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0"/>
  </bookViews>
  <sheets>
    <sheet name="1. melléklet" sheetId="1" r:id="rId1"/>
    <sheet name="2. melléklet" sheetId="2" r:id="rId2"/>
    <sheet name="2. a. mell." sheetId="3" r:id="rId3"/>
    <sheet name="2.b.mell." sheetId="4" r:id="rId4"/>
    <sheet name="3. melléklet" sheetId="5" r:id="rId5"/>
    <sheet name="3.a.mell." sheetId="6" r:id="rId6"/>
    <sheet name="3.b.mell" sheetId="7" r:id="rId7"/>
    <sheet name="4. melléklet" sheetId="8" r:id="rId8"/>
    <sheet name="4.a.mell." sheetId="9" r:id="rId9"/>
    <sheet name="kiadások összesen (2)" sheetId="10" state="hidden" r:id="rId10"/>
    <sheet name="4.b.mell." sheetId="11" r:id="rId11"/>
    <sheet name="5. melléklet" sheetId="12" r:id="rId12"/>
    <sheet name="5.a.mell." sheetId="13" r:id="rId13"/>
    <sheet name="5.b.mell." sheetId="14" r:id="rId14"/>
    <sheet name="bevételek önk (2)" sheetId="15" state="hidden" r:id="rId15"/>
    <sheet name="6. melléklet" sheetId="16" r:id="rId16"/>
    <sheet name="7. melléklet" sheetId="17" r:id="rId17"/>
    <sheet name="8. melléklet" sheetId="18" r:id="rId18"/>
    <sheet name="9. melléklet" sheetId="19" r:id="rId19"/>
    <sheet name="10. melléklet" sheetId="20" r:id="rId20"/>
    <sheet name="11. melléklet" sheetId="21" r:id="rId21"/>
    <sheet name="12.melléklet" sheetId="22" r:id="rId22"/>
    <sheet name="13.melléklet" sheetId="23" r:id="rId23"/>
    <sheet name="13.a.mell." sheetId="24" r:id="rId24"/>
    <sheet name="13.b.mell." sheetId="25" r:id="rId25"/>
    <sheet name="14.melléklet" sheetId="26" r:id="rId26"/>
    <sheet name="15.melléklet" sheetId="27" r:id="rId27"/>
    <sheet name="15.a.mell." sheetId="28" r:id="rId28"/>
    <sheet name="15.b.mell." sheetId="29" r:id="rId29"/>
    <sheet name="16.melléklet." sheetId="30" r:id="rId30"/>
    <sheet name="MÉRLEG (2)" sheetId="31" state="hidden" r:id="rId31"/>
  </sheets>
  <definedNames>
    <definedName name="_pr232" localSheetId="30">'MÉRLEG (2)'!#REF!</definedName>
    <definedName name="_pr233" localSheetId="30">'MÉRLEG (2)'!#REF!</definedName>
    <definedName name="_pr234" localSheetId="30">'MÉRLEG (2)'!#REF!</definedName>
    <definedName name="_pr235" localSheetId="30">'MÉRLEG (2)'!#REF!</definedName>
    <definedName name="_pr236" localSheetId="30">'MÉRLEG (2)'!#REF!</definedName>
    <definedName name="_pr312" localSheetId="30">'MÉRLEG (2)'!#REF!</definedName>
    <definedName name="_pr313" localSheetId="30">'MÉRLEG (2)'!#REF!</definedName>
    <definedName name="_pr314" localSheetId="30">'MÉRLEG (2)'!#REF!</definedName>
    <definedName name="_pr315" localSheetId="30">'MÉRLEG (2)'!#REF!</definedName>
    <definedName name="_xlnm.Print_Titles" localSheetId="20">'11. melléklet'!$1:$5</definedName>
    <definedName name="_xlnm.Print_Titles" localSheetId="23">'13.a.mell.'!$1:$5</definedName>
    <definedName name="_xlnm.Print_Titles" localSheetId="24">'13.b.mell.'!$1:$5</definedName>
    <definedName name="_xlnm.Print_Titles" localSheetId="22">'13.melléklet'!$1:$5</definedName>
    <definedName name="_xlnm.Print_Titles" localSheetId="2">'2. a. mell.'!$1:$6</definedName>
    <definedName name="_xlnm.Print_Titles" localSheetId="1">'2. melléklet'!$1:$6</definedName>
    <definedName name="_xlnm.Print_Titles" localSheetId="3">'2.b.mell.'!$1:$6</definedName>
    <definedName name="_xlnm.Print_Titles" localSheetId="4">'3. melléklet'!$1:$5</definedName>
    <definedName name="_xlnm.Print_Titles" localSheetId="5">'3.a.mell.'!$1:$5</definedName>
    <definedName name="_xlnm.Print_Titles" localSheetId="6">'3.b.mell'!$1:$5</definedName>
    <definedName name="_xlnm.Print_Titles" localSheetId="7">'4. melléklet'!$1:$5</definedName>
    <definedName name="_xlnm.Print_Titles" localSheetId="8">'4.a.mell.'!$1:$6</definedName>
    <definedName name="_xlnm.Print_Titles" localSheetId="10">'4.b.mell.'!$1:$6</definedName>
    <definedName name="_xlnm.Print_Titles" localSheetId="11">'5. melléklet'!$1:$5</definedName>
    <definedName name="_xlnm.Print_Titles" localSheetId="12">'5.a.mell.'!$1:$5</definedName>
    <definedName name="_xlnm.Print_Titles" localSheetId="13">'5.b.mell.'!$1:$5</definedName>
    <definedName name="_xlnm.Print_Area" localSheetId="19">'10. melléklet'!$A$1:$D$43</definedName>
    <definedName name="_xlnm.Print_Area" localSheetId="20">'11. melléklet'!$A$1:$H$74</definedName>
    <definedName name="_xlnm.Print_Area" localSheetId="21">'12.melléklet'!$A$1:$E$33</definedName>
    <definedName name="_xlnm.Print_Area" localSheetId="23">'13.a.mell.'!$A$1:$D$128</definedName>
    <definedName name="_xlnm.Print_Area" localSheetId="24">'13.b.mell.'!$A$1:$D$128</definedName>
    <definedName name="_xlnm.Print_Area" localSheetId="22">'13.melléklet'!$A$1:$D$128</definedName>
    <definedName name="_xlnm.Print_Area" localSheetId="25">'14.melléklet'!$A$1:$D$26</definedName>
    <definedName name="_xlnm.Print_Area" localSheetId="27">'15.a.mell.'!$A$1:$D$42</definedName>
    <definedName name="_xlnm.Print_Area" localSheetId="28">'15.b.mell.'!$A$1:$D$48</definedName>
    <definedName name="_xlnm.Print_Area" localSheetId="26">'15.melléklet'!$A$1:$D$48</definedName>
    <definedName name="_xlnm.Print_Area" localSheetId="29">'16.melléklet.'!$A$1:$E$14</definedName>
    <definedName name="_xlnm.Print_Area" localSheetId="2">'2. a. mell.'!$A$1:$N$98</definedName>
    <definedName name="_xlnm.Print_Area" localSheetId="1">'2. melléklet'!$A$1:$N$98</definedName>
    <definedName name="_xlnm.Print_Area" localSheetId="3">'2.b.mell.'!$A$1:$N$97</definedName>
    <definedName name="_xlnm.Print_Area" localSheetId="4">'3. melléklet'!$A$1:$E$97</definedName>
    <definedName name="_xlnm.Print_Area" localSheetId="5">'3.a.mell.'!$A$1:$E$97</definedName>
    <definedName name="_xlnm.Print_Area" localSheetId="6">'3.b.mell'!$A$1:$E$97</definedName>
    <definedName name="_xlnm.Print_Area" localSheetId="7">'4. melléklet'!$A$1:$N$123</definedName>
    <definedName name="_xlnm.Print_Area" localSheetId="8">'4.a.mell.'!$A$1:$N$124</definedName>
    <definedName name="_xlnm.Print_Area" localSheetId="10">'4.b.mell.'!$A$1:$N$124</definedName>
    <definedName name="_xlnm.Print_Area" localSheetId="11">'5. melléklet'!$A$1:$E$123</definedName>
    <definedName name="_xlnm.Print_Area" localSheetId="12">'5.a.mell.'!$A$1:$E$123</definedName>
    <definedName name="_xlnm.Print_Area" localSheetId="13">'5.b.mell.'!$A$1:$E$123</definedName>
    <definedName name="_xlnm.Print_Area" localSheetId="15">'6. melléklet'!$A$1:$H$48</definedName>
    <definedName name="_xlnm.Print_Area" localSheetId="16">'7. melléklet'!$A$1:$D$35</definedName>
    <definedName name="_xlnm.Print_Area" localSheetId="17">'8. melléklet'!$A$1:$H$17</definedName>
    <definedName name="_xlnm.Print_Area" localSheetId="18">'9. melléklet'!$A$1:$M$49</definedName>
    <definedName name="_xlnm.Print_Area" localSheetId="14">'bevételek önk (2)'!$A$1:$N$98</definedName>
    <definedName name="_xlnm.Print_Area" localSheetId="9">'kiadások összesen (2)'!$A$1:$N$124</definedName>
    <definedName name="_xlnm.Print_Area" localSheetId="30">'MÉRLEG (2)'!$A$1:$D$154</definedName>
  </definedNames>
  <calcPr fullCalcOnLoad="1"/>
</workbook>
</file>

<file path=xl/sharedStrings.xml><?xml version="1.0" encoding="utf-8"?>
<sst xmlns="http://schemas.openxmlformats.org/spreadsheetml/2006/main" count="4374" uniqueCount="782">
  <si>
    <t>Vasszécsenyi Közös Önkormányzati Hivatal 2016. évi zárszámadása</t>
  </si>
  <si>
    <t>Kiadások</t>
  </si>
  <si>
    <t xml:space="preserve">Kiadások </t>
  </si>
  <si>
    <t xml:space="preserve">Beruházások és felújítások </t>
  </si>
  <si>
    <t xml:space="preserve">Általános- és céltartalékok </t>
  </si>
  <si>
    <t>Felhalmozási célú támogatások eredményszemléletű bevételei</t>
  </si>
  <si>
    <t>Vasszécsenyi Közös Önkormányzati Hivatal</t>
  </si>
  <si>
    <t xml:space="preserve">A helyi önkormányzat mérlege </t>
  </si>
  <si>
    <t>Helyi adó és egyéb közhatalmi bevételek Ft</t>
  </si>
  <si>
    <t>A helyi önkormányzat pénzmaradvány kimutatása (Ft)</t>
  </si>
  <si>
    <t>Irányító szervi támogatások folyósítása (Ft)</t>
  </si>
  <si>
    <t xml:space="preserve">A költségvetési év azon fejlesztései, amelyek megvalósításához a Gst. 3. § (1) bekezdése szerinti adósságot keletkeztető ügylet megkötése vált szükségessé </t>
  </si>
  <si>
    <t xml:space="preserve">Az európai uniós forrásból finanszírozott támogatással megvalósuló programok, projektek kiadásai, bevételei, valamint a helyi önkormányzat ilyen projektekhez történő hozzájárulásai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</si>
  <si>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</si>
  <si>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>08        felhalmozási c. támogatások eredményszemléletű bevételei</t>
  </si>
  <si>
    <t>09        Különféle egyéb eredményszemléletű bevételek</t>
  </si>
  <si>
    <t>16        Kapott (járó) kamatok és kamatjellegű eredményszemléletű bevételek</t>
  </si>
  <si>
    <t>17        Pénzügyi műveletek egyéb eredményszemléletű bevételei (&gt;=18a) (26&gt;=27)</t>
  </si>
  <si>
    <t>17a        - ebből: árfolyamnyereség</t>
  </si>
  <si>
    <t xml:space="preserve">A helyi önkormányzat eredménykimutatása 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</si>
  <si>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</si>
  <si>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</si>
  <si>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</si>
  <si>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</si>
  <si>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</si>
  <si>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</si>
  <si>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</si>
  <si>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</si>
  <si>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</si>
  <si>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</si>
  <si>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</si>
  <si>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</si>
  <si>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</si>
  <si>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</si>
  <si>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</si>
  <si>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</si>
  <si>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</si>
  <si>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</si>
  <si>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</si>
  <si>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</si>
  <si>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</si>
  <si>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</si>
  <si>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</si>
  <si>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</si>
  <si>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</si>
  <si>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</si>
  <si>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</si>
  <si>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</si>
  <si>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</si>
  <si>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</si>
  <si>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</si>
  <si>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</si>
  <si>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</si>
  <si>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</si>
  <si>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</si>
  <si>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</si>
  <si>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</si>
  <si>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</si>
  <si>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</si>
  <si>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</si>
  <si>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</si>
  <si>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</si>
  <si>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</si>
  <si>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</si>
  <si>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</si>
  <si>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</si>
  <si>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</si>
  <si>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</si>
  <si>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</si>
  <si>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</si>
  <si>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</si>
  <si>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</si>
  <si>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</si>
  <si>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</si>
  <si>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</si>
  <si>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</si>
  <si>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</si>
  <si>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</si>
  <si>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</si>
  <si>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</si>
  <si>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</si>
  <si>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</si>
  <si>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</si>
  <si>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</si>
  <si>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</si>
  <si>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</si>
  <si>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</si>
  <si>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</si>
  <si>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</si>
  <si>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</si>
  <si>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</si>
  <si>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</si>
  <si>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</si>
  <si>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</si>
  <si>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zárszámadási rendelettervezet előterjesztésekor a képviselő-testület részére tájékoztatásul az előterjesztlésben kell bemutatni-nem a rendelet része</t>
  </si>
  <si>
    <t>2014. évi módosított ei.</t>
  </si>
  <si>
    <t>2014. évi tény (teljesítés)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</si>
  <si>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</si>
  <si>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</si>
  <si>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</si>
  <si>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</si>
  <si>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</si>
  <si>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</si>
  <si>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</si>
  <si>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</si>
  <si>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</si>
  <si>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</si>
  <si>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</si>
  <si>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</si>
  <si>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</si>
  <si>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</si>
  <si>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</si>
  <si>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</si>
  <si>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</si>
  <si>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</si>
  <si>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</si>
  <si>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</si>
  <si>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</si>
  <si>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</si>
  <si>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</si>
  <si>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</si>
  <si>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</si>
  <si>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</si>
  <si>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</si>
  <si>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</si>
  <si>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</si>
  <si>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</si>
  <si>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</si>
  <si>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</si>
  <si>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</si>
  <si>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</si>
  <si>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</si>
  <si>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</si>
  <si>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</si>
  <si>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</si>
  <si>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</si>
  <si>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</si>
  <si>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</si>
  <si>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</si>
  <si>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</si>
  <si>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</si>
  <si>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</si>
  <si>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</si>
  <si>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</si>
  <si>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</si>
  <si>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</si>
  <si>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</si>
  <si>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</si>
  <si>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</si>
  <si>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</si>
  <si>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</si>
  <si>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</si>
  <si>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</si>
  <si>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</si>
  <si>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</si>
  <si>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</si>
  <si>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</si>
  <si>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</si>
  <si>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</si>
  <si>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</si>
  <si>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</si>
  <si>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</si>
  <si>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</si>
  <si>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</si>
  <si>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</si>
  <si>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</si>
  <si>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</si>
  <si>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</si>
  <si>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</si>
  <si>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</si>
  <si>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</si>
  <si>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</si>
  <si>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</si>
  <si>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</si>
  <si>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</si>
  <si>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</si>
  <si>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</si>
  <si>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</si>
  <si>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</si>
  <si>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</si>
  <si>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</si>
  <si>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</si>
  <si>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</si>
  <si>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</si>
  <si>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</si>
  <si>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</si>
  <si>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</si>
  <si>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</si>
  <si>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</si>
  <si>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</si>
  <si>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</si>
  <si>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</si>
  <si>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</si>
  <si>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</si>
  <si>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</si>
  <si>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</si>
  <si>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</si>
  <si>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</si>
  <si>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</si>
  <si>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</si>
  <si>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</si>
  <si>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</si>
  <si>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</si>
  <si>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</si>
  <si>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</si>
  <si>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</si>
  <si>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</si>
  <si>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</si>
  <si>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</si>
  <si>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</si>
  <si>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</si>
  <si>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</si>
  <si>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</si>
  <si>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</si>
  <si>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</si>
  <si>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</si>
  <si>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</si>
  <si>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</si>
  <si>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</si>
  <si>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</si>
  <si>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</si>
  <si>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</si>
  <si>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</si>
  <si>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</si>
  <si>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</si>
  <si>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</si>
  <si>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</si>
  <si>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</si>
  <si>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</si>
  <si>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</si>
  <si>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</si>
  <si>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</si>
  <si>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</si>
  <si>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</si>
  <si>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</si>
  <si>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</si>
  <si>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</si>
  <si>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</si>
  <si>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</si>
  <si>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</si>
  <si>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</si>
  <si>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</si>
  <si>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</si>
  <si>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</si>
  <si>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</si>
  <si>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</si>
  <si>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</si>
  <si>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</si>
  <si>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</si>
  <si>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</si>
  <si>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</si>
  <si>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</si>
  <si>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</si>
  <si>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</si>
  <si>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</si>
  <si>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</si>
  <si>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</si>
  <si>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</si>
  <si>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</si>
  <si>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</si>
  <si>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</si>
  <si>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</si>
  <si>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</si>
  <si>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</si>
  <si>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</si>
  <si>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</si>
  <si>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</si>
  <si>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</si>
  <si>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</si>
  <si>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</si>
  <si>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</si>
  <si>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</si>
  <si>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</si>
  <si>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</si>
  <si>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</si>
  <si>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</si>
  <si>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</si>
  <si>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</si>
  <si>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</si>
  <si>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</si>
  <si>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</si>
  <si>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</si>
  <si>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</si>
  <si>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</si>
  <si>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</si>
  <si>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</si>
  <si>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</si>
  <si>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</si>
  <si>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</si>
  <si>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</si>
  <si>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</si>
  <si>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</si>
  <si>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</si>
  <si>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</si>
  <si>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</si>
  <si>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</si>
  <si>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</si>
  <si>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</si>
  <si>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</si>
  <si>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</si>
  <si>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</si>
  <si>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</si>
  <si>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</si>
  <si>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</si>
  <si>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</si>
  <si>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</si>
  <si>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</si>
  <si>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</si>
  <si>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</si>
  <si>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</si>
  <si>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</si>
  <si>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</si>
  <si>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</si>
  <si>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</si>
  <si>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</si>
  <si>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</si>
  <si>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</si>
  <si>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</si>
  <si>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</si>
  <si>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</si>
  <si>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</si>
  <si>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</si>
  <si>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</si>
  <si>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</si>
  <si>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</si>
  <si>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</si>
  <si>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</si>
  <si>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</si>
  <si>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</si>
  <si>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</si>
  <si>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</si>
  <si>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</si>
  <si>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</si>
  <si>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</si>
  <si>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</si>
  <si>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</si>
  <si>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</si>
  <si>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</si>
  <si>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</si>
  <si>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</si>
  <si>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</si>
  <si>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</si>
  <si>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</si>
  <si>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</si>
  <si>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</si>
  <si>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</si>
  <si>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</si>
  <si>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</si>
  <si>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</si>
  <si>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</si>
  <si>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</si>
  <si>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</si>
  <si>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</si>
  <si>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</si>
  <si>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</si>
  <si>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</si>
  <si>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</si>
  <si>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</si>
  <si>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</si>
  <si>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</si>
  <si>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</si>
  <si>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</si>
  <si>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</si>
  <si>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</si>
  <si>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</si>
  <si>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</si>
  <si>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</si>
  <si>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</si>
  <si>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</si>
  <si>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</si>
  <si>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</si>
  <si>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</si>
  <si>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</si>
  <si>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</si>
  <si>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</si>
  <si>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</si>
  <si>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</si>
  <si>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</si>
  <si>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</si>
  <si>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</si>
  <si>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</si>
  <si>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</si>
  <si>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</si>
  <si>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</si>
  <si>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</si>
  <si>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</si>
  <si>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</si>
  <si>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</si>
  <si>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</si>
  <si>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</si>
  <si>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</si>
  <si>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</si>
  <si>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</si>
  <si>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</si>
  <si>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</si>
  <si>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</si>
  <si>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</si>
  <si>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</si>
  <si>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</si>
  <si>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</si>
  <si>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</si>
  <si>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</si>
  <si>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</si>
  <si>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</si>
  <si>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</si>
  <si>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</si>
  <si>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</si>
  <si>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</si>
  <si>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</si>
  <si>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</si>
  <si>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</si>
  <si>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</si>
  <si>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</si>
  <si>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</si>
  <si>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</si>
  <si>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</si>
  <si>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</si>
  <si>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</si>
  <si>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</si>
  <si>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</si>
  <si>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</si>
  <si>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</si>
  <si>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</si>
  <si>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</si>
  <si>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</si>
  <si>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</si>
  <si>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</si>
  <si>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</si>
  <si>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</si>
  <si>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</si>
  <si>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</si>
  <si>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</si>
  <si>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</si>
  <si>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</si>
  <si>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</si>
  <si>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</si>
  <si>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</si>
  <si>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</si>
  <si>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</si>
  <si>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</si>
  <si>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</si>
  <si>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</si>
  <si>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</si>
  <si>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</si>
  <si>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</si>
  <si>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</si>
  <si>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</si>
  <si>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</si>
  <si>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</si>
  <si>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</si>
  <si>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</si>
  <si>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</si>
  <si>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</si>
  <si>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</si>
  <si>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</si>
  <si>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</si>
  <si>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</si>
  <si>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</si>
  <si>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</si>
  <si>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</si>
  <si>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</si>
  <si>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</si>
  <si>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</si>
  <si>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</si>
  <si>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</si>
  <si>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</si>
  <si>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</si>
  <si>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</si>
  <si>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</si>
  <si>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</si>
  <si>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</si>
  <si>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</si>
  <si>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</si>
  <si>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</si>
  <si>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</si>
  <si>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</si>
  <si>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</si>
  <si>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</si>
  <si>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</si>
  <si>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</si>
  <si>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</si>
  <si>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</si>
  <si>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</si>
  <si>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</si>
  <si>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</si>
  <si>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</si>
  <si>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</si>
  <si>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</si>
  <si>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</si>
  <si>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</si>
  <si>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</si>
  <si>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</si>
  <si>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</si>
  <si>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</si>
  <si>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</si>
  <si>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</si>
  <si>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</si>
  <si>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</si>
  <si>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</si>
  <si>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</si>
  <si>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</si>
  <si>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</si>
  <si>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</si>
  <si>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</si>
  <si>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</si>
  <si>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</si>
  <si>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</si>
  <si>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</si>
  <si>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</si>
  <si>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</si>
  <si>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</si>
  <si>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</si>
  <si>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</si>
  <si>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</si>
  <si>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</si>
  <si>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</si>
  <si>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</si>
  <si>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</si>
  <si>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</si>
  <si>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</si>
  <si>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</si>
  <si>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</si>
  <si>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</si>
  <si>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Nemleges!!</t>
  </si>
  <si>
    <t>Vasszécseny Község Önkormányzata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</si>
  <si>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</si>
  <si>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</si>
  <si>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</si>
  <si>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</si>
  <si>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</si>
  <si>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</si>
  <si>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</si>
  <si>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</si>
  <si>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</si>
  <si>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</si>
  <si>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</si>
  <si>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</si>
  <si>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</si>
  <si>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</si>
  <si>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</si>
  <si>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</si>
  <si>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</si>
  <si>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</si>
  <si>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</si>
  <si>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</si>
  <si>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</si>
  <si>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</si>
  <si>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</si>
  <si>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</si>
  <si>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</si>
  <si>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</si>
  <si>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</si>
  <si>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</si>
  <si>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</si>
  <si>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</si>
  <si>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</si>
  <si>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</si>
  <si>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</si>
  <si>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</si>
  <si>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</si>
  <si>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</si>
  <si>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</si>
  <si>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</si>
  <si>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</si>
  <si>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</si>
  <si>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</si>
  <si>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</si>
  <si>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</si>
  <si>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</si>
  <si>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</si>
  <si>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</si>
  <si>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</si>
  <si>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</si>
  <si>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</si>
  <si>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</si>
  <si>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</si>
  <si>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</si>
  <si>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</si>
  <si>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</si>
  <si>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</si>
  <si>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</si>
  <si>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</si>
  <si>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</si>
  <si>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</si>
  <si>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</si>
  <si>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</si>
  <si>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</si>
  <si>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</si>
  <si>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</si>
  <si>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</si>
  <si>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</si>
  <si>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</si>
  <si>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</si>
  <si>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</si>
  <si>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</si>
  <si>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</si>
  <si>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</si>
  <si>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</si>
  <si>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</si>
  <si>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</si>
  <si>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</si>
  <si>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</si>
  <si>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</si>
  <si>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</si>
  <si>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</si>
  <si>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</si>
  <si>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</si>
  <si>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</si>
  <si>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</si>
  <si>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</si>
  <si>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</si>
  <si>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</si>
  <si>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</si>
  <si>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</si>
  <si>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</si>
  <si>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</si>
  <si>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</si>
  <si>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</si>
  <si>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</si>
  <si>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</si>
  <si>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</si>
  <si>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</si>
  <si>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</si>
  <si>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</si>
  <si>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</si>
  <si>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</si>
  <si>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</si>
  <si>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</si>
  <si>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</si>
  <si>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</si>
  <si>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</si>
  <si>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</si>
  <si>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</si>
  <si>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</si>
  <si>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</si>
  <si>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</si>
  <si>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</si>
  <si>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</si>
  <si>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</si>
  <si>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</si>
  <si>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</si>
  <si>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</si>
  <si>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</si>
  <si>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</si>
  <si>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</si>
  <si>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</si>
  <si>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</si>
  <si>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</si>
  <si>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</si>
  <si>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</si>
  <si>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</si>
  <si>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</si>
  <si>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</si>
  <si>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</si>
  <si>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</si>
  <si>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</si>
  <si>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</si>
  <si>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</si>
  <si>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</si>
  <si>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</si>
  <si>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</si>
  <si>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</si>
  <si>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</si>
  <si>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</si>
  <si>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</si>
  <si>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</si>
  <si>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</si>
  <si>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</si>
  <si>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</si>
  <si>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</si>
  <si>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</si>
  <si>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</si>
  <si>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</si>
  <si>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</si>
  <si>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</si>
  <si>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</si>
  <si>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</si>
  <si>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</si>
  <si>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</si>
  <si>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</si>
  <si>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</si>
  <si>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</si>
  <si>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</si>
  <si>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</si>
  <si>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</si>
  <si>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</si>
  <si>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</si>
  <si>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</si>
  <si>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</si>
  <si>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</si>
  <si>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</si>
  <si>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</si>
  <si>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</si>
  <si>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</si>
  <si>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</si>
  <si>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</si>
  <si>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</si>
  <si>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</si>
  <si>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</si>
  <si>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</si>
  <si>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</si>
  <si>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</si>
  <si>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</si>
  <si>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</si>
  <si>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</si>
  <si>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</si>
  <si>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</si>
  <si>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</si>
  <si>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</si>
  <si>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</si>
  <si>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</si>
  <si>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</si>
  <si>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</si>
  <si>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</si>
  <si>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</si>
  <si>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</si>
  <si>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</si>
  <si>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</si>
  <si>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</si>
  <si>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</si>
  <si>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</si>
  <si>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</si>
  <si>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</si>
  <si>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</si>
  <si>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Rozmaring Óvoda</t>
  </si>
  <si>
    <t>Közös Hivatal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</si>
  <si>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 xml:space="preserve">ÖNKORMÁNYZAT </t>
    </r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</si>
  <si>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Közös Hivatal</t>
    </r>
  </si>
  <si>
    <t>pedagógus I.</t>
  </si>
  <si>
    <t>pedagógus vezető megbízással</t>
  </si>
  <si>
    <t>Nemleges</t>
  </si>
  <si>
    <t>Óvoda</t>
  </si>
  <si>
    <t>eredeti 
előirányzat</t>
  </si>
  <si>
    <t>módosított 
előirányzat</t>
  </si>
  <si>
    <t>Vasszécseny  Község Önkormányzata</t>
  </si>
  <si>
    <t>eredeti ei. Működési célú</t>
  </si>
  <si>
    <t>eredeti ei. Felhalmozási célú</t>
  </si>
  <si>
    <t>Rovat-
szám</t>
  </si>
  <si>
    <t>Összesen</t>
  </si>
  <si>
    <t>2014. évi eredeti ei.</t>
  </si>
  <si>
    <t>módosított ei.</t>
  </si>
  <si>
    <t>teljesítés</t>
  </si>
  <si>
    <t>Önkormányzat 2014. évi zárszámadása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</si>
  <si>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</si>
  <si>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</si>
  <si>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</si>
  <si>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</si>
  <si>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</si>
  <si>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</si>
  <si>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</si>
  <si>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</si>
  <si>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</si>
  <si>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</si>
  <si>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</si>
  <si>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</si>
  <si>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</si>
  <si>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</si>
  <si>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</si>
  <si>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</si>
  <si>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</si>
  <si>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</si>
  <si>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</si>
  <si>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</si>
  <si>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</si>
  <si>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</si>
  <si>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</si>
  <si>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</si>
  <si>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</si>
  <si>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</si>
  <si>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</si>
  <si>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Mindösszesen</t>
  </si>
  <si>
    <t>Előző időszak (2014. év)</t>
  </si>
  <si>
    <t>Tárgyi időszak (2015. év)</t>
  </si>
  <si>
    <t>Vasszécseny Község Önkormányzata 2016. évi zárszámadása</t>
  </si>
  <si>
    <t>Önkormányzat 2016. évi zárszámadása</t>
  </si>
  <si>
    <t>Előző időszak (2015. év)</t>
  </si>
  <si>
    <t>Tárgyi időszak (2016. év)</t>
  </si>
  <si>
    <t>Működési célú költségvetési támogatások és kiegészítő támogatások</t>
  </si>
  <si>
    <t>Elszámolásból származó bevételek</t>
  </si>
  <si>
    <t>B411</t>
  </si>
  <si>
    <t>Vaszzécsenyi Közös Önkormányzati Hivatal 2016. évi zárszámadása</t>
  </si>
  <si>
    <t xml:space="preserve">Bevételek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</si>
</sst>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_-* #,##0.0\ _F_t_-;\-* #,##0.0\ _F_t_-;_-* &quot;-&quot;??\ _F_t_-;_-@_-"/>
    <numFmt numFmtId="167" formatCode="_-* #,##0\ _F_t_-;\-* #,##0\ _F_t_-;_-* &quot;-&quot;??\ _F_t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sz val="10"/>
      <color indexed="10"/>
      <name val="Tahoma"/>
      <family val="2"/>
    </font>
    <font>
      <b/>
      <i/>
      <u val="single"/>
      <sz val="12"/>
      <color indexed="8"/>
      <name val="Bookman Old Style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Bookman Old Style"/>
      <family val="1"/>
    </font>
    <font>
      <b/>
      <sz val="9"/>
      <color indexed="8"/>
      <name val="Calibri"/>
      <family val="2"/>
    </font>
    <font>
      <sz val="9"/>
      <name val="Bookman Old Style"/>
      <family val="1"/>
    </font>
    <font>
      <b/>
      <sz val="9"/>
      <name val="Bookman Old Style"/>
      <family val="1"/>
    </font>
    <font>
      <b/>
      <i/>
      <u val="single"/>
      <sz val="9"/>
      <color indexed="8"/>
      <name val="Bookman Old Style"/>
      <family val="1"/>
    </font>
    <font>
      <sz val="10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13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28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15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5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8" fillId="34" borderId="10" xfId="0" applyFont="1" applyFill="1" applyBorder="1" applyAlignment="1">
      <alignment/>
    </xf>
    <xf numFmtId="165" fontId="11" fillId="34" borderId="10" xfId="0" applyNumberFormat="1" applyFont="1" applyFill="1" applyBorder="1" applyAlignment="1">
      <alignment vertical="center"/>
    </xf>
    <xf numFmtId="0" fontId="28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2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2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165" fontId="6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4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5" fillId="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167" fontId="5" fillId="0" borderId="10" xfId="40" applyNumberFormat="1" applyFont="1" applyBorder="1" applyAlignment="1">
      <alignment/>
    </xf>
    <xf numFmtId="167" fontId="5" fillId="0" borderId="10" xfId="40" applyNumberFormat="1" applyFont="1" applyFill="1" applyBorder="1" applyAlignment="1">
      <alignment vertical="center"/>
    </xf>
    <xf numFmtId="167" fontId="4" fillId="0" borderId="10" xfId="4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167" fontId="0" fillId="0" borderId="10" xfId="40" applyNumberFormat="1" applyFont="1" applyBorder="1" applyAlignment="1">
      <alignment/>
    </xf>
    <xf numFmtId="167" fontId="5" fillId="0" borderId="10" xfId="40" applyNumberFormat="1" applyFont="1" applyFill="1" applyBorder="1" applyAlignment="1">
      <alignment horizontal="left" vertical="center" wrapText="1"/>
    </xf>
    <xf numFmtId="167" fontId="17" fillId="0" borderId="10" xfId="40" applyNumberFormat="1" applyFont="1" applyBorder="1" applyAlignment="1">
      <alignment/>
    </xf>
    <xf numFmtId="167" fontId="30" fillId="0" borderId="10" xfId="40" applyNumberFormat="1" applyFont="1" applyBorder="1" applyAlignment="1">
      <alignment/>
    </xf>
    <xf numFmtId="167" fontId="8" fillId="0" borderId="10" xfId="40" applyNumberFormat="1" applyFont="1" applyFill="1" applyBorder="1" applyAlignment="1">
      <alignment horizontal="left" vertical="center" wrapText="1"/>
    </xf>
    <xf numFmtId="167" fontId="0" fillId="36" borderId="10" xfId="40" applyNumberFormat="1" applyFont="1" applyFill="1" applyBorder="1" applyAlignment="1">
      <alignment/>
    </xf>
    <xf numFmtId="167" fontId="30" fillId="4" borderId="10" xfId="40" applyNumberFormat="1" applyFont="1" applyFill="1" applyBorder="1" applyAlignment="1">
      <alignment/>
    </xf>
    <xf numFmtId="167" fontId="0" fillId="3" borderId="10" xfId="40" applyNumberFormat="1" applyFont="1" applyFill="1" applyBorder="1" applyAlignment="1">
      <alignment/>
    </xf>
    <xf numFmtId="167" fontId="8" fillId="0" borderId="10" xfId="40" applyNumberFormat="1" applyFont="1" applyFill="1" applyBorder="1" applyAlignment="1">
      <alignment horizontal="left" vertical="center"/>
    </xf>
    <xf numFmtId="167" fontId="7" fillId="0" borderId="10" xfId="40" applyNumberFormat="1" applyFont="1" applyFill="1" applyBorder="1" applyAlignment="1">
      <alignment horizontal="left" vertical="center" wrapText="1"/>
    </xf>
    <xf numFmtId="167" fontId="7" fillId="0" borderId="10" xfId="40" applyNumberFormat="1" applyFont="1" applyFill="1" applyBorder="1" applyAlignment="1">
      <alignment horizontal="left" vertical="center"/>
    </xf>
    <xf numFmtId="167" fontId="30" fillId="35" borderId="10" xfId="40" applyNumberFormat="1" applyFont="1" applyFill="1" applyBorder="1" applyAlignment="1">
      <alignment/>
    </xf>
    <xf numFmtId="167" fontId="23" fillId="0" borderId="10" xfId="40" applyNumberFormat="1" applyFont="1" applyFill="1" applyBorder="1" applyAlignment="1">
      <alignment vertical="center" wrapText="1"/>
    </xf>
    <xf numFmtId="167" fontId="23" fillId="0" borderId="10" xfId="40" applyNumberFormat="1" applyFont="1" applyFill="1" applyBorder="1" applyAlignment="1">
      <alignment horizontal="left" vertical="center"/>
    </xf>
    <xf numFmtId="167" fontId="32" fillId="0" borderId="10" xfId="40" applyNumberFormat="1" applyFont="1" applyBorder="1" applyAlignment="1">
      <alignment/>
    </xf>
    <xf numFmtId="167" fontId="23" fillId="0" borderId="10" xfId="40" applyNumberFormat="1" applyFont="1" applyFill="1" applyBorder="1" applyAlignment="1">
      <alignment horizontal="left" vertical="center" wrapText="1"/>
    </xf>
    <xf numFmtId="167" fontId="33" fillId="0" borderId="10" xfId="40" applyNumberFormat="1" applyFont="1" applyFill="1" applyBorder="1" applyAlignment="1">
      <alignment horizontal="left" vertical="center" wrapText="1"/>
    </xf>
    <xf numFmtId="167" fontId="33" fillId="0" borderId="10" xfId="40" applyNumberFormat="1" applyFont="1" applyFill="1" applyBorder="1" applyAlignment="1">
      <alignment horizontal="left" vertical="center"/>
    </xf>
    <xf numFmtId="167" fontId="34" fillId="0" borderId="10" xfId="40" applyNumberFormat="1" applyFont="1" applyBorder="1" applyAlignment="1">
      <alignment/>
    </xf>
    <xf numFmtId="167" fontId="35" fillId="0" borderId="10" xfId="40" applyNumberFormat="1" applyFont="1" applyFill="1" applyBorder="1" applyAlignment="1">
      <alignment horizontal="left" vertical="center" wrapText="1"/>
    </xf>
    <xf numFmtId="167" fontId="36" fillId="0" borderId="10" xfId="40" applyNumberFormat="1" applyFont="1" applyFill="1" applyBorder="1" applyAlignment="1">
      <alignment horizontal="left" vertical="center" wrapText="1"/>
    </xf>
    <xf numFmtId="167" fontId="37" fillId="36" borderId="10" xfId="40" applyNumberFormat="1" applyFont="1" applyFill="1" applyBorder="1" applyAlignment="1">
      <alignment/>
    </xf>
    <xf numFmtId="167" fontId="33" fillId="36" borderId="10" xfId="40" applyNumberFormat="1" applyFont="1" applyFill="1" applyBorder="1" applyAlignment="1">
      <alignment horizontal="left" vertical="center"/>
    </xf>
    <xf numFmtId="167" fontId="32" fillId="36" borderId="10" xfId="40" applyNumberFormat="1" applyFont="1" applyFill="1" applyBorder="1" applyAlignment="1">
      <alignment/>
    </xf>
    <xf numFmtId="167" fontId="34" fillId="0" borderId="10" xfId="40" applyNumberFormat="1" applyFont="1" applyBorder="1" applyAlignment="1">
      <alignment/>
    </xf>
    <xf numFmtId="167" fontId="36" fillId="4" borderId="10" xfId="40" applyNumberFormat="1" applyFont="1" applyFill="1" applyBorder="1" applyAlignment="1">
      <alignment horizontal="left" vertical="center" wrapText="1"/>
    </xf>
    <xf numFmtId="167" fontId="33" fillId="4" borderId="10" xfId="40" applyNumberFormat="1" applyFont="1" applyFill="1" applyBorder="1" applyAlignment="1">
      <alignment horizontal="left" vertical="center"/>
    </xf>
    <xf numFmtId="167" fontId="34" fillId="4" borderId="10" xfId="40" applyNumberFormat="1" applyFont="1" applyFill="1" applyBorder="1" applyAlignment="1">
      <alignment/>
    </xf>
    <xf numFmtId="167" fontId="33" fillId="3" borderId="10" xfId="40" applyNumberFormat="1" applyFont="1" applyFill="1" applyBorder="1" applyAlignment="1">
      <alignment/>
    </xf>
    <xf numFmtId="167" fontId="33" fillId="3" borderId="10" xfId="40" applyNumberFormat="1" applyFont="1" applyFill="1" applyBorder="1" applyAlignment="1">
      <alignment horizontal="left" vertical="center"/>
    </xf>
    <xf numFmtId="167" fontId="32" fillId="3" borderId="10" xfId="40" applyNumberFormat="1" applyFont="1" applyFill="1" applyBorder="1" applyAlignment="1">
      <alignment/>
    </xf>
    <xf numFmtId="167" fontId="35" fillId="0" borderId="10" xfId="40" applyNumberFormat="1" applyFont="1" applyFill="1" applyBorder="1" applyAlignment="1">
      <alignment horizontal="left" vertical="center"/>
    </xf>
    <xf numFmtId="167" fontId="36" fillId="0" borderId="10" xfId="40" applyNumberFormat="1" applyFont="1" applyFill="1" applyBorder="1" applyAlignment="1">
      <alignment horizontal="left" vertical="center"/>
    </xf>
    <xf numFmtId="167" fontId="36" fillId="4" borderId="10" xfId="40" applyNumberFormat="1" applyFont="1" applyFill="1" applyBorder="1" applyAlignment="1">
      <alignment horizontal="left" vertical="center"/>
    </xf>
    <xf numFmtId="167" fontId="33" fillId="4" borderId="10" xfId="40" applyNumberFormat="1" applyFont="1" applyFill="1" applyBorder="1" applyAlignment="1">
      <alignment horizontal="left" vertical="center" wrapText="1"/>
    </xf>
    <xf numFmtId="167" fontId="33" fillId="35" borderId="10" xfId="40" applyNumberFormat="1" applyFont="1" applyFill="1" applyBorder="1" applyAlignment="1">
      <alignment/>
    </xf>
    <xf numFmtId="167" fontId="23" fillId="35" borderId="10" xfId="40" applyNumberFormat="1" applyFont="1" applyFill="1" applyBorder="1" applyAlignment="1">
      <alignment/>
    </xf>
    <xf numFmtId="167" fontId="34" fillId="35" borderId="10" xfId="40" applyNumberFormat="1" applyFont="1" applyFill="1" applyBorder="1" applyAlignment="1">
      <alignment/>
    </xf>
    <xf numFmtId="167" fontId="17" fillId="4" borderId="10" xfId="40" applyNumberFormat="1" applyFont="1" applyFill="1" applyBorder="1" applyAlignment="1">
      <alignment/>
    </xf>
    <xf numFmtId="167" fontId="0" fillId="4" borderId="10" xfId="40" applyNumberFormat="1" applyFont="1" applyFill="1" applyBorder="1" applyAlignment="1">
      <alignment/>
    </xf>
    <xf numFmtId="167" fontId="17" fillId="35" borderId="10" xfId="40" applyNumberFormat="1" applyFont="1" applyFill="1" applyBorder="1" applyAlignment="1">
      <alignment/>
    </xf>
    <xf numFmtId="167" fontId="0" fillId="35" borderId="10" xfId="40" applyNumberFormat="1" applyFont="1" applyFill="1" applyBorder="1" applyAlignment="1">
      <alignment/>
    </xf>
    <xf numFmtId="167" fontId="5" fillId="0" borderId="10" xfId="40" applyNumberFormat="1" applyFont="1" applyFill="1" applyBorder="1" applyAlignment="1">
      <alignment horizontal="right" vertical="center" wrapText="1"/>
    </xf>
    <xf numFmtId="167" fontId="8" fillId="0" borderId="10" xfId="40" applyNumberFormat="1" applyFont="1" applyFill="1" applyBorder="1" applyAlignment="1">
      <alignment horizontal="right" vertical="center" wrapText="1"/>
    </xf>
    <xf numFmtId="167" fontId="7" fillId="0" borderId="10" xfId="40" applyNumberFormat="1" applyFont="1" applyFill="1" applyBorder="1" applyAlignment="1">
      <alignment horizontal="right" vertical="center" wrapText="1"/>
    </xf>
    <xf numFmtId="167" fontId="8" fillId="0" borderId="10" xfId="40" applyNumberFormat="1" applyFont="1" applyFill="1" applyBorder="1" applyAlignment="1">
      <alignment horizontal="right" vertical="center"/>
    </xf>
    <xf numFmtId="167" fontId="7" fillId="0" borderId="10" xfId="40" applyNumberFormat="1" applyFont="1" applyFill="1" applyBorder="1" applyAlignment="1">
      <alignment horizontal="right" vertical="center"/>
    </xf>
    <xf numFmtId="167" fontId="4" fillId="0" borderId="10" xfId="40" applyNumberFormat="1" applyFont="1" applyFill="1" applyBorder="1" applyAlignment="1">
      <alignment vertical="center"/>
    </xf>
    <xf numFmtId="167" fontId="4" fillId="2" borderId="10" xfId="40" applyNumberFormat="1" applyFont="1" applyFill="1" applyBorder="1" applyAlignment="1">
      <alignment vertical="center"/>
    </xf>
    <xf numFmtId="167" fontId="38" fillId="0" borderId="10" xfId="40" applyNumberFormat="1" applyFont="1" applyBorder="1" applyAlignment="1">
      <alignment/>
    </xf>
    <xf numFmtId="167" fontId="4" fillId="4" borderId="10" xfId="40" applyNumberFormat="1" applyFont="1" applyFill="1" applyBorder="1" applyAlignment="1">
      <alignment vertical="center"/>
    </xf>
    <xf numFmtId="167" fontId="5" fillId="0" borderId="10" xfId="40" applyNumberFormat="1" applyFont="1" applyFill="1" applyBorder="1" applyAlignment="1">
      <alignment horizontal="right" vertical="center" wrapText="1"/>
    </xf>
    <xf numFmtId="167" fontId="4" fillId="0" borderId="10" xfId="40" applyNumberFormat="1" applyFont="1" applyFill="1" applyBorder="1" applyAlignment="1">
      <alignment horizontal="right" vertical="center" wrapText="1"/>
    </xf>
    <xf numFmtId="167" fontId="4" fillId="4" borderId="10" xfId="40" applyNumberFormat="1" applyFont="1" applyFill="1" applyBorder="1" applyAlignment="1">
      <alignment horizontal="right" vertical="center" wrapText="1"/>
    </xf>
    <xf numFmtId="167" fontId="4" fillId="35" borderId="10" xfId="40" applyNumberFormat="1" applyFont="1" applyFill="1" applyBorder="1" applyAlignment="1">
      <alignment horizontal="right"/>
    </xf>
    <xf numFmtId="167" fontId="5" fillId="0" borderId="10" xfId="40" applyNumberFormat="1" applyFont="1" applyBorder="1" applyAlignment="1">
      <alignment vertical="center"/>
    </xf>
    <xf numFmtId="167" fontId="5" fillId="2" borderId="10" xfId="40" applyNumberFormat="1" applyFont="1" applyFill="1" applyBorder="1" applyAlignment="1">
      <alignment/>
    </xf>
    <xf numFmtId="167" fontId="7" fillId="4" borderId="10" xfId="40" applyNumberFormat="1" applyFont="1" applyFill="1" applyBorder="1" applyAlignment="1">
      <alignment horizontal="left" vertical="center"/>
    </xf>
    <xf numFmtId="167" fontId="5" fillId="4" borderId="10" xfId="40" applyNumberFormat="1" applyFont="1" applyFill="1" applyBorder="1" applyAlignment="1">
      <alignment/>
    </xf>
    <xf numFmtId="167" fontId="5" fillId="0" borderId="10" xfId="40" applyNumberFormat="1" applyFont="1" applyFill="1" applyBorder="1" applyAlignment="1">
      <alignment horizontal="left" vertical="center" wrapText="1"/>
    </xf>
    <xf numFmtId="167" fontId="4" fillId="0" borderId="10" xfId="40" applyNumberFormat="1" applyFont="1" applyFill="1" applyBorder="1" applyAlignment="1">
      <alignment horizontal="left" vertical="center" wrapText="1"/>
    </xf>
    <xf numFmtId="167" fontId="4" fillId="4" borderId="10" xfId="40" applyNumberFormat="1" applyFont="1" applyFill="1" applyBorder="1" applyAlignment="1">
      <alignment horizontal="left" vertical="center" wrapText="1"/>
    </xf>
    <xf numFmtId="167" fontId="4" fillId="35" borderId="10" xfId="40" applyNumberFormat="1" applyFont="1" applyFill="1" applyBorder="1" applyAlignment="1">
      <alignment/>
    </xf>
    <xf numFmtId="167" fontId="5" fillId="35" borderId="10" xfId="40" applyNumberFormat="1" applyFont="1" applyFill="1" applyBorder="1" applyAlignment="1">
      <alignment/>
    </xf>
    <xf numFmtId="167" fontId="17" fillId="32" borderId="10" xfId="40" applyNumberFormat="1" applyFont="1" applyFill="1" applyBorder="1" applyAlignment="1">
      <alignment/>
    </xf>
    <xf numFmtId="167" fontId="0" fillId="32" borderId="10" xfId="40" applyNumberFormat="1" applyFont="1" applyFill="1" applyBorder="1" applyAlignment="1">
      <alignment/>
    </xf>
    <xf numFmtId="167" fontId="8" fillId="0" borderId="10" xfId="40" applyNumberFormat="1" applyFont="1" applyBorder="1" applyAlignment="1">
      <alignment horizontal="right" vertical="top" wrapText="1"/>
    </xf>
    <xf numFmtId="167" fontId="7" fillId="0" borderId="10" xfId="40" applyNumberFormat="1" applyFont="1" applyBorder="1" applyAlignment="1">
      <alignment horizontal="right" vertical="top" wrapText="1"/>
    </xf>
    <xf numFmtId="167" fontId="7" fillId="34" borderId="10" xfId="40" applyNumberFormat="1" applyFont="1" applyFill="1" applyBorder="1" applyAlignment="1">
      <alignment horizontal="right" vertical="top" wrapText="1"/>
    </xf>
    <xf numFmtId="167" fontId="5" fillId="0" borderId="10" xfId="40" applyNumberFormat="1" applyFont="1" applyBorder="1" applyAlignment="1">
      <alignment/>
    </xf>
    <xf numFmtId="167" fontId="7" fillId="4" borderId="10" xfId="40" applyNumberFormat="1" applyFont="1" applyFill="1" applyBorder="1" applyAlignment="1">
      <alignment horizontal="right" vertical="top" wrapText="1"/>
    </xf>
    <xf numFmtId="167" fontId="7" fillId="34" borderId="10" xfId="40" applyNumberFormat="1" applyFont="1" applyFill="1" applyBorder="1" applyAlignment="1">
      <alignment horizontal="right" wrapText="1"/>
    </xf>
    <xf numFmtId="167" fontId="4" fillId="34" borderId="10" xfId="40" applyNumberFormat="1" applyFont="1" applyFill="1" applyBorder="1" applyAlignment="1">
      <alignment/>
    </xf>
    <xf numFmtId="167" fontId="5" fillId="4" borderId="10" xfId="40" applyNumberFormat="1" applyFont="1" applyFill="1" applyBorder="1" applyAlignment="1">
      <alignment/>
    </xf>
    <xf numFmtId="167" fontId="5" fillId="34" borderId="10" xfId="4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7</xdr:row>
      <xdr:rowOff>152400</xdr:rowOff>
    </xdr:from>
    <xdr:ext cx="180975" cy="257175"/>
    <xdr:sp fLocksText="0">
      <xdr:nvSpPr>
        <xdr:cNvPr id="1" name="Szövegdoboz 1"/>
        <xdr:cNvSpPr txBox="1">
          <a:spLocks noChangeArrowheads="1"/>
        </xdr:cNvSpPr>
      </xdr:nvSpPr>
      <xdr:spPr>
        <a:xfrm>
          <a:off x="7286625" y="1800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Layout" workbookViewId="0" topLeftCell="B1">
      <selection activeCell="A6" sqref="A6:A26"/>
    </sheetView>
  </sheetViews>
  <sheetFormatPr defaultColWidth="9.140625" defaultRowHeight="15"/>
  <cols>
    <col min="1" max="1" width="63.57421875" style="0" customWidth="1"/>
    <col min="2" max="2" width="21.8515625" style="0" customWidth="1"/>
    <col min="3" max="3" width="21.00390625" style="0" customWidth="1"/>
    <col min="4" max="4" width="21.28125" style="0" customWidth="1"/>
  </cols>
  <sheetData>
    <row r="1" spans="1:4" ht="18">
      <c r="A1" s="278" t="s">
        <v>773</v>
      </c>
      <c r="B1" s="279"/>
      <c r="C1" s="279"/>
      <c r="D1" s="279"/>
    </row>
    <row r="2" spans="1:4" ht="18">
      <c r="A2" s="280" t="s">
        <v>615</v>
      </c>
      <c r="B2" s="279"/>
      <c r="C2" s="279"/>
      <c r="D2" s="279"/>
    </row>
    <row r="3" spans="1:4" ht="18">
      <c r="A3" s="59"/>
      <c r="B3" s="1"/>
      <c r="C3" s="1"/>
      <c r="D3" s="1"/>
    </row>
    <row r="5" spans="2:4" ht="30">
      <c r="B5" s="192" t="s">
        <v>732</v>
      </c>
      <c r="C5" s="192" t="s">
        <v>733</v>
      </c>
      <c r="D5" s="160" t="s">
        <v>741</v>
      </c>
    </row>
    <row r="6" spans="1:4" ht="15.75">
      <c r="A6" s="134" t="s">
        <v>194</v>
      </c>
      <c r="B6" s="199">
        <v>62933612</v>
      </c>
      <c r="C6" s="199">
        <v>74200113</v>
      </c>
      <c r="D6" s="200">
        <v>73619538</v>
      </c>
    </row>
    <row r="7" spans="1:4" ht="15.75">
      <c r="A7" s="134" t="s">
        <v>195</v>
      </c>
      <c r="B7" s="199">
        <v>17128388</v>
      </c>
      <c r="C7" s="199">
        <v>19403695</v>
      </c>
      <c r="D7" s="199">
        <v>17684134</v>
      </c>
    </row>
    <row r="8" spans="1:4" ht="15.75">
      <c r="A8" s="134" t="s">
        <v>196</v>
      </c>
      <c r="B8" s="199">
        <v>54022000</v>
      </c>
      <c r="C8" s="199">
        <v>57244919</v>
      </c>
      <c r="D8" s="199">
        <v>49237656</v>
      </c>
    </row>
    <row r="9" spans="1:4" ht="15.75">
      <c r="A9" s="134" t="s">
        <v>197</v>
      </c>
      <c r="B9" s="199">
        <v>2634000</v>
      </c>
      <c r="C9" s="199">
        <v>3098700</v>
      </c>
      <c r="D9" s="199">
        <v>3098000</v>
      </c>
    </row>
    <row r="10" spans="1:4" ht="15.75">
      <c r="A10" s="134" t="s">
        <v>198</v>
      </c>
      <c r="B10" s="199">
        <v>76479000</v>
      </c>
      <c r="C10" s="199">
        <v>76127860</v>
      </c>
      <c r="D10" s="199">
        <v>73048907</v>
      </c>
    </row>
    <row r="11" spans="1:4" ht="15.75">
      <c r="A11" s="134" t="s">
        <v>199</v>
      </c>
      <c r="B11" s="199">
        <v>10119000</v>
      </c>
      <c r="C11" s="199">
        <v>11418000</v>
      </c>
      <c r="D11" s="199">
        <v>11406017</v>
      </c>
    </row>
    <row r="12" spans="1:4" ht="15.75">
      <c r="A12" s="134" t="s">
        <v>200</v>
      </c>
      <c r="B12" s="199"/>
      <c r="C12" s="199">
        <v>13248974</v>
      </c>
      <c r="D12" s="199">
        <v>498355</v>
      </c>
    </row>
    <row r="13" spans="1:4" ht="15.75">
      <c r="A13" s="134" t="s">
        <v>201</v>
      </c>
      <c r="B13" s="199"/>
      <c r="C13" s="199"/>
      <c r="D13" s="199"/>
    </row>
    <row r="14" spans="1:4" ht="15.75">
      <c r="A14" s="65" t="s">
        <v>193</v>
      </c>
      <c r="B14" s="199">
        <f>SUM(B6:B13)</f>
        <v>223316000</v>
      </c>
      <c r="C14" s="199">
        <f>SUM(C6:C13)</f>
        <v>254742261</v>
      </c>
      <c r="D14" s="199">
        <f>SUM(D6:D13)</f>
        <v>228592607</v>
      </c>
    </row>
    <row r="15" spans="1:4" ht="15.75">
      <c r="A15" s="65" t="s">
        <v>202</v>
      </c>
      <c r="B15" s="199"/>
      <c r="C15" s="199">
        <v>5129746</v>
      </c>
      <c r="D15" s="199">
        <v>5129746</v>
      </c>
    </row>
    <row r="16" spans="1:4" ht="15">
      <c r="A16" s="202" t="s">
        <v>613</v>
      </c>
      <c r="B16" s="201">
        <f>SUM(B14:B15)</f>
        <v>223316000</v>
      </c>
      <c r="C16" s="201">
        <f>SUM(C14:C15)</f>
        <v>259872007</v>
      </c>
      <c r="D16" s="201">
        <f>SUM(D14:D15)</f>
        <v>233722353</v>
      </c>
    </row>
    <row r="17" spans="1:4" ht="15.75">
      <c r="A17" s="134" t="s">
        <v>204</v>
      </c>
      <c r="B17" s="199">
        <v>187958479</v>
      </c>
      <c r="C17" s="199">
        <v>200429787</v>
      </c>
      <c r="D17" s="199">
        <v>218481928</v>
      </c>
    </row>
    <row r="18" spans="1:4" ht="15.75">
      <c r="A18" s="134" t="s">
        <v>205</v>
      </c>
      <c r="B18" s="199"/>
      <c r="C18" s="199">
        <v>12749974</v>
      </c>
      <c r="D18" s="199">
        <v>12749974</v>
      </c>
    </row>
    <row r="19" spans="1:4" ht="15.75">
      <c r="A19" s="134" t="s">
        <v>206</v>
      </c>
      <c r="B19" s="199">
        <v>12850000</v>
      </c>
      <c r="C19" s="199">
        <v>13681000</v>
      </c>
      <c r="D19" s="199">
        <v>17298865</v>
      </c>
    </row>
    <row r="20" spans="1:4" ht="15.75">
      <c r="A20" s="134" t="s">
        <v>207</v>
      </c>
      <c r="B20" s="199">
        <v>2120000</v>
      </c>
      <c r="C20" s="199">
        <v>7440246</v>
      </c>
      <c r="D20" s="199">
        <v>8890557</v>
      </c>
    </row>
    <row r="21" spans="1:4" ht="15.75">
      <c r="A21" s="134" t="s">
        <v>208</v>
      </c>
      <c r="B21" s="199"/>
      <c r="C21" s="199"/>
      <c r="D21" s="199">
        <v>3200000</v>
      </c>
    </row>
    <row r="22" spans="1:4" ht="15.75">
      <c r="A22" s="134" t="s">
        <v>209</v>
      </c>
      <c r="B22" s="199"/>
      <c r="C22" s="199"/>
      <c r="D22" s="199"/>
    </row>
    <row r="23" spans="1:4" ht="15.75">
      <c r="A23" s="134" t="s">
        <v>210</v>
      </c>
      <c r="B23" s="199"/>
      <c r="C23" s="199"/>
      <c r="D23" s="199"/>
    </row>
    <row r="24" spans="1:4" ht="15.75">
      <c r="A24" s="65" t="s">
        <v>203</v>
      </c>
      <c r="B24" s="199">
        <f>SUM(B17:B23)</f>
        <v>202928479</v>
      </c>
      <c r="C24" s="199">
        <f>SUM(C17:C23)</f>
        <v>234301007</v>
      </c>
      <c r="D24" s="199">
        <f>SUM(D17:D23)</f>
        <v>260621324</v>
      </c>
    </row>
    <row r="25" spans="1:4" ht="15.75">
      <c r="A25" s="65" t="s">
        <v>211</v>
      </c>
      <c r="B25" s="199">
        <v>20387521</v>
      </c>
      <c r="C25" s="199">
        <v>25571000</v>
      </c>
      <c r="D25" s="199">
        <v>31274551</v>
      </c>
    </row>
    <row r="26" spans="1:4" ht="15">
      <c r="A26" s="202" t="s">
        <v>614</v>
      </c>
      <c r="B26" s="201">
        <f>SUM(B24:B25)</f>
        <v>223316000</v>
      </c>
      <c r="C26" s="201">
        <f>SUM(C24:C25)</f>
        <v>259872007</v>
      </c>
      <c r="D26" s="201">
        <f>SUM(D24:D25)</f>
        <v>291895875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  <headerFooter>
    <oddHeader>&amp;R1. melléklet a 3/2017.(V.31.)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172"/>
  <sheetViews>
    <sheetView zoomScalePageLayoutView="0" workbookViewId="0" topLeftCell="B1">
      <selection activeCell="M3" sqref="M3"/>
    </sheetView>
  </sheetViews>
  <sheetFormatPr defaultColWidth="9.140625" defaultRowHeight="15"/>
  <cols>
    <col min="1" max="1" width="83.421875" style="0" customWidth="1"/>
    <col min="3" max="3" width="10.7109375" style="0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283" t="s">
        <v>742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5"/>
      <c r="M1" s="279"/>
      <c r="N1" s="279"/>
    </row>
    <row r="2" spans="1:14" ht="18.75" customHeight="1">
      <c r="A2" s="286" t="s">
        <v>653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5"/>
      <c r="M2" s="279"/>
      <c r="N2" s="279"/>
    </row>
    <row r="3" ht="18">
      <c r="A3" s="42"/>
    </row>
    <row r="4" ht="15">
      <c r="A4" s="71" t="s">
        <v>708</v>
      </c>
    </row>
    <row r="5" spans="1:14" ht="25.5" customHeight="1">
      <c r="A5" s="288" t="s">
        <v>212</v>
      </c>
      <c r="B5" s="290" t="s">
        <v>213</v>
      </c>
      <c r="C5" s="298" t="s">
        <v>191</v>
      </c>
      <c r="D5" s="293"/>
      <c r="E5" s="294"/>
      <c r="F5" s="298" t="s">
        <v>724</v>
      </c>
      <c r="G5" s="293"/>
      <c r="H5" s="294"/>
      <c r="I5" s="298" t="s">
        <v>725</v>
      </c>
      <c r="J5" s="293"/>
      <c r="K5" s="294"/>
      <c r="L5" s="282" t="s">
        <v>721</v>
      </c>
      <c r="M5" s="295"/>
      <c r="N5" s="295"/>
    </row>
    <row r="6" spans="1:14" ht="26.25">
      <c r="A6" s="296"/>
      <c r="B6" s="297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.75">
      <c r="A7" s="29" t="s">
        <v>214</v>
      </c>
      <c r="B7" s="30" t="s">
        <v>215</v>
      </c>
      <c r="C7" s="30">
        <v>6958</v>
      </c>
      <c r="D7" s="30">
        <v>9438</v>
      </c>
      <c r="E7" s="39">
        <v>8375</v>
      </c>
      <c r="F7" s="30">
        <v>9663</v>
      </c>
      <c r="G7" s="30">
        <v>9767</v>
      </c>
      <c r="H7" s="39">
        <v>9661</v>
      </c>
      <c r="I7" s="30">
        <v>28349</v>
      </c>
      <c r="J7" s="30">
        <v>28432</v>
      </c>
      <c r="K7" s="134">
        <v>27210</v>
      </c>
      <c r="L7" s="28">
        <f>C7+F7+I7</f>
        <v>44970</v>
      </c>
      <c r="M7" s="28">
        <f>D7+G7+J7</f>
        <v>47637</v>
      </c>
      <c r="N7" s="28">
        <f>E7+H7+K7</f>
        <v>45246</v>
      </c>
    </row>
    <row r="8" spans="1:14" ht="15.75">
      <c r="A8" s="29" t="s">
        <v>216</v>
      </c>
      <c r="B8" s="31" t="s">
        <v>217</v>
      </c>
      <c r="C8" s="31"/>
      <c r="D8" s="31">
        <v>152</v>
      </c>
      <c r="E8" s="39">
        <v>151</v>
      </c>
      <c r="F8" s="31"/>
      <c r="G8" s="31"/>
      <c r="H8" s="39"/>
      <c r="I8" s="31"/>
      <c r="J8" s="31">
        <v>120</v>
      </c>
      <c r="K8" s="134">
        <v>120</v>
      </c>
      <c r="L8" s="28">
        <f aca="true" t="shared" si="0" ref="L8:L71">C8+F8+I8</f>
        <v>0</v>
      </c>
      <c r="M8" s="28">
        <f aca="true" t="shared" si="1" ref="M8:M71">D8+G8+J8</f>
        <v>272</v>
      </c>
      <c r="N8" s="28">
        <f aca="true" t="shared" si="2" ref="N8:N71">E8+H8+K8</f>
        <v>271</v>
      </c>
    </row>
    <row r="9" spans="1:14" ht="15.75">
      <c r="A9" s="29" t="s">
        <v>218</v>
      </c>
      <c r="B9" s="31" t="s">
        <v>219</v>
      </c>
      <c r="C9" s="31"/>
      <c r="D9" s="31"/>
      <c r="E9" s="39"/>
      <c r="F9" s="31"/>
      <c r="G9" s="31">
        <v>236</v>
      </c>
      <c r="H9" s="39">
        <v>236</v>
      </c>
      <c r="I9" s="31"/>
      <c r="J9" s="31"/>
      <c r="K9" s="134"/>
      <c r="L9" s="28">
        <f t="shared" si="0"/>
        <v>0</v>
      </c>
      <c r="M9" s="28">
        <f t="shared" si="1"/>
        <v>236</v>
      </c>
      <c r="N9" s="28">
        <f t="shared" si="2"/>
        <v>236</v>
      </c>
    </row>
    <row r="10" spans="1:14" ht="15.75">
      <c r="A10" s="32" t="s">
        <v>220</v>
      </c>
      <c r="B10" s="31" t="s">
        <v>221</v>
      </c>
      <c r="C10" s="31"/>
      <c r="D10" s="31"/>
      <c r="E10" s="39"/>
      <c r="F10" s="31"/>
      <c r="G10" s="31"/>
      <c r="H10" s="39"/>
      <c r="I10" s="31"/>
      <c r="J10" s="31"/>
      <c r="K10" s="134"/>
      <c r="L10" s="28">
        <f t="shared" si="0"/>
        <v>0</v>
      </c>
      <c r="M10" s="28">
        <f t="shared" si="1"/>
        <v>0</v>
      </c>
      <c r="N10" s="28">
        <f t="shared" si="2"/>
        <v>0</v>
      </c>
    </row>
    <row r="11" spans="1:14" ht="15.75">
      <c r="A11" s="32" t="s">
        <v>222</v>
      </c>
      <c r="B11" s="31" t="s">
        <v>223</v>
      </c>
      <c r="C11" s="31"/>
      <c r="D11" s="31"/>
      <c r="E11" s="39"/>
      <c r="F11" s="31"/>
      <c r="G11" s="31"/>
      <c r="H11" s="39"/>
      <c r="I11" s="31"/>
      <c r="J11" s="31"/>
      <c r="K11" s="134"/>
      <c r="L11" s="28">
        <f t="shared" si="0"/>
        <v>0</v>
      </c>
      <c r="M11" s="28">
        <f t="shared" si="1"/>
        <v>0</v>
      </c>
      <c r="N11" s="28">
        <f t="shared" si="2"/>
        <v>0</v>
      </c>
    </row>
    <row r="12" spans="1:14" ht="15.75">
      <c r="A12" s="32" t="s">
        <v>224</v>
      </c>
      <c r="B12" s="31" t="s">
        <v>225</v>
      </c>
      <c r="C12" s="31"/>
      <c r="D12" s="31"/>
      <c r="E12" s="39"/>
      <c r="F12" s="31">
        <v>236</v>
      </c>
      <c r="G12" s="31"/>
      <c r="H12" s="39"/>
      <c r="I12" s="31">
        <v>2171</v>
      </c>
      <c r="J12" s="31">
        <v>2171</v>
      </c>
      <c r="K12" s="134"/>
      <c r="L12" s="28">
        <f t="shared" si="0"/>
        <v>2407</v>
      </c>
      <c r="M12" s="28">
        <f t="shared" si="1"/>
        <v>2171</v>
      </c>
      <c r="N12" s="28">
        <f t="shared" si="2"/>
        <v>0</v>
      </c>
    </row>
    <row r="13" spans="1:14" ht="15.75">
      <c r="A13" s="32" t="s">
        <v>226</v>
      </c>
      <c r="B13" s="31" t="s">
        <v>227</v>
      </c>
      <c r="C13" s="31">
        <v>404</v>
      </c>
      <c r="D13" s="31">
        <v>404</v>
      </c>
      <c r="E13" s="39">
        <v>324</v>
      </c>
      <c r="F13" s="31">
        <v>392</v>
      </c>
      <c r="G13" s="31">
        <v>388</v>
      </c>
      <c r="H13" s="39">
        <v>364</v>
      </c>
      <c r="I13" s="31">
        <v>1867</v>
      </c>
      <c r="J13" s="31">
        <v>1879</v>
      </c>
      <c r="K13" s="134">
        <v>1879</v>
      </c>
      <c r="L13" s="28">
        <f t="shared" si="0"/>
        <v>2663</v>
      </c>
      <c r="M13" s="28">
        <f t="shared" si="1"/>
        <v>2671</v>
      </c>
      <c r="N13" s="28">
        <f t="shared" si="2"/>
        <v>2567</v>
      </c>
    </row>
    <row r="14" spans="1:14" ht="15.75">
      <c r="A14" s="32" t="s">
        <v>228</v>
      </c>
      <c r="B14" s="31" t="s">
        <v>229</v>
      </c>
      <c r="C14" s="31"/>
      <c r="D14" s="31"/>
      <c r="E14" s="39"/>
      <c r="F14" s="31"/>
      <c r="G14" s="31"/>
      <c r="H14" s="39"/>
      <c r="I14" s="31"/>
      <c r="J14" s="31"/>
      <c r="K14" s="134"/>
      <c r="L14" s="28">
        <f t="shared" si="0"/>
        <v>0</v>
      </c>
      <c r="M14" s="28">
        <f t="shared" si="1"/>
        <v>0</v>
      </c>
      <c r="N14" s="28">
        <f t="shared" si="2"/>
        <v>0</v>
      </c>
    </row>
    <row r="15" spans="1:14" ht="15.75">
      <c r="A15" s="5" t="s">
        <v>230</v>
      </c>
      <c r="B15" s="31" t="s">
        <v>231</v>
      </c>
      <c r="C15" s="31">
        <v>240</v>
      </c>
      <c r="D15" s="31">
        <v>240</v>
      </c>
      <c r="E15" s="39">
        <v>146</v>
      </c>
      <c r="F15" s="31"/>
      <c r="G15" s="31"/>
      <c r="H15" s="39"/>
      <c r="I15" s="31">
        <v>608</v>
      </c>
      <c r="J15" s="31">
        <v>596</v>
      </c>
      <c r="K15" s="134">
        <v>508</v>
      </c>
      <c r="L15" s="28">
        <f t="shared" si="0"/>
        <v>848</v>
      </c>
      <c r="M15" s="28">
        <f t="shared" si="1"/>
        <v>836</v>
      </c>
      <c r="N15" s="28">
        <f t="shared" si="2"/>
        <v>654</v>
      </c>
    </row>
    <row r="16" spans="1:14" ht="15.75">
      <c r="A16" s="5" t="s">
        <v>232</v>
      </c>
      <c r="B16" s="31" t="s">
        <v>233</v>
      </c>
      <c r="C16" s="31">
        <v>15</v>
      </c>
      <c r="D16" s="31">
        <v>15</v>
      </c>
      <c r="E16" s="39"/>
      <c r="F16" s="31"/>
      <c r="G16" s="31"/>
      <c r="H16" s="39"/>
      <c r="I16" s="31">
        <v>152</v>
      </c>
      <c r="J16" s="31">
        <v>152</v>
      </c>
      <c r="K16" s="134">
        <v>146</v>
      </c>
      <c r="L16" s="28">
        <f t="shared" si="0"/>
        <v>167</v>
      </c>
      <c r="M16" s="28">
        <f t="shared" si="1"/>
        <v>167</v>
      </c>
      <c r="N16" s="28">
        <f t="shared" si="2"/>
        <v>146</v>
      </c>
    </row>
    <row r="17" spans="1:14" ht="15.75">
      <c r="A17" s="5" t="s">
        <v>234</v>
      </c>
      <c r="B17" s="31" t="s">
        <v>235</v>
      </c>
      <c r="C17" s="31"/>
      <c r="D17" s="31"/>
      <c r="E17" s="39"/>
      <c r="F17" s="31"/>
      <c r="G17" s="31"/>
      <c r="H17" s="39"/>
      <c r="I17" s="31"/>
      <c r="J17" s="31"/>
      <c r="K17" s="134"/>
      <c r="L17" s="28">
        <f t="shared" si="0"/>
        <v>0</v>
      </c>
      <c r="M17" s="28">
        <f t="shared" si="1"/>
        <v>0</v>
      </c>
      <c r="N17" s="28">
        <f t="shared" si="2"/>
        <v>0</v>
      </c>
    </row>
    <row r="18" spans="1:14" ht="15.75">
      <c r="A18" s="5" t="s">
        <v>236</v>
      </c>
      <c r="B18" s="31" t="s">
        <v>237</v>
      </c>
      <c r="C18" s="31"/>
      <c r="D18" s="31"/>
      <c r="E18" s="39"/>
      <c r="F18" s="31"/>
      <c r="G18" s="31"/>
      <c r="H18" s="39"/>
      <c r="I18" s="31"/>
      <c r="J18" s="31"/>
      <c r="K18" s="134"/>
      <c r="L18" s="28">
        <f t="shared" si="0"/>
        <v>0</v>
      </c>
      <c r="M18" s="28">
        <f t="shared" si="1"/>
        <v>0</v>
      </c>
      <c r="N18" s="28">
        <f t="shared" si="2"/>
        <v>0</v>
      </c>
    </row>
    <row r="19" spans="1:14" ht="15.75">
      <c r="A19" s="5" t="s">
        <v>544</v>
      </c>
      <c r="B19" s="31" t="s">
        <v>238</v>
      </c>
      <c r="C19" s="31"/>
      <c r="D19" s="31"/>
      <c r="E19" s="39"/>
      <c r="F19" s="31"/>
      <c r="G19" s="31">
        <v>4</v>
      </c>
      <c r="H19" s="39">
        <v>4</v>
      </c>
      <c r="I19" s="31"/>
      <c r="J19" s="31">
        <v>1000</v>
      </c>
      <c r="K19" s="134">
        <v>1000</v>
      </c>
      <c r="L19" s="28">
        <f t="shared" si="0"/>
        <v>0</v>
      </c>
      <c r="M19" s="28">
        <f t="shared" si="1"/>
        <v>1004</v>
      </c>
      <c r="N19" s="28">
        <f t="shared" si="2"/>
        <v>1004</v>
      </c>
    </row>
    <row r="20" spans="1:14" ht="15">
      <c r="A20" s="33" t="s">
        <v>515</v>
      </c>
      <c r="B20" s="34" t="s">
        <v>239</v>
      </c>
      <c r="C20" s="34">
        <v>7617</v>
      </c>
      <c r="D20" s="34">
        <v>10249</v>
      </c>
      <c r="E20" s="159">
        <v>8996</v>
      </c>
      <c r="F20" s="34">
        <v>10291</v>
      </c>
      <c r="G20" s="34">
        <v>10395</v>
      </c>
      <c r="H20" s="159">
        <v>10265</v>
      </c>
      <c r="I20" s="34">
        <f>SUM(I7:I19)</f>
        <v>33147</v>
      </c>
      <c r="J20" s="34">
        <f>SUM(J7:J19)</f>
        <v>34350</v>
      </c>
      <c r="K20" s="34">
        <f>SUM(K7:K19)</f>
        <v>30863</v>
      </c>
      <c r="L20" s="28">
        <f t="shared" si="0"/>
        <v>51055</v>
      </c>
      <c r="M20" s="28">
        <f t="shared" si="1"/>
        <v>54994</v>
      </c>
      <c r="N20" s="28">
        <f t="shared" si="2"/>
        <v>50124</v>
      </c>
    </row>
    <row r="21" spans="1:14" ht="15.75">
      <c r="A21" s="5" t="s">
        <v>240</v>
      </c>
      <c r="B21" s="31" t="s">
        <v>241</v>
      </c>
      <c r="C21" s="31">
        <v>6372</v>
      </c>
      <c r="D21" s="31">
        <v>6422</v>
      </c>
      <c r="E21" s="39">
        <v>6417</v>
      </c>
      <c r="F21" s="31"/>
      <c r="G21" s="31"/>
      <c r="H21" s="39"/>
      <c r="I21" s="31"/>
      <c r="J21" s="31"/>
      <c r="K21" s="134"/>
      <c r="L21" s="28">
        <f t="shared" si="0"/>
        <v>6372</v>
      </c>
      <c r="M21" s="28">
        <f t="shared" si="1"/>
        <v>6422</v>
      </c>
      <c r="N21" s="28">
        <f t="shared" si="2"/>
        <v>6417</v>
      </c>
    </row>
    <row r="22" spans="1:14" ht="33.75" customHeight="1">
      <c r="A22" s="5" t="s">
        <v>242</v>
      </c>
      <c r="B22" s="31" t="s">
        <v>243</v>
      </c>
      <c r="C22" s="31">
        <v>1164</v>
      </c>
      <c r="D22" s="31">
        <v>1314</v>
      </c>
      <c r="E22" s="39">
        <v>1313</v>
      </c>
      <c r="F22" s="31">
        <v>720</v>
      </c>
      <c r="G22" s="31">
        <v>720</v>
      </c>
      <c r="H22" s="39">
        <v>453</v>
      </c>
      <c r="I22" s="31"/>
      <c r="J22" s="31">
        <v>1175</v>
      </c>
      <c r="K22" s="139">
        <v>1175</v>
      </c>
      <c r="L22" s="28">
        <f t="shared" si="0"/>
        <v>1884</v>
      </c>
      <c r="M22" s="28">
        <f t="shared" si="1"/>
        <v>3209</v>
      </c>
      <c r="N22" s="28">
        <f t="shared" si="2"/>
        <v>2941</v>
      </c>
    </row>
    <row r="23" spans="1:14" ht="15.75">
      <c r="A23" s="6" t="s">
        <v>244</v>
      </c>
      <c r="B23" s="31" t="s">
        <v>245</v>
      </c>
      <c r="C23" s="31">
        <v>270</v>
      </c>
      <c r="D23" s="31">
        <v>270</v>
      </c>
      <c r="E23" s="39">
        <v>212</v>
      </c>
      <c r="F23" s="31">
        <v>100</v>
      </c>
      <c r="G23" s="31">
        <v>100</v>
      </c>
      <c r="H23" s="39">
        <v>24</v>
      </c>
      <c r="I23" s="31">
        <v>90</v>
      </c>
      <c r="J23" s="31">
        <v>3808</v>
      </c>
      <c r="K23" s="134">
        <v>3751</v>
      </c>
      <c r="L23" s="28">
        <f t="shared" si="0"/>
        <v>460</v>
      </c>
      <c r="M23" s="28">
        <f t="shared" si="1"/>
        <v>4178</v>
      </c>
      <c r="N23" s="28">
        <f t="shared" si="2"/>
        <v>3987</v>
      </c>
    </row>
    <row r="24" spans="1:14" ht="15">
      <c r="A24" s="7" t="s">
        <v>516</v>
      </c>
      <c r="B24" s="34" t="s">
        <v>246</v>
      </c>
      <c r="C24" s="34">
        <v>7806</v>
      </c>
      <c r="D24" s="34">
        <v>8006</v>
      </c>
      <c r="E24" s="159">
        <v>7942</v>
      </c>
      <c r="F24" s="34">
        <v>820</v>
      </c>
      <c r="G24" s="34">
        <v>820</v>
      </c>
      <c r="H24" s="159">
        <v>477</v>
      </c>
      <c r="I24" s="34">
        <f>SUM(I21:I23)</f>
        <v>90</v>
      </c>
      <c r="J24" s="34">
        <f>SUM(J21:J23)</f>
        <v>4983</v>
      </c>
      <c r="K24" s="34">
        <f>SUM(K21:K23)</f>
        <v>4926</v>
      </c>
      <c r="L24" s="28">
        <f t="shared" si="0"/>
        <v>8716</v>
      </c>
      <c r="M24" s="28">
        <f t="shared" si="1"/>
        <v>13809</v>
      </c>
      <c r="N24" s="28">
        <f t="shared" si="2"/>
        <v>13345</v>
      </c>
    </row>
    <row r="25" spans="1:14" ht="15">
      <c r="A25" s="45" t="s">
        <v>574</v>
      </c>
      <c r="B25" s="46" t="s">
        <v>247</v>
      </c>
      <c r="C25" s="46">
        <v>15423</v>
      </c>
      <c r="D25" s="46">
        <v>18255</v>
      </c>
      <c r="E25" s="140">
        <v>16938</v>
      </c>
      <c r="F25" s="46">
        <v>11111</v>
      </c>
      <c r="G25" s="46">
        <v>11215</v>
      </c>
      <c r="H25" s="140">
        <v>10742</v>
      </c>
      <c r="I25" s="46">
        <f>I24+I20</f>
        <v>33237</v>
      </c>
      <c r="J25" s="46">
        <f>J24+J20</f>
        <v>39333</v>
      </c>
      <c r="K25" s="46">
        <f>K24+K20</f>
        <v>35789</v>
      </c>
      <c r="L25" s="28">
        <f t="shared" si="0"/>
        <v>59771</v>
      </c>
      <c r="M25" s="28">
        <f t="shared" si="1"/>
        <v>68803</v>
      </c>
      <c r="N25" s="28">
        <f t="shared" si="2"/>
        <v>63469</v>
      </c>
    </row>
    <row r="26" spans="1:14" ht="15">
      <c r="A26" s="38" t="s">
        <v>545</v>
      </c>
      <c r="B26" s="46" t="s">
        <v>248</v>
      </c>
      <c r="C26" s="46">
        <v>4214</v>
      </c>
      <c r="D26" s="46">
        <v>4636</v>
      </c>
      <c r="E26" s="140">
        <v>3986</v>
      </c>
      <c r="F26" s="46">
        <v>3130</v>
      </c>
      <c r="G26" s="46">
        <v>3158</v>
      </c>
      <c r="H26" s="140">
        <v>2755</v>
      </c>
      <c r="I26" s="46">
        <v>9144</v>
      </c>
      <c r="J26" s="46">
        <v>10828</v>
      </c>
      <c r="K26" s="140">
        <v>9494</v>
      </c>
      <c r="L26" s="28">
        <f t="shared" si="0"/>
        <v>16488</v>
      </c>
      <c r="M26" s="28">
        <f t="shared" si="1"/>
        <v>18622</v>
      </c>
      <c r="N26" s="28">
        <f t="shared" si="2"/>
        <v>16235</v>
      </c>
    </row>
    <row r="27" spans="1:14" ht="15.75">
      <c r="A27" s="5" t="s">
        <v>249</v>
      </c>
      <c r="B27" s="31" t="s">
        <v>250</v>
      </c>
      <c r="C27" s="31">
        <v>85</v>
      </c>
      <c r="D27" s="31">
        <v>406</v>
      </c>
      <c r="E27" s="39">
        <v>375</v>
      </c>
      <c r="F27" s="31">
        <v>280</v>
      </c>
      <c r="G27" s="31">
        <v>280</v>
      </c>
      <c r="H27" s="39">
        <v>81</v>
      </c>
      <c r="I27" s="31">
        <v>360</v>
      </c>
      <c r="J27" s="31">
        <v>416</v>
      </c>
      <c r="K27" s="134">
        <v>416</v>
      </c>
      <c r="L27" s="28">
        <f t="shared" si="0"/>
        <v>725</v>
      </c>
      <c r="M27" s="28">
        <f t="shared" si="1"/>
        <v>1102</v>
      </c>
      <c r="N27" s="28">
        <f t="shared" si="2"/>
        <v>872</v>
      </c>
    </row>
    <row r="28" spans="1:14" ht="15.75">
      <c r="A28" s="5" t="s">
        <v>251</v>
      </c>
      <c r="B28" s="31" t="s">
        <v>252</v>
      </c>
      <c r="C28" s="31">
        <v>2720</v>
      </c>
      <c r="D28" s="31">
        <v>2549</v>
      </c>
      <c r="E28" s="39">
        <v>2469</v>
      </c>
      <c r="F28" s="31">
        <v>540</v>
      </c>
      <c r="G28" s="31">
        <v>540</v>
      </c>
      <c r="H28" s="39">
        <v>470</v>
      </c>
      <c r="I28" s="31">
        <v>1340</v>
      </c>
      <c r="J28" s="31">
        <v>1850</v>
      </c>
      <c r="K28" s="134">
        <v>1850</v>
      </c>
      <c r="L28" s="28">
        <f t="shared" si="0"/>
        <v>4600</v>
      </c>
      <c r="M28" s="28">
        <f t="shared" si="1"/>
        <v>4939</v>
      </c>
      <c r="N28" s="28">
        <f t="shared" si="2"/>
        <v>4789</v>
      </c>
    </row>
    <row r="29" spans="1:14" ht="15.75">
      <c r="A29" s="5" t="s">
        <v>253</v>
      </c>
      <c r="B29" s="31" t="s">
        <v>254</v>
      </c>
      <c r="C29" s="31"/>
      <c r="D29" s="31"/>
      <c r="E29" s="39"/>
      <c r="F29" s="31"/>
      <c r="G29" s="31"/>
      <c r="H29" s="39"/>
      <c r="I29" s="31"/>
      <c r="J29" s="31"/>
      <c r="K29" s="134"/>
      <c r="L29" s="28">
        <f t="shared" si="0"/>
        <v>0</v>
      </c>
      <c r="M29" s="28">
        <f t="shared" si="1"/>
        <v>0</v>
      </c>
      <c r="N29" s="28">
        <f t="shared" si="2"/>
        <v>0</v>
      </c>
    </row>
    <row r="30" spans="1:14" ht="15">
      <c r="A30" s="7" t="s">
        <v>517</v>
      </c>
      <c r="B30" s="34" t="s">
        <v>255</v>
      </c>
      <c r="C30" s="34">
        <v>2805</v>
      </c>
      <c r="D30" s="34">
        <v>2955</v>
      </c>
      <c r="E30" s="159">
        <v>2844</v>
      </c>
      <c r="F30" s="34">
        <v>820</v>
      </c>
      <c r="G30" s="34">
        <v>820</v>
      </c>
      <c r="H30" s="159">
        <v>551</v>
      </c>
      <c r="I30" s="34">
        <f>SUM(I27:I29)</f>
        <v>1700</v>
      </c>
      <c r="J30" s="34">
        <f>SUM(J27:J29)</f>
        <v>2266</v>
      </c>
      <c r="K30" s="34">
        <f>SUM(K27:K29)</f>
        <v>2266</v>
      </c>
      <c r="L30" s="28">
        <f t="shared" si="0"/>
        <v>5325</v>
      </c>
      <c r="M30" s="28">
        <f t="shared" si="1"/>
        <v>6041</v>
      </c>
      <c r="N30" s="28">
        <f t="shared" si="2"/>
        <v>5661</v>
      </c>
    </row>
    <row r="31" spans="1:14" ht="15.75">
      <c r="A31" s="5" t="s">
        <v>256</v>
      </c>
      <c r="B31" s="31" t="s">
        <v>257</v>
      </c>
      <c r="C31" s="31">
        <v>595</v>
      </c>
      <c r="D31" s="31">
        <v>540</v>
      </c>
      <c r="E31" s="39">
        <v>449</v>
      </c>
      <c r="F31" s="31">
        <v>200</v>
      </c>
      <c r="G31" s="31">
        <v>200</v>
      </c>
      <c r="H31" s="39">
        <v>183</v>
      </c>
      <c r="I31" s="31">
        <v>1000</v>
      </c>
      <c r="J31" s="31">
        <v>1371</v>
      </c>
      <c r="K31" s="134">
        <v>1371</v>
      </c>
      <c r="L31" s="28">
        <f t="shared" si="0"/>
        <v>1795</v>
      </c>
      <c r="M31" s="28">
        <f t="shared" si="1"/>
        <v>2111</v>
      </c>
      <c r="N31" s="28">
        <f t="shared" si="2"/>
        <v>2003</v>
      </c>
    </row>
    <row r="32" spans="1:14" ht="15.75">
      <c r="A32" s="5" t="s">
        <v>258</v>
      </c>
      <c r="B32" s="31" t="s">
        <v>259</v>
      </c>
      <c r="C32" s="31">
        <v>100</v>
      </c>
      <c r="D32" s="31">
        <v>155</v>
      </c>
      <c r="E32" s="39">
        <v>129</v>
      </c>
      <c r="F32" s="31">
        <v>50</v>
      </c>
      <c r="G32" s="31">
        <v>50</v>
      </c>
      <c r="H32" s="39">
        <v>12</v>
      </c>
      <c r="I32" s="31">
        <v>780</v>
      </c>
      <c r="J32" s="31">
        <v>469</v>
      </c>
      <c r="K32" s="134">
        <v>239</v>
      </c>
      <c r="L32" s="28">
        <f t="shared" si="0"/>
        <v>930</v>
      </c>
      <c r="M32" s="28">
        <f t="shared" si="1"/>
        <v>674</v>
      </c>
      <c r="N32" s="28">
        <f t="shared" si="2"/>
        <v>380</v>
      </c>
    </row>
    <row r="33" spans="1:14" ht="15" customHeight="1">
      <c r="A33" s="7" t="s">
        <v>575</v>
      </c>
      <c r="B33" s="34" t="s">
        <v>260</v>
      </c>
      <c r="C33" s="34">
        <v>695</v>
      </c>
      <c r="D33" s="34">
        <v>695</v>
      </c>
      <c r="E33" s="159">
        <v>578</v>
      </c>
      <c r="F33" s="34">
        <v>250</v>
      </c>
      <c r="G33" s="34">
        <v>250</v>
      </c>
      <c r="H33" s="159">
        <v>195</v>
      </c>
      <c r="I33" s="34">
        <f>SUM(I31:I32)</f>
        <v>1780</v>
      </c>
      <c r="J33" s="34">
        <f>SUM(J31:J32)</f>
        <v>1840</v>
      </c>
      <c r="K33" s="34">
        <f>SUM(K31:K32)</f>
        <v>1610</v>
      </c>
      <c r="L33" s="28">
        <f t="shared" si="0"/>
        <v>2725</v>
      </c>
      <c r="M33" s="28">
        <f t="shared" si="1"/>
        <v>2785</v>
      </c>
      <c r="N33" s="28">
        <f t="shared" si="2"/>
        <v>2383</v>
      </c>
    </row>
    <row r="34" spans="1:14" ht="15.75">
      <c r="A34" s="5" t="s">
        <v>261</v>
      </c>
      <c r="B34" s="31" t="s">
        <v>262</v>
      </c>
      <c r="C34" s="31">
        <v>5805</v>
      </c>
      <c r="D34" s="31">
        <v>5805</v>
      </c>
      <c r="E34" s="39">
        <v>4495</v>
      </c>
      <c r="F34" s="31">
        <v>1200</v>
      </c>
      <c r="G34" s="31">
        <v>1200</v>
      </c>
      <c r="H34" s="39">
        <v>493</v>
      </c>
      <c r="I34" s="31"/>
      <c r="J34" s="31"/>
      <c r="K34" s="134"/>
      <c r="L34" s="28">
        <f t="shared" si="0"/>
        <v>7005</v>
      </c>
      <c r="M34" s="28">
        <f t="shared" si="1"/>
        <v>7005</v>
      </c>
      <c r="N34" s="28">
        <f t="shared" si="2"/>
        <v>4988</v>
      </c>
    </row>
    <row r="35" spans="1:14" ht="15.75">
      <c r="A35" s="5" t="s">
        <v>263</v>
      </c>
      <c r="B35" s="31" t="s">
        <v>264</v>
      </c>
      <c r="C35" s="31"/>
      <c r="D35" s="31">
        <v>272</v>
      </c>
      <c r="E35" s="39">
        <v>212</v>
      </c>
      <c r="F35" s="31">
        <v>3100</v>
      </c>
      <c r="G35" s="31">
        <v>3100</v>
      </c>
      <c r="H35" s="39">
        <v>2714</v>
      </c>
      <c r="I35" s="31"/>
      <c r="J35" s="31">
        <v>54</v>
      </c>
      <c r="K35" s="134">
        <v>54</v>
      </c>
      <c r="L35" s="28">
        <f t="shared" si="0"/>
        <v>3100</v>
      </c>
      <c r="M35" s="28">
        <f t="shared" si="1"/>
        <v>3426</v>
      </c>
      <c r="N35" s="28">
        <f t="shared" si="2"/>
        <v>2980</v>
      </c>
    </row>
    <row r="36" spans="1:14" ht="15.75">
      <c r="A36" s="5" t="s">
        <v>546</v>
      </c>
      <c r="B36" s="31" t="s">
        <v>265</v>
      </c>
      <c r="C36" s="31">
        <v>440</v>
      </c>
      <c r="D36" s="31">
        <v>540</v>
      </c>
      <c r="E36" s="39">
        <v>529</v>
      </c>
      <c r="F36" s="31"/>
      <c r="G36" s="31"/>
      <c r="H36" s="39"/>
      <c r="I36" s="31"/>
      <c r="J36" s="31"/>
      <c r="K36" s="134"/>
      <c r="L36" s="28">
        <f t="shared" si="0"/>
        <v>440</v>
      </c>
      <c r="M36" s="28">
        <f t="shared" si="1"/>
        <v>540</v>
      </c>
      <c r="N36" s="28">
        <f t="shared" si="2"/>
        <v>529</v>
      </c>
    </row>
    <row r="37" spans="1:14" ht="15.75">
      <c r="A37" s="5" t="s">
        <v>266</v>
      </c>
      <c r="B37" s="31" t="s">
        <v>267</v>
      </c>
      <c r="C37" s="31">
        <v>1045</v>
      </c>
      <c r="D37" s="31">
        <v>1445</v>
      </c>
      <c r="E37" s="39">
        <v>1441</v>
      </c>
      <c r="F37" s="31">
        <v>400</v>
      </c>
      <c r="G37" s="31">
        <v>100</v>
      </c>
      <c r="H37" s="39">
        <v>30</v>
      </c>
      <c r="I37" s="31">
        <v>390</v>
      </c>
      <c r="J37" s="31">
        <v>489</v>
      </c>
      <c r="K37" s="134">
        <v>489</v>
      </c>
      <c r="L37" s="28">
        <f t="shared" si="0"/>
        <v>1835</v>
      </c>
      <c r="M37" s="28">
        <f t="shared" si="1"/>
        <v>2034</v>
      </c>
      <c r="N37" s="28">
        <f t="shared" si="2"/>
        <v>1960</v>
      </c>
    </row>
    <row r="38" spans="1:14" ht="15.75">
      <c r="A38" s="10" t="s">
        <v>547</v>
      </c>
      <c r="B38" s="31" t="s">
        <v>268</v>
      </c>
      <c r="C38" s="31"/>
      <c r="D38" s="31"/>
      <c r="E38" s="39"/>
      <c r="F38" s="31"/>
      <c r="G38" s="31"/>
      <c r="H38" s="39"/>
      <c r="I38" s="31"/>
      <c r="J38" s="31"/>
      <c r="K38" s="134"/>
      <c r="L38" s="28">
        <f t="shared" si="0"/>
        <v>0</v>
      </c>
      <c r="M38" s="28">
        <f t="shared" si="1"/>
        <v>0</v>
      </c>
      <c r="N38" s="28">
        <f t="shared" si="2"/>
        <v>0</v>
      </c>
    </row>
    <row r="39" spans="1:14" ht="15.75">
      <c r="A39" s="6" t="s">
        <v>269</v>
      </c>
      <c r="B39" s="31" t="s">
        <v>270</v>
      </c>
      <c r="C39" s="31">
        <v>8078</v>
      </c>
      <c r="D39" s="31">
        <v>7268</v>
      </c>
      <c r="E39" s="39">
        <v>6425</v>
      </c>
      <c r="F39" s="31"/>
      <c r="G39" s="31">
        <v>95</v>
      </c>
      <c r="H39" s="39">
        <v>91</v>
      </c>
      <c r="I39" s="31">
        <v>1214</v>
      </c>
      <c r="J39" s="31">
        <v>1085</v>
      </c>
      <c r="K39" s="134">
        <v>1070</v>
      </c>
      <c r="L39" s="28">
        <f t="shared" si="0"/>
        <v>9292</v>
      </c>
      <c r="M39" s="28">
        <f t="shared" si="1"/>
        <v>8448</v>
      </c>
      <c r="N39" s="28">
        <f t="shared" si="2"/>
        <v>7586</v>
      </c>
    </row>
    <row r="40" spans="1:14" ht="15.75">
      <c r="A40" s="5" t="s">
        <v>548</v>
      </c>
      <c r="B40" s="31" t="s">
        <v>271</v>
      </c>
      <c r="C40" s="31">
        <v>3725</v>
      </c>
      <c r="D40" s="31">
        <v>4855</v>
      </c>
      <c r="E40" s="39">
        <v>2448</v>
      </c>
      <c r="F40" s="31">
        <v>430</v>
      </c>
      <c r="G40" s="31">
        <v>331</v>
      </c>
      <c r="H40" s="39">
        <v>185</v>
      </c>
      <c r="I40" s="31">
        <v>1100</v>
      </c>
      <c r="J40" s="31">
        <v>1340</v>
      </c>
      <c r="K40" s="134">
        <v>1065</v>
      </c>
      <c r="L40" s="28">
        <f t="shared" si="0"/>
        <v>5255</v>
      </c>
      <c r="M40" s="28">
        <f t="shared" si="1"/>
        <v>6526</v>
      </c>
      <c r="N40" s="28">
        <f t="shared" si="2"/>
        <v>3698</v>
      </c>
    </row>
    <row r="41" spans="1:14" ht="15">
      <c r="A41" s="7" t="s">
        <v>518</v>
      </c>
      <c r="B41" s="34" t="s">
        <v>272</v>
      </c>
      <c r="C41" s="34">
        <v>19093</v>
      </c>
      <c r="D41" s="34">
        <v>20185</v>
      </c>
      <c r="E41" s="159">
        <v>15550</v>
      </c>
      <c r="F41" s="34">
        <v>5130</v>
      </c>
      <c r="G41" s="34">
        <v>4826</v>
      </c>
      <c r="H41" s="159">
        <v>3513</v>
      </c>
      <c r="I41" s="34">
        <f>SUM(I34:I40)</f>
        <v>2704</v>
      </c>
      <c r="J41" s="34">
        <f>SUM(J34:J40)</f>
        <v>2968</v>
      </c>
      <c r="K41" s="34">
        <f>SUM(K34:K40)</f>
        <v>2678</v>
      </c>
      <c r="L41" s="28">
        <f t="shared" si="0"/>
        <v>26927</v>
      </c>
      <c r="M41" s="28">
        <f t="shared" si="1"/>
        <v>27979</v>
      </c>
      <c r="N41" s="28">
        <f t="shared" si="2"/>
        <v>21741</v>
      </c>
    </row>
    <row r="42" spans="1:14" ht="15.75">
      <c r="A42" s="5" t="s">
        <v>273</v>
      </c>
      <c r="B42" s="31" t="s">
        <v>274</v>
      </c>
      <c r="C42" s="31"/>
      <c r="D42" s="31"/>
      <c r="E42" s="39"/>
      <c r="F42" s="31"/>
      <c r="G42" s="31"/>
      <c r="H42" s="39"/>
      <c r="I42" s="31">
        <v>665</v>
      </c>
      <c r="J42" s="31">
        <v>698</v>
      </c>
      <c r="K42" s="134">
        <v>634</v>
      </c>
      <c r="L42" s="28">
        <f t="shared" si="0"/>
        <v>665</v>
      </c>
      <c r="M42" s="28">
        <f t="shared" si="1"/>
        <v>698</v>
      </c>
      <c r="N42" s="28">
        <f t="shared" si="2"/>
        <v>634</v>
      </c>
    </row>
    <row r="43" spans="1:14" ht="15.75">
      <c r="A43" s="5" t="s">
        <v>275</v>
      </c>
      <c r="B43" s="31" t="s">
        <v>276</v>
      </c>
      <c r="C43" s="31"/>
      <c r="D43" s="31">
        <v>35</v>
      </c>
      <c r="E43" s="39">
        <v>30</v>
      </c>
      <c r="F43" s="31"/>
      <c r="G43" s="31"/>
      <c r="H43" s="39"/>
      <c r="I43" s="31"/>
      <c r="J43" s="31">
        <v>15</v>
      </c>
      <c r="K43" s="134">
        <v>15</v>
      </c>
      <c r="L43" s="28">
        <f t="shared" si="0"/>
        <v>0</v>
      </c>
      <c r="M43" s="28">
        <f t="shared" si="1"/>
        <v>50</v>
      </c>
      <c r="N43" s="28">
        <f t="shared" si="2"/>
        <v>45</v>
      </c>
    </row>
    <row r="44" spans="1:14" ht="15">
      <c r="A44" s="7" t="s">
        <v>519</v>
      </c>
      <c r="B44" s="34" t="s">
        <v>277</v>
      </c>
      <c r="C44" s="34"/>
      <c r="D44" s="34">
        <v>35</v>
      </c>
      <c r="E44" s="159">
        <v>30</v>
      </c>
      <c r="F44" s="34"/>
      <c r="G44" s="34"/>
      <c r="H44" s="39"/>
      <c r="I44" s="34">
        <f>SUM(I42:I43)</f>
        <v>665</v>
      </c>
      <c r="J44" s="34">
        <f>SUM(J42:J43)</f>
        <v>713</v>
      </c>
      <c r="K44" s="34">
        <f>SUM(K42:K43)</f>
        <v>649</v>
      </c>
      <c r="L44" s="28">
        <f t="shared" si="0"/>
        <v>665</v>
      </c>
      <c r="M44" s="28">
        <f t="shared" si="1"/>
        <v>748</v>
      </c>
      <c r="N44" s="28">
        <f t="shared" si="2"/>
        <v>679</v>
      </c>
    </row>
    <row r="45" spans="1:14" ht="15.75">
      <c r="A45" s="5" t="s">
        <v>278</v>
      </c>
      <c r="B45" s="31" t="s">
        <v>279</v>
      </c>
      <c r="C45" s="31">
        <v>6184</v>
      </c>
      <c r="D45" s="31">
        <v>5694</v>
      </c>
      <c r="E45" s="39">
        <v>4363</v>
      </c>
      <c r="F45" s="31">
        <v>1715</v>
      </c>
      <c r="G45" s="31">
        <v>1270</v>
      </c>
      <c r="H45" s="39">
        <v>1101</v>
      </c>
      <c r="I45" s="31">
        <v>1741</v>
      </c>
      <c r="J45" s="31">
        <v>1453</v>
      </c>
      <c r="K45" s="134">
        <v>1349</v>
      </c>
      <c r="L45" s="28">
        <f t="shared" si="0"/>
        <v>9640</v>
      </c>
      <c r="M45" s="28">
        <f t="shared" si="1"/>
        <v>8417</v>
      </c>
      <c r="N45" s="28">
        <f t="shared" si="2"/>
        <v>6813</v>
      </c>
    </row>
    <row r="46" spans="1:14" ht="15.75">
      <c r="A46" s="5" t="s">
        <v>280</v>
      </c>
      <c r="B46" s="31" t="s">
        <v>281</v>
      </c>
      <c r="C46" s="31">
        <v>30</v>
      </c>
      <c r="D46" s="31">
        <v>45</v>
      </c>
      <c r="E46" s="39">
        <v>6</v>
      </c>
      <c r="F46" s="31"/>
      <c r="G46" s="31">
        <v>570</v>
      </c>
      <c r="H46" s="39">
        <v>542</v>
      </c>
      <c r="I46" s="31"/>
      <c r="J46" s="31"/>
      <c r="K46" s="134"/>
      <c r="L46" s="28">
        <f t="shared" si="0"/>
        <v>30</v>
      </c>
      <c r="M46" s="28">
        <f t="shared" si="1"/>
        <v>615</v>
      </c>
      <c r="N46" s="28">
        <f t="shared" si="2"/>
        <v>548</v>
      </c>
    </row>
    <row r="47" spans="1:14" ht="15.75">
      <c r="A47" s="5" t="s">
        <v>549</v>
      </c>
      <c r="B47" s="31" t="s">
        <v>282</v>
      </c>
      <c r="C47" s="31"/>
      <c r="D47" s="31"/>
      <c r="E47" s="39"/>
      <c r="F47" s="31"/>
      <c r="G47" s="31"/>
      <c r="H47" s="39"/>
      <c r="I47" s="31"/>
      <c r="J47" s="31"/>
      <c r="K47" s="134"/>
      <c r="L47" s="28">
        <f t="shared" si="0"/>
        <v>0</v>
      </c>
      <c r="M47" s="28">
        <f t="shared" si="1"/>
        <v>0</v>
      </c>
      <c r="N47" s="28">
        <f t="shared" si="2"/>
        <v>0</v>
      </c>
    </row>
    <row r="48" spans="1:14" ht="15.75">
      <c r="A48" s="5" t="s">
        <v>550</v>
      </c>
      <c r="B48" s="31" t="s">
        <v>283</v>
      </c>
      <c r="C48" s="31"/>
      <c r="D48" s="31"/>
      <c r="E48" s="39"/>
      <c r="F48" s="31"/>
      <c r="G48" s="31"/>
      <c r="H48" s="39"/>
      <c r="I48" s="31"/>
      <c r="J48" s="31"/>
      <c r="K48" s="134"/>
      <c r="L48" s="28">
        <f t="shared" si="0"/>
        <v>0</v>
      </c>
      <c r="M48" s="28">
        <f t="shared" si="1"/>
        <v>0</v>
      </c>
      <c r="N48" s="28">
        <f t="shared" si="2"/>
        <v>0</v>
      </c>
    </row>
    <row r="49" spans="1:14" ht="15.75">
      <c r="A49" s="5" t="s">
        <v>284</v>
      </c>
      <c r="B49" s="31" t="s">
        <v>285</v>
      </c>
      <c r="C49" s="31">
        <v>405</v>
      </c>
      <c r="D49" s="31">
        <v>875</v>
      </c>
      <c r="E49" s="39">
        <v>460</v>
      </c>
      <c r="F49" s="31"/>
      <c r="G49" s="31">
        <v>4</v>
      </c>
      <c r="H49" s="39">
        <v>3</v>
      </c>
      <c r="I49" s="31">
        <v>0</v>
      </c>
      <c r="J49" s="31">
        <v>3</v>
      </c>
      <c r="K49" s="134">
        <v>3</v>
      </c>
      <c r="L49" s="28">
        <f t="shared" si="0"/>
        <v>405</v>
      </c>
      <c r="M49" s="28">
        <f t="shared" si="1"/>
        <v>882</v>
      </c>
      <c r="N49" s="28">
        <f t="shared" si="2"/>
        <v>466</v>
      </c>
    </row>
    <row r="50" spans="1:14" ht="15">
      <c r="A50" s="7" t="s">
        <v>520</v>
      </c>
      <c r="B50" s="34" t="s">
        <v>286</v>
      </c>
      <c r="C50" s="34">
        <v>6619</v>
      </c>
      <c r="D50" s="34">
        <v>6614</v>
      </c>
      <c r="E50" s="159">
        <v>4829</v>
      </c>
      <c r="F50" s="34">
        <v>1715</v>
      </c>
      <c r="G50" s="34">
        <v>1844</v>
      </c>
      <c r="H50" s="159">
        <v>1646</v>
      </c>
      <c r="I50" s="34">
        <f>SUM(I45:I49)</f>
        <v>1741</v>
      </c>
      <c r="J50" s="34">
        <f>SUM(J45:J49)</f>
        <v>1456</v>
      </c>
      <c r="K50" s="34">
        <f>SUM(K45:K49)</f>
        <v>1352</v>
      </c>
      <c r="L50" s="28">
        <f t="shared" si="0"/>
        <v>10075</v>
      </c>
      <c r="M50" s="28">
        <f t="shared" si="1"/>
        <v>9914</v>
      </c>
      <c r="N50" s="28">
        <f t="shared" si="2"/>
        <v>7827</v>
      </c>
    </row>
    <row r="51" spans="1:14" ht="15">
      <c r="A51" s="38" t="s">
        <v>521</v>
      </c>
      <c r="B51" s="46" t="s">
        <v>287</v>
      </c>
      <c r="C51" s="46">
        <v>29212</v>
      </c>
      <c r="D51" s="46">
        <v>30484</v>
      </c>
      <c r="E51" s="140">
        <v>23831</v>
      </c>
      <c r="F51" s="46">
        <v>7915</v>
      </c>
      <c r="G51" s="46">
        <v>7740</v>
      </c>
      <c r="H51" s="140">
        <v>5905</v>
      </c>
      <c r="I51" s="46">
        <f>I50+I44+I41+I33+I30</f>
        <v>8590</v>
      </c>
      <c r="J51" s="46">
        <f>J50+J44+J41+J33+J30</f>
        <v>9243</v>
      </c>
      <c r="K51" s="46">
        <f>K50+K44+K41+K33+K30</f>
        <v>8555</v>
      </c>
      <c r="L51" s="28">
        <f t="shared" si="0"/>
        <v>45717</v>
      </c>
      <c r="M51" s="28">
        <f t="shared" si="1"/>
        <v>47467</v>
      </c>
      <c r="N51" s="28">
        <f t="shared" si="2"/>
        <v>38291</v>
      </c>
    </row>
    <row r="52" spans="1:14" ht="15.75">
      <c r="A52" s="13" t="s">
        <v>288</v>
      </c>
      <c r="B52" s="31" t="s">
        <v>289</v>
      </c>
      <c r="C52" s="31"/>
      <c r="D52" s="31"/>
      <c r="E52" s="39"/>
      <c r="F52" s="31"/>
      <c r="G52" s="31"/>
      <c r="H52" s="39"/>
      <c r="I52" s="31"/>
      <c r="J52" s="31"/>
      <c r="K52" s="134"/>
      <c r="L52" s="28">
        <f t="shared" si="0"/>
        <v>0</v>
      </c>
      <c r="M52" s="28">
        <f t="shared" si="1"/>
        <v>0</v>
      </c>
      <c r="N52" s="28">
        <f t="shared" si="2"/>
        <v>0</v>
      </c>
    </row>
    <row r="53" spans="1:14" ht="15.75">
      <c r="A53" s="13" t="s">
        <v>522</v>
      </c>
      <c r="B53" s="31" t="s">
        <v>290</v>
      </c>
      <c r="C53" s="31">
        <v>300</v>
      </c>
      <c r="D53" s="31">
        <v>462</v>
      </c>
      <c r="E53" s="39">
        <v>162</v>
      </c>
      <c r="F53" s="31"/>
      <c r="G53" s="31"/>
      <c r="H53" s="39"/>
      <c r="I53" s="31"/>
      <c r="J53" s="31"/>
      <c r="K53" s="134"/>
      <c r="L53" s="28">
        <f t="shared" si="0"/>
        <v>300</v>
      </c>
      <c r="M53" s="28">
        <f t="shared" si="1"/>
        <v>462</v>
      </c>
      <c r="N53" s="28">
        <f t="shared" si="2"/>
        <v>162</v>
      </c>
    </row>
    <row r="54" spans="1:14" ht="15.75">
      <c r="A54" s="16" t="s">
        <v>551</v>
      </c>
      <c r="B54" s="31" t="s">
        <v>291</v>
      </c>
      <c r="C54" s="31"/>
      <c r="D54" s="31"/>
      <c r="E54" s="39"/>
      <c r="F54" s="31"/>
      <c r="G54" s="31"/>
      <c r="H54" s="39"/>
      <c r="I54" s="31"/>
      <c r="J54" s="31"/>
      <c r="K54" s="134"/>
      <c r="L54" s="28">
        <f t="shared" si="0"/>
        <v>0</v>
      </c>
      <c r="M54" s="28">
        <f t="shared" si="1"/>
        <v>0</v>
      </c>
      <c r="N54" s="28">
        <f t="shared" si="2"/>
        <v>0</v>
      </c>
    </row>
    <row r="55" spans="1:14" ht="15.75">
      <c r="A55" s="16" t="s">
        <v>552</v>
      </c>
      <c r="B55" s="31" t="s">
        <v>292</v>
      </c>
      <c r="C55" s="31">
        <v>300</v>
      </c>
      <c r="D55" s="31">
        <v>300</v>
      </c>
      <c r="E55" s="39">
        <v>134</v>
      </c>
      <c r="F55" s="31"/>
      <c r="G55" s="31"/>
      <c r="H55" s="39"/>
      <c r="I55" s="31"/>
      <c r="J55" s="31"/>
      <c r="K55" s="134"/>
      <c r="L55" s="28">
        <f t="shared" si="0"/>
        <v>300</v>
      </c>
      <c r="M55" s="28">
        <f t="shared" si="1"/>
        <v>300</v>
      </c>
      <c r="N55" s="28">
        <f t="shared" si="2"/>
        <v>134</v>
      </c>
    </row>
    <row r="56" spans="1:14" ht="15.75">
      <c r="A56" s="16" t="s">
        <v>553</v>
      </c>
      <c r="B56" s="31" t="s">
        <v>293</v>
      </c>
      <c r="C56" s="31">
        <v>2300</v>
      </c>
      <c r="D56" s="31">
        <v>2300</v>
      </c>
      <c r="E56" s="39">
        <v>1127</v>
      </c>
      <c r="F56" s="31"/>
      <c r="G56" s="31"/>
      <c r="H56" s="39"/>
      <c r="I56" s="31"/>
      <c r="J56" s="31"/>
      <c r="K56" s="134"/>
      <c r="L56" s="28">
        <f t="shared" si="0"/>
        <v>2300</v>
      </c>
      <c r="M56" s="28">
        <f t="shared" si="1"/>
        <v>2300</v>
      </c>
      <c r="N56" s="28">
        <f t="shared" si="2"/>
        <v>1127</v>
      </c>
    </row>
    <row r="57" spans="1:14" ht="15.75">
      <c r="A57" s="13" t="s">
        <v>554</v>
      </c>
      <c r="B57" s="31" t="s">
        <v>294</v>
      </c>
      <c r="C57" s="31">
        <v>1300</v>
      </c>
      <c r="D57" s="31">
        <v>1300</v>
      </c>
      <c r="E57" s="39">
        <v>993</v>
      </c>
      <c r="F57" s="31"/>
      <c r="G57" s="31"/>
      <c r="H57" s="39"/>
      <c r="I57" s="31"/>
      <c r="J57" s="31"/>
      <c r="K57" s="134"/>
      <c r="L57" s="28">
        <f t="shared" si="0"/>
        <v>1300</v>
      </c>
      <c r="M57" s="28">
        <f t="shared" si="1"/>
        <v>1300</v>
      </c>
      <c r="N57" s="28">
        <f t="shared" si="2"/>
        <v>993</v>
      </c>
    </row>
    <row r="58" spans="1:14" ht="15.75">
      <c r="A58" s="13" t="s">
        <v>555</v>
      </c>
      <c r="B58" s="31" t="s">
        <v>295</v>
      </c>
      <c r="C58" s="31"/>
      <c r="D58" s="31"/>
      <c r="E58" s="39"/>
      <c r="F58" s="31"/>
      <c r="G58" s="31"/>
      <c r="H58" s="39"/>
      <c r="I58" s="31"/>
      <c r="J58" s="31"/>
      <c r="K58" s="134"/>
      <c r="L58" s="28">
        <f t="shared" si="0"/>
        <v>0</v>
      </c>
      <c r="M58" s="28">
        <f t="shared" si="1"/>
        <v>0</v>
      </c>
      <c r="N58" s="28">
        <f t="shared" si="2"/>
        <v>0</v>
      </c>
    </row>
    <row r="59" spans="1:14" ht="15.75">
      <c r="A59" s="13" t="s">
        <v>556</v>
      </c>
      <c r="B59" s="31" t="s">
        <v>296</v>
      </c>
      <c r="C59" s="31">
        <v>1150</v>
      </c>
      <c r="D59" s="31">
        <v>1701</v>
      </c>
      <c r="E59" s="39">
        <v>1078</v>
      </c>
      <c r="F59" s="31"/>
      <c r="G59" s="31"/>
      <c r="H59" s="39"/>
      <c r="I59" s="31"/>
      <c r="J59" s="31"/>
      <c r="K59" s="134"/>
      <c r="L59" s="28">
        <f t="shared" si="0"/>
        <v>1150</v>
      </c>
      <c r="M59" s="28">
        <f t="shared" si="1"/>
        <v>1701</v>
      </c>
      <c r="N59" s="28">
        <f t="shared" si="2"/>
        <v>1078</v>
      </c>
    </row>
    <row r="60" spans="1:14" ht="15.75">
      <c r="A60" s="43" t="s">
        <v>525</v>
      </c>
      <c r="B60" s="46" t="s">
        <v>297</v>
      </c>
      <c r="C60" s="46">
        <v>5350</v>
      </c>
      <c r="D60" s="46">
        <v>6063</v>
      </c>
      <c r="E60" s="140">
        <v>3494</v>
      </c>
      <c r="F60" s="46"/>
      <c r="G60" s="46"/>
      <c r="H60" s="39"/>
      <c r="I60" s="46"/>
      <c r="J60" s="46"/>
      <c r="K60" s="134"/>
      <c r="L60" s="28">
        <f t="shared" si="0"/>
        <v>5350</v>
      </c>
      <c r="M60" s="28">
        <f t="shared" si="1"/>
        <v>6063</v>
      </c>
      <c r="N60" s="28">
        <f t="shared" si="2"/>
        <v>3494</v>
      </c>
    </row>
    <row r="61" spans="1:14" ht="15.75">
      <c r="A61" s="12" t="s">
        <v>557</v>
      </c>
      <c r="B61" s="31" t="s">
        <v>298</v>
      </c>
      <c r="C61" s="31"/>
      <c r="D61" s="31"/>
      <c r="E61" s="39"/>
      <c r="F61" s="31"/>
      <c r="G61" s="31"/>
      <c r="H61" s="39"/>
      <c r="I61" s="31"/>
      <c r="J61" s="31"/>
      <c r="K61" s="134"/>
      <c r="L61" s="28">
        <f t="shared" si="0"/>
        <v>0</v>
      </c>
      <c r="M61" s="28">
        <f t="shared" si="1"/>
        <v>0</v>
      </c>
      <c r="N61" s="28">
        <f t="shared" si="2"/>
        <v>0</v>
      </c>
    </row>
    <row r="62" spans="1:14" ht="15.75">
      <c r="A62" s="12" t="s">
        <v>299</v>
      </c>
      <c r="B62" s="31" t="s">
        <v>300</v>
      </c>
      <c r="C62" s="31"/>
      <c r="D62" s="31">
        <v>395</v>
      </c>
      <c r="E62" s="39">
        <v>379</v>
      </c>
      <c r="F62" s="31"/>
      <c r="G62" s="31">
        <v>242</v>
      </c>
      <c r="H62" s="39">
        <v>174</v>
      </c>
      <c r="I62" s="31"/>
      <c r="J62" s="31">
        <v>348</v>
      </c>
      <c r="K62" s="134">
        <v>348</v>
      </c>
      <c r="L62" s="28">
        <f t="shared" si="0"/>
        <v>0</v>
      </c>
      <c r="M62" s="28">
        <f t="shared" si="1"/>
        <v>985</v>
      </c>
      <c r="N62" s="28">
        <f t="shared" si="2"/>
        <v>901</v>
      </c>
    </row>
    <row r="63" spans="1:14" ht="30">
      <c r="A63" s="12" t="s">
        <v>301</v>
      </c>
      <c r="B63" s="31" t="s">
        <v>302</v>
      </c>
      <c r="C63" s="31"/>
      <c r="D63" s="31"/>
      <c r="E63" s="39"/>
      <c r="F63" s="31"/>
      <c r="G63" s="31"/>
      <c r="H63" s="39"/>
      <c r="I63" s="31"/>
      <c r="J63" s="31"/>
      <c r="K63" s="134"/>
      <c r="L63" s="28">
        <f t="shared" si="0"/>
        <v>0</v>
      </c>
      <c r="M63" s="28">
        <f t="shared" si="1"/>
        <v>0</v>
      </c>
      <c r="N63" s="28">
        <f t="shared" si="2"/>
        <v>0</v>
      </c>
    </row>
    <row r="64" spans="1:14" ht="30">
      <c r="A64" s="12" t="s">
        <v>526</v>
      </c>
      <c r="B64" s="31" t="s">
        <v>303</v>
      </c>
      <c r="C64" s="31"/>
      <c r="D64" s="31"/>
      <c r="E64" s="39"/>
      <c r="F64" s="31"/>
      <c r="G64" s="31"/>
      <c r="H64" s="39"/>
      <c r="I64" s="31"/>
      <c r="J64" s="31"/>
      <c r="K64" s="134"/>
      <c r="L64" s="28">
        <f t="shared" si="0"/>
        <v>0</v>
      </c>
      <c r="M64" s="28">
        <f t="shared" si="1"/>
        <v>0</v>
      </c>
      <c r="N64" s="28">
        <f t="shared" si="2"/>
        <v>0</v>
      </c>
    </row>
    <row r="65" spans="1:14" ht="30">
      <c r="A65" s="12" t="s">
        <v>558</v>
      </c>
      <c r="B65" s="31" t="s">
        <v>304</v>
      </c>
      <c r="C65" s="31"/>
      <c r="D65" s="31"/>
      <c r="E65" s="39"/>
      <c r="F65" s="31"/>
      <c r="G65" s="31"/>
      <c r="H65" s="39"/>
      <c r="I65" s="31"/>
      <c r="J65" s="31"/>
      <c r="K65" s="134"/>
      <c r="L65" s="28">
        <f t="shared" si="0"/>
        <v>0</v>
      </c>
      <c r="M65" s="28">
        <f t="shared" si="1"/>
        <v>0</v>
      </c>
      <c r="N65" s="28">
        <f t="shared" si="2"/>
        <v>0</v>
      </c>
    </row>
    <row r="66" spans="1:14" ht="15.75">
      <c r="A66" s="12" t="s">
        <v>527</v>
      </c>
      <c r="B66" s="31" t="s">
        <v>305</v>
      </c>
      <c r="C66" s="31">
        <v>7489</v>
      </c>
      <c r="D66" s="31">
        <v>7489</v>
      </c>
      <c r="E66" s="39">
        <v>7532</v>
      </c>
      <c r="F66" s="31"/>
      <c r="G66" s="31"/>
      <c r="H66" s="39"/>
      <c r="I66" s="31"/>
      <c r="J66" s="31"/>
      <c r="K66" s="134"/>
      <c r="L66" s="28">
        <f t="shared" si="0"/>
        <v>7489</v>
      </c>
      <c r="M66" s="28">
        <f t="shared" si="1"/>
        <v>7489</v>
      </c>
      <c r="N66" s="28">
        <f t="shared" si="2"/>
        <v>7532</v>
      </c>
    </row>
    <row r="67" spans="1:14" ht="30">
      <c r="A67" s="12" t="s">
        <v>559</v>
      </c>
      <c r="B67" s="31" t="s">
        <v>306</v>
      </c>
      <c r="C67" s="31"/>
      <c r="D67" s="31"/>
      <c r="E67" s="39"/>
      <c r="F67" s="31"/>
      <c r="G67" s="31"/>
      <c r="H67" s="39"/>
      <c r="I67" s="31"/>
      <c r="J67" s="31"/>
      <c r="K67" s="134"/>
      <c r="L67" s="28">
        <f t="shared" si="0"/>
        <v>0</v>
      </c>
      <c r="M67" s="28">
        <f t="shared" si="1"/>
        <v>0</v>
      </c>
      <c r="N67" s="28">
        <f t="shared" si="2"/>
        <v>0</v>
      </c>
    </row>
    <row r="68" spans="1:14" ht="30">
      <c r="A68" s="12" t="s">
        <v>560</v>
      </c>
      <c r="B68" s="31" t="s">
        <v>307</v>
      </c>
      <c r="C68" s="31"/>
      <c r="D68" s="31"/>
      <c r="E68" s="39"/>
      <c r="F68" s="31"/>
      <c r="G68" s="31"/>
      <c r="H68" s="39"/>
      <c r="I68" s="31"/>
      <c r="J68" s="31"/>
      <c r="K68" s="134"/>
      <c r="L68" s="28">
        <f t="shared" si="0"/>
        <v>0</v>
      </c>
      <c r="M68" s="28">
        <f t="shared" si="1"/>
        <v>0</v>
      </c>
      <c r="N68" s="28">
        <f t="shared" si="2"/>
        <v>0</v>
      </c>
    </row>
    <row r="69" spans="1:14" ht="15.75">
      <c r="A69" s="12" t="s">
        <v>308</v>
      </c>
      <c r="B69" s="31" t="s">
        <v>309</v>
      </c>
      <c r="C69" s="31"/>
      <c r="D69" s="31"/>
      <c r="E69" s="39"/>
      <c r="F69" s="31"/>
      <c r="G69" s="31"/>
      <c r="H69" s="39"/>
      <c r="I69" s="31"/>
      <c r="J69" s="31"/>
      <c r="K69" s="134"/>
      <c r="L69" s="28">
        <f t="shared" si="0"/>
        <v>0</v>
      </c>
      <c r="M69" s="28">
        <f t="shared" si="1"/>
        <v>0</v>
      </c>
      <c r="N69" s="28">
        <f t="shared" si="2"/>
        <v>0</v>
      </c>
    </row>
    <row r="70" spans="1:14" ht="15.75">
      <c r="A70" s="19" t="s">
        <v>310</v>
      </c>
      <c r="B70" s="31" t="s">
        <v>311</v>
      </c>
      <c r="C70" s="31"/>
      <c r="D70" s="31"/>
      <c r="E70" s="39"/>
      <c r="F70" s="31"/>
      <c r="G70" s="31"/>
      <c r="H70" s="39"/>
      <c r="I70" s="31"/>
      <c r="J70" s="31"/>
      <c r="K70" s="134"/>
      <c r="L70" s="28">
        <f t="shared" si="0"/>
        <v>0</v>
      </c>
      <c r="M70" s="28">
        <f t="shared" si="1"/>
        <v>0</v>
      </c>
      <c r="N70" s="28">
        <f t="shared" si="2"/>
        <v>0</v>
      </c>
    </row>
    <row r="71" spans="1:14" ht="15.75">
      <c r="A71" s="12" t="s">
        <v>561</v>
      </c>
      <c r="B71" s="31" t="s">
        <v>312</v>
      </c>
      <c r="C71" s="31"/>
      <c r="D71" s="31"/>
      <c r="E71" s="39"/>
      <c r="F71" s="31"/>
      <c r="G71" s="31"/>
      <c r="H71" s="39"/>
      <c r="I71" s="31"/>
      <c r="J71" s="31"/>
      <c r="K71" s="134"/>
      <c r="L71" s="28">
        <f t="shared" si="0"/>
        <v>0</v>
      </c>
      <c r="M71" s="28">
        <f t="shared" si="1"/>
        <v>0</v>
      </c>
      <c r="N71" s="28">
        <f t="shared" si="2"/>
        <v>0</v>
      </c>
    </row>
    <row r="72" spans="1:14" ht="15.75">
      <c r="A72" s="19" t="s">
        <v>693</v>
      </c>
      <c r="B72" s="31" t="s">
        <v>313</v>
      </c>
      <c r="C72" s="31">
        <v>5000</v>
      </c>
      <c r="D72" s="31">
        <v>16683</v>
      </c>
      <c r="E72" s="39"/>
      <c r="F72" s="31"/>
      <c r="G72" s="31"/>
      <c r="H72" s="39"/>
      <c r="I72" s="31"/>
      <c r="J72" s="31"/>
      <c r="K72" s="134"/>
      <c r="L72" s="28">
        <f aca="true" t="shared" si="3" ref="L72:L123">C72+F72+I72</f>
        <v>5000</v>
      </c>
      <c r="M72" s="28">
        <f aca="true" t="shared" si="4" ref="M72:M123">D72+G72+J72</f>
        <v>16683</v>
      </c>
      <c r="N72" s="28">
        <f aca="true" t="shared" si="5" ref="N72:N123">E72+H72+K72</f>
        <v>0</v>
      </c>
    </row>
    <row r="73" spans="1:14" ht="15.75">
      <c r="A73" s="19" t="s">
        <v>694</v>
      </c>
      <c r="B73" s="31" t="s">
        <v>313</v>
      </c>
      <c r="C73" s="31"/>
      <c r="D73" s="31"/>
      <c r="E73" s="39"/>
      <c r="F73" s="31"/>
      <c r="G73" s="31"/>
      <c r="H73" s="39"/>
      <c r="I73" s="31"/>
      <c r="J73" s="31"/>
      <c r="K73" s="134"/>
      <c r="L73" s="28">
        <f t="shared" si="3"/>
        <v>0</v>
      </c>
      <c r="M73" s="28">
        <f t="shared" si="4"/>
        <v>0</v>
      </c>
      <c r="N73" s="28">
        <f t="shared" si="5"/>
        <v>0</v>
      </c>
    </row>
    <row r="74" spans="1:14" ht="15">
      <c r="A74" s="43" t="s">
        <v>528</v>
      </c>
      <c r="B74" s="46" t="s">
        <v>314</v>
      </c>
      <c r="C74" s="46">
        <v>12489</v>
      </c>
      <c r="D74" s="46">
        <v>24567</v>
      </c>
      <c r="E74" s="140">
        <v>7911</v>
      </c>
      <c r="F74" s="46"/>
      <c r="G74" s="46">
        <v>242</v>
      </c>
      <c r="H74" s="140">
        <v>174</v>
      </c>
      <c r="I74" s="46">
        <f>SUM(I61:I73)</f>
        <v>0</v>
      </c>
      <c r="J74" s="46">
        <f>SUM(J61:J73)</f>
        <v>348</v>
      </c>
      <c r="K74" s="46">
        <f>SUM(K61:K73)</f>
        <v>348</v>
      </c>
      <c r="L74" s="28">
        <f t="shared" si="3"/>
        <v>12489</v>
      </c>
      <c r="M74" s="28">
        <f t="shared" si="4"/>
        <v>25157</v>
      </c>
      <c r="N74" s="28">
        <f t="shared" si="5"/>
        <v>8433</v>
      </c>
    </row>
    <row r="75" spans="1:14" ht="16.5">
      <c r="A75" s="85" t="s">
        <v>683</v>
      </c>
      <c r="B75" s="86"/>
      <c r="C75" s="86"/>
      <c r="D75" s="86"/>
      <c r="E75" s="87"/>
      <c r="F75" s="86"/>
      <c r="G75" s="86"/>
      <c r="H75" s="87"/>
      <c r="I75" s="86"/>
      <c r="J75" s="86"/>
      <c r="K75" s="137"/>
      <c r="L75" s="28">
        <f t="shared" si="3"/>
        <v>0</v>
      </c>
      <c r="M75" s="28">
        <f t="shared" si="4"/>
        <v>0</v>
      </c>
      <c r="N75" s="28">
        <f t="shared" si="5"/>
        <v>0</v>
      </c>
    </row>
    <row r="76" spans="1:14" ht="15.75">
      <c r="A76" s="35" t="s">
        <v>315</v>
      </c>
      <c r="B76" s="31" t="s">
        <v>316</v>
      </c>
      <c r="C76" s="31"/>
      <c r="D76" s="31"/>
      <c r="E76" s="39"/>
      <c r="F76" s="31"/>
      <c r="G76" s="31"/>
      <c r="H76" s="39"/>
      <c r="I76" s="31"/>
      <c r="J76" s="31"/>
      <c r="K76" s="134"/>
      <c r="L76" s="28">
        <f t="shared" si="3"/>
        <v>0</v>
      </c>
      <c r="M76" s="28">
        <f t="shared" si="4"/>
        <v>0</v>
      </c>
      <c r="N76" s="28">
        <f t="shared" si="5"/>
        <v>0</v>
      </c>
    </row>
    <row r="77" spans="1:14" ht="15.75">
      <c r="A77" s="35" t="s">
        <v>562</v>
      </c>
      <c r="B77" s="31" t="s">
        <v>317</v>
      </c>
      <c r="C77" s="31">
        <v>2800</v>
      </c>
      <c r="D77" s="31">
        <v>2800</v>
      </c>
      <c r="E77" s="39">
        <v>320</v>
      </c>
      <c r="F77" s="31"/>
      <c r="G77" s="31"/>
      <c r="H77" s="39"/>
      <c r="I77" s="31"/>
      <c r="J77" s="31"/>
      <c r="K77" s="134"/>
      <c r="L77" s="28">
        <f t="shared" si="3"/>
        <v>2800</v>
      </c>
      <c r="M77" s="28">
        <f t="shared" si="4"/>
        <v>2800</v>
      </c>
      <c r="N77" s="28">
        <f t="shared" si="5"/>
        <v>320</v>
      </c>
    </row>
    <row r="78" spans="1:14" ht="15.75">
      <c r="A78" s="35" t="s">
        <v>318</v>
      </c>
      <c r="B78" s="31" t="s">
        <v>319</v>
      </c>
      <c r="C78" s="31"/>
      <c r="D78" s="31"/>
      <c r="E78" s="39"/>
      <c r="F78" s="31"/>
      <c r="G78" s="31"/>
      <c r="H78" s="39"/>
      <c r="I78" s="31"/>
      <c r="J78" s="31"/>
      <c r="K78" s="134"/>
      <c r="L78" s="28">
        <f t="shared" si="3"/>
        <v>0</v>
      </c>
      <c r="M78" s="28">
        <f t="shared" si="4"/>
        <v>0</v>
      </c>
      <c r="N78" s="28">
        <f t="shared" si="5"/>
        <v>0</v>
      </c>
    </row>
    <row r="79" spans="1:14" ht="15.75">
      <c r="A79" s="35" t="s">
        <v>320</v>
      </c>
      <c r="B79" s="31" t="s">
        <v>321</v>
      </c>
      <c r="C79" s="31"/>
      <c r="D79" s="31">
        <v>650</v>
      </c>
      <c r="E79" s="39">
        <v>650</v>
      </c>
      <c r="F79" s="31"/>
      <c r="G79" s="31"/>
      <c r="H79" s="39"/>
      <c r="I79" s="31"/>
      <c r="J79" s="31"/>
      <c r="K79" s="134"/>
      <c r="L79" s="28">
        <f t="shared" si="3"/>
        <v>0</v>
      </c>
      <c r="M79" s="28">
        <f t="shared" si="4"/>
        <v>650</v>
      </c>
      <c r="N79" s="28">
        <f t="shared" si="5"/>
        <v>650</v>
      </c>
    </row>
    <row r="80" spans="1:14" ht="15.75">
      <c r="A80" s="6" t="s">
        <v>322</v>
      </c>
      <c r="B80" s="31" t="s">
        <v>323</v>
      </c>
      <c r="C80" s="31"/>
      <c r="D80" s="31"/>
      <c r="E80" s="39"/>
      <c r="F80" s="31"/>
      <c r="G80" s="31"/>
      <c r="H80" s="39"/>
      <c r="I80" s="31"/>
      <c r="J80" s="31"/>
      <c r="K80" s="134"/>
      <c r="L80" s="28">
        <f t="shared" si="3"/>
        <v>0</v>
      </c>
      <c r="M80" s="28">
        <f t="shared" si="4"/>
        <v>0</v>
      </c>
      <c r="N80" s="28">
        <f t="shared" si="5"/>
        <v>0</v>
      </c>
    </row>
    <row r="81" spans="1:14" ht="15.75">
      <c r="A81" s="6" t="s">
        <v>324</v>
      </c>
      <c r="B81" s="31" t="s">
        <v>325</v>
      </c>
      <c r="C81" s="31"/>
      <c r="D81" s="31"/>
      <c r="E81" s="39"/>
      <c r="F81" s="31"/>
      <c r="G81" s="31"/>
      <c r="H81" s="39"/>
      <c r="I81" s="31"/>
      <c r="J81" s="31"/>
      <c r="K81" s="134"/>
      <c r="L81" s="28">
        <f t="shared" si="3"/>
        <v>0</v>
      </c>
      <c r="M81" s="28">
        <f t="shared" si="4"/>
        <v>0</v>
      </c>
      <c r="N81" s="28">
        <f t="shared" si="5"/>
        <v>0</v>
      </c>
    </row>
    <row r="82" spans="1:14" ht="15.75">
      <c r="A82" s="6" t="s">
        <v>326</v>
      </c>
      <c r="B82" s="31" t="s">
        <v>327</v>
      </c>
      <c r="C82" s="31">
        <v>756</v>
      </c>
      <c r="D82" s="31">
        <v>756</v>
      </c>
      <c r="E82" s="39">
        <v>175</v>
      </c>
      <c r="F82" s="31"/>
      <c r="G82" s="31"/>
      <c r="H82" s="39"/>
      <c r="I82" s="31"/>
      <c r="J82" s="31"/>
      <c r="K82" s="134"/>
      <c r="L82" s="28">
        <f t="shared" si="3"/>
        <v>756</v>
      </c>
      <c r="M82" s="28">
        <f t="shared" si="4"/>
        <v>756</v>
      </c>
      <c r="N82" s="28">
        <f t="shared" si="5"/>
        <v>175</v>
      </c>
    </row>
    <row r="83" spans="1:14" ht="15.75">
      <c r="A83" s="44" t="s">
        <v>530</v>
      </c>
      <c r="B83" s="46" t="s">
        <v>328</v>
      </c>
      <c r="C83" s="46">
        <v>3556</v>
      </c>
      <c r="D83" s="46">
        <v>4206</v>
      </c>
      <c r="E83" s="140">
        <v>1145</v>
      </c>
      <c r="F83" s="46"/>
      <c r="G83" s="46"/>
      <c r="H83" s="39"/>
      <c r="I83" s="46"/>
      <c r="J83" s="46"/>
      <c r="K83" s="134"/>
      <c r="L83" s="28">
        <f t="shared" si="3"/>
        <v>3556</v>
      </c>
      <c r="M83" s="28">
        <f t="shared" si="4"/>
        <v>4206</v>
      </c>
      <c r="N83" s="28">
        <f t="shared" si="5"/>
        <v>1145</v>
      </c>
    </row>
    <row r="84" spans="1:14" ht="15.75">
      <c r="A84" s="13" t="s">
        <v>329</v>
      </c>
      <c r="B84" s="31" t="s">
        <v>330</v>
      </c>
      <c r="C84" s="31">
        <v>23473</v>
      </c>
      <c r="D84" s="31">
        <v>23473</v>
      </c>
      <c r="E84" s="39">
        <v>600</v>
      </c>
      <c r="F84" s="31"/>
      <c r="G84" s="31"/>
      <c r="H84" s="39"/>
      <c r="I84" s="31"/>
      <c r="J84" s="31"/>
      <c r="K84" s="134"/>
      <c r="L84" s="28">
        <f t="shared" si="3"/>
        <v>23473</v>
      </c>
      <c r="M84" s="28">
        <f t="shared" si="4"/>
        <v>23473</v>
      </c>
      <c r="N84" s="28">
        <f t="shared" si="5"/>
        <v>600</v>
      </c>
    </row>
    <row r="85" spans="1:14" ht="15.75">
      <c r="A85" s="13" t="s">
        <v>331</v>
      </c>
      <c r="B85" s="31" t="s">
        <v>332</v>
      </c>
      <c r="C85" s="31"/>
      <c r="D85" s="31"/>
      <c r="E85" s="39"/>
      <c r="F85" s="31"/>
      <c r="G85" s="31"/>
      <c r="H85" s="39"/>
      <c r="I85" s="31"/>
      <c r="J85" s="31"/>
      <c r="K85" s="134"/>
      <c r="L85" s="28">
        <f t="shared" si="3"/>
        <v>0</v>
      </c>
      <c r="M85" s="28">
        <f t="shared" si="4"/>
        <v>0</v>
      </c>
      <c r="N85" s="28">
        <f t="shared" si="5"/>
        <v>0</v>
      </c>
    </row>
    <row r="86" spans="1:14" ht="15.75">
      <c r="A86" s="13" t="s">
        <v>333</v>
      </c>
      <c r="B86" s="31" t="s">
        <v>334</v>
      </c>
      <c r="C86" s="31"/>
      <c r="D86" s="31"/>
      <c r="E86" s="39"/>
      <c r="F86" s="31"/>
      <c r="G86" s="31"/>
      <c r="H86" s="39"/>
      <c r="I86" s="31"/>
      <c r="J86" s="31"/>
      <c r="K86" s="134"/>
      <c r="L86" s="28">
        <f t="shared" si="3"/>
        <v>0</v>
      </c>
      <c r="M86" s="28">
        <f t="shared" si="4"/>
        <v>0</v>
      </c>
      <c r="N86" s="28">
        <f t="shared" si="5"/>
        <v>0</v>
      </c>
    </row>
    <row r="87" spans="1:14" ht="15.75">
      <c r="A87" s="13" t="s">
        <v>335</v>
      </c>
      <c r="B87" s="31" t="s">
        <v>336</v>
      </c>
      <c r="C87" s="31">
        <v>6337</v>
      </c>
      <c r="D87" s="31">
        <v>6337</v>
      </c>
      <c r="E87" s="39">
        <v>162</v>
      </c>
      <c r="F87" s="31"/>
      <c r="G87" s="31"/>
      <c r="H87" s="39"/>
      <c r="I87" s="31"/>
      <c r="J87" s="31"/>
      <c r="K87" s="134"/>
      <c r="L87" s="28">
        <f t="shared" si="3"/>
        <v>6337</v>
      </c>
      <c r="M87" s="28">
        <f t="shared" si="4"/>
        <v>6337</v>
      </c>
      <c r="N87" s="28">
        <f t="shared" si="5"/>
        <v>162</v>
      </c>
    </row>
    <row r="88" spans="1:14" ht="15.75">
      <c r="A88" s="43" t="s">
        <v>531</v>
      </c>
      <c r="B88" s="46" t="s">
        <v>337</v>
      </c>
      <c r="C88" s="46">
        <v>29810</v>
      </c>
      <c r="D88" s="46">
        <v>29810</v>
      </c>
      <c r="E88" s="140">
        <v>762</v>
      </c>
      <c r="F88" s="46"/>
      <c r="G88" s="46"/>
      <c r="H88" s="39"/>
      <c r="I88" s="46"/>
      <c r="J88" s="46"/>
      <c r="K88" s="134"/>
      <c r="L88" s="28">
        <f t="shared" si="3"/>
        <v>29810</v>
      </c>
      <c r="M88" s="28">
        <f t="shared" si="4"/>
        <v>29810</v>
      </c>
      <c r="N88" s="28">
        <f t="shared" si="5"/>
        <v>762</v>
      </c>
    </row>
    <row r="89" spans="1:14" ht="30">
      <c r="A89" s="13" t="s">
        <v>338</v>
      </c>
      <c r="B89" s="31" t="s">
        <v>339</v>
      </c>
      <c r="C89" s="31"/>
      <c r="D89" s="31"/>
      <c r="E89" s="39"/>
      <c r="F89" s="31"/>
      <c r="G89" s="31"/>
      <c r="H89" s="39"/>
      <c r="I89" s="31"/>
      <c r="J89" s="31"/>
      <c r="K89" s="134"/>
      <c r="L89" s="28">
        <f t="shared" si="3"/>
        <v>0</v>
      </c>
      <c r="M89" s="28">
        <f t="shared" si="4"/>
        <v>0</v>
      </c>
      <c r="N89" s="28">
        <f t="shared" si="5"/>
        <v>0</v>
      </c>
    </row>
    <row r="90" spans="1:14" ht="30">
      <c r="A90" s="13" t="s">
        <v>563</v>
      </c>
      <c r="B90" s="31" t="s">
        <v>340</v>
      </c>
      <c r="C90" s="31"/>
      <c r="D90" s="31"/>
      <c r="E90" s="39"/>
      <c r="F90" s="31"/>
      <c r="G90" s="31"/>
      <c r="H90" s="39"/>
      <c r="I90" s="31"/>
      <c r="J90" s="31"/>
      <c r="K90" s="134"/>
      <c r="L90" s="28">
        <f t="shared" si="3"/>
        <v>0</v>
      </c>
      <c r="M90" s="28">
        <f t="shared" si="4"/>
        <v>0</v>
      </c>
      <c r="N90" s="28">
        <f t="shared" si="5"/>
        <v>0</v>
      </c>
    </row>
    <row r="91" spans="1:14" ht="30">
      <c r="A91" s="13" t="s">
        <v>564</v>
      </c>
      <c r="B91" s="31" t="s">
        <v>341</v>
      </c>
      <c r="C91" s="31"/>
      <c r="D91" s="31"/>
      <c r="E91" s="39"/>
      <c r="F91" s="31"/>
      <c r="G91" s="31"/>
      <c r="H91" s="39"/>
      <c r="I91" s="31"/>
      <c r="J91" s="31"/>
      <c r="K91" s="134"/>
      <c r="L91" s="28">
        <f t="shared" si="3"/>
        <v>0</v>
      </c>
      <c r="M91" s="28">
        <f t="shared" si="4"/>
        <v>0</v>
      </c>
      <c r="N91" s="28">
        <f t="shared" si="5"/>
        <v>0</v>
      </c>
    </row>
    <row r="92" spans="1:14" ht="15.75">
      <c r="A92" s="13" t="s">
        <v>565</v>
      </c>
      <c r="B92" s="31" t="s">
        <v>342</v>
      </c>
      <c r="C92" s="31">
        <v>634</v>
      </c>
      <c r="D92" s="31">
        <v>634</v>
      </c>
      <c r="E92" s="39"/>
      <c r="F92" s="31"/>
      <c r="G92" s="31"/>
      <c r="H92" s="39"/>
      <c r="I92" s="31"/>
      <c r="J92" s="31"/>
      <c r="K92" s="134"/>
      <c r="L92" s="28">
        <f t="shared" si="3"/>
        <v>634</v>
      </c>
      <c r="M92" s="28">
        <f t="shared" si="4"/>
        <v>634</v>
      </c>
      <c r="N92" s="28">
        <f t="shared" si="5"/>
        <v>0</v>
      </c>
    </row>
    <row r="93" spans="1:14" ht="30">
      <c r="A93" s="13" t="s">
        <v>566</v>
      </c>
      <c r="B93" s="31" t="s">
        <v>343</v>
      </c>
      <c r="C93" s="31"/>
      <c r="D93" s="31"/>
      <c r="E93" s="39"/>
      <c r="F93" s="31"/>
      <c r="G93" s="31"/>
      <c r="H93" s="39"/>
      <c r="I93" s="31"/>
      <c r="J93" s="31"/>
      <c r="K93" s="134"/>
      <c r="L93" s="28">
        <f t="shared" si="3"/>
        <v>0</v>
      </c>
      <c r="M93" s="28">
        <f t="shared" si="4"/>
        <v>0</v>
      </c>
      <c r="N93" s="28">
        <f t="shared" si="5"/>
        <v>0</v>
      </c>
    </row>
    <row r="94" spans="1:14" ht="30">
      <c r="A94" s="13" t="s">
        <v>567</v>
      </c>
      <c r="B94" s="31" t="s">
        <v>344</v>
      </c>
      <c r="C94" s="31"/>
      <c r="D94" s="31"/>
      <c r="E94" s="39"/>
      <c r="F94" s="31"/>
      <c r="G94" s="31"/>
      <c r="H94" s="39"/>
      <c r="I94" s="31"/>
      <c r="J94" s="31"/>
      <c r="K94" s="134"/>
      <c r="L94" s="28">
        <f t="shared" si="3"/>
        <v>0</v>
      </c>
      <c r="M94" s="28">
        <f t="shared" si="4"/>
        <v>0</v>
      </c>
      <c r="N94" s="28">
        <f t="shared" si="5"/>
        <v>0</v>
      </c>
    </row>
    <row r="95" spans="1:14" ht="15.75">
      <c r="A95" s="13" t="s">
        <v>345</v>
      </c>
      <c r="B95" s="31" t="s">
        <v>346</v>
      </c>
      <c r="C95" s="31"/>
      <c r="D95" s="31"/>
      <c r="E95" s="39"/>
      <c r="F95" s="31"/>
      <c r="G95" s="31"/>
      <c r="H95" s="39"/>
      <c r="I95" s="31"/>
      <c r="J95" s="31"/>
      <c r="K95" s="134"/>
      <c r="L95" s="28">
        <f t="shared" si="3"/>
        <v>0</v>
      </c>
      <c r="M95" s="28">
        <f t="shared" si="4"/>
        <v>0</v>
      </c>
      <c r="N95" s="28">
        <f t="shared" si="5"/>
        <v>0</v>
      </c>
    </row>
    <row r="96" spans="1:14" ht="15.75">
      <c r="A96" s="13" t="s">
        <v>568</v>
      </c>
      <c r="B96" s="31" t="s">
        <v>347</v>
      </c>
      <c r="C96" s="31"/>
      <c r="D96" s="31">
        <v>160</v>
      </c>
      <c r="E96" s="39">
        <v>160</v>
      </c>
      <c r="F96" s="31"/>
      <c r="G96" s="31"/>
      <c r="H96" s="39"/>
      <c r="I96" s="31"/>
      <c r="J96" s="31"/>
      <c r="K96" s="134"/>
      <c r="L96" s="28">
        <f t="shared" si="3"/>
        <v>0</v>
      </c>
      <c r="M96" s="28">
        <f t="shared" si="4"/>
        <v>160</v>
      </c>
      <c r="N96" s="28">
        <f t="shared" si="5"/>
        <v>160</v>
      </c>
    </row>
    <row r="97" spans="1:14" ht="15.75">
      <c r="A97" s="43" t="s">
        <v>532</v>
      </c>
      <c r="B97" s="46" t="s">
        <v>348</v>
      </c>
      <c r="C97" s="46">
        <v>634</v>
      </c>
      <c r="D97" s="46">
        <v>794</v>
      </c>
      <c r="E97" s="140">
        <v>160</v>
      </c>
      <c r="F97" s="46"/>
      <c r="G97" s="46"/>
      <c r="H97" s="39"/>
      <c r="I97" s="46"/>
      <c r="J97" s="46"/>
      <c r="K97" s="134"/>
      <c r="L97" s="28">
        <f t="shared" si="3"/>
        <v>634</v>
      </c>
      <c r="M97" s="28">
        <f t="shared" si="4"/>
        <v>794</v>
      </c>
      <c r="N97" s="28">
        <f t="shared" si="5"/>
        <v>160</v>
      </c>
    </row>
    <row r="98" spans="1:14" ht="16.5">
      <c r="A98" s="85" t="s">
        <v>682</v>
      </c>
      <c r="B98" s="86"/>
      <c r="C98" s="86"/>
      <c r="D98" s="86"/>
      <c r="E98" s="87"/>
      <c r="F98" s="86"/>
      <c r="G98" s="86"/>
      <c r="H98" s="87"/>
      <c r="I98" s="86"/>
      <c r="J98" s="86"/>
      <c r="K98" s="137"/>
      <c r="L98" s="28">
        <f t="shared" si="3"/>
        <v>0</v>
      </c>
      <c r="M98" s="28">
        <f t="shared" si="4"/>
        <v>0</v>
      </c>
      <c r="N98" s="28">
        <f t="shared" si="5"/>
        <v>0</v>
      </c>
    </row>
    <row r="99" spans="1:14" ht="15.75">
      <c r="A99" s="89" t="s">
        <v>576</v>
      </c>
      <c r="B99" s="90" t="s">
        <v>349</v>
      </c>
      <c r="C99" s="90">
        <v>100688</v>
      </c>
      <c r="D99" s="90">
        <v>118815</v>
      </c>
      <c r="E99" s="145">
        <v>58227</v>
      </c>
      <c r="F99" s="90">
        <v>22156</v>
      </c>
      <c r="G99" s="90">
        <v>22355</v>
      </c>
      <c r="H99" s="145">
        <v>19576</v>
      </c>
      <c r="I99" s="90">
        <f>I97+I88+I83+I74+I60+I51+I26+I25</f>
        <v>50971</v>
      </c>
      <c r="J99" s="90">
        <f>J97+J88+J83+J74+J60+J51+J26+J25</f>
        <v>59752</v>
      </c>
      <c r="K99" s="90">
        <f>K97+K88+K83+K74+K60+K51+K26+K25</f>
        <v>54186</v>
      </c>
      <c r="L99" s="28">
        <f t="shared" si="3"/>
        <v>173815</v>
      </c>
      <c r="M99" s="28">
        <f t="shared" si="4"/>
        <v>200922</v>
      </c>
      <c r="N99" s="28">
        <f t="shared" si="5"/>
        <v>131989</v>
      </c>
    </row>
    <row r="100" spans="1:31" ht="15">
      <c r="A100" s="13" t="s">
        <v>569</v>
      </c>
      <c r="B100" s="5" t="s">
        <v>350</v>
      </c>
      <c r="C100" s="147"/>
      <c r="D100" s="147"/>
      <c r="E100" s="148"/>
      <c r="F100" s="5"/>
      <c r="G100" s="5"/>
      <c r="H100" s="13"/>
      <c r="I100" s="5"/>
      <c r="J100" s="5"/>
      <c r="K100" s="13"/>
      <c r="L100" s="28">
        <f t="shared" si="3"/>
        <v>0</v>
      </c>
      <c r="M100" s="28">
        <f t="shared" si="4"/>
        <v>0</v>
      </c>
      <c r="N100" s="28">
        <f t="shared" si="5"/>
        <v>0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</row>
    <row r="101" spans="1:31" ht="15">
      <c r="A101" s="13" t="s">
        <v>353</v>
      </c>
      <c r="B101" s="5" t="s">
        <v>354</v>
      </c>
      <c r="C101" s="147"/>
      <c r="D101" s="147"/>
      <c r="E101" s="148"/>
      <c r="F101" s="5"/>
      <c r="G101" s="5"/>
      <c r="H101" s="13"/>
      <c r="I101" s="5"/>
      <c r="J101" s="5"/>
      <c r="K101" s="13"/>
      <c r="L101" s="28">
        <f t="shared" si="3"/>
        <v>0</v>
      </c>
      <c r="M101" s="28">
        <f t="shared" si="4"/>
        <v>0</v>
      </c>
      <c r="N101" s="28">
        <f t="shared" si="5"/>
        <v>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ht="15">
      <c r="A102" s="13" t="s">
        <v>570</v>
      </c>
      <c r="B102" s="5" t="s">
        <v>355</v>
      </c>
      <c r="C102" s="147"/>
      <c r="D102" s="147"/>
      <c r="E102" s="148"/>
      <c r="F102" s="5"/>
      <c r="G102" s="5"/>
      <c r="H102" s="13"/>
      <c r="I102" s="5"/>
      <c r="J102" s="5"/>
      <c r="K102" s="13"/>
      <c r="L102" s="28">
        <f t="shared" si="3"/>
        <v>0</v>
      </c>
      <c r="M102" s="28">
        <f t="shared" si="4"/>
        <v>0</v>
      </c>
      <c r="N102" s="28">
        <f t="shared" si="5"/>
        <v>0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ht="15">
      <c r="A103" s="15" t="s">
        <v>533</v>
      </c>
      <c r="B103" s="7" t="s">
        <v>357</v>
      </c>
      <c r="C103" s="149"/>
      <c r="D103" s="149"/>
      <c r="E103" s="150"/>
      <c r="F103" s="7"/>
      <c r="G103" s="7"/>
      <c r="H103" s="15"/>
      <c r="I103" s="7"/>
      <c r="J103" s="7"/>
      <c r="K103" s="15"/>
      <c r="L103" s="28">
        <f t="shared" si="3"/>
        <v>0</v>
      </c>
      <c r="M103" s="28">
        <f t="shared" si="4"/>
        <v>0</v>
      </c>
      <c r="N103" s="28">
        <f t="shared" si="5"/>
        <v>0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4"/>
      <c r="AE103" s="24"/>
    </row>
    <row r="104" spans="1:31" ht="15">
      <c r="A104" s="36" t="s">
        <v>571</v>
      </c>
      <c r="B104" s="5" t="s">
        <v>358</v>
      </c>
      <c r="C104" s="147"/>
      <c r="D104" s="147"/>
      <c r="E104" s="151"/>
      <c r="F104" s="5"/>
      <c r="G104" s="5"/>
      <c r="H104" s="36"/>
      <c r="I104" s="5"/>
      <c r="J104" s="5"/>
      <c r="K104" s="36"/>
      <c r="L104" s="28">
        <f t="shared" si="3"/>
        <v>0</v>
      </c>
      <c r="M104" s="28">
        <f t="shared" si="4"/>
        <v>0</v>
      </c>
      <c r="N104" s="28">
        <f t="shared" si="5"/>
        <v>0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4"/>
      <c r="AE104" s="24"/>
    </row>
    <row r="105" spans="1:31" ht="15">
      <c r="A105" s="36" t="s">
        <v>539</v>
      </c>
      <c r="B105" s="5" t="s">
        <v>361</v>
      </c>
      <c r="C105" s="147"/>
      <c r="D105" s="147"/>
      <c r="E105" s="151"/>
      <c r="F105" s="5"/>
      <c r="G105" s="5"/>
      <c r="H105" s="36"/>
      <c r="I105" s="5"/>
      <c r="J105" s="5"/>
      <c r="K105" s="36"/>
      <c r="L105" s="28">
        <f t="shared" si="3"/>
        <v>0</v>
      </c>
      <c r="M105" s="28">
        <f t="shared" si="4"/>
        <v>0</v>
      </c>
      <c r="N105" s="28">
        <f t="shared" si="5"/>
        <v>0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ht="15">
      <c r="A106" s="13" t="s">
        <v>362</v>
      </c>
      <c r="B106" s="5" t="s">
        <v>363</v>
      </c>
      <c r="C106" s="147"/>
      <c r="D106" s="147"/>
      <c r="E106" s="148"/>
      <c r="F106" s="5"/>
      <c r="G106" s="5"/>
      <c r="H106" s="13"/>
      <c r="I106" s="5"/>
      <c r="J106" s="5"/>
      <c r="K106" s="13"/>
      <c r="L106" s="28">
        <f t="shared" si="3"/>
        <v>0</v>
      </c>
      <c r="M106" s="28">
        <f t="shared" si="4"/>
        <v>0</v>
      </c>
      <c r="N106" s="28">
        <f t="shared" si="5"/>
        <v>0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</row>
    <row r="107" spans="1:31" ht="15">
      <c r="A107" s="13" t="s">
        <v>572</v>
      </c>
      <c r="B107" s="5" t="s">
        <v>364</v>
      </c>
      <c r="C107" s="147"/>
      <c r="D107" s="147"/>
      <c r="E107" s="148"/>
      <c r="F107" s="5"/>
      <c r="G107" s="5"/>
      <c r="H107" s="13"/>
      <c r="I107" s="5"/>
      <c r="J107" s="5"/>
      <c r="K107" s="13"/>
      <c r="L107" s="28">
        <f t="shared" si="3"/>
        <v>0</v>
      </c>
      <c r="M107" s="28">
        <f t="shared" si="4"/>
        <v>0</v>
      </c>
      <c r="N107" s="28">
        <f t="shared" si="5"/>
        <v>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ht="15">
      <c r="A108" s="14" t="s">
        <v>536</v>
      </c>
      <c r="B108" s="7" t="s">
        <v>365</v>
      </c>
      <c r="C108" s="149"/>
      <c r="D108" s="149"/>
      <c r="E108" s="152"/>
      <c r="F108" s="7"/>
      <c r="G108" s="7"/>
      <c r="H108" s="14"/>
      <c r="I108" s="7"/>
      <c r="J108" s="7"/>
      <c r="K108" s="14"/>
      <c r="L108" s="28">
        <f t="shared" si="3"/>
        <v>0</v>
      </c>
      <c r="M108" s="28">
        <f t="shared" si="4"/>
        <v>0</v>
      </c>
      <c r="N108" s="28">
        <f t="shared" si="5"/>
        <v>0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4"/>
      <c r="AE108" s="24"/>
    </row>
    <row r="109" spans="1:31" ht="15">
      <c r="A109" s="36" t="s">
        <v>366</v>
      </c>
      <c r="B109" s="5" t="s">
        <v>367</v>
      </c>
      <c r="C109" s="147"/>
      <c r="D109" s="147"/>
      <c r="E109" s="151"/>
      <c r="F109" s="5"/>
      <c r="G109" s="5"/>
      <c r="H109" s="36"/>
      <c r="I109" s="5"/>
      <c r="J109" s="5"/>
      <c r="K109" s="36"/>
      <c r="L109" s="28">
        <f t="shared" si="3"/>
        <v>0</v>
      </c>
      <c r="M109" s="28">
        <f t="shared" si="4"/>
        <v>0</v>
      </c>
      <c r="N109" s="28">
        <f t="shared" si="5"/>
        <v>0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4"/>
      <c r="AE109" s="24"/>
    </row>
    <row r="110" spans="1:31" ht="15">
      <c r="A110" s="36" t="s">
        <v>368</v>
      </c>
      <c r="B110" s="5" t="s">
        <v>369</v>
      </c>
      <c r="C110" s="147"/>
      <c r="D110" s="147">
        <v>2944</v>
      </c>
      <c r="E110" s="151"/>
      <c r="F110" s="5"/>
      <c r="G110" s="5"/>
      <c r="H110" s="36"/>
      <c r="I110" s="5"/>
      <c r="J110" s="5"/>
      <c r="K110" s="36"/>
      <c r="L110" s="28">
        <f t="shared" si="3"/>
        <v>0</v>
      </c>
      <c r="M110" s="28">
        <f t="shared" si="4"/>
        <v>2944</v>
      </c>
      <c r="N110" s="28">
        <f t="shared" si="5"/>
        <v>0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ht="15">
      <c r="A111" s="14" t="s">
        <v>370</v>
      </c>
      <c r="B111" s="7" t="s">
        <v>371</v>
      </c>
      <c r="C111" s="149">
        <v>70454</v>
      </c>
      <c r="D111" s="149">
        <v>71733</v>
      </c>
      <c r="E111" s="152">
        <v>66976</v>
      </c>
      <c r="F111" s="7"/>
      <c r="G111" s="7"/>
      <c r="H111" s="36"/>
      <c r="I111" s="7"/>
      <c r="J111" s="7"/>
      <c r="K111" s="36"/>
      <c r="L111" s="28">
        <f t="shared" si="3"/>
        <v>70454</v>
      </c>
      <c r="M111" s="28">
        <f t="shared" si="4"/>
        <v>71733</v>
      </c>
      <c r="N111" s="28">
        <f t="shared" si="5"/>
        <v>66976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ht="15">
      <c r="A112" s="36" t="s">
        <v>372</v>
      </c>
      <c r="B112" s="5" t="s">
        <v>373</v>
      </c>
      <c r="C112" s="147"/>
      <c r="D112" s="147"/>
      <c r="E112" s="151"/>
      <c r="F112" s="5"/>
      <c r="G112" s="5"/>
      <c r="H112" s="36"/>
      <c r="I112" s="5"/>
      <c r="J112" s="5"/>
      <c r="K112" s="36"/>
      <c r="L112" s="28">
        <f t="shared" si="3"/>
        <v>0</v>
      </c>
      <c r="M112" s="28">
        <f t="shared" si="4"/>
        <v>0</v>
      </c>
      <c r="N112" s="28">
        <f t="shared" si="5"/>
        <v>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374</v>
      </c>
      <c r="B113" s="5" t="s">
        <v>375</v>
      </c>
      <c r="C113" s="147"/>
      <c r="D113" s="147"/>
      <c r="E113" s="151"/>
      <c r="F113" s="5"/>
      <c r="G113" s="5"/>
      <c r="H113" s="36"/>
      <c r="I113" s="5"/>
      <c r="J113" s="5"/>
      <c r="K113" s="36"/>
      <c r="L113" s="28">
        <f t="shared" si="3"/>
        <v>0</v>
      </c>
      <c r="M113" s="28">
        <f t="shared" si="4"/>
        <v>0</v>
      </c>
      <c r="N113" s="28">
        <f t="shared" si="5"/>
        <v>0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36" t="s">
        <v>376</v>
      </c>
      <c r="B114" s="5" t="s">
        <v>377</v>
      </c>
      <c r="C114" s="147"/>
      <c r="D114" s="147"/>
      <c r="E114" s="151"/>
      <c r="F114" s="5"/>
      <c r="G114" s="5"/>
      <c r="H114" s="36"/>
      <c r="I114" s="5"/>
      <c r="J114" s="5"/>
      <c r="K114" s="36"/>
      <c r="L114" s="28">
        <f t="shared" si="3"/>
        <v>0</v>
      </c>
      <c r="M114" s="28">
        <f t="shared" si="4"/>
        <v>0</v>
      </c>
      <c r="N114" s="28">
        <f t="shared" si="5"/>
        <v>0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7" t="s">
        <v>537</v>
      </c>
      <c r="B115" s="38" t="s">
        <v>378</v>
      </c>
      <c r="C115" s="149">
        <v>70454</v>
      </c>
      <c r="D115" s="149">
        <v>74677</v>
      </c>
      <c r="E115" s="152">
        <v>66976</v>
      </c>
      <c r="F115" s="38"/>
      <c r="G115" s="38"/>
      <c r="H115" s="14"/>
      <c r="I115" s="38"/>
      <c r="J115" s="38"/>
      <c r="K115" s="14"/>
      <c r="L115" s="28">
        <f t="shared" si="3"/>
        <v>70454</v>
      </c>
      <c r="M115" s="28">
        <f t="shared" si="4"/>
        <v>74677</v>
      </c>
      <c r="N115" s="28">
        <f t="shared" si="5"/>
        <v>66976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</row>
    <row r="116" spans="1:31" ht="15">
      <c r="A116" s="36" t="s">
        <v>379</v>
      </c>
      <c r="B116" s="5" t="s">
        <v>380</v>
      </c>
      <c r="C116" s="147"/>
      <c r="D116" s="147"/>
      <c r="E116" s="151"/>
      <c r="F116" s="5"/>
      <c r="G116" s="5"/>
      <c r="H116" s="36"/>
      <c r="I116" s="5"/>
      <c r="J116" s="5"/>
      <c r="K116" s="36"/>
      <c r="L116" s="28">
        <f t="shared" si="3"/>
        <v>0</v>
      </c>
      <c r="M116" s="28">
        <f t="shared" si="4"/>
        <v>0</v>
      </c>
      <c r="N116" s="28">
        <f t="shared" si="5"/>
        <v>0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13" t="s">
        <v>381</v>
      </c>
      <c r="B117" s="5" t="s">
        <v>382</v>
      </c>
      <c r="C117" s="147"/>
      <c r="D117" s="147"/>
      <c r="E117" s="148"/>
      <c r="F117" s="5"/>
      <c r="G117" s="5"/>
      <c r="H117" s="13"/>
      <c r="I117" s="5"/>
      <c r="J117" s="5"/>
      <c r="K117" s="13"/>
      <c r="L117" s="28">
        <f t="shared" si="3"/>
        <v>0</v>
      </c>
      <c r="M117" s="28">
        <f t="shared" si="4"/>
        <v>0</v>
      </c>
      <c r="N117" s="28">
        <f t="shared" si="5"/>
        <v>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  <c r="AE117" s="24"/>
    </row>
    <row r="118" spans="1:31" ht="15">
      <c r="A118" s="36" t="s">
        <v>573</v>
      </c>
      <c r="B118" s="5" t="s">
        <v>383</v>
      </c>
      <c r="C118" s="147"/>
      <c r="D118" s="147"/>
      <c r="E118" s="151"/>
      <c r="F118" s="5"/>
      <c r="G118" s="5"/>
      <c r="H118" s="36"/>
      <c r="I118" s="5"/>
      <c r="J118" s="5"/>
      <c r="K118" s="36"/>
      <c r="L118" s="28">
        <f t="shared" si="3"/>
        <v>0</v>
      </c>
      <c r="M118" s="28">
        <f t="shared" si="4"/>
        <v>0</v>
      </c>
      <c r="N118" s="28">
        <f t="shared" si="5"/>
        <v>0</v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ht="15">
      <c r="A119" s="36" t="s">
        <v>542</v>
      </c>
      <c r="B119" s="5" t="s">
        <v>384</v>
      </c>
      <c r="C119" s="147"/>
      <c r="D119" s="147"/>
      <c r="E119" s="151"/>
      <c r="F119" s="5"/>
      <c r="G119" s="5"/>
      <c r="H119" s="36"/>
      <c r="I119" s="5"/>
      <c r="J119" s="5"/>
      <c r="K119" s="36"/>
      <c r="L119" s="28">
        <f t="shared" si="3"/>
        <v>0</v>
      </c>
      <c r="M119" s="28">
        <f t="shared" si="4"/>
        <v>0</v>
      </c>
      <c r="N119" s="28">
        <f t="shared" si="5"/>
        <v>0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37" t="s">
        <v>543</v>
      </c>
      <c r="B120" s="38" t="s">
        <v>388</v>
      </c>
      <c r="C120" s="153"/>
      <c r="D120" s="153"/>
      <c r="E120" s="152"/>
      <c r="F120" s="38"/>
      <c r="G120" s="38"/>
      <c r="H120" s="14"/>
      <c r="I120" s="38"/>
      <c r="J120" s="38"/>
      <c r="K120" s="14"/>
      <c r="L120" s="28">
        <f t="shared" si="3"/>
        <v>0</v>
      </c>
      <c r="M120" s="28">
        <f t="shared" si="4"/>
        <v>0</v>
      </c>
      <c r="N120" s="28">
        <f t="shared" si="5"/>
        <v>0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4"/>
      <c r="AE120" s="24"/>
    </row>
    <row r="121" spans="1:31" ht="15">
      <c r="A121" s="13" t="s">
        <v>389</v>
      </c>
      <c r="B121" s="5" t="s">
        <v>390</v>
      </c>
      <c r="C121" s="147"/>
      <c r="D121" s="147"/>
      <c r="E121" s="148"/>
      <c r="F121" s="5"/>
      <c r="G121" s="5"/>
      <c r="H121" s="13"/>
      <c r="I121" s="5"/>
      <c r="J121" s="5"/>
      <c r="K121" s="13"/>
      <c r="L121" s="28">
        <f t="shared" si="3"/>
        <v>0</v>
      </c>
      <c r="M121" s="28">
        <f t="shared" si="4"/>
        <v>0</v>
      </c>
      <c r="N121" s="28">
        <f t="shared" si="5"/>
        <v>0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  <c r="AE121" s="24"/>
    </row>
    <row r="122" spans="1:31" ht="15.75">
      <c r="A122" s="92" t="s">
        <v>577</v>
      </c>
      <c r="B122" s="93" t="s">
        <v>391</v>
      </c>
      <c r="C122" s="154">
        <v>70454</v>
      </c>
      <c r="D122" s="154">
        <v>74677</v>
      </c>
      <c r="E122" s="156">
        <v>66976</v>
      </c>
      <c r="F122" s="93"/>
      <c r="G122" s="93"/>
      <c r="H122" s="94"/>
      <c r="I122" s="93"/>
      <c r="J122" s="93"/>
      <c r="K122" s="94"/>
      <c r="L122" s="28">
        <f t="shared" si="3"/>
        <v>70454</v>
      </c>
      <c r="M122" s="28">
        <f t="shared" si="4"/>
        <v>74677</v>
      </c>
      <c r="N122" s="28">
        <f t="shared" si="5"/>
        <v>66976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ht="15.75">
      <c r="A123" s="101" t="s">
        <v>613</v>
      </c>
      <c r="B123" s="112"/>
      <c r="C123" s="157">
        <v>171142</v>
      </c>
      <c r="D123" s="157">
        <v>193492</v>
      </c>
      <c r="E123" s="158">
        <v>125203</v>
      </c>
      <c r="F123" s="161">
        <v>22156</v>
      </c>
      <c r="G123" s="161">
        <v>22355</v>
      </c>
      <c r="H123" s="162">
        <v>19576</v>
      </c>
      <c r="I123" s="141">
        <f>I99+I122</f>
        <v>50971</v>
      </c>
      <c r="J123" s="141">
        <f>J99+J122</f>
        <v>59752</v>
      </c>
      <c r="K123" s="141">
        <f>K99+K122</f>
        <v>54186</v>
      </c>
      <c r="L123" s="28">
        <f t="shared" si="3"/>
        <v>244269</v>
      </c>
      <c r="M123" s="28">
        <f t="shared" si="4"/>
        <v>275599</v>
      </c>
      <c r="N123" s="28">
        <f t="shared" si="5"/>
        <v>198965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view="pageLayout" workbookViewId="0" topLeftCell="M130">
      <selection activeCell="C7" sqref="C7:N123"/>
    </sheetView>
  </sheetViews>
  <sheetFormatPr defaultColWidth="9.140625" defaultRowHeight="15"/>
  <cols>
    <col min="1" max="1" width="76.7109375" style="0" customWidth="1"/>
    <col min="3" max="3" width="18.421875" style="0" customWidth="1"/>
    <col min="4" max="4" width="17.7109375" style="0" customWidth="1"/>
    <col min="5" max="5" width="18.57421875" style="0" customWidth="1"/>
    <col min="6" max="7" width="10.28125" style="0" customWidth="1"/>
    <col min="8" max="8" width="10.00390625" style="0" customWidth="1"/>
    <col min="9" max="10" width="11.00390625" style="0" customWidth="1"/>
    <col min="11" max="11" width="11.57421875" style="0" customWidth="1"/>
    <col min="12" max="12" width="18.421875" style="0" customWidth="1"/>
    <col min="13" max="13" width="21.140625" style="0" bestFit="1" customWidth="1"/>
    <col min="14" max="14" width="17.7109375" style="0" customWidth="1"/>
  </cols>
  <sheetData>
    <row r="1" spans="1:14" ht="21" customHeight="1">
      <c r="A1" s="283" t="s">
        <v>774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5"/>
      <c r="M1" s="279"/>
      <c r="N1" s="279"/>
    </row>
    <row r="2" spans="1:14" ht="18.75" customHeight="1">
      <c r="A2" s="286" t="s">
        <v>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5"/>
      <c r="M2" s="279"/>
      <c r="N2" s="279"/>
    </row>
    <row r="3" ht="18">
      <c r="A3" s="42"/>
    </row>
    <row r="4" ht="15">
      <c r="A4" s="130" t="s">
        <v>708</v>
      </c>
    </row>
    <row r="5" spans="1:14" ht="25.5" customHeight="1">
      <c r="A5" s="288" t="s">
        <v>212</v>
      </c>
      <c r="B5" s="290" t="s">
        <v>213</v>
      </c>
      <c r="C5" s="292" t="s">
        <v>684</v>
      </c>
      <c r="D5" s="293"/>
      <c r="E5" s="294"/>
      <c r="F5" s="292" t="s">
        <v>685</v>
      </c>
      <c r="G5" s="293"/>
      <c r="H5" s="294"/>
      <c r="I5" s="292" t="s">
        <v>686</v>
      </c>
      <c r="J5" s="293"/>
      <c r="K5" s="294"/>
      <c r="L5" s="282" t="s">
        <v>721</v>
      </c>
      <c r="M5" s="295"/>
      <c r="N5" s="295"/>
    </row>
    <row r="6" spans="1:14" ht="26.25" customHeight="1">
      <c r="A6" s="296"/>
      <c r="B6" s="297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.75">
      <c r="A7" s="29" t="s">
        <v>214</v>
      </c>
      <c r="B7" s="30" t="s">
        <v>215</v>
      </c>
      <c r="C7" s="200">
        <f>IF(('4. melléklet'!C6+'4.a.mell.'!C7)=0,"",'4. melléklet'!C6+'4.a.mell.'!C7)</f>
        <v>45857000</v>
      </c>
      <c r="D7" s="200">
        <f>IF(('4. melléklet'!D6+'4.a.mell.'!D7)=0,"",'4. melléklet'!D6+'4.a.mell.'!D7)</f>
        <v>57426476</v>
      </c>
      <c r="E7" s="199">
        <f>IF(('4. melléklet'!E6+'4.a.mell.'!E7)=0,"",'4. melléklet'!E6+'4.a.mell.'!E7)</f>
        <v>57424056</v>
      </c>
      <c r="F7" s="199">
        <f>IF(('4. melléklet'!F6+'4.a.mell.'!F7)=0,"",'4. melléklet'!F6+'4.a.mell.'!F7)</f>
      </c>
      <c r="G7" s="199">
        <f>IF(('4. melléklet'!G6+'4.a.mell.'!G7)=0,"",'4. melléklet'!G6+'4.a.mell.'!G7)</f>
      </c>
      <c r="H7" s="199">
        <f>IF(('4. melléklet'!H6+'4.a.mell.'!H7)=0,"",'4. melléklet'!H6+'4.a.mell.'!H7)</f>
      </c>
      <c r="I7" s="199">
        <f>IF(('4. melléklet'!I6+'4.a.mell.'!I7)=0,"",'4. melléklet'!I6+'4.a.mell.'!I7)</f>
      </c>
      <c r="J7" s="199">
        <f>IF(('4. melléklet'!J6+'4.a.mell.'!J7)=0,"",'4. melléklet'!J6+'4.a.mell.'!J7)</f>
      </c>
      <c r="K7" s="199">
        <f>IF(('4. melléklet'!K6+'4.a.mell.'!K7)=0,"",'4. melléklet'!K6+'4.a.mell.'!K7)</f>
      </c>
      <c r="L7" s="200">
        <f>IF(('4. melléklet'!L6+'4.a.mell.'!L7)=0,"",'4. melléklet'!L6+'4.a.mell.'!L7)</f>
        <v>45857000</v>
      </c>
      <c r="M7" s="200">
        <f>IF(('4. melléklet'!M6+'4.a.mell.'!M7)=0,"",'4. melléklet'!M6+'4.a.mell.'!M7)</f>
        <v>57426476</v>
      </c>
      <c r="N7" s="199">
        <f>IF(('4. melléklet'!N6+'4.a.mell.'!N7)=0,"",'4. melléklet'!N6+'4.a.mell.'!N7)</f>
        <v>57424056</v>
      </c>
    </row>
    <row r="8" spans="1:14" ht="15.75">
      <c r="A8" s="29" t="s">
        <v>216</v>
      </c>
      <c r="B8" s="31" t="s">
        <v>217</v>
      </c>
      <c r="C8" s="200">
        <f>IF(('4. melléklet'!C7+'4.a.mell.'!C8)=0,"",'4. melléklet'!C7+'4.a.mell.'!C8)</f>
      </c>
      <c r="D8" s="200">
        <f>IF(('4. melléklet'!D7+'4.a.mell.'!D8)=0,"",'4. melléklet'!D7+'4.a.mell.'!D8)</f>
        <v>930331</v>
      </c>
      <c r="E8" s="199">
        <f>IF(('4. melléklet'!E7+'4.a.mell.'!E8)=0,"",'4. melléklet'!E7+'4.a.mell.'!E8)</f>
        <v>930000</v>
      </c>
      <c r="F8" s="199">
        <f>IF(('4. melléklet'!F7+'4.a.mell.'!F8)=0,"",'4. melléklet'!F7+'4.a.mell.'!F8)</f>
      </c>
      <c r="G8" s="199">
        <f>IF(('4. melléklet'!G7+'4.a.mell.'!G8)=0,"",'4. melléklet'!G7+'4.a.mell.'!G8)</f>
      </c>
      <c r="H8" s="199">
        <f>IF(('4. melléklet'!H7+'4.a.mell.'!H8)=0,"",'4. melléklet'!H7+'4.a.mell.'!H8)</f>
      </c>
      <c r="I8" s="199">
        <f>IF(('4. melléklet'!I7+'4.a.mell.'!I8)=0,"",'4. melléklet'!I7+'4.a.mell.'!I8)</f>
      </c>
      <c r="J8" s="199">
        <f>IF(('4. melléklet'!J7+'4.a.mell.'!J8)=0,"",'4. melléklet'!J7+'4.a.mell.'!J8)</f>
      </c>
      <c r="K8" s="199">
        <f>IF(('4. melléklet'!K7+'4.a.mell.'!K8)=0,"",'4. melléklet'!K7+'4.a.mell.'!K8)</f>
      </c>
      <c r="L8" s="200">
        <f>IF(('4. melléklet'!L7+'4.a.mell.'!L8)=0,"",'4. melléklet'!L7+'4.a.mell.'!L8)</f>
      </c>
      <c r="M8" s="200">
        <f>IF(('4. melléklet'!M7+'4.a.mell.'!M8)=0,"",'4. melléklet'!M7+'4.a.mell.'!M8)</f>
        <v>930331</v>
      </c>
      <c r="N8" s="199">
        <f>IF(('4. melléklet'!N7+'4.a.mell.'!N8)=0,"",'4. melléklet'!N7+'4.a.mell.'!N8)</f>
        <v>930000</v>
      </c>
    </row>
    <row r="9" spans="1:14" ht="15.75">
      <c r="A9" s="29" t="s">
        <v>218</v>
      </c>
      <c r="B9" s="31" t="s">
        <v>219</v>
      </c>
      <c r="C9" s="200">
        <f>IF(('4. melléklet'!C8+'4.a.mell.'!C9)=0,"",'4. melléklet'!C8+'4.a.mell.'!C9)</f>
      </c>
      <c r="D9" s="200">
        <f>IF(('4. melléklet'!D8+'4.a.mell.'!D9)=0,"",'4. melléklet'!D8+'4.a.mell.'!D9)</f>
      </c>
      <c r="E9" s="199">
        <f>IF(('4. melléklet'!E8+'4.a.mell.'!E9)=0,"",'4. melléklet'!E8+'4.a.mell.'!E9)</f>
      </c>
      <c r="F9" s="199">
        <f>IF(('4. melléklet'!F8+'4.a.mell.'!F9)=0,"",'4. melléklet'!F8+'4.a.mell.'!F9)</f>
      </c>
      <c r="G9" s="199">
        <f>IF(('4. melléklet'!G8+'4.a.mell.'!G9)=0,"",'4. melléklet'!G8+'4.a.mell.'!G9)</f>
      </c>
      <c r="H9" s="199">
        <f>IF(('4. melléklet'!H8+'4.a.mell.'!H9)=0,"",'4. melléklet'!H8+'4.a.mell.'!H9)</f>
      </c>
      <c r="I9" s="199">
        <f>IF(('4. melléklet'!I8+'4.a.mell.'!I9)=0,"",'4. melléklet'!I8+'4.a.mell.'!I9)</f>
      </c>
      <c r="J9" s="199">
        <f>IF(('4. melléklet'!J8+'4.a.mell.'!J9)=0,"",'4. melléklet'!J8+'4.a.mell.'!J9)</f>
      </c>
      <c r="K9" s="199">
        <f>IF(('4. melléklet'!K8+'4.a.mell.'!K9)=0,"",'4. melléklet'!K8+'4.a.mell.'!K9)</f>
      </c>
      <c r="L9" s="200">
        <f>IF(('4. melléklet'!L8+'4.a.mell.'!L9)=0,"",'4. melléklet'!L8+'4.a.mell.'!L9)</f>
      </c>
      <c r="M9" s="200">
        <f>IF(('4. melléklet'!M8+'4.a.mell.'!M9)=0,"",'4. melléklet'!M8+'4.a.mell.'!M9)</f>
      </c>
      <c r="N9" s="199">
        <f>IF(('4. melléklet'!N8+'4.a.mell.'!N9)=0,"",'4. melléklet'!N8+'4.a.mell.'!N9)</f>
      </c>
    </row>
    <row r="10" spans="1:14" ht="15.75">
      <c r="A10" s="32" t="s">
        <v>220</v>
      </c>
      <c r="B10" s="31" t="s">
        <v>221</v>
      </c>
      <c r="C10" s="200">
        <f>IF(('4. melléklet'!C9+'4.a.mell.'!C10)=0,"",'4. melléklet'!C9+'4.a.mell.'!C10)</f>
      </c>
      <c r="D10" s="200">
        <f>IF(('4. melléklet'!D9+'4.a.mell.'!D10)=0,"",'4. melléklet'!D9+'4.a.mell.'!D10)</f>
      </c>
      <c r="E10" s="199">
        <f>IF(('4. melléklet'!E9+'4.a.mell.'!E10)=0,"",'4. melléklet'!E9+'4.a.mell.'!E10)</f>
      </c>
      <c r="F10" s="199">
        <f>IF(('4. melléklet'!F9+'4.a.mell.'!F10)=0,"",'4. melléklet'!F9+'4.a.mell.'!F10)</f>
      </c>
      <c r="G10" s="199">
        <f>IF(('4. melléklet'!G9+'4.a.mell.'!G10)=0,"",'4. melléklet'!G9+'4.a.mell.'!G10)</f>
      </c>
      <c r="H10" s="199">
        <f>IF(('4. melléklet'!H9+'4.a.mell.'!H10)=0,"",'4. melléklet'!H9+'4.a.mell.'!H10)</f>
      </c>
      <c r="I10" s="199">
        <f>IF(('4. melléklet'!I9+'4.a.mell.'!I10)=0,"",'4. melléklet'!I9+'4.a.mell.'!I10)</f>
      </c>
      <c r="J10" s="199">
        <f>IF(('4. melléklet'!J9+'4.a.mell.'!J10)=0,"",'4. melléklet'!J9+'4.a.mell.'!J10)</f>
      </c>
      <c r="K10" s="199">
        <f>IF(('4. melléklet'!K9+'4.a.mell.'!K10)=0,"",'4. melléklet'!K9+'4.a.mell.'!K10)</f>
      </c>
      <c r="L10" s="200">
        <f>IF(('4. melléklet'!L9+'4.a.mell.'!L10)=0,"",'4. melléklet'!L9+'4.a.mell.'!L10)</f>
      </c>
      <c r="M10" s="200">
        <f>IF(('4. melléklet'!M9+'4.a.mell.'!M10)=0,"",'4. melléklet'!M9+'4.a.mell.'!M10)</f>
      </c>
      <c r="N10" s="199">
        <f>IF(('4. melléklet'!N9+'4.a.mell.'!N10)=0,"",'4. melléklet'!N9+'4.a.mell.'!N10)</f>
      </c>
    </row>
    <row r="11" spans="1:14" ht="15.75">
      <c r="A11" s="32" t="s">
        <v>222</v>
      </c>
      <c r="B11" s="31" t="s">
        <v>223</v>
      </c>
      <c r="C11" s="200">
        <f>IF(('4. melléklet'!C10+'4.a.mell.'!C11)=0,"",'4. melléklet'!C10+'4.a.mell.'!C11)</f>
      </c>
      <c r="D11" s="200">
        <f>IF(('4. melléklet'!D10+'4.a.mell.'!D11)=0,"",'4. melléklet'!D10+'4.a.mell.'!D11)</f>
      </c>
      <c r="E11" s="199">
        <f>IF(('4. melléklet'!E10+'4.a.mell.'!E11)=0,"",'4. melléklet'!E10+'4.a.mell.'!E11)</f>
      </c>
      <c r="F11" s="199">
        <f>IF(('4. melléklet'!F10+'4.a.mell.'!F11)=0,"",'4. melléklet'!F10+'4.a.mell.'!F11)</f>
      </c>
      <c r="G11" s="199">
        <f>IF(('4. melléklet'!G10+'4.a.mell.'!G11)=0,"",'4. melléklet'!G10+'4.a.mell.'!G11)</f>
      </c>
      <c r="H11" s="199">
        <f>IF(('4. melléklet'!H10+'4.a.mell.'!H11)=0,"",'4. melléklet'!H10+'4.a.mell.'!H11)</f>
      </c>
      <c r="I11" s="199">
        <f>IF(('4. melléklet'!I10+'4.a.mell.'!I11)=0,"",'4. melléklet'!I10+'4.a.mell.'!I11)</f>
      </c>
      <c r="J11" s="199">
        <f>IF(('4. melléklet'!J10+'4.a.mell.'!J11)=0,"",'4. melléklet'!J10+'4.a.mell.'!J11)</f>
      </c>
      <c r="K11" s="199">
        <f>IF(('4. melléklet'!K10+'4.a.mell.'!K11)=0,"",'4. melléklet'!K10+'4.a.mell.'!K11)</f>
      </c>
      <c r="L11" s="200">
        <f>IF(('4. melléklet'!L10+'4.a.mell.'!L11)=0,"",'4. melléklet'!L10+'4.a.mell.'!L11)</f>
      </c>
      <c r="M11" s="200">
        <f>IF(('4. melléklet'!M10+'4.a.mell.'!M11)=0,"",'4. melléklet'!M10+'4.a.mell.'!M11)</f>
      </c>
      <c r="N11" s="199">
        <f>IF(('4. melléklet'!N10+'4.a.mell.'!N11)=0,"",'4. melléklet'!N10+'4.a.mell.'!N11)</f>
      </c>
    </row>
    <row r="12" spans="1:14" ht="15.75">
      <c r="A12" s="32" t="s">
        <v>224</v>
      </c>
      <c r="B12" s="31" t="s">
        <v>225</v>
      </c>
      <c r="C12" s="200">
        <f>IF(('4. melléklet'!C11+'4.a.mell.'!C12)=0,"",'4. melléklet'!C11+'4.a.mell.'!C12)</f>
      </c>
      <c r="D12" s="200">
        <f>IF(('4. melléklet'!D11+'4.a.mell.'!D12)=0,"",'4. melléklet'!D11+'4.a.mell.'!D12)</f>
      </c>
      <c r="E12" s="199">
        <f>IF(('4. melléklet'!E11+'4.a.mell.'!E12)=0,"",'4. melléklet'!E11+'4.a.mell.'!E12)</f>
      </c>
      <c r="F12" s="199">
        <f>IF(('4. melléklet'!F11+'4.a.mell.'!F12)=0,"",'4. melléklet'!F11+'4.a.mell.'!F12)</f>
      </c>
      <c r="G12" s="199">
        <f>IF(('4. melléklet'!G11+'4.a.mell.'!G12)=0,"",'4. melléklet'!G11+'4.a.mell.'!G12)</f>
      </c>
      <c r="H12" s="199">
        <f>IF(('4. melléklet'!H11+'4.a.mell.'!H12)=0,"",'4. melléklet'!H11+'4.a.mell.'!H12)</f>
      </c>
      <c r="I12" s="199">
        <f>IF(('4. melléklet'!I11+'4.a.mell.'!I12)=0,"",'4. melléklet'!I11+'4.a.mell.'!I12)</f>
      </c>
      <c r="J12" s="199">
        <f>IF(('4. melléklet'!J11+'4.a.mell.'!J12)=0,"",'4. melléklet'!J11+'4.a.mell.'!J12)</f>
      </c>
      <c r="K12" s="199">
        <f>IF(('4. melléklet'!K11+'4.a.mell.'!K12)=0,"",'4. melléklet'!K11+'4.a.mell.'!K12)</f>
      </c>
      <c r="L12" s="200">
        <f>IF(('4. melléklet'!L11+'4.a.mell.'!L12)=0,"",'4. melléklet'!L11+'4.a.mell.'!L12)</f>
      </c>
      <c r="M12" s="200">
        <f>IF(('4. melléklet'!M11+'4.a.mell.'!M12)=0,"",'4. melléklet'!M11+'4.a.mell.'!M12)</f>
      </c>
      <c r="N12" s="199">
        <f>IF(('4. melléklet'!N11+'4.a.mell.'!N12)=0,"",'4. melléklet'!N11+'4.a.mell.'!N12)</f>
      </c>
    </row>
    <row r="13" spans="1:14" ht="15.75">
      <c r="A13" s="32" t="s">
        <v>226</v>
      </c>
      <c r="B13" s="31" t="s">
        <v>227</v>
      </c>
      <c r="C13" s="200">
        <f>IF(('4. melléklet'!C12+'4.a.mell.'!C13)=0,"",'4. melléklet'!C12+'4.a.mell.'!C13)</f>
        <v>2432228</v>
      </c>
      <c r="D13" s="200">
        <f>IF(('4. melléklet'!D12+'4.a.mell.'!D13)=0,"",'4. melléklet'!D12+'4.a.mell.'!D13)</f>
        <v>2381228</v>
      </c>
      <c r="E13" s="199">
        <f>IF(('4. melléklet'!E12+'4.a.mell.'!E13)=0,"",'4. melléklet'!E12+'4.a.mell.'!E13)</f>
        <v>2380425</v>
      </c>
      <c r="F13" s="199">
        <f>IF(('4. melléklet'!F12+'4.a.mell.'!F13)=0,"",'4. melléklet'!F12+'4.a.mell.'!F13)</f>
      </c>
      <c r="G13" s="199">
        <f>IF(('4. melléklet'!G12+'4.a.mell.'!G13)=0,"",'4. melléklet'!G12+'4.a.mell.'!G13)</f>
      </c>
      <c r="H13" s="199">
        <f>IF(('4. melléklet'!H12+'4.a.mell.'!H13)=0,"",'4. melléklet'!H12+'4.a.mell.'!H13)</f>
      </c>
      <c r="I13" s="199">
        <f>IF(('4. melléklet'!I12+'4.a.mell.'!I13)=0,"",'4. melléklet'!I12+'4.a.mell.'!I13)</f>
      </c>
      <c r="J13" s="199">
        <f>IF(('4. melléklet'!J12+'4.a.mell.'!J13)=0,"",'4. melléklet'!J12+'4.a.mell.'!J13)</f>
      </c>
      <c r="K13" s="199">
        <f>IF(('4. melléklet'!K12+'4.a.mell.'!K13)=0,"",'4. melléklet'!K12+'4.a.mell.'!K13)</f>
      </c>
      <c r="L13" s="200">
        <f>IF(('4. melléklet'!L12+'4.a.mell.'!L13)=0,"",'4. melléklet'!L12+'4.a.mell.'!L13)</f>
        <v>2432228</v>
      </c>
      <c r="M13" s="200">
        <f>IF(('4. melléklet'!M12+'4.a.mell.'!M13)=0,"",'4. melléklet'!M12+'4.a.mell.'!M13)</f>
        <v>2381228</v>
      </c>
      <c r="N13" s="199">
        <f>IF(('4. melléklet'!N12+'4.a.mell.'!N13)=0,"",'4. melléklet'!N12+'4.a.mell.'!N13)</f>
        <v>2380425</v>
      </c>
    </row>
    <row r="14" spans="1:14" ht="15.75">
      <c r="A14" s="32" t="s">
        <v>228</v>
      </c>
      <c r="B14" s="31" t="s">
        <v>229</v>
      </c>
      <c r="C14" s="200">
        <f>IF(('4. melléklet'!C13+'4.a.mell.'!C14)=0,"",'4. melléklet'!C13+'4.a.mell.'!C14)</f>
      </c>
      <c r="D14" s="200">
        <f>IF(('4. melléklet'!D13+'4.a.mell.'!D14)=0,"",'4. melléklet'!D13+'4.a.mell.'!D14)</f>
      </c>
      <c r="E14" s="199">
        <f>IF(('4. melléklet'!E13+'4.a.mell.'!E14)=0,"",'4. melléklet'!E13+'4.a.mell.'!E14)</f>
      </c>
      <c r="F14" s="199">
        <f>IF(('4. melléklet'!F13+'4.a.mell.'!F14)=0,"",'4. melléklet'!F13+'4.a.mell.'!F14)</f>
      </c>
      <c r="G14" s="199">
        <f>IF(('4. melléklet'!G13+'4.a.mell.'!G14)=0,"",'4. melléklet'!G13+'4.a.mell.'!G14)</f>
      </c>
      <c r="H14" s="199">
        <f>IF(('4. melléklet'!H13+'4.a.mell.'!H14)=0,"",'4. melléklet'!H13+'4.a.mell.'!H14)</f>
      </c>
      <c r="I14" s="199">
        <f>IF(('4. melléklet'!I13+'4.a.mell.'!I14)=0,"",'4. melléklet'!I13+'4.a.mell.'!I14)</f>
      </c>
      <c r="J14" s="199">
        <f>IF(('4. melléklet'!J13+'4.a.mell.'!J14)=0,"",'4. melléklet'!J13+'4.a.mell.'!J14)</f>
      </c>
      <c r="K14" s="199">
        <f>IF(('4. melléklet'!K13+'4.a.mell.'!K14)=0,"",'4. melléklet'!K13+'4.a.mell.'!K14)</f>
      </c>
      <c r="L14" s="200">
        <f>IF(('4. melléklet'!L13+'4.a.mell.'!L14)=0,"",'4. melléklet'!L13+'4.a.mell.'!L14)</f>
      </c>
      <c r="M14" s="200">
        <f>IF(('4. melléklet'!M13+'4.a.mell.'!M14)=0,"",'4. melléklet'!M13+'4.a.mell.'!M14)</f>
      </c>
      <c r="N14" s="199">
        <f>IF(('4. melléklet'!N13+'4.a.mell.'!N14)=0,"",'4. melléklet'!N13+'4.a.mell.'!N14)</f>
      </c>
    </row>
    <row r="15" spans="1:14" ht="15.75">
      <c r="A15" s="5" t="s">
        <v>230</v>
      </c>
      <c r="B15" s="31" t="s">
        <v>231</v>
      </c>
      <c r="C15" s="200">
        <f>IF(('4. melléklet'!C14+'4.a.mell.'!C15)=0,"",'4. melléklet'!C14+'4.a.mell.'!C15)</f>
        <v>1052000</v>
      </c>
      <c r="D15" s="200">
        <f>IF(('4. melléklet'!D14+'4.a.mell.'!D15)=0,"",'4. melléklet'!D14+'4.a.mell.'!D15)</f>
        <v>1045000</v>
      </c>
      <c r="E15" s="199">
        <f>IF(('4. melléklet'!E14+'4.a.mell.'!E15)=0,"",'4. melléklet'!E14+'4.a.mell.'!E15)</f>
        <v>479923</v>
      </c>
      <c r="F15" s="199">
        <f>IF(('4. melléklet'!F14+'4.a.mell.'!F15)=0,"",'4. melléklet'!F14+'4.a.mell.'!F15)</f>
      </c>
      <c r="G15" s="199">
        <f>IF(('4. melléklet'!G14+'4.a.mell.'!G15)=0,"",'4. melléklet'!G14+'4.a.mell.'!G15)</f>
      </c>
      <c r="H15" s="199">
        <f>IF(('4. melléklet'!H14+'4.a.mell.'!H15)=0,"",'4. melléklet'!H14+'4.a.mell.'!H15)</f>
      </c>
      <c r="I15" s="199">
        <f>IF(('4. melléklet'!I14+'4.a.mell.'!I15)=0,"",'4. melléklet'!I14+'4.a.mell.'!I15)</f>
      </c>
      <c r="J15" s="199">
        <f>IF(('4. melléklet'!J14+'4.a.mell.'!J15)=0,"",'4. melléklet'!J14+'4.a.mell.'!J15)</f>
      </c>
      <c r="K15" s="199">
        <f>IF(('4. melléklet'!K14+'4.a.mell.'!K15)=0,"",'4. melléklet'!K14+'4.a.mell.'!K15)</f>
      </c>
      <c r="L15" s="200">
        <f>IF(('4. melléklet'!L14+'4.a.mell.'!L15)=0,"",'4. melléklet'!L14+'4.a.mell.'!L15)</f>
        <v>1052000</v>
      </c>
      <c r="M15" s="200">
        <f>IF(('4. melléklet'!M14+'4.a.mell.'!M15)=0,"",'4. melléklet'!M14+'4.a.mell.'!M15)</f>
        <v>1045000</v>
      </c>
      <c r="N15" s="199">
        <f>IF(('4. melléklet'!N14+'4.a.mell.'!N15)=0,"",'4. melléklet'!N14+'4.a.mell.'!N15)</f>
        <v>479923</v>
      </c>
    </row>
    <row r="16" spans="1:14" ht="15.75">
      <c r="A16" s="5" t="s">
        <v>232</v>
      </c>
      <c r="B16" s="31" t="s">
        <v>233</v>
      </c>
      <c r="C16" s="200">
        <f>IF(('4. melléklet'!C15+'4.a.mell.'!C16)=0,"",'4. melléklet'!C15+'4.a.mell.'!C16)</f>
      </c>
      <c r="D16" s="200">
        <f>IF(('4. melléklet'!D15+'4.a.mell.'!D16)=0,"",'4. melléklet'!D15+'4.a.mell.'!D16)</f>
        <v>183000</v>
      </c>
      <c r="E16" s="199">
        <f>IF(('4. melléklet'!E15+'4.a.mell.'!E16)=0,"",'4. melléklet'!E15+'4.a.mell.'!E16)</f>
        <v>182267</v>
      </c>
      <c r="F16" s="199">
        <f>IF(('4. melléklet'!F15+'4.a.mell.'!F16)=0,"",'4. melléklet'!F15+'4.a.mell.'!F16)</f>
      </c>
      <c r="G16" s="199">
        <f>IF(('4. melléklet'!G15+'4.a.mell.'!G16)=0,"",'4. melléklet'!G15+'4.a.mell.'!G16)</f>
      </c>
      <c r="H16" s="199">
        <f>IF(('4. melléklet'!H15+'4.a.mell.'!H16)=0,"",'4. melléklet'!H15+'4.a.mell.'!H16)</f>
      </c>
      <c r="I16" s="199">
        <f>IF(('4. melléklet'!I15+'4.a.mell.'!I16)=0,"",'4. melléklet'!I15+'4.a.mell.'!I16)</f>
      </c>
      <c r="J16" s="199">
        <f>IF(('4. melléklet'!J15+'4.a.mell.'!J16)=0,"",'4. melléklet'!J15+'4.a.mell.'!J16)</f>
      </c>
      <c r="K16" s="199">
        <f>IF(('4. melléklet'!K15+'4.a.mell.'!K16)=0,"",'4. melléklet'!K15+'4.a.mell.'!K16)</f>
      </c>
      <c r="L16" s="200">
        <f>IF(('4. melléklet'!L15+'4.a.mell.'!L16)=0,"",'4. melléklet'!L15+'4.a.mell.'!L16)</f>
      </c>
      <c r="M16" s="200">
        <f>IF(('4. melléklet'!M15+'4.a.mell.'!M16)=0,"",'4. melléklet'!M15+'4.a.mell.'!M16)</f>
        <v>183000</v>
      </c>
      <c r="N16" s="199">
        <f>IF(('4. melléklet'!N15+'4.a.mell.'!N16)=0,"",'4. melléklet'!N15+'4.a.mell.'!N16)</f>
        <v>182267</v>
      </c>
    </row>
    <row r="17" spans="1:14" ht="15.75">
      <c r="A17" s="5" t="s">
        <v>234</v>
      </c>
      <c r="B17" s="31" t="s">
        <v>235</v>
      </c>
      <c r="C17" s="200">
        <f>IF(('4. melléklet'!C16+'4.a.mell.'!C17)=0,"",'4. melléklet'!C16+'4.a.mell.'!C17)</f>
      </c>
      <c r="D17" s="200">
        <f>IF(('4. melléklet'!D16+'4.a.mell.'!D17)=0,"",'4. melléklet'!D16+'4.a.mell.'!D17)</f>
      </c>
      <c r="E17" s="199">
        <f>IF(('4. melléklet'!E16+'4.a.mell.'!E17)=0,"",'4. melléklet'!E16+'4.a.mell.'!E17)</f>
      </c>
      <c r="F17" s="199">
        <f>IF(('4. melléklet'!F16+'4.a.mell.'!F17)=0,"",'4. melléklet'!F16+'4.a.mell.'!F17)</f>
      </c>
      <c r="G17" s="199">
        <f>IF(('4. melléklet'!G16+'4.a.mell.'!G17)=0,"",'4. melléklet'!G16+'4.a.mell.'!G17)</f>
      </c>
      <c r="H17" s="199">
        <f>IF(('4. melléklet'!H16+'4.a.mell.'!H17)=0,"",'4. melléklet'!H16+'4.a.mell.'!H17)</f>
      </c>
      <c r="I17" s="199">
        <f>IF(('4. melléklet'!I16+'4.a.mell.'!I17)=0,"",'4. melléklet'!I16+'4.a.mell.'!I17)</f>
      </c>
      <c r="J17" s="199">
        <f>IF(('4. melléklet'!J16+'4.a.mell.'!J17)=0,"",'4. melléklet'!J16+'4.a.mell.'!J17)</f>
      </c>
      <c r="K17" s="199">
        <f>IF(('4. melléklet'!K16+'4.a.mell.'!K17)=0,"",'4. melléklet'!K16+'4.a.mell.'!K17)</f>
      </c>
      <c r="L17" s="200">
        <f>IF(('4. melléklet'!L16+'4.a.mell.'!L17)=0,"",'4. melléklet'!L16+'4.a.mell.'!L17)</f>
      </c>
      <c r="M17" s="200">
        <f>IF(('4. melléklet'!M16+'4.a.mell.'!M17)=0,"",'4. melléklet'!M16+'4.a.mell.'!M17)</f>
      </c>
      <c r="N17" s="199">
        <f>IF(('4. melléklet'!N16+'4.a.mell.'!N17)=0,"",'4. melléklet'!N16+'4.a.mell.'!N17)</f>
      </c>
    </row>
    <row r="18" spans="1:14" ht="15.75">
      <c r="A18" s="5" t="s">
        <v>236</v>
      </c>
      <c r="B18" s="31" t="s">
        <v>237</v>
      </c>
      <c r="C18" s="200">
        <f>IF(('4. melléklet'!C17+'4.a.mell.'!C18)=0,"",'4. melléklet'!C17+'4.a.mell.'!C18)</f>
      </c>
      <c r="D18" s="200">
        <f>IF(('4. melléklet'!D17+'4.a.mell.'!D18)=0,"",'4. melléklet'!D17+'4.a.mell.'!D18)</f>
      </c>
      <c r="E18" s="199">
        <f>IF(('4. melléklet'!E17+'4.a.mell.'!E18)=0,"",'4. melléklet'!E17+'4.a.mell.'!E18)</f>
      </c>
      <c r="F18" s="199">
        <f>IF(('4. melléklet'!F17+'4.a.mell.'!F18)=0,"",'4. melléklet'!F17+'4.a.mell.'!F18)</f>
      </c>
      <c r="G18" s="199">
        <f>IF(('4. melléklet'!G17+'4.a.mell.'!G18)=0,"",'4. melléklet'!G17+'4.a.mell.'!G18)</f>
      </c>
      <c r="H18" s="199">
        <f>IF(('4. melléklet'!H17+'4.a.mell.'!H18)=0,"",'4. melléklet'!H17+'4.a.mell.'!H18)</f>
      </c>
      <c r="I18" s="199">
        <f>IF(('4. melléklet'!I17+'4.a.mell.'!I18)=0,"",'4. melléklet'!I17+'4.a.mell.'!I18)</f>
      </c>
      <c r="J18" s="199">
        <f>IF(('4. melléklet'!J17+'4.a.mell.'!J18)=0,"",'4. melléklet'!J17+'4.a.mell.'!J18)</f>
      </c>
      <c r="K18" s="199">
        <f>IF(('4. melléklet'!K17+'4.a.mell.'!K18)=0,"",'4. melléklet'!K17+'4.a.mell.'!K18)</f>
      </c>
      <c r="L18" s="200">
        <f>IF(('4. melléklet'!L17+'4.a.mell.'!L18)=0,"",'4. melléklet'!L17+'4.a.mell.'!L18)</f>
      </c>
      <c r="M18" s="200">
        <f>IF(('4. melléklet'!M17+'4.a.mell.'!M18)=0,"",'4. melléklet'!M17+'4.a.mell.'!M18)</f>
      </c>
      <c r="N18" s="199">
        <f>IF(('4. melléklet'!N17+'4.a.mell.'!N18)=0,"",'4. melléklet'!N17+'4.a.mell.'!N18)</f>
      </c>
    </row>
    <row r="19" spans="1:14" ht="15.75">
      <c r="A19" s="5" t="s">
        <v>544</v>
      </c>
      <c r="B19" s="31" t="s">
        <v>238</v>
      </c>
      <c r="C19" s="200">
        <f>IF(('4. melléklet'!C18+'4.a.mell.'!C19)=0,"",'4. melléklet'!C18+'4.a.mell.'!C19)</f>
      </c>
      <c r="D19" s="200">
        <f>IF(('4. melléklet'!D18+'4.a.mell.'!D19)=0,"",'4. melléklet'!D18+'4.a.mell.'!D19)</f>
        <v>5000</v>
      </c>
      <c r="E19" s="199">
        <f>IF(('4. melléklet'!E18+'4.a.mell.'!E19)=0,"",'4. melléklet'!E18+'4.a.mell.'!E19)</f>
        <v>4100</v>
      </c>
      <c r="F19" s="199">
        <f>IF(('4. melléklet'!F18+'4.a.mell.'!F19)=0,"",'4. melléklet'!F18+'4.a.mell.'!F19)</f>
      </c>
      <c r="G19" s="199">
        <f>IF(('4. melléklet'!G18+'4.a.mell.'!G19)=0,"",'4. melléklet'!G18+'4.a.mell.'!G19)</f>
      </c>
      <c r="H19" s="199">
        <f>IF(('4. melléklet'!H18+'4.a.mell.'!H19)=0,"",'4. melléklet'!H18+'4.a.mell.'!H19)</f>
      </c>
      <c r="I19" s="199">
        <f>IF(('4. melléklet'!I18+'4.a.mell.'!I19)=0,"",'4. melléklet'!I18+'4.a.mell.'!I19)</f>
      </c>
      <c r="J19" s="199">
        <f>IF(('4. melléklet'!J18+'4.a.mell.'!J19)=0,"",'4. melléklet'!J18+'4.a.mell.'!J19)</f>
      </c>
      <c r="K19" s="199">
        <f>IF(('4. melléklet'!K18+'4.a.mell.'!K19)=0,"",'4. melléklet'!K18+'4.a.mell.'!K19)</f>
      </c>
      <c r="L19" s="200">
        <f>IF(('4. melléklet'!L18+'4.a.mell.'!L19)=0,"",'4. melléklet'!L18+'4.a.mell.'!L19)</f>
      </c>
      <c r="M19" s="200">
        <f>IF(('4. melléklet'!M18+'4.a.mell.'!M19)=0,"",'4. melléklet'!M18+'4.a.mell.'!M19)</f>
        <v>5000</v>
      </c>
      <c r="N19" s="199">
        <f>IF(('4. melléklet'!N18+'4.a.mell.'!N19)=0,"",'4. melléklet'!N18+'4.a.mell.'!N19)</f>
        <v>4100</v>
      </c>
    </row>
    <row r="20" spans="1:14" ht="15">
      <c r="A20" s="33" t="s">
        <v>515</v>
      </c>
      <c r="B20" s="34" t="s">
        <v>239</v>
      </c>
      <c r="C20" s="250">
        <f>IF(('4. melléklet'!C19+'4.a.mell.'!C20)=0,"",'4. melléklet'!C19+'4.a.mell.'!C20)</f>
        <v>49341228</v>
      </c>
      <c r="D20" s="250">
        <f>IF(('4. melléklet'!D19+'4.a.mell.'!D20)=0,"",'4. melléklet'!D19+'4.a.mell.'!D20)</f>
        <v>61971035</v>
      </c>
      <c r="E20" s="250">
        <f>IF(('4. melléklet'!E19+'4.a.mell.'!E20)=0,"",'4. melléklet'!E19+'4.a.mell.'!E20)</f>
        <v>61400771</v>
      </c>
      <c r="F20" s="250">
        <f>IF(('4. melléklet'!F19+'4.a.mell.'!F20)=0,"",'4. melléklet'!F19+'4.a.mell.'!F20)</f>
      </c>
      <c r="G20" s="250">
        <f>IF(('4. melléklet'!G19+'4.a.mell.'!G20)=0,"",'4. melléklet'!G19+'4.a.mell.'!G20)</f>
      </c>
      <c r="H20" s="250">
        <f>IF(('4. melléklet'!H19+'4.a.mell.'!H20)=0,"",'4. melléklet'!H19+'4.a.mell.'!H20)</f>
      </c>
      <c r="I20" s="250">
        <f>IF(('4. melléklet'!I19+'4.a.mell.'!I20)=0,"",'4. melléklet'!I19+'4.a.mell.'!I20)</f>
      </c>
      <c r="J20" s="250">
        <f>IF(('4. melléklet'!J19+'4.a.mell.'!J20)=0,"",'4. melléklet'!J19+'4.a.mell.'!J20)</f>
      </c>
      <c r="K20" s="250">
        <f>IF(('4. melléklet'!K19+'4.a.mell.'!K20)=0,"",'4. melléklet'!K19+'4.a.mell.'!K20)</f>
      </c>
      <c r="L20" s="250">
        <f>IF(('4. melléklet'!L19+'4.a.mell.'!L20)=0,"",'4. melléklet'!L19+'4.a.mell.'!L20)</f>
        <v>49341228</v>
      </c>
      <c r="M20" s="250">
        <f>IF(('4. melléklet'!M19+'4.a.mell.'!M20)=0,"",'4. melléklet'!M19+'4.a.mell.'!M20)</f>
        <v>61971035</v>
      </c>
      <c r="N20" s="250">
        <f>IF(('4. melléklet'!N19+'4.a.mell.'!N20)=0,"",'4. melléklet'!N19+'4.a.mell.'!N20)</f>
        <v>61400771</v>
      </c>
    </row>
    <row r="21" spans="1:14" ht="15.75">
      <c r="A21" s="5" t="s">
        <v>240</v>
      </c>
      <c r="B21" s="31" t="s">
        <v>241</v>
      </c>
      <c r="C21" s="200">
        <f>IF(('4. melléklet'!C20+'4.a.mell.'!C21)=0,"",'4. melléklet'!C20+'4.a.mell.'!C21)</f>
        <v>5772384</v>
      </c>
      <c r="D21" s="200">
        <f>IF(('4. melléklet'!D20+'4.a.mell.'!D21)=0,"",'4. melléklet'!D20+'4.a.mell.'!D21)</f>
        <v>5676678</v>
      </c>
      <c r="E21" s="199">
        <f>IF(('4. melléklet'!E20+'4.a.mell.'!E21)=0,"",'4. melléklet'!E20+'4.a.mell.'!E21)</f>
        <v>5676319</v>
      </c>
      <c r="F21" s="199">
        <f>IF(('4. melléklet'!F20+'4.a.mell.'!F21)=0,"",'4. melléklet'!F20+'4.a.mell.'!F21)</f>
      </c>
      <c r="G21" s="199">
        <f>IF(('4. melléklet'!G20+'4.a.mell.'!G21)=0,"",'4. melléklet'!G20+'4.a.mell.'!G21)</f>
      </c>
      <c r="H21" s="199">
        <f>IF(('4. melléklet'!H20+'4.a.mell.'!H21)=0,"",'4. melléklet'!H20+'4.a.mell.'!H21)</f>
      </c>
      <c r="I21" s="199">
        <f>IF(('4. melléklet'!I20+'4.a.mell.'!I21)=0,"",'4. melléklet'!I20+'4.a.mell.'!I21)</f>
      </c>
      <c r="J21" s="199">
        <f>IF(('4. melléklet'!J20+'4.a.mell.'!J21)=0,"",'4. melléklet'!J20+'4.a.mell.'!J21)</f>
      </c>
      <c r="K21" s="199">
        <f>IF(('4. melléklet'!K20+'4.a.mell.'!K21)=0,"",'4. melléklet'!K20+'4.a.mell.'!K21)</f>
      </c>
      <c r="L21" s="200">
        <f>IF(('4. melléklet'!L20+'4.a.mell.'!L21)=0,"",'4. melléklet'!L20+'4.a.mell.'!L21)</f>
        <v>5772384</v>
      </c>
      <c r="M21" s="200">
        <f>IF(('4. melléklet'!M20+'4.a.mell.'!M21)=0,"",'4. melléklet'!M20+'4.a.mell.'!M21)</f>
        <v>5676678</v>
      </c>
      <c r="N21" s="199">
        <f>IF(('4. melléklet'!N20+'4.a.mell.'!N21)=0,"",'4. melléklet'!N20+'4.a.mell.'!N21)</f>
        <v>5676319</v>
      </c>
    </row>
    <row r="22" spans="1:14" ht="33.75" customHeight="1">
      <c r="A22" s="5" t="s">
        <v>242</v>
      </c>
      <c r="B22" s="31" t="s">
        <v>243</v>
      </c>
      <c r="C22" s="200">
        <f>IF(('4. melléklet'!C21+'4.a.mell.'!C22)=0,"",'4. melléklet'!C21+'4.a.mell.'!C22)</f>
      </c>
      <c r="D22" s="200">
        <f>IF(('4. melléklet'!D21+'4.a.mell.'!D22)=0,"",'4. melléklet'!D21+'4.a.mell.'!D22)</f>
      </c>
      <c r="E22" s="199">
        <f>IF(('4. melléklet'!E21+'4.a.mell.'!E22)=0,"",'4. melléklet'!E21+'4.a.mell.'!E22)</f>
      </c>
      <c r="F22" s="199">
        <f>IF(('4. melléklet'!F21+'4.a.mell.'!F22)=0,"",'4. melléklet'!F21+'4.a.mell.'!F22)</f>
      </c>
      <c r="G22" s="199">
        <f>IF(('4. melléklet'!G21+'4.a.mell.'!G22)=0,"",'4. melléklet'!G21+'4.a.mell.'!G22)</f>
      </c>
      <c r="H22" s="199">
        <f>IF(('4. melléklet'!H21+'4.a.mell.'!H22)=0,"",'4. melléklet'!H21+'4.a.mell.'!H22)</f>
      </c>
      <c r="I22" s="199">
        <f>IF(('4. melléklet'!I21+'4.a.mell.'!I22)=0,"",'4. melléklet'!I21+'4.a.mell.'!I22)</f>
      </c>
      <c r="J22" s="199">
        <f>IF(('4. melléklet'!J21+'4.a.mell.'!J22)=0,"",'4. melléklet'!J21+'4.a.mell.'!J22)</f>
      </c>
      <c r="K22" s="199">
        <f>IF(('4. melléklet'!K21+'4.a.mell.'!K22)=0,"",'4. melléklet'!K21+'4.a.mell.'!K22)</f>
      </c>
      <c r="L22" s="200">
        <f>IF(('4. melléklet'!L21+'4.a.mell.'!L22)=0,"",'4. melléklet'!L21+'4.a.mell.'!L22)</f>
      </c>
      <c r="M22" s="200">
        <f>IF(('4. melléklet'!M21+'4.a.mell.'!M22)=0,"",'4. melléklet'!M21+'4.a.mell.'!M22)</f>
      </c>
      <c r="N22" s="199">
        <f>IF(('4. melléklet'!N21+'4.a.mell.'!N22)=0,"",'4. melléklet'!N21+'4.a.mell.'!N22)</f>
      </c>
    </row>
    <row r="23" spans="1:14" ht="15.75">
      <c r="A23" s="6" t="s">
        <v>244</v>
      </c>
      <c r="B23" s="31" t="s">
        <v>245</v>
      </c>
      <c r="C23" s="200">
        <f>IF(('4. melléklet'!C22+'4.a.mell.'!C23)=0,"",'4. melléklet'!C22+'4.a.mell.'!C23)</f>
        <v>7820000</v>
      </c>
      <c r="D23" s="200">
        <f>IF(('4. melléklet'!D22+'4.a.mell.'!D23)=0,"",'4. melléklet'!D22+'4.a.mell.'!D23)</f>
        <v>6552400</v>
      </c>
      <c r="E23" s="199">
        <f>IF(('4. melléklet'!E22+'4.a.mell.'!E23)=0,"",'4. melléklet'!E22+'4.a.mell.'!E23)</f>
        <v>6542448</v>
      </c>
      <c r="F23" s="199">
        <f>IF(('4. melléklet'!F22+'4.a.mell.'!F23)=0,"",'4. melléklet'!F22+'4.a.mell.'!F23)</f>
      </c>
      <c r="G23" s="199">
        <f>IF(('4. melléklet'!G22+'4.a.mell.'!G23)=0,"",'4. melléklet'!G22+'4.a.mell.'!G23)</f>
      </c>
      <c r="H23" s="199">
        <f>IF(('4. melléklet'!H22+'4.a.mell.'!H23)=0,"",'4. melléklet'!H22+'4.a.mell.'!H23)</f>
      </c>
      <c r="I23" s="199">
        <f>IF(('4. melléklet'!I22+'4.a.mell.'!I23)=0,"",'4. melléklet'!I22+'4.a.mell.'!I23)</f>
      </c>
      <c r="J23" s="199">
        <f>IF(('4. melléklet'!J22+'4.a.mell.'!J23)=0,"",'4. melléklet'!J22+'4.a.mell.'!J23)</f>
      </c>
      <c r="K23" s="199">
        <f>IF(('4. melléklet'!K22+'4.a.mell.'!K23)=0,"",'4. melléklet'!K22+'4.a.mell.'!K23)</f>
      </c>
      <c r="L23" s="200">
        <f>IF(('4. melléklet'!L22+'4.a.mell.'!L23)=0,"",'4. melléklet'!L22+'4.a.mell.'!L23)</f>
        <v>7820000</v>
      </c>
      <c r="M23" s="200">
        <f>IF(('4. melléklet'!M22+'4.a.mell.'!M23)=0,"",'4. melléklet'!M22+'4.a.mell.'!M23)</f>
        <v>6552400</v>
      </c>
      <c r="N23" s="199">
        <f>IF(('4. melléklet'!N22+'4.a.mell.'!N23)=0,"",'4. melléklet'!N22+'4.a.mell.'!N23)</f>
        <v>6542448</v>
      </c>
    </row>
    <row r="24" spans="1:14" ht="15">
      <c r="A24" s="7" t="s">
        <v>516</v>
      </c>
      <c r="B24" s="34" t="s">
        <v>246</v>
      </c>
      <c r="C24" s="250">
        <f>IF(('4. melléklet'!C23+'4.a.mell.'!C24)=0,"",'4. melléklet'!C23+'4.a.mell.'!C24)</f>
        <v>13592384</v>
      </c>
      <c r="D24" s="250">
        <f>IF(('4. melléklet'!D23+'4.a.mell.'!D24)=0,"",'4. melléklet'!D23+'4.a.mell.'!D24)</f>
        <v>12229078</v>
      </c>
      <c r="E24" s="250">
        <f>IF(('4. melléklet'!E23+'4.a.mell.'!E24)=0,"",'4. melléklet'!E23+'4.a.mell.'!E24)</f>
        <v>12218767</v>
      </c>
      <c r="F24" s="250">
        <f>IF(('4. melléklet'!F23+'4.a.mell.'!F24)=0,"",'4. melléklet'!F23+'4.a.mell.'!F24)</f>
      </c>
      <c r="G24" s="250">
        <f>IF(('4. melléklet'!G23+'4.a.mell.'!G24)=0,"",'4. melléklet'!G23+'4.a.mell.'!G24)</f>
      </c>
      <c r="H24" s="250">
        <f>IF(('4. melléklet'!H23+'4.a.mell.'!H24)=0,"",'4. melléklet'!H23+'4.a.mell.'!H24)</f>
      </c>
      <c r="I24" s="250">
        <f>IF(('4. melléklet'!I23+'4.a.mell.'!I24)=0,"",'4. melléklet'!I23+'4.a.mell.'!I24)</f>
      </c>
      <c r="J24" s="250">
        <f>IF(('4. melléklet'!J23+'4.a.mell.'!J24)=0,"",'4. melléklet'!J23+'4.a.mell.'!J24)</f>
      </c>
      <c r="K24" s="250">
        <f>IF(('4. melléklet'!K23+'4.a.mell.'!K24)=0,"",'4. melléklet'!K23+'4.a.mell.'!K24)</f>
      </c>
      <c r="L24" s="250">
        <f>IF(('4. melléklet'!L23+'4.a.mell.'!L24)=0,"",'4. melléklet'!L23+'4.a.mell.'!L24)</f>
        <v>13592384</v>
      </c>
      <c r="M24" s="250">
        <f>IF(('4. melléklet'!M23+'4.a.mell.'!M24)=0,"",'4. melléklet'!M23+'4.a.mell.'!M24)</f>
        <v>12229078</v>
      </c>
      <c r="N24" s="250">
        <f>IF(('4. melléklet'!N23+'4.a.mell.'!N24)=0,"",'4. melléklet'!N23+'4.a.mell.'!N24)</f>
        <v>12218767</v>
      </c>
    </row>
    <row r="25" spans="1:14" ht="15">
      <c r="A25" s="45" t="s">
        <v>574</v>
      </c>
      <c r="B25" s="46" t="s">
        <v>247</v>
      </c>
      <c r="C25" s="250">
        <f>IF(('4. melléklet'!C24+'4.a.mell.'!C25)=0,"",'4. melléklet'!C24+'4.a.mell.'!C25)</f>
        <v>62933612</v>
      </c>
      <c r="D25" s="250">
        <f>IF(('4. melléklet'!D24+'4.a.mell.'!D25)=0,"",'4. melléklet'!D24+'4.a.mell.'!D25)</f>
        <v>74200113</v>
      </c>
      <c r="E25" s="250">
        <f>IF(('4. melléklet'!E24+'4.a.mell.'!E25)=0,"",'4. melléklet'!E24+'4.a.mell.'!E25)</f>
        <v>73619538</v>
      </c>
      <c r="F25" s="250">
        <f>IF(('4. melléklet'!F24+'4.a.mell.'!F25)=0,"",'4. melléklet'!F24+'4.a.mell.'!F25)</f>
      </c>
      <c r="G25" s="250">
        <f>IF(('4. melléklet'!G24+'4.a.mell.'!G25)=0,"",'4. melléklet'!G24+'4.a.mell.'!G25)</f>
      </c>
      <c r="H25" s="250">
        <f>IF(('4. melléklet'!H24+'4.a.mell.'!H25)=0,"",'4. melléklet'!H24+'4.a.mell.'!H25)</f>
      </c>
      <c r="I25" s="250">
        <f>IF(('4. melléklet'!I24+'4.a.mell.'!I25)=0,"",'4. melléklet'!I24+'4.a.mell.'!I25)</f>
      </c>
      <c r="J25" s="250">
        <f>IF(('4. melléklet'!J24+'4.a.mell.'!J25)=0,"",'4. melléklet'!J24+'4.a.mell.'!J25)</f>
      </c>
      <c r="K25" s="250">
        <f>IF(('4. melléklet'!K24+'4.a.mell.'!K25)=0,"",'4. melléklet'!K24+'4.a.mell.'!K25)</f>
      </c>
      <c r="L25" s="250">
        <f>IF(('4. melléklet'!L24+'4.a.mell.'!L25)=0,"",'4. melléklet'!L24+'4.a.mell.'!L25)</f>
        <v>62933612</v>
      </c>
      <c r="M25" s="250">
        <f>IF(('4. melléklet'!M24+'4.a.mell.'!M25)=0,"",'4. melléklet'!M24+'4.a.mell.'!M25)</f>
        <v>74200113</v>
      </c>
      <c r="N25" s="250">
        <f>IF(('4. melléklet'!N24+'4.a.mell.'!N25)=0,"",'4. melléklet'!N24+'4.a.mell.'!N25)</f>
        <v>73619538</v>
      </c>
    </row>
    <row r="26" spans="1:14" ht="15.75">
      <c r="A26" s="38" t="s">
        <v>545</v>
      </c>
      <c r="B26" s="46" t="s">
        <v>248</v>
      </c>
      <c r="C26" s="250">
        <f>IF(('4. melléklet'!C25+'4.a.mell.'!C26)=0,"",'4. melléklet'!C25+'4.a.mell.'!C26)</f>
        <v>17128388</v>
      </c>
      <c r="D26" s="250">
        <f>IF(('4. melléklet'!D25+'4.a.mell.'!D26)=0,"",'4. melléklet'!D25+'4.a.mell.'!D26)</f>
        <v>19403695</v>
      </c>
      <c r="E26" s="201">
        <f>IF(('4. melléklet'!E25+'4.a.mell.'!E26)=0,"",'4. melléklet'!E25+'4.a.mell.'!E26)</f>
        <v>17684134</v>
      </c>
      <c r="F26" s="199">
        <f>IF(('4. melléklet'!F25+'4.a.mell.'!F26)=0,"",'4. melléklet'!F25+'4.a.mell.'!F26)</f>
      </c>
      <c r="G26" s="199">
        <f>IF(('4. melléklet'!G25+'4.a.mell.'!G26)=0,"",'4. melléklet'!G25+'4.a.mell.'!G26)</f>
      </c>
      <c r="H26" s="199">
        <f>IF(('4. melléklet'!H25+'4.a.mell.'!H26)=0,"",'4. melléklet'!H25+'4.a.mell.'!H26)</f>
      </c>
      <c r="I26" s="199">
        <f>IF(('4. melléklet'!I25+'4.a.mell.'!I26)=0,"",'4. melléklet'!I25+'4.a.mell.'!I26)</f>
      </c>
      <c r="J26" s="199">
        <f>IF(('4. melléklet'!J25+'4.a.mell.'!J26)=0,"",'4. melléklet'!J25+'4.a.mell.'!J26)</f>
      </c>
      <c r="K26" s="199">
        <f>IF(('4. melléklet'!K25+'4.a.mell.'!K26)=0,"",'4. melléklet'!K25+'4.a.mell.'!K26)</f>
      </c>
      <c r="L26" s="250">
        <f>IF(('4. melléklet'!L25+'4.a.mell.'!L26)=0,"",'4. melléklet'!L25+'4.a.mell.'!L26)</f>
        <v>17128388</v>
      </c>
      <c r="M26" s="250">
        <f>IF(('4. melléklet'!M25+'4.a.mell.'!M26)=0,"",'4. melléklet'!M25+'4.a.mell.'!M26)</f>
        <v>19403695</v>
      </c>
      <c r="N26" s="201">
        <f>IF(('4. melléklet'!N25+'4.a.mell.'!N26)=0,"",'4. melléklet'!N25+'4.a.mell.'!N26)</f>
        <v>17684134</v>
      </c>
    </row>
    <row r="27" spans="1:14" ht="15.75">
      <c r="A27" s="5" t="s">
        <v>249</v>
      </c>
      <c r="B27" s="31" t="s">
        <v>250</v>
      </c>
      <c r="C27" s="200">
        <f>IF(('4. melléklet'!C26+'4.a.mell.'!C27)=0,"",'4. melléklet'!C26+'4.a.mell.'!C27)</f>
        <v>450000</v>
      </c>
      <c r="D27" s="200">
        <f>IF(('4. melléklet'!D26+'4.a.mell.'!D27)=0,"",'4. melléklet'!D26+'4.a.mell.'!D27)</f>
        <v>21000</v>
      </c>
      <c r="E27" s="199">
        <f>IF(('4. melléklet'!E26+'4.a.mell.'!E27)=0,"",'4. melléklet'!E26+'4.a.mell.'!E27)</f>
        <v>20011</v>
      </c>
      <c r="F27" s="199">
        <f>IF(('4. melléklet'!F26+'4.a.mell.'!F27)=0,"",'4. melléklet'!F26+'4.a.mell.'!F27)</f>
      </c>
      <c r="G27" s="199">
        <f>IF(('4. melléklet'!G26+'4.a.mell.'!G27)=0,"",'4. melléklet'!G26+'4.a.mell.'!G27)</f>
      </c>
      <c r="H27" s="199">
        <f>IF(('4. melléklet'!H26+'4.a.mell.'!H27)=0,"",'4. melléklet'!H26+'4.a.mell.'!H27)</f>
      </c>
      <c r="I27" s="199">
        <f>IF(('4. melléklet'!I26+'4.a.mell.'!I27)=0,"",'4. melléklet'!I26+'4.a.mell.'!I27)</f>
      </c>
      <c r="J27" s="199">
        <f>IF(('4. melléklet'!J26+'4.a.mell.'!J27)=0,"",'4. melléklet'!J26+'4.a.mell.'!J27)</f>
      </c>
      <c r="K27" s="199">
        <f>IF(('4. melléklet'!K26+'4.a.mell.'!K27)=0,"",'4. melléklet'!K26+'4.a.mell.'!K27)</f>
      </c>
      <c r="L27" s="200">
        <f>IF(('4. melléklet'!L26+'4.a.mell.'!L27)=0,"",'4. melléklet'!L26+'4.a.mell.'!L27)</f>
        <v>450000</v>
      </c>
      <c r="M27" s="200">
        <f>IF(('4. melléklet'!M26+'4.a.mell.'!M27)=0,"",'4. melléklet'!M26+'4.a.mell.'!M27)</f>
        <v>21000</v>
      </c>
      <c r="N27" s="199">
        <f>IF(('4. melléklet'!N26+'4.a.mell.'!N27)=0,"",'4. melléklet'!N26+'4.a.mell.'!N27)</f>
        <v>20011</v>
      </c>
    </row>
    <row r="28" spans="1:14" ht="15.75">
      <c r="A28" s="5" t="s">
        <v>251</v>
      </c>
      <c r="B28" s="31" t="s">
        <v>252</v>
      </c>
      <c r="C28" s="200">
        <f>IF(('4. melléklet'!C27+'4.a.mell.'!C28)=0,"",'4. melléklet'!C27+'4.a.mell.'!C28)</f>
        <v>6990000</v>
      </c>
      <c r="D28" s="200">
        <f>IF(('4. melléklet'!D27+'4.a.mell.'!D28)=0,"",'4. melléklet'!D27+'4.a.mell.'!D28)</f>
        <v>7091140</v>
      </c>
      <c r="E28" s="199">
        <f>IF(('4. melléklet'!E27+'4.a.mell.'!E28)=0,"",'4. melléklet'!E27+'4.a.mell.'!E28)</f>
        <v>7089439</v>
      </c>
      <c r="F28" s="199">
        <f>IF(('4. melléklet'!F27+'4.a.mell.'!F28)=0,"",'4. melléklet'!F27+'4.a.mell.'!F28)</f>
      </c>
      <c r="G28" s="199">
        <f>IF(('4. melléklet'!G27+'4.a.mell.'!G28)=0,"",'4. melléklet'!G27+'4.a.mell.'!G28)</f>
      </c>
      <c r="H28" s="199">
        <f>IF(('4. melléklet'!H27+'4.a.mell.'!H28)=0,"",'4. melléklet'!H27+'4.a.mell.'!H28)</f>
      </c>
      <c r="I28" s="199">
        <f>IF(('4. melléklet'!I27+'4.a.mell.'!I28)=0,"",'4. melléklet'!I27+'4.a.mell.'!I28)</f>
      </c>
      <c r="J28" s="199">
        <f>IF(('4. melléklet'!J27+'4.a.mell.'!J28)=0,"",'4. melléklet'!J27+'4.a.mell.'!J28)</f>
      </c>
      <c r="K28" s="199">
        <f>IF(('4. melléklet'!K27+'4.a.mell.'!K28)=0,"",'4. melléklet'!K27+'4.a.mell.'!K28)</f>
      </c>
      <c r="L28" s="200">
        <f>IF(('4. melléklet'!L27+'4.a.mell.'!L28)=0,"",'4. melléklet'!L27+'4.a.mell.'!L28)</f>
        <v>6990000</v>
      </c>
      <c r="M28" s="200">
        <f>IF(('4. melléklet'!M27+'4.a.mell.'!M28)=0,"",'4. melléklet'!M27+'4.a.mell.'!M28)</f>
        <v>7091140</v>
      </c>
      <c r="N28" s="199">
        <f>IF(('4. melléklet'!N27+'4.a.mell.'!N28)=0,"",'4. melléklet'!N27+'4.a.mell.'!N28)</f>
        <v>7089439</v>
      </c>
    </row>
    <row r="29" spans="1:14" ht="15.75">
      <c r="A29" s="5" t="s">
        <v>253</v>
      </c>
      <c r="B29" s="31" t="s">
        <v>254</v>
      </c>
      <c r="C29" s="200">
        <f>IF(('4. melléklet'!C28+'4.a.mell.'!C29)=0,"",'4. melléklet'!C28+'4.a.mell.'!C29)</f>
      </c>
      <c r="D29" s="200">
        <f>IF(('4. melléklet'!D28+'4.a.mell.'!D29)=0,"",'4. melléklet'!D28+'4.a.mell.'!D29)</f>
      </c>
      <c r="E29" s="199">
        <f>IF(('4. melléklet'!E28+'4.a.mell.'!E29)=0,"",'4. melléklet'!E28+'4.a.mell.'!E29)</f>
      </c>
      <c r="F29" s="199">
        <f>IF(('4. melléklet'!F28+'4.a.mell.'!F29)=0,"",'4. melléklet'!F28+'4.a.mell.'!F29)</f>
      </c>
      <c r="G29" s="199">
        <f>IF(('4. melléklet'!G28+'4.a.mell.'!G29)=0,"",'4. melléklet'!G28+'4.a.mell.'!G29)</f>
      </c>
      <c r="H29" s="199">
        <f>IF(('4. melléklet'!H28+'4.a.mell.'!H29)=0,"",'4. melléklet'!H28+'4.a.mell.'!H29)</f>
      </c>
      <c r="I29" s="199">
        <f>IF(('4. melléklet'!I28+'4.a.mell.'!I29)=0,"",'4. melléklet'!I28+'4.a.mell.'!I29)</f>
      </c>
      <c r="J29" s="199">
        <f>IF(('4. melléklet'!J28+'4.a.mell.'!J29)=0,"",'4. melléklet'!J28+'4.a.mell.'!J29)</f>
      </c>
      <c r="K29" s="199">
        <f>IF(('4. melléklet'!K28+'4.a.mell.'!K29)=0,"",'4. melléklet'!K28+'4.a.mell.'!K29)</f>
      </c>
      <c r="L29" s="200">
        <f>IF(('4. melléklet'!L28+'4.a.mell.'!L29)=0,"",'4. melléklet'!L28+'4.a.mell.'!L29)</f>
      </c>
      <c r="M29" s="200">
        <f>IF(('4. melléklet'!M28+'4.a.mell.'!M29)=0,"",'4. melléklet'!M28+'4.a.mell.'!M29)</f>
      </c>
      <c r="N29" s="199">
        <f>IF(('4. melléklet'!N28+'4.a.mell.'!N29)=0,"",'4. melléklet'!N28+'4.a.mell.'!N29)</f>
      </c>
    </row>
    <row r="30" spans="1:14" ht="15">
      <c r="A30" s="7" t="s">
        <v>517</v>
      </c>
      <c r="B30" s="34" t="s">
        <v>255</v>
      </c>
      <c r="C30" s="250">
        <f>IF(('4. melléklet'!C29+'4.a.mell.'!C30)=0,"",'4. melléklet'!C29+'4.a.mell.'!C30)</f>
        <v>7440000</v>
      </c>
      <c r="D30" s="250">
        <f>IF(('4. melléklet'!D29+'4.a.mell.'!D30)=0,"",'4. melléklet'!D29+'4.a.mell.'!D30)</f>
        <v>7112140</v>
      </c>
      <c r="E30" s="250">
        <f>IF(('4. melléklet'!E29+'4.a.mell.'!E30)=0,"",'4. melléklet'!E29+'4.a.mell.'!E30)</f>
        <v>7109450</v>
      </c>
      <c r="F30" s="250">
        <f>IF(('4. melléklet'!F29+'4.a.mell.'!F30)=0,"",'4. melléklet'!F29+'4.a.mell.'!F30)</f>
      </c>
      <c r="G30" s="250">
        <f>IF(('4. melléklet'!G29+'4.a.mell.'!G30)=0,"",'4. melléklet'!G29+'4.a.mell.'!G30)</f>
      </c>
      <c r="H30" s="250">
        <f>IF(('4. melléklet'!H29+'4.a.mell.'!H30)=0,"",'4. melléklet'!H29+'4.a.mell.'!H30)</f>
      </c>
      <c r="I30" s="250">
        <f>IF(('4. melléklet'!I29+'4.a.mell.'!I30)=0,"",'4. melléklet'!I29+'4.a.mell.'!I30)</f>
      </c>
      <c r="J30" s="250">
        <f>IF(('4. melléklet'!J29+'4.a.mell.'!J30)=0,"",'4. melléklet'!J29+'4.a.mell.'!J30)</f>
      </c>
      <c r="K30" s="250">
        <f>IF(('4. melléklet'!K29+'4.a.mell.'!K30)=0,"",'4. melléklet'!K29+'4.a.mell.'!K30)</f>
      </c>
      <c r="L30" s="250">
        <f>IF(('4. melléklet'!L29+'4.a.mell.'!L30)=0,"",'4. melléklet'!L29+'4.a.mell.'!L30)</f>
        <v>7440000</v>
      </c>
      <c r="M30" s="250">
        <f>IF(('4. melléklet'!M29+'4.a.mell.'!M30)=0,"",'4. melléklet'!M29+'4.a.mell.'!M30)</f>
        <v>7112140</v>
      </c>
      <c r="N30" s="250">
        <f>IF(('4. melléklet'!N29+'4.a.mell.'!N30)=0,"",'4. melléklet'!N29+'4.a.mell.'!N30)</f>
        <v>7109450</v>
      </c>
    </row>
    <row r="31" spans="1:14" ht="15.75">
      <c r="A31" s="5" t="s">
        <v>256</v>
      </c>
      <c r="B31" s="31" t="s">
        <v>257</v>
      </c>
      <c r="C31" s="200">
        <f>IF(('4. melléklet'!C30+'4.a.mell.'!C31)=0,"",'4. melléklet'!C30+'4.a.mell.'!C31)</f>
        <v>650000</v>
      </c>
      <c r="D31" s="200">
        <f>IF(('4. melléklet'!D30+'4.a.mell.'!D31)=0,"",'4. melléklet'!D30+'4.a.mell.'!D31)</f>
        <v>320000</v>
      </c>
      <c r="E31" s="199">
        <f>IF(('4. melléklet'!E30+'4.a.mell.'!E31)=0,"",'4. melléklet'!E30+'4.a.mell.'!E31)</f>
        <v>163916</v>
      </c>
      <c r="F31" s="199">
        <f>IF(('4. melléklet'!F30+'4.a.mell.'!F31)=0,"",'4. melléklet'!F30+'4.a.mell.'!F31)</f>
      </c>
      <c r="G31" s="199">
        <f>IF(('4. melléklet'!G30+'4.a.mell.'!G31)=0,"",'4. melléklet'!G30+'4.a.mell.'!G31)</f>
      </c>
      <c r="H31" s="199">
        <f>IF(('4. melléklet'!H30+'4.a.mell.'!H31)=0,"",'4. melléklet'!H30+'4.a.mell.'!H31)</f>
      </c>
      <c r="I31" s="199">
        <f>IF(('4. melléklet'!I30+'4.a.mell.'!I31)=0,"",'4. melléklet'!I30+'4.a.mell.'!I31)</f>
      </c>
      <c r="J31" s="199">
        <f>IF(('4. melléklet'!J30+'4.a.mell.'!J31)=0,"",'4. melléklet'!J30+'4.a.mell.'!J31)</f>
      </c>
      <c r="K31" s="199">
        <f>IF(('4. melléklet'!K30+'4.a.mell.'!K31)=0,"",'4. melléklet'!K30+'4.a.mell.'!K31)</f>
      </c>
      <c r="L31" s="200">
        <f>IF(('4. melléklet'!L30+'4.a.mell.'!L31)=0,"",'4. melléklet'!L30+'4.a.mell.'!L31)</f>
        <v>650000</v>
      </c>
      <c r="M31" s="200">
        <f>IF(('4. melléklet'!M30+'4.a.mell.'!M31)=0,"",'4. melléklet'!M30+'4.a.mell.'!M31)</f>
        <v>320000</v>
      </c>
      <c r="N31" s="199">
        <f>IF(('4. melléklet'!N30+'4.a.mell.'!N31)=0,"",'4. melléklet'!N30+'4.a.mell.'!N31)</f>
        <v>163916</v>
      </c>
    </row>
    <row r="32" spans="1:14" ht="15.75">
      <c r="A32" s="5" t="s">
        <v>258</v>
      </c>
      <c r="B32" s="31" t="s">
        <v>259</v>
      </c>
      <c r="C32" s="200">
        <f>IF(('4. melléklet'!C31+'4.a.mell.'!C32)=0,"",'4. melléklet'!C31+'4.a.mell.'!C32)</f>
        <v>2060000</v>
      </c>
      <c r="D32" s="200">
        <f>IF(('4. melléklet'!D31+'4.a.mell.'!D32)=0,"",'4. melléklet'!D31+'4.a.mell.'!D32)</f>
        <v>1782000</v>
      </c>
      <c r="E32" s="199">
        <f>IF(('4. melléklet'!E31+'4.a.mell.'!E32)=0,"",'4. melléklet'!E31+'4.a.mell.'!E32)</f>
        <v>1537200</v>
      </c>
      <c r="F32" s="199">
        <f>IF(('4. melléklet'!F31+'4.a.mell.'!F32)=0,"",'4. melléklet'!F31+'4.a.mell.'!F32)</f>
      </c>
      <c r="G32" s="199">
        <f>IF(('4. melléklet'!G31+'4.a.mell.'!G32)=0,"",'4. melléklet'!G31+'4.a.mell.'!G32)</f>
      </c>
      <c r="H32" s="199">
        <f>IF(('4. melléklet'!H31+'4.a.mell.'!H32)=0,"",'4. melléklet'!H31+'4.a.mell.'!H32)</f>
      </c>
      <c r="I32" s="199">
        <f>IF(('4. melléklet'!I31+'4.a.mell.'!I32)=0,"",'4. melléklet'!I31+'4.a.mell.'!I32)</f>
      </c>
      <c r="J32" s="199">
        <f>IF(('4. melléklet'!J31+'4.a.mell.'!J32)=0,"",'4. melléklet'!J31+'4.a.mell.'!J32)</f>
      </c>
      <c r="K32" s="199">
        <f>IF(('4. melléklet'!K31+'4.a.mell.'!K32)=0,"",'4. melléklet'!K31+'4.a.mell.'!K32)</f>
      </c>
      <c r="L32" s="200">
        <f>IF(('4. melléklet'!L31+'4.a.mell.'!L32)=0,"",'4. melléklet'!L31+'4.a.mell.'!L32)</f>
        <v>2060000</v>
      </c>
      <c r="M32" s="200">
        <f>IF(('4. melléklet'!M31+'4.a.mell.'!M32)=0,"",'4. melléklet'!M31+'4.a.mell.'!M32)</f>
        <v>1782000</v>
      </c>
      <c r="N32" s="199">
        <f>IF(('4. melléklet'!N31+'4.a.mell.'!N32)=0,"",'4. melléklet'!N31+'4.a.mell.'!N32)</f>
        <v>1537200</v>
      </c>
    </row>
    <row r="33" spans="1:14" ht="15" customHeight="1">
      <c r="A33" s="7" t="s">
        <v>575</v>
      </c>
      <c r="B33" s="34" t="s">
        <v>260</v>
      </c>
      <c r="C33" s="250">
        <f>IF(('4. melléklet'!C32+'4.a.mell.'!C33)=0,"",'4. melléklet'!C32+'4.a.mell.'!C33)</f>
        <v>2710000</v>
      </c>
      <c r="D33" s="250">
        <f>IF(('4. melléklet'!D32+'4.a.mell.'!D33)=0,"",'4. melléklet'!D32+'4.a.mell.'!D33)</f>
        <v>2102000</v>
      </c>
      <c r="E33" s="250">
        <f>IF(('4. melléklet'!E32+'4.a.mell.'!E33)=0,"",'4. melléklet'!E32+'4.a.mell.'!E33)</f>
        <v>1701116</v>
      </c>
      <c r="F33" s="250">
        <f>IF(('4. melléklet'!F32+'4.a.mell.'!F33)=0,"",'4. melléklet'!F32+'4.a.mell.'!F33)</f>
      </c>
      <c r="G33" s="250">
        <f>IF(('4. melléklet'!G32+'4.a.mell.'!G33)=0,"",'4. melléklet'!G32+'4.a.mell.'!G33)</f>
      </c>
      <c r="H33" s="250">
        <f>IF(('4. melléklet'!H32+'4.a.mell.'!H33)=0,"",'4. melléklet'!H32+'4.a.mell.'!H33)</f>
      </c>
      <c r="I33" s="250">
        <f>IF(('4. melléklet'!I32+'4.a.mell.'!I33)=0,"",'4. melléklet'!I32+'4.a.mell.'!I33)</f>
      </c>
      <c r="J33" s="250">
        <f>IF(('4. melléklet'!J32+'4.a.mell.'!J33)=0,"",'4. melléklet'!J32+'4.a.mell.'!J33)</f>
      </c>
      <c r="K33" s="250">
        <f>IF(('4. melléklet'!K32+'4.a.mell.'!K33)=0,"",'4. melléklet'!K32+'4.a.mell.'!K33)</f>
      </c>
      <c r="L33" s="250">
        <f>IF(('4. melléklet'!L32+'4.a.mell.'!L33)=0,"",'4. melléklet'!L32+'4.a.mell.'!L33)</f>
        <v>2710000</v>
      </c>
      <c r="M33" s="250">
        <f>IF(('4. melléklet'!M32+'4.a.mell.'!M33)=0,"",'4. melléklet'!M32+'4.a.mell.'!M33)</f>
        <v>2102000</v>
      </c>
      <c r="N33" s="250">
        <f>IF(('4. melléklet'!N32+'4.a.mell.'!N33)=0,"",'4. melléklet'!N32+'4.a.mell.'!N33)</f>
        <v>1701116</v>
      </c>
    </row>
    <row r="34" spans="1:14" ht="15.75">
      <c r="A34" s="5" t="s">
        <v>261</v>
      </c>
      <c r="B34" s="31" t="s">
        <v>262</v>
      </c>
      <c r="C34" s="200">
        <f>IF(('4. melléklet'!C33+'4.a.mell.'!C34)=0,"",'4. melléklet'!C33+'4.a.mell.'!C34)</f>
        <v>9910000</v>
      </c>
      <c r="D34" s="200">
        <f>IF(('4. melléklet'!D33+'4.a.mell.'!D34)=0,"",'4. melléklet'!D33+'4.a.mell.'!D34)</f>
        <v>11159000</v>
      </c>
      <c r="E34" s="199">
        <f>IF(('4. melléklet'!E33+'4.a.mell.'!E34)=0,"",'4. melléklet'!E33+'4.a.mell.'!E34)</f>
        <v>9753218</v>
      </c>
      <c r="F34" s="199">
        <f>IF(('4. melléklet'!F33+'4.a.mell.'!F34)=0,"",'4. melléklet'!F33+'4.a.mell.'!F34)</f>
      </c>
      <c r="G34" s="199">
        <f>IF(('4. melléklet'!G33+'4.a.mell.'!G34)=0,"",'4. melléklet'!G33+'4.a.mell.'!G34)</f>
      </c>
      <c r="H34" s="199">
        <f>IF(('4. melléklet'!H33+'4.a.mell.'!H34)=0,"",'4. melléklet'!H33+'4.a.mell.'!H34)</f>
      </c>
      <c r="I34" s="199">
        <f>IF(('4. melléklet'!I33+'4.a.mell.'!I34)=0,"",'4. melléklet'!I33+'4.a.mell.'!I34)</f>
      </c>
      <c r="J34" s="199">
        <f>IF(('4. melléklet'!J33+'4.a.mell.'!J34)=0,"",'4. melléklet'!J33+'4.a.mell.'!J34)</f>
      </c>
      <c r="K34" s="199">
        <f>IF(('4. melléklet'!K33+'4.a.mell.'!K34)=0,"",'4. melléklet'!K33+'4.a.mell.'!K34)</f>
      </c>
      <c r="L34" s="200">
        <f>IF(('4. melléklet'!L33+'4.a.mell.'!L34)=0,"",'4. melléklet'!L33+'4.a.mell.'!L34)</f>
        <v>9910000</v>
      </c>
      <c r="M34" s="200">
        <f>IF(('4. melléklet'!M33+'4.a.mell.'!M34)=0,"",'4. melléklet'!M33+'4.a.mell.'!M34)</f>
        <v>11159000</v>
      </c>
      <c r="N34" s="199">
        <f>IF(('4. melléklet'!N33+'4.a.mell.'!N34)=0,"",'4. melléklet'!N33+'4.a.mell.'!N34)</f>
        <v>9753218</v>
      </c>
    </row>
    <row r="35" spans="1:14" ht="15.75">
      <c r="A35" s="5" t="s">
        <v>263</v>
      </c>
      <c r="B35" s="31" t="s">
        <v>264</v>
      </c>
      <c r="C35" s="200">
        <f>IF(('4. melléklet'!C34+'4.a.mell.'!C35)=0,"",'4. melléklet'!C34+'4.a.mell.'!C35)</f>
        <v>950000</v>
      </c>
      <c r="D35" s="200">
        <f>IF(('4. melléklet'!D34+'4.a.mell.'!D35)=0,"",'4. melléklet'!D34+'4.a.mell.'!D35)</f>
        <v>945000</v>
      </c>
      <c r="E35" s="199">
        <f>IF(('4. melléklet'!E34+'4.a.mell.'!E35)=0,"",'4. melléklet'!E34+'4.a.mell.'!E35)</f>
        <v>944636</v>
      </c>
      <c r="F35" s="199">
        <f>IF(('4. melléklet'!F34+'4.a.mell.'!F35)=0,"",'4. melléklet'!F34+'4.a.mell.'!F35)</f>
      </c>
      <c r="G35" s="199">
        <f>IF(('4. melléklet'!G34+'4.a.mell.'!G35)=0,"",'4. melléklet'!G34+'4.a.mell.'!G35)</f>
      </c>
      <c r="H35" s="199">
        <f>IF(('4. melléklet'!H34+'4.a.mell.'!H35)=0,"",'4. melléklet'!H34+'4.a.mell.'!H35)</f>
      </c>
      <c r="I35" s="199">
        <f>IF(('4. melléklet'!I34+'4.a.mell.'!I35)=0,"",'4. melléklet'!I34+'4.a.mell.'!I35)</f>
      </c>
      <c r="J35" s="199">
        <f>IF(('4. melléklet'!J34+'4.a.mell.'!J35)=0,"",'4. melléklet'!J34+'4.a.mell.'!J35)</f>
      </c>
      <c r="K35" s="199">
        <f>IF(('4. melléklet'!K34+'4.a.mell.'!K35)=0,"",'4. melléklet'!K34+'4.a.mell.'!K35)</f>
      </c>
      <c r="L35" s="200">
        <f>IF(('4. melléklet'!L34+'4.a.mell.'!L35)=0,"",'4. melléklet'!L34+'4.a.mell.'!L35)</f>
        <v>950000</v>
      </c>
      <c r="M35" s="200">
        <f>IF(('4. melléklet'!M34+'4.a.mell.'!M35)=0,"",'4. melléklet'!M34+'4.a.mell.'!M35)</f>
        <v>945000</v>
      </c>
      <c r="N35" s="199">
        <f>IF(('4. melléklet'!N34+'4.a.mell.'!N35)=0,"",'4. melléklet'!N34+'4.a.mell.'!N35)</f>
        <v>944636</v>
      </c>
    </row>
    <row r="36" spans="1:14" ht="15.75">
      <c r="A36" s="5" t="s">
        <v>546</v>
      </c>
      <c r="B36" s="31" t="s">
        <v>265</v>
      </c>
      <c r="C36" s="200">
        <f>IF(('4. melléklet'!C35+'4.a.mell.'!C36)=0,"",'4. melléklet'!C35+'4.a.mell.'!C36)</f>
      </c>
      <c r="D36" s="200">
        <f>IF(('4. melléklet'!D35+'4.a.mell.'!D36)=0,"",'4. melléklet'!D35+'4.a.mell.'!D36)</f>
        <v>540000</v>
      </c>
      <c r="E36" s="199">
        <f>IF(('4. melléklet'!E35+'4.a.mell.'!E36)=0,"",'4. melléklet'!E35+'4.a.mell.'!E36)</f>
        <v>539674</v>
      </c>
      <c r="F36" s="199">
        <f>IF(('4. melléklet'!F35+'4.a.mell.'!F36)=0,"",'4. melléklet'!F35+'4.a.mell.'!F36)</f>
      </c>
      <c r="G36" s="199">
        <f>IF(('4. melléklet'!G35+'4.a.mell.'!G36)=0,"",'4. melléklet'!G35+'4.a.mell.'!G36)</f>
      </c>
      <c r="H36" s="199">
        <f>IF(('4. melléklet'!H35+'4.a.mell.'!H36)=0,"",'4. melléklet'!H35+'4.a.mell.'!H36)</f>
      </c>
      <c r="I36" s="199">
        <f>IF(('4. melléklet'!I35+'4.a.mell.'!I36)=0,"",'4. melléklet'!I35+'4.a.mell.'!I36)</f>
      </c>
      <c r="J36" s="199">
        <f>IF(('4. melléklet'!J35+'4.a.mell.'!J36)=0,"",'4. melléklet'!J35+'4.a.mell.'!J36)</f>
      </c>
      <c r="K36" s="199">
        <f>IF(('4. melléklet'!K35+'4.a.mell.'!K36)=0,"",'4. melléklet'!K35+'4.a.mell.'!K36)</f>
      </c>
      <c r="L36" s="200">
        <f>IF(('4. melléklet'!L35+'4.a.mell.'!L36)=0,"",'4. melléklet'!L35+'4.a.mell.'!L36)</f>
      </c>
      <c r="M36" s="200">
        <f>IF(('4. melléklet'!M35+'4.a.mell.'!M36)=0,"",'4. melléklet'!M35+'4.a.mell.'!M36)</f>
        <v>540000</v>
      </c>
      <c r="N36" s="199">
        <f>IF(('4. melléklet'!N35+'4.a.mell.'!N36)=0,"",'4. melléklet'!N35+'4.a.mell.'!N36)</f>
        <v>539674</v>
      </c>
    </row>
    <row r="37" spans="1:14" ht="15.75">
      <c r="A37" s="5" t="s">
        <v>266</v>
      </c>
      <c r="B37" s="31" t="s">
        <v>267</v>
      </c>
      <c r="C37" s="200">
        <f>IF(('4. melléklet'!C36+'4.a.mell.'!C37)=0,"",'4. melléklet'!C36+'4.a.mell.'!C37)</f>
        <v>13261000</v>
      </c>
      <c r="D37" s="200">
        <f>IF(('4. melléklet'!D36+'4.a.mell.'!D37)=0,"",'4. melléklet'!D36+'4.a.mell.'!D37)</f>
        <v>13488300</v>
      </c>
      <c r="E37" s="199">
        <f>IF(('4. melléklet'!E36+'4.a.mell.'!E37)=0,"",'4. melléklet'!E36+'4.a.mell.'!E37)</f>
        <v>9984064</v>
      </c>
      <c r="F37" s="199">
        <f>IF(('4. melléklet'!F36+'4.a.mell.'!F37)=0,"",'4. melléklet'!F36+'4.a.mell.'!F37)</f>
      </c>
      <c r="G37" s="199">
        <f>IF(('4. melléklet'!G36+'4.a.mell.'!G37)=0,"",'4. melléklet'!G36+'4.a.mell.'!G37)</f>
      </c>
      <c r="H37" s="199">
        <f>IF(('4. melléklet'!H36+'4.a.mell.'!H37)=0,"",'4. melléklet'!H36+'4.a.mell.'!H37)</f>
      </c>
      <c r="I37" s="199">
        <f>IF(('4. melléklet'!I36+'4.a.mell.'!I37)=0,"",'4. melléklet'!I36+'4.a.mell.'!I37)</f>
      </c>
      <c r="J37" s="199">
        <f>IF(('4. melléklet'!J36+'4.a.mell.'!J37)=0,"",'4. melléklet'!J36+'4.a.mell.'!J37)</f>
      </c>
      <c r="K37" s="199">
        <f>IF(('4. melléklet'!K36+'4.a.mell.'!K37)=0,"",'4. melléklet'!K36+'4.a.mell.'!K37)</f>
      </c>
      <c r="L37" s="200">
        <f>IF(('4. melléklet'!L36+'4.a.mell.'!L37)=0,"",'4. melléklet'!L36+'4.a.mell.'!L37)</f>
        <v>13261000</v>
      </c>
      <c r="M37" s="200">
        <f>IF(('4. melléklet'!M36+'4.a.mell.'!M37)=0,"",'4. melléklet'!M36+'4.a.mell.'!M37)</f>
        <v>13488300</v>
      </c>
      <c r="N37" s="199">
        <f>IF(('4. melléklet'!N36+'4.a.mell.'!N37)=0,"",'4. melléklet'!N36+'4.a.mell.'!N37)</f>
        <v>9984064</v>
      </c>
    </row>
    <row r="38" spans="1:14" ht="15.75">
      <c r="A38" s="10" t="s">
        <v>547</v>
      </c>
      <c r="B38" s="31" t="s">
        <v>268</v>
      </c>
      <c r="C38" s="200">
        <f>IF(('4. melléklet'!C37+'4.a.mell.'!C38)=0,"",'4. melléklet'!C37+'4.a.mell.'!C38)</f>
      </c>
      <c r="D38" s="200">
        <f>IF(('4. melléklet'!D37+'4.a.mell.'!D38)=0,"",'4. melléklet'!D37+'4.a.mell.'!D38)</f>
        <v>26000</v>
      </c>
      <c r="E38" s="199">
        <f>IF(('4. melléklet'!E37+'4.a.mell.'!E38)=0,"",'4. melléklet'!E37+'4.a.mell.'!E38)</f>
        <v>23688</v>
      </c>
      <c r="F38" s="199">
        <f>IF(('4. melléklet'!F37+'4.a.mell.'!F38)=0,"",'4. melléklet'!F37+'4.a.mell.'!F38)</f>
      </c>
      <c r="G38" s="199">
        <f>IF(('4. melléklet'!G37+'4.a.mell.'!G38)=0,"",'4. melléklet'!G37+'4.a.mell.'!G38)</f>
      </c>
      <c r="H38" s="199">
        <f>IF(('4. melléklet'!H37+'4.a.mell.'!H38)=0,"",'4. melléklet'!H37+'4.a.mell.'!H38)</f>
      </c>
      <c r="I38" s="199">
        <f>IF(('4. melléklet'!I37+'4.a.mell.'!I38)=0,"",'4. melléklet'!I37+'4.a.mell.'!I38)</f>
      </c>
      <c r="J38" s="199">
        <f>IF(('4. melléklet'!J37+'4.a.mell.'!J38)=0,"",'4. melléklet'!J37+'4.a.mell.'!J38)</f>
      </c>
      <c r="K38" s="199">
        <f>IF(('4. melléklet'!K37+'4.a.mell.'!K38)=0,"",'4. melléklet'!K37+'4.a.mell.'!K38)</f>
      </c>
      <c r="L38" s="200">
        <f>IF(('4. melléklet'!L37+'4.a.mell.'!L38)=0,"",'4. melléklet'!L37+'4.a.mell.'!L38)</f>
      </c>
      <c r="M38" s="200">
        <f>IF(('4. melléklet'!M37+'4.a.mell.'!M38)=0,"",'4. melléklet'!M37+'4.a.mell.'!M38)</f>
        <v>26000</v>
      </c>
      <c r="N38" s="199">
        <f>IF(('4. melléklet'!N37+'4.a.mell.'!N38)=0,"",'4. melléklet'!N37+'4.a.mell.'!N38)</f>
        <v>23688</v>
      </c>
    </row>
    <row r="39" spans="1:14" ht="15.75">
      <c r="A39" s="6" t="s">
        <v>269</v>
      </c>
      <c r="B39" s="31" t="s">
        <v>270</v>
      </c>
      <c r="C39" s="200">
        <f>IF(('4. melléklet'!C38+'4.a.mell.'!C39)=0,"",'4. melléklet'!C38+'4.a.mell.'!C39)</f>
        <v>2200000</v>
      </c>
      <c r="D39" s="200">
        <f>IF(('4. melléklet'!D38+'4.a.mell.'!D39)=0,"",'4. melléklet'!D38+'4.a.mell.'!D39)</f>
        <v>2921479</v>
      </c>
      <c r="E39" s="199">
        <f>IF(('4. melléklet'!E38+'4.a.mell.'!E39)=0,"",'4. melléklet'!E38+'4.a.mell.'!E39)</f>
        <v>2919222</v>
      </c>
      <c r="F39" s="199">
        <f>IF(('4. melléklet'!F38+'4.a.mell.'!F39)=0,"",'4. melléklet'!F38+'4.a.mell.'!F39)</f>
      </c>
      <c r="G39" s="199">
        <f>IF(('4. melléklet'!G38+'4.a.mell.'!G39)=0,"",'4. melléklet'!G38+'4.a.mell.'!G39)</f>
      </c>
      <c r="H39" s="199">
        <f>IF(('4. melléklet'!H38+'4.a.mell.'!H39)=0,"",'4. melléklet'!H38+'4.a.mell.'!H39)</f>
      </c>
      <c r="I39" s="199">
        <f>IF(('4. melléklet'!I38+'4.a.mell.'!I39)=0,"",'4. melléklet'!I38+'4.a.mell.'!I39)</f>
      </c>
      <c r="J39" s="199">
        <f>IF(('4. melléklet'!J38+'4.a.mell.'!J39)=0,"",'4. melléklet'!J38+'4.a.mell.'!J39)</f>
      </c>
      <c r="K39" s="199">
        <f>IF(('4. melléklet'!K38+'4.a.mell.'!K39)=0,"",'4. melléklet'!K38+'4.a.mell.'!K39)</f>
      </c>
      <c r="L39" s="200">
        <f>IF(('4. melléklet'!L38+'4.a.mell.'!L39)=0,"",'4. melléklet'!L38+'4.a.mell.'!L39)</f>
        <v>2200000</v>
      </c>
      <c r="M39" s="200">
        <f>IF(('4. melléklet'!M38+'4.a.mell.'!M39)=0,"",'4. melléklet'!M38+'4.a.mell.'!M39)</f>
        <v>2921479</v>
      </c>
      <c r="N39" s="199">
        <f>IF(('4. melléklet'!N38+'4.a.mell.'!N39)=0,"",'4. melléklet'!N38+'4.a.mell.'!N39)</f>
        <v>2919222</v>
      </c>
    </row>
    <row r="40" spans="1:14" ht="15.75">
      <c r="A40" s="5" t="s">
        <v>548</v>
      </c>
      <c r="B40" s="31" t="s">
        <v>271</v>
      </c>
      <c r="C40" s="200">
        <f>IF(('4. melléklet'!C39+'4.a.mell.'!C40)=0,"",'4. melléklet'!C39+'4.a.mell.'!C40)</f>
        <v>4820000</v>
      </c>
      <c r="D40" s="200">
        <f>IF(('4. melléklet'!D39+'4.a.mell.'!D40)=0,"",'4. melléklet'!D39+'4.a.mell.'!D40)</f>
        <v>5003000</v>
      </c>
      <c r="E40" s="199">
        <f>IF(('4. melléklet'!E39+'4.a.mell.'!E40)=0,"",'4. melléklet'!E39+'4.a.mell.'!E40)</f>
        <v>5001942</v>
      </c>
      <c r="F40" s="199">
        <f>IF(('4. melléklet'!F39+'4.a.mell.'!F40)=0,"",'4. melléklet'!F39+'4.a.mell.'!F40)</f>
      </c>
      <c r="G40" s="199">
        <f>IF(('4. melléklet'!G39+'4.a.mell.'!G40)=0,"",'4. melléklet'!G39+'4.a.mell.'!G40)</f>
      </c>
      <c r="H40" s="199">
        <f>IF(('4. melléklet'!H39+'4.a.mell.'!H40)=0,"",'4. melléklet'!H39+'4.a.mell.'!H40)</f>
      </c>
      <c r="I40" s="199">
        <f>IF(('4. melléklet'!I39+'4.a.mell.'!I40)=0,"",'4. melléklet'!I39+'4.a.mell.'!I40)</f>
      </c>
      <c r="J40" s="199">
        <f>IF(('4. melléklet'!J39+'4.a.mell.'!J40)=0,"",'4. melléklet'!J39+'4.a.mell.'!J40)</f>
      </c>
      <c r="K40" s="199">
        <f>IF(('4. melléklet'!K39+'4.a.mell.'!K40)=0,"",'4. melléklet'!K39+'4.a.mell.'!K40)</f>
      </c>
      <c r="L40" s="200">
        <f>IF(('4. melléklet'!L39+'4.a.mell.'!L40)=0,"",'4. melléklet'!L39+'4.a.mell.'!L40)</f>
        <v>4820000</v>
      </c>
      <c r="M40" s="200">
        <f>IF(('4. melléklet'!M39+'4.a.mell.'!M40)=0,"",'4. melléklet'!M39+'4.a.mell.'!M40)</f>
        <v>5003000</v>
      </c>
      <c r="N40" s="199">
        <f>IF(('4. melléklet'!N39+'4.a.mell.'!N40)=0,"",'4. melléklet'!N39+'4.a.mell.'!N40)</f>
        <v>5001942</v>
      </c>
    </row>
    <row r="41" spans="1:14" ht="15">
      <c r="A41" s="7" t="s">
        <v>518</v>
      </c>
      <c r="B41" s="34" t="s">
        <v>272</v>
      </c>
      <c r="C41" s="250">
        <f>IF(('4. melléklet'!C40+'4.a.mell.'!C41)=0,"",'4. melléklet'!C40+'4.a.mell.'!C41)</f>
        <v>31141000</v>
      </c>
      <c r="D41" s="250">
        <f>IF(('4. melléklet'!D40+'4.a.mell.'!D41)=0,"",'4. melléklet'!D40+'4.a.mell.'!D41)</f>
        <v>34082779</v>
      </c>
      <c r="E41" s="250">
        <f>IF(('4. melléklet'!E40+'4.a.mell.'!E41)=0,"",'4. melléklet'!E40+'4.a.mell.'!E41)</f>
        <v>29166444</v>
      </c>
      <c r="F41" s="250">
        <f>IF(('4. melléklet'!F40+'4.a.mell.'!F41)=0,"",'4. melléklet'!F40+'4.a.mell.'!F41)</f>
      </c>
      <c r="G41" s="250">
        <f>IF(('4. melléklet'!G40+'4.a.mell.'!G41)=0,"",'4. melléklet'!G40+'4.a.mell.'!G41)</f>
      </c>
      <c r="H41" s="250">
        <f>IF(('4. melléklet'!H40+'4.a.mell.'!H41)=0,"",'4. melléklet'!H40+'4.a.mell.'!H41)</f>
      </c>
      <c r="I41" s="250">
        <f>IF(('4. melléklet'!I40+'4.a.mell.'!I41)=0,"",'4. melléklet'!I40+'4.a.mell.'!I41)</f>
      </c>
      <c r="J41" s="250">
        <f>IF(('4. melléklet'!J40+'4.a.mell.'!J41)=0,"",'4. melléklet'!J40+'4.a.mell.'!J41)</f>
      </c>
      <c r="K41" s="250">
        <f>IF(('4. melléklet'!K40+'4.a.mell.'!K41)=0,"",'4. melléklet'!K40+'4.a.mell.'!K41)</f>
      </c>
      <c r="L41" s="250">
        <f>IF(('4. melléklet'!L40+'4.a.mell.'!L41)=0,"",'4. melléklet'!L40+'4.a.mell.'!L41)</f>
        <v>31141000</v>
      </c>
      <c r="M41" s="250">
        <f>IF(('4. melléklet'!M40+'4.a.mell.'!M41)=0,"",'4. melléklet'!M40+'4.a.mell.'!M41)</f>
        <v>34082779</v>
      </c>
      <c r="N41" s="250">
        <f>IF(('4. melléklet'!N40+'4.a.mell.'!N41)=0,"",'4. melléklet'!N40+'4.a.mell.'!N41)</f>
        <v>29166444</v>
      </c>
    </row>
    <row r="42" spans="1:14" ht="15.75">
      <c r="A42" s="5" t="s">
        <v>273</v>
      </c>
      <c r="B42" s="31" t="s">
        <v>274</v>
      </c>
      <c r="C42" s="200">
        <f>IF(('4. melléklet'!C41+'4.a.mell.'!C42)=0,"",'4. melléklet'!C41+'4.a.mell.'!C42)</f>
        <v>1690000</v>
      </c>
      <c r="D42" s="200">
        <f>IF(('4. melléklet'!D41+'4.a.mell.'!D42)=0,"",'4. melléklet'!D41+'4.a.mell.'!D42)</f>
        <v>1715000</v>
      </c>
      <c r="E42" s="199">
        <f>IF(('4. melléklet'!E41+'4.a.mell.'!E42)=0,"",'4. melléklet'!E41+'4.a.mell.'!E42)</f>
        <v>1712349</v>
      </c>
      <c r="F42" s="199">
        <f>IF(('4. melléklet'!F41+'4.a.mell.'!F42)=0,"",'4. melléklet'!F41+'4.a.mell.'!F42)</f>
      </c>
      <c r="G42" s="199">
        <f>IF(('4. melléklet'!G41+'4.a.mell.'!G42)=0,"",'4. melléklet'!G41+'4.a.mell.'!G42)</f>
      </c>
      <c r="H42" s="199">
        <f>IF(('4. melléklet'!H41+'4.a.mell.'!H42)=0,"",'4. melléklet'!H41+'4.a.mell.'!H42)</f>
      </c>
      <c r="I42" s="199">
        <f>IF(('4. melléklet'!I41+'4.a.mell.'!I42)=0,"",'4. melléklet'!I41+'4.a.mell.'!I42)</f>
      </c>
      <c r="J42" s="199">
        <f>IF(('4. melléklet'!J41+'4.a.mell.'!J42)=0,"",'4. melléklet'!J41+'4.a.mell.'!J42)</f>
      </c>
      <c r="K42" s="199">
        <f>IF(('4. melléklet'!K41+'4.a.mell.'!K42)=0,"",'4. melléklet'!K41+'4.a.mell.'!K42)</f>
      </c>
      <c r="L42" s="200">
        <f>IF(('4. melléklet'!L41+'4.a.mell.'!L42)=0,"",'4. melléklet'!L41+'4.a.mell.'!L42)</f>
        <v>1690000</v>
      </c>
      <c r="M42" s="200">
        <f>IF(('4. melléklet'!M41+'4.a.mell.'!M42)=0,"",'4. melléklet'!M41+'4.a.mell.'!M42)</f>
        <v>1715000</v>
      </c>
      <c r="N42" s="199">
        <f>IF(('4. melléklet'!N41+'4.a.mell.'!N42)=0,"",'4. melléklet'!N41+'4.a.mell.'!N42)</f>
        <v>1712349</v>
      </c>
    </row>
    <row r="43" spans="1:14" ht="15.75">
      <c r="A43" s="5" t="s">
        <v>275</v>
      </c>
      <c r="B43" s="31" t="s">
        <v>276</v>
      </c>
      <c r="C43" s="200">
        <f>IF(('4. melléklet'!C42+'4.a.mell.'!C43)=0,"",'4. melléklet'!C42+'4.a.mell.'!C43)</f>
        <v>50000</v>
      </c>
      <c r="D43" s="200">
        <f>IF(('4. melléklet'!D42+'4.a.mell.'!D43)=0,"",'4. melléklet'!D42+'4.a.mell.'!D43)</f>
      </c>
      <c r="E43" s="199">
        <f>IF(('4. melléklet'!E42+'4.a.mell.'!E43)=0,"",'4. melléklet'!E42+'4.a.mell.'!E43)</f>
      </c>
      <c r="F43" s="199">
        <f>IF(('4. melléklet'!F42+'4.a.mell.'!F43)=0,"",'4. melléklet'!F42+'4.a.mell.'!F43)</f>
      </c>
      <c r="G43" s="199">
        <f>IF(('4. melléklet'!G42+'4.a.mell.'!G43)=0,"",'4. melléklet'!G42+'4.a.mell.'!G43)</f>
      </c>
      <c r="H43" s="199">
        <f>IF(('4. melléklet'!H42+'4.a.mell.'!H43)=0,"",'4. melléklet'!H42+'4.a.mell.'!H43)</f>
      </c>
      <c r="I43" s="199">
        <f>IF(('4. melléklet'!I42+'4.a.mell.'!I43)=0,"",'4. melléklet'!I42+'4.a.mell.'!I43)</f>
      </c>
      <c r="J43" s="199">
        <f>IF(('4. melléklet'!J42+'4.a.mell.'!J43)=0,"",'4. melléklet'!J42+'4.a.mell.'!J43)</f>
      </c>
      <c r="K43" s="199">
        <f>IF(('4. melléklet'!K42+'4.a.mell.'!K43)=0,"",'4. melléklet'!K42+'4.a.mell.'!K43)</f>
      </c>
      <c r="L43" s="200">
        <f>IF(('4. melléklet'!L42+'4.a.mell.'!L43)=0,"",'4. melléklet'!L42+'4.a.mell.'!L43)</f>
        <v>50000</v>
      </c>
      <c r="M43" s="200">
        <f>IF(('4. melléklet'!M42+'4.a.mell.'!M43)=0,"",'4. melléklet'!M42+'4.a.mell.'!M43)</f>
      </c>
      <c r="N43" s="199">
        <f>IF(('4. melléklet'!N42+'4.a.mell.'!N43)=0,"",'4. melléklet'!N42+'4.a.mell.'!N43)</f>
      </c>
    </row>
    <row r="44" spans="1:14" ht="15">
      <c r="A44" s="7" t="s">
        <v>519</v>
      </c>
      <c r="B44" s="34" t="s">
        <v>277</v>
      </c>
      <c r="C44" s="250">
        <f>IF(('4. melléklet'!C43+'4.a.mell.'!C44)=0,"",'4. melléklet'!C43+'4.a.mell.'!C44)</f>
        <v>1740000</v>
      </c>
      <c r="D44" s="250">
        <f>IF(('4. melléklet'!D43+'4.a.mell.'!D44)=0,"",'4. melléklet'!D43+'4.a.mell.'!D44)</f>
        <v>1715000</v>
      </c>
      <c r="E44" s="250">
        <f>IF(('4. melléklet'!E43+'4.a.mell.'!E44)=0,"",'4. melléklet'!E43+'4.a.mell.'!E44)</f>
        <v>1712349</v>
      </c>
      <c r="F44" s="250">
        <f>IF(('4. melléklet'!F43+'4.a.mell.'!F44)=0,"",'4. melléklet'!F43+'4.a.mell.'!F44)</f>
      </c>
      <c r="G44" s="250">
        <f>IF(('4. melléklet'!G43+'4.a.mell.'!G44)=0,"",'4. melléklet'!G43+'4.a.mell.'!G44)</f>
      </c>
      <c r="H44" s="250">
        <f>IF(('4. melléklet'!H43+'4.a.mell.'!H44)=0,"",'4. melléklet'!H43+'4.a.mell.'!H44)</f>
      </c>
      <c r="I44" s="250">
        <f>IF(('4. melléklet'!I43+'4.a.mell.'!I44)=0,"",'4. melléklet'!I43+'4.a.mell.'!I44)</f>
      </c>
      <c r="J44" s="250">
        <f>IF(('4. melléklet'!J43+'4.a.mell.'!J44)=0,"",'4. melléklet'!J43+'4.a.mell.'!J44)</f>
      </c>
      <c r="K44" s="250">
        <f>IF(('4. melléklet'!K43+'4.a.mell.'!K44)=0,"",'4. melléklet'!K43+'4.a.mell.'!K44)</f>
      </c>
      <c r="L44" s="250">
        <f>IF(('4. melléklet'!L43+'4.a.mell.'!L44)=0,"",'4. melléklet'!L43+'4.a.mell.'!L44)</f>
        <v>1740000</v>
      </c>
      <c r="M44" s="250">
        <f>IF(('4. melléklet'!M43+'4.a.mell.'!M44)=0,"",'4. melléklet'!M43+'4.a.mell.'!M44)</f>
        <v>1715000</v>
      </c>
      <c r="N44" s="250">
        <f>IF(('4. melléklet'!N43+'4.a.mell.'!N44)=0,"",'4. melléklet'!N43+'4.a.mell.'!N44)</f>
        <v>1712349</v>
      </c>
    </row>
    <row r="45" spans="1:14" ht="15.75">
      <c r="A45" s="5" t="s">
        <v>278</v>
      </c>
      <c r="B45" s="31" t="s">
        <v>279</v>
      </c>
      <c r="C45" s="200">
        <f>IF(('4. melléklet'!C44+'4.a.mell.'!C45)=0,"",'4. melléklet'!C44+'4.a.mell.'!C45)</f>
        <v>10991000</v>
      </c>
      <c r="D45" s="200">
        <f>IF(('4. melléklet'!D44+'4.a.mell.'!D45)=0,"",'4. melléklet'!D44+'4.a.mell.'!D45)</f>
        <v>11168500</v>
      </c>
      <c r="E45" s="199">
        <f>IF(('4. melléklet'!E44+'4.a.mell.'!E45)=0,"",'4. melléklet'!E44+'4.a.mell.'!E45)</f>
        <v>8950040</v>
      </c>
      <c r="F45" s="199">
        <f>IF(('4. melléklet'!F44+'4.a.mell.'!F45)=0,"",'4. melléklet'!F44+'4.a.mell.'!F45)</f>
      </c>
      <c r="G45" s="199">
        <f>IF(('4. melléklet'!G44+'4.a.mell.'!G45)=0,"",'4. melléklet'!G44+'4.a.mell.'!G45)</f>
      </c>
      <c r="H45" s="199">
        <f>IF(('4. melléklet'!H44+'4.a.mell.'!H45)=0,"",'4. melléklet'!H44+'4.a.mell.'!H45)</f>
      </c>
      <c r="I45" s="199">
        <f>IF(('4. melléklet'!I44+'4.a.mell.'!I45)=0,"",'4. melléklet'!I44+'4.a.mell.'!I45)</f>
      </c>
      <c r="J45" s="199">
        <f>IF(('4. melléklet'!J44+'4.a.mell.'!J45)=0,"",'4. melléklet'!J44+'4.a.mell.'!J45)</f>
      </c>
      <c r="K45" s="199">
        <f>IF(('4. melléklet'!K44+'4.a.mell.'!K45)=0,"",'4. melléklet'!K44+'4.a.mell.'!K45)</f>
      </c>
      <c r="L45" s="200">
        <f>IF(('4. melléklet'!L44+'4.a.mell.'!L45)=0,"",'4. melléklet'!L44+'4.a.mell.'!L45)</f>
        <v>10991000</v>
      </c>
      <c r="M45" s="200">
        <f>IF(('4. melléklet'!M44+'4.a.mell.'!M45)=0,"",'4. melléklet'!M44+'4.a.mell.'!M45)</f>
        <v>11168500</v>
      </c>
      <c r="N45" s="199">
        <f>IF(('4. melléklet'!N44+'4.a.mell.'!N45)=0,"",'4. melléklet'!N44+'4.a.mell.'!N45)</f>
        <v>8950040</v>
      </c>
    </row>
    <row r="46" spans="1:14" ht="15.75">
      <c r="A46" s="5" t="s">
        <v>280</v>
      </c>
      <c r="B46" s="31" t="s">
        <v>281</v>
      </c>
      <c r="C46" s="200">
        <f>IF(('4. melléklet'!C45+'4.a.mell.'!C46)=0,"",'4. melléklet'!C45+'4.a.mell.'!C46)</f>
      </c>
      <c r="D46" s="200">
        <f>IF(('4. melléklet'!D45+'4.a.mell.'!D46)=0,"",'4. melléklet'!D45+'4.a.mell.'!D46)</f>
        <v>1023000</v>
      </c>
      <c r="E46" s="199">
        <f>IF(('4. melléklet'!E45+'4.a.mell.'!E46)=0,"",'4. melléklet'!E45+'4.a.mell.'!E46)</f>
        <v>564475</v>
      </c>
      <c r="F46" s="199">
        <f>IF(('4. melléklet'!F45+'4.a.mell.'!F46)=0,"",'4. melléklet'!F45+'4.a.mell.'!F46)</f>
      </c>
      <c r="G46" s="199">
        <f>IF(('4. melléklet'!G45+'4.a.mell.'!G46)=0,"",'4. melléklet'!G45+'4.a.mell.'!G46)</f>
      </c>
      <c r="H46" s="199">
        <f>IF(('4. melléklet'!H45+'4.a.mell.'!H46)=0,"",'4. melléklet'!H45+'4.a.mell.'!H46)</f>
      </c>
      <c r="I46" s="199">
        <f>IF(('4. melléklet'!I45+'4.a.mell.'!I46)=0,"",'4. melléklet'!I45+'4.a.mell.'!I46)</f>
      </c>
      <c r="J46" s="199">
        <f>IF(('4. melléklet'!J45+'4.a.mell.'!J46)=0,"",'4. melléklet'!J45+'4.a.mell.'!J46)</f>
      </c>
      <c r="K46" s="199">
        <f>IF(('4. melléklet'!K45+'4.a.mell.'!K46)=0,"",'4. melléklet'!K45+'4.a.mell.'!K46)</f>
      </c>
      <c r="L46" s="200">
        <f>IF(('4. melléklet'!L45+'4.a.mell.'!L46)=0,"",'4. melléklet'!L45+'4.a.mell.'!L46)</f>
      </c>
      <c r="M46" s="200">
        <f>IF(('4. melléklet'!M45+'4.a.mell.'!M46)=0,"",'4. melléklet'!M45+'4.a.mell.'!M46)</f>
        <v>1023000</v>
      </c>
      <c r="N46" s="199">
        <f>IF(('4. melléklet'!N45+'4.a.mell.'!N46)=0,"",'4. melléklet'!N45+'4.a.mell.'!N46)</f>
        <v>564475</v>
      </c>
    </row>
    <row r="47" spans="1:14" ht="15.75">
      <c r="A47" s="5" t="s">
        <v>549</v>
      </c>
      <c r="B47" s="31" t="s">
        <v>282</v>
      </c>
      <c r="C47" s="200">
        <f>IF(('4. melléklet'!C46+'4.a.mell.'!C47)=0,"",'4. melléklet'!C46+'4.a.mell.'!C47)</f>
      </c>
      <c r="D47" s="200">
        <f>IF(('4. melléklet'!D46+'4.a.mell.'!D47)=0,"",'4. melléklet'!D46+'4.a.mell.'!D47)</f>
        <v>30000</v>
      </c>
      <c r="E47" s="199">
        <f>IF(('4. melléklet'!E46+'4.a.mell.'!E47)=0,"",'4. melléklet'!E46+'4.a.mell.'!E47)</f>
        <v>29039</v>
      </c>
      <c r="F47" s="199">
        <f>IF(('4. melléklet'!F46+'4.a.mell.'!F47)=0,"",'4. melléklet'!F46+'4.a.mell.'!F47)</f>
      </c>
      <c r="G47" s="199">
        <f>IF(('4. melléklet'!G46+'4.a.mell.'!G47)=0,"",'4. melléklet'!G46+'4.a.mell.'!G47)</f>
      </c>
      <c r="H47" s="199">
        <f>IF(('4. melléklet'!H46+'4.a.mell.'!H47)=0,"",'4. melléklet'!H46+'4.a.mell.'!H47)</f>
      </c>
      <c r="I47" s="199">
        <f>IF(('4. melléklet'!I46+'4.a.mell.'!I47)=0,"",'4. melléklet'!I46+'4.a.mell.'!I47)</f>
      </c>
      <c r="J47" s="199">
        <f>IF(('4. melléklet'!J46+'4.a.mell.'!J47)=0,"",'4. melléklet'!J46+'4.a.mell.'!J47)</f>
      </c>
      <c r="K47" s="199">
        <f>IF(('4. melléklet'!K46+'4.a.mell.'!K47)=0,"",'4. melléklet'!K46+'4.a.mell.'!K47)</f>
      </c>
      <c r="L47" s="200">
        <f>IF(('4. melléklet'!L46+'4.a.mell.'!L47)=0,"",'4. melléklet'!L46+'4.a.mell.'!L47)</f>
      </c>
      <c r="M47" s="200">
        <f>IF(('4. melléklet'!M46+'4.a.mell.'!M47)=0,"",'4. melléklet'!M46+'4.a.mell.'!M47)</f>
        <v>30000</v>
      </c>
      <c r="N47" s="199">
        <f>IF(('4. melléklet'!N46+'4.a.mell.'!N47)=0,"",'4. melléklet'!N46+'4.a.mell.'!N47)</f>
        <v>29039</v>
      </c>
    </row>
    <row r="48" spans="1:14" ht="15.75">
      <c r="A48" s="5" t="s">
        <v>550</v>
      </c>
      <c r="B48" s="31" t="s">
        <v>283</v>
      </c>
      <c r="C48" s="200">
        <f>IF(('4. melléklet'!C47+'4.a.mell.'!C48)=0,"",'4. melléklet'!C47+'4.a.mell.'!C48)</f>
      </c>
      <c r="D48" s="200">
        <f>IF(('4. melléklet'!D47+'4.a.mell.'!D48)=0,"",'4. melléklet'!D47+'4.a.mell.'!D48)</f>
      </c>
      <c r="E48" s="199">
        <f>IF(('4. melléklet'!E47+'4.a.mell.'!E48)=0,"",'4. melléklet'!E47+'4.a.mell.'!E48)</f>
      </c>
      <c r="F48" s="199">
        <f>IF(('4. melléklet'!F47+'4.a.mell.'!F48)=0,"",'4. melléklet'!F47+'4.a.mell.'!F48)</f>
      </c>
      <c r="G48" s="199">
        <f>IF(('4. melléklet'!G47+'4.a.mell.'!G48)=0,"",'4. melléklet'!G47+'4.a.mell.'!G48)</f>
      </c>
      <c r="H48" s="199">
        <f>IF(('4. melléklet'!H47+'4.a.mell.'!H48)=0,"",'4. melléklet'!H47+'4.a.mell.'!H48)</f>
      </c>
      <c r="I48" s="199">
        <f>IF(('4. melléklet'!I47+'4.a.mell.'!I48)=0,"",'4. melléklet'!I47+'4.a.mell.'!I48)</f>
      </c>
      <c r="J48" s="199">
        <f>IF(('4. melléklet'!J47+'4.a.mell.'!J48)=0,"",'4. melléklet'!J47+'4.a.mell.'!J48)</f>
      </c>
      <c r="K48" s="199">
        <f>IF(('4. melléklet'!K47+'4.a.mell.'!K48)=0,"",'4. melléklet'!K47+'4.a.mell.'!K48)</f>
      </c>
      <c r="L48" s="200">
        <f>IF(('4. melléklet'!L47+'4.a.mell.'!L48)=0,"",'4. melléklet'!L47+'4.a.mell.'!L48)</f>
      </c>
      <c r="M48" s="200">
        <f>IF(('4. melléklet'!M47+'4.a.mell.'!M48)=0,"",'4. melléklet'!M47+'4.a.mell.'!M48)</f>
      </c>
      <c r="N48" s="199">
        <f>IF(('4. melléklet'!N47+'4.a.mell.'!N48)=0,"",'4. melléklet'!N47+'4.a.mell.'!N48)</f>
      </c>
    </row>
    <row r="49" spans="1:14" ht="15.75">
      <c r="A49" s="5" t="s">
        <v>284</v>
      </c>
      <c r="B49" s="31" t="s">
        <v>285</v>
      </c>
      <c r="C49" s="200">
        <f>IF(('4. melléklet'!C48+'4.a.mell.'!C49)=0,"",'4. melléklet'!C48+'4.a.mell.'!C49)</f>
      </c>
      <c r="D49" s="200">
        <f>IF(('4. melléklet'!D48+'4.a.mell.'!D49)=0,"",'4. melléklet'!D48+'4.a.mell.'!D49)</f>
        <v>11500</v>
      </c>
      <c r="E49" s="199">
        <f>IF(('4. melléklet'!E48+'4.a.mell.'!E49)=0,"",'4. melléklet'!E48+'4.a.mell.'!E49)</f>
        <v>4743</v>
      </c>
      <c r="F49" s="199">
        <f>IF(('4. melléklet'!F48+'4.a.mell.'!F49)=0,"",'4. melléklet'!F48+'4.a.mell.'!F49)</f>
      </c>
      <c r="G49" s="199">
        <f>IF(('4. melléklet'!G48+'4.a.mell.'!G49)=0,"",'4. melléklet'!G48+'4.a.mell.'!G49)</f>
      </c>
      <c r="H49" s="199">
        <f>IF(('4. melléklet'!H48+'4.a.mell.'!H49)=0,"",'4. melléklet'!H48+'4.a.mell.'!H49)</f>
      </c>
      <c r="I49" s="199">
        <f>IF(('4. melléklet'!I48+'4.a.mell.'!I49)=0,"",'4. melléklet'!I48+'4.a.mell.'!I49)</f>
      </c>
      <c r="J49" s="199">
        <f>IF(('4. melléklet'!J48+'4.a.mell.'!J49)=0,"",'4. melléklet'!J48+'4.a.mell.'!J49)</f>
      </c>
      <c r="K49" s="199">
        <f>IF(('4. melléklet'!K48+'4.a.mell.'!K49)=0,"",'4. melléklet'!K48+'4.a.mell.'!K49)</f>
      </c>
      <c r="L49" s="200">
        <f>IF(('4. melléklet'!L48+'4.a.mell.'!L49)=0,"",'4. melléklet'!L48+'4.a.mell.'!L49)</f>
      </c>
      <c r="M49" s="200">
        <f>IF(('4. melléklet'!M48+'4.a.mell.'!M49)=0,"",'4. melléklet'!M48+'4.a.mell.'!M49)</f>
        <v>11500</v>
      </c>
      <c r="N49" s="199">
        <f>IF(('4. melléklet'!N48+'4.a.mell.'!N49)=0,"",'4. melléklet'!N48+'4.a.mell.'!N49)</f>
        <v>4743</v>
      </c>
    </row>
    <row r="50" spans="1:14" ht="15">
      <c r="A50" s="7" t="s">
        <v>520</v>
      </c>
      <c r="B50" s="34" t="s">
        <v>286</v>
      </c>
      <c r="C50" s="250">
        <f>IF(('4. melléklet'!C49+'4.a.mell.'!C50)=0,"",'4. melléklet'!C49+'4.a.mell.'!C50)</f>
        <v>10991000</v>
      </c>
      <c r="D50" s="250">
        <f>IF(('4. melléklet'!D49+'4.a.mell.'!D50)=0,"",'4. melléklet'!D49+'4.a.mell.'!D50)</f>
        <v>12233000</v>
      </c>
      <c r="E50" s="250">
        <f>IF(('4. melléklet'!E49+'4.a.mell.'!E50)=0,"",'4. melléklet'!E49+'4.a.mell.'!E50)</f>
        <v>9548297</v>
      </c>
      <c r="F50" s="250">
        <f>IF(('4. melléklet'!F49+'4.a.mell.'!F50)=0,"",'4. melléklet'!F49+'4.a.mell.'!F50)</f>
      </c>
      <c r="G50" s="250">
        <f>IF(('4. melléklet'!G49+'4.a.mell.'!G50)=0,"",'4. melléklet'!G49+'4.a.mell.'!G50)</f>
      </c>
      <c r="H50" s="250">
        <f>IF(('4. melléklet'!H49+'4.a.mell.'!H50)=0,"",'4. melléklet'!H49+'4.a.mell.'!H50)</f>
      </c>
      <c r="I50" s="250">
        <f>IF(('4. melléklet'!I49+'4.a.mell.'!I50)=0,"",'4. melléklet'!I49+'4.a.mell.'!I50)</f>
      </c>
      <c r="J50" s="250">
        <f>IF(('4. melléklet'!J49+'4.a.mell.'!J50)=0,"",'4. melléklet'!J49+'4.a.mell.'!J50)</f>
      </c>
      <c r="K50" s="250">
        <f>IF(('4. melléklet'!K49+'4.a.mell.'!K50)=0,"",'4. melléklet'!K49+'4.a.mell.'!K50)</f>
      </c>
      <c r="L50" s="250">
        <f>IF(('4. melléklet'!L49+'4.a.mell.'!L50)=0,"",'4. melléklet'!L49+'4.a.mell.'!L50)</f>
        <v>10991000</v>
      </c>
      <c r="M50" s="250">
        <f>IF(('4. melléklet'!M49+'4.a.mell.'!M50)=0,"",'4. melléklet'!M49+'4.a.mell.'!M50)</f>
        <v>12233000</v>
      </c>
      <c r="N50" s="250">
        <f>IF(('4. melléklet'!N49+'4.a.mell.'!N50)=0,"",'4. melléklet'!N49+'4.a.mell.'!N50)</f>
        <v>9548297</v>
      </c>
    </row>
    <row r="51" spans="1:14" ht="15">
      <c r="A51" s="38" t="s">
        <v>521</v>
      </c>
      <c r="B51" s="46" t="s">
        <v>287</v>
      </c>
      <c r="C51" s="250">
        <f>IF(('4. melléklet'!C50+'4.a.mell.'!C51)=0,"",'4. melléklet'!C50+'4.a.mell.'!C51)</f>
        <v>54022000</v>
      </c>
      <c r="D51" s="250">
        <f>IF(('4. melléklet'!D50+'4.a.mell.'!D51)=0,"",'4. melléklet'!D50+'4.a.mell.'!D51)</f>
        <v>57244919</v>
      </c>
      <c r="E51" s="250">
        <f>IF(('4. melléklet'!E50+'4.a.mell.'!E51)=0,"",'4. melléklet'!E50+'4.a.mell.'!E51)</f>
        <v>49237656</v>
      </c>
      <c r="F51" s="250">
        <f>IF(('4. melléklet'!F50+'4.a.mell.'!F51)=0,"",'4. melléklet'!F50+'4.a.mell.'!F51)</f>
      </c>
      <c r="G51" s="250">
        <f>IF(('4. melléklet'!G50+'4.a.mell.'!G51)=0,"",'4. melléklet'!G50+'4.a.mell.'!G51)</f>
      </c>
      <c r="H51" s="250">
        <f>IF(('4. melléklet'!H50+'4.a.mell.'!H51)=0,"",'4. melléklet'!H50+'4.a.mell.'!H51)</f>
      </c>
      <c r="I51" s="250">
        <f>IF(('4. melléklet'!I50+'4.a.mell.'!I51)=0,"",'4. melléklet'!I50+'4.a.mell.'!I51)</f>
      </c>
      <c r="J51" s="250">
        <f>IF(('4. melléklet'!J50+'4.a.mell.'!J51)=0,"",'4. melléklet'!J50+'4.a.mell.'!J51)</f>
      </c>
      <c r="K51" s="250">
        <f>IF(('4. melléklet'!K50+'4.a.mell.'!K51)=0,"",'4. melléklet'!K50+'4.a.mell.'!K51)</f>
      </c>
      <c r="L51" s="250">
        <f>IF(('4. melléklet'!L50+'4.a.mell.'!L51)=0,"",'4. melléklet'!L50+'4.a.mell.'!L51)</f>
        <v>54022000</v>
      </c>
      <c r="M51" s="250">
        <f>IF(('4. melléklet'!M50+'4.a.mell.'!M51)=0,"",'4. melléklet'!M50+'4.a.mell.'!M51)</f>
        <v>57244919</v>
      </c>
      <c r="N51" s="250">
        <f>IF(('4. melléklet'!N50+'4.a.mell.'!N51)=0,"",'4. melléklet'!N50+'4.a.mell.'!N51)</f>
        <v>49237656</v>
      </c>
    </row>
    <row r="52" spans="1:14" ht="15.75">
      <c r="A52" s="13" t="s">
        <v>288</v>
      </c>
      <c r="B52" s="31" t="s">
        <v>289</v>
      </c>
      <c r="C52" s="200">
        <f>IF(('4. melléklet'!C51+'4.a.mell.'!C52)=0,"",'4. melléklet'!C51+'4.a.mell.'!C52)</f>
      </c>
      <c r="D52" s="200">
        <f>IF(('4. melléklet'!D51+'4.a.mell.'!D52)=0,"",'4. melléklet'!D51+'4.a.mell.'!D52)</f>
      </c>
      <c r="E52" s="199">
        <f>IF(('4. melléklet'!E51+'4.a.mell.'!E52)=0,"",'4. melléklet'!E51+'4.a.mell.'!E52)</f>
      </c>
      <c r="F52" s="199">
        <f>IF(('4. melléklet'!F51+'4.a.mell.'!F52)=0,"",'4. melléklet'!F51+'4.a.mell.'!F52)</f>
      </c>
      <c r="G52" s="199">
        <f>IF(('4. melléklet'!G51+'4.a.mell.'!G52)=0,"",'4. melléklet'!G51+'4.a.mell.'!G52)</f>
      </c>
      <c r="H52" s="199">
        <f>IF(('4. melléklet'!H51+'4.a.mell.'!H52)=0,"",'4. melléklet'!H51+'4.a.mell.'!H52)</f>
      </c>
      <c r="I52" s="199">
        <f>IF(('4. melléklet'!I51+'4.a.mell.'!I52)=0,"",'4. melléklet'!I51+'4.a.mell.'!I52)</f>
      </c>
      <c r="J52" s="199">
        <f>IF(('4. melléklet'!J51+'4.a.mell.'!J52)=0,"",'4. melléklet'!J51+'4.a.mell.'!J52)</f>
      </c>
      <c r="K52" s="199">
        <f>IF(('4. melléklet'!K51+'4.a.mell.'!K52)=0,"",'4. melléklet'!K51+'4.a.mell.'!K52)</f>
      </c>
      <c r="L52" s="200">
        <f>IF(('4. melléklet'!L51+'4.a.mell.'!L52)=0,"",'4. melléklet'!L51+'4.a.mell.'!L52)</f>
      </c>
      <c r="M52" s="200">
        <f>IF(('4. melléklet'!M51+'4.a.mell.'!M52)=0,"",'4. melléklet'!M51+'4.a.mell.'!M52)</f>
      </c>
      <c r="N52" s="199">
        <f>IF(('4. melléklet'!N51+'4.a.mell.'!N52)=0,"",'4. melléklet'!N51+'4.a.mell.'!N52)</f>
      </c>
    </row>
    <row r="53" spans="1:14" ht="15.75">
      <c r="A53" s="13" t="s">
        <v>522</v>
      </c>
      <c r="B53" s="31" t="s">
        <v>290</v>
      </c>
      <c r="C53" s="200">
        <f>IF(('4. melléklet'!C52+'4.a.mell.'!C53)=0,"",'4. melléklet'!C52+'4.a.mell.'!C53)</f>
      </c>
      <c r="D53" s="200">
        <f>IF(('4. melléklet'!D52+'4.a.mell.'!D53)=0,"",'4. melléklet'!D52+'4.a.mell.'!D53)</f>
      </c>
      <c r="E53" s="199">
        <f>IF(('4. melléklet'!E52+'4.a.mell.'!E53)=0,"",'4. melléklet'!E52+'4.a.mell.'!E53)</f>
      </c>
      <c r="F53" s="199">
        <f>IF(('4. melléklet'!F52+'4.a.mell.'!F53)=0,"",'4. melléklet'!F52+'4.a.mell.'!F53)</f>
      </c>
      <c r="G53" s="199">
        <f>IF(('4. melléklet'!G52+'4.a.mell.'!G53)=0,"",'4. melléklet'!G52+'4.a.mell.'!G53)</f>
      </c>
      <c r="H53" s="199">
        <f>IF(('4. melléklet'!H52+'4.a.mell.'!H53)=0,"",'4. melléklet'!H52+'4.a.mell.'!H53)</f>
      </c>
      <c r="I53" s="199">
        <f>IF(('4. melléklet'!I52+'4.a.mell.'!I53)=0,"",'4. melléklet'!I52+'4.a.mell.'!I53)</f>
      </c>
      <c r="J53" s="199">
        <f>IF(('4. melléklet'!J52+'4.a.mell.'!J53)=0,"",'4. melléklet'!J52+'4.a.mell.'!J53)</f>
      </c>
      <c r="K53" s="199">
        <f>IF(('4. melléklet'!K52+'4.a.mell.'!K53)=0,"",'4. melléklet'!K52+'4.a.mell.'!K53)</f>
      </c>
      <c r="L53" s="200">
        <f>IF(('4. melléklet'!L52+'4.a.mell.'!L53)=0,"",'4. melléklet'!L52+'4.a.mell.'!L53)</f>
      </c>
      <c r="M53" s="200">
        <f>IF(('4. melléklet'!M52+'4.a.mell.'!M53)=0,"",'4. melléklet'!M52+'4.a.mell.'!M53)</f>
      </c>
      <c r="N53" s="199">
        <f>IF(('4. melléklet'!N52+'4.a.mell.'!N53)=0,"",'4. melléklet'!N52+'4.a.mell.'!N53)</f>
      </c>
    </row>
    <row r="54" spans="1:14" ht="15.75">
      <c r="A54" s="16" t="s">
        <v>551</v>
      </c>
      <c r="B54" s="31" t="s">
        <v>291</v>
      </c>
      <c r="C54" s="200">
        <f>IF(('4. melléklet'!C53+'4.a.mell.'!C54)=0,"",'4. melléklet'!C53+'4.a.mell.'!C54)</f>
      </c>
      <c r="D54" s="200">
        <f>IF(('4. melléklet'!D53+'4.a.mell.'!D54)=0,"",'4. melléklet'!D53+'4.a.mell.'!D54)</f>
      </c>
      <c r="E54" s="199">
        <f>IF(('4. melléklet'!E53+'4.a.mell.'!E54)=0,"",'4. melléklet'!E53+'4.a.mell.'!E54)</f>
      </c>
      <c r="F54" s="199">
        <f>IF(('4. melléklet'!F53+'4.a.mell.'!F54)=0,"",'4. melléklet'!F53+'4.a.mell.'!F54)</f>
      </c>
      <c r="G54" s="199">
        <f>IF(('4. melléklet'!G53+'4.a.mell.'!G54)=0,"",'4. melléklet'!G53+'4.a.mell.'!G54)</f>
      </c>
      <c r="H54" s="199">
        <f>IF(('4. melléklet'!H53+'4.a.mell.'!H54)=0,"",'4. melléklet'!H53+'4.a.mell.'!H54)</f>
      </c>
      <c r="I54" s="199">
        <f>IF(('4. melléklet'!I53+'4.a.mell.'!I54)=0,"",'4. melléklet'!I53+'4.a.mell.'!I54)</f>
      </c>
      <c r="J54" s="199">
        <f>IF(('4. melléklet'!J53+'4.a.mell.'!J54)=0,"",'4. melléklet'!J53+'4.a.mell.'!J54)</f>
      </c>
      <c r="K54" s="199">
        <f>IF(('4. melléklet'!K53+'4.a.mell.'!K54)=0,"",'4. melléklet'!K53+'4.a.mell.'!K54)</f>
      </c>
      <c r="L54" s="200">
        <f>IF(('4. melléklet'!L53+'4.a.mell.'!L54)=0,"",'4. melléklet'!L53+'4.a.mell.'!L54)</f>
      </c>
      <c r="M54" s="200">
        <f>IF(('4. melléklet'!M53+'4.a.mell.'!M54)=0,"",'4. melléklet'!M53+'4.a.mell.'!M54)</f>
      </c>
      <c r="N54" s="199">
        <f>IF(('4. melléklet'!N53+'4.a.mell.'!N54)=0,"",'4. melléklet'!N53+'4.a.mell.'!N54)</f>
      </c>
    </row>
    <row r="55" spans="1:14" ht="15.75">
      <c r="A55" s="16" t="s">
        <v>552</v>
      </c>
      <c r="B55" s="31" t="s">
        <v>292</v>
      </c>
      <c r="C55" s="200">
        <f>IF(('4. melléklet'!C54+'4.a.mell.'!C55)=0,"",'4. melléklet'!C54+'4.a.mell.'!C55)</f>
      </c>
      <c r="D55" s="200">
        <f>IF(('4. melléklet'!D54+'4.a.mell.'!D55)=0,"",'4. melléklet'!D54+'4.a.mell.'!D55)</f>
      </c>
      <c r="E55" s="199">
        <f>IF(('4. melléklet'!E54+'4.a.mell.'!E55)=0,"",'4. melléklet'!E54+'4.a.mell.'!E55)</f>
      </c>
      <c r="F55" s="199">
        <f>IF(('4. melléklet'!F54+'4.a.mell.'!F55)=0,"",'4. melléklet'!F54+'4.a.mell.'!F55)</f>
      </c>
      <c r="G55" s="199">
        <f>IF(('4. melléklet'!G54+'4.a.mell.'!G55)=0,"",'4. melléklet'!G54+'4.a.mell.'!G55)</f>
      </c>
      <c r="H55" s="199">
        <f>IF(('4. melléklet'!H54+'4.a.mell.'!H55)=0,"",'4. melléklet'!H54+'4.a.mell.'!H55)</f>
      </c>
      <c r="I55" s="199">
        <f>IF(('4. melléklet'!I54+'4.a.mell.'!I55)=0,"",'4. melléklet'!I54+'4.a.mell.'!I55)</f>
      </c>
      <c r="J55" s="199">
        <f>IF(('4. melléklet'!J54+'4.a.mell.'!J55)=0,"",'4. melléklet'!J54+'4.a.mell.'!J55)</f>
      </c>
      <c r="K55" s="199">
        <f>IF(('4. melléklet'!K54+'4.a.mell.'!K55)=0,"",'4. melléklet'!K54+'4.a.mell.'!K55)</f>
      </c>
      <c r="L55" s="200">
        <f>IF(('4. melléklet'!L54+'4.a.mell.'!L55)=0,"",'4. melléklet'!L54+'4.a.mell.'!L55)</f>
      </c>
      <c r="M55" s="200">
        <f>IF(('4. melléklet'!M54+'4.a.mell.'!M55)=0,"",'4. melléklet'!M54+'4.a.mell.'!M55)</f>
      </c>
      <c r="N55" s="199">
        <f>IF(('4. melléklet'!N54+'4.a.mell.'!N55)=0,"",'4. melléklet'!N54+'4.a.mell.'!N55)</f>
      </c>
    </row>
    <row r="56" spans="1:14" ht="15.75">
      <c r="A56" s="16" t="s">
        <v>553</v>
      </c>
      <c r="B56" s="31" t="s">
        <v>293</v>
      </c>
      <c r="C56" s="200">
        <f>IF(('4. melléklet'!C55+'4.a.mell.'!C56)=0,"",'4. melléklet'!C55+'4.a.mell.'!C56)</f>
      </c>
      <c r="D56" s="200">
        <f>IF(('4. melléklet'!D55+'4.a.mell.'!D56)=0,"",'4. melléklet'!D55+'4.a.mell.'!D56)</f>
      </c>
      <c r="E56" s="199">
        <f>IF(('4. melléklet'!E55+'4.a.mell.'!E56)=0,"",'4. melléklet'!E55+'4.a.mell.'!E56)</f>
      </c>
      <c r="F56" s="199">
        <f>IF(('4. melléklet'!F55+'4.a.mell.'!F56)=0,"",'4. melléklet'!F55+'4.a.mell.'!F56)</f>
      </c>
      <c r="G56" s="199">
        <f>IF(('4. melléklet'!G55+'4.a.mell.'!G56)=0,"",'4. melléklet'!G55+'4.a.mell.'!G56)</f>
      </c>
      <c r="H56" s="199">
        <f>IF(('4. melléklet'!H55+'4.a.mell.'!H56)=0,"",'4. melléklet'!H55+'4.a.mell.'!H56)</f>
      </c>
      <c r="I56" s="199">
        <f>IF(('4. melléklet'!I55+'4.a.mell.'!I56)=0,"",'4. melléklet'!I55+'4.a.mell.'!I56)</f>
      </c>
      <c r="J56" s="199">
        <f>IF(('4. melléklet'!J55+'4.a.mell.'!J56)=0,"",'4. melléklet'!J55+'4.a.mell.'!J56)</f>
      </c>
      <c r="K56" s="199">
        <f>IF(('4. melléklet'!K55+'4.a.mell.'!K56)=0,"",'4. melléklet'!K55+'4.a.mell.'!K56)</f>
      </c>
      <c r="L56" s="200">
        <f>IF(('4. melléklet'!L55+'4.a.mell.'!L56)=0,"",'4. melléklet'!L55+'4.a.mell.'!L56)</f>
      </c>
      <c r="M56" s="200">
        <f>IF(('4. melléklet'!M55+'4.a.mell.'!M56)=0,"",'4. melléklet'!M55+'4.a.mell.'!M56)</f>
      </c>
      <c r="N56" s="199">
        <f>IF(('4. melléklet'!N55+'4.a.mell.'!N56)=0,"",'4. melléklet'!N55+'4.a.mell.'!N56)</f>
      </c>
    </row>
    <row r="57" spans="1:14" ht="15.75">
      <c r="A57" s="13" t="s">
        <v>554</v>
      </c>
      <c r="B57" s="31" t="s">
        <v>294</v>
      </c>
      <c r="C57" s="200">
        <f>IF(('4. melléklet'!C56+'4.a.mell.'!C57)=0,"",'4. melléklet'!C56+'4.a.mell.'!C57)</f>
        <v>144000</v>
      </c>
      <c r="D57" s="200">
        <f>IF(('4. melléklet'!D56+'4.a.mell.'!D57)=0,"",'4. melléklet'!D56+'4.a.mell.'!D57)</f>
      </c>
      <c r="E57" s="199">
        <f>IF(('4. melléklet'!E56+'4.a.mell.'!E57)=0,"",'4. melléklet'!E56+'4.a.mell.'!E57)</f>
      </c>
      <c r="F57" s="199">
        <f>IF(('4. melléklet'!F56+'4.a.mell.'!F57)=0,"",'4. melléklet'!F56+'4.a.mell.'!F57)</f>
      </c>
      <c r="G57" s="199">
        <f>IF(('4. melléklet'!G56+'4.a.mell.'!G57)=0,"",'4. melléklet'!G56+'4.a.mell.'!G57)</f>
      </c>
      <c r="H57" s="199">
        <f>IF(('4. melléklet'!H56+'4.a.mell.'!H57)=0,"",'4. melléklet'!H56+'4.a.mell.'!H57)</f>
      </c>
      <c r="I57" s="199">
        <f>IF(('4. melléklet'!I56+'4.a.mell.'!I57)=0,"",'4. melléklet'!I56+'4.a.mell.'!I57)</f>
      </c>
      <c r="J57" s="199">
        <f>IF(('4. melléklet'!J56+'4.a.mell.'!J57)=0,"",'4. melléklet'!J56+'4.a.mell.'!J57)</f>
      </c>
      <c r="K57" s="199">
        <f>IF(('4. melléklet'!K56+'4.a.mell.'!K57)=0,"",'4. melléklet'!K56+'4.a.mell.'!K57)</f>
      </c>
      <c r="L57" s="200">
        <f>IF(('4. melléklet'!L56+'4.a.mell.'!L57)=0,"",'4. melléklet'!L56+'4.a.mell.'!L57)</f>
        <v>144000</v>
      </c>
      <c r="M57" s="200">
        <f>IF(('4. melléklet'!M56+'4.a.mell.'!M57)=0,"",'4. melléklet'!M56+'4.a.mell.'!M57)</f>
      </c>
      <c r="N57" s="199">
        <f>IF(('4. melléklet'!N56+'4.a.mell.'!N57)=0,"",'4. melléklet'!N56+'4.a.mell.'!N57)</f>
      </c>
    </row>
    <row r="58" spans="1:14" ht="15.75">
      <c r="A58" s="13" t="s">
        <v>555</v>
      </c>
      <c r="B58" s="31" t="s">
        <v>295</v>
      </c>
      <c r="C58" s="200">
        <f>IF(('4. melléklet'!C57+'4.a.mell.'!C58)=0,"",'4. melléklet'!C57+'4.a.mell.'!C58)</f>
      </c>
      <c r="D58" s="200">
        <f>IF(('4. melléklet'!D57+'4.a.mell.'!D58)=0,"",'4. melléklet'!D57+'4.a.mell.'!D58)</f>
      </c>
      <c r="E58" s="199">
        <f>IF(('4. melléklet'!E57+'4.a.mell.'!E58)=0,"",'4. melléklet'!E57+'4.a.mell.'!E58)</f>
      </c>
      <c r="F58" s="199">
        <f>IF(('4. melléklet'!F57+'4.a.mell.'!F58)=0,"",'4. melléklet'!F57+'4.a.mell.'!F58)</f>
      </c>
      <c r="G58" s="199">
        <f>IF(('4. melléklet'!G57+'4.a.mell.'!G58)=0,"",'4. melléklet'!G57+'4.a.mell.'!G58)</f>
      </c>
      <c r="H58" s="199">
        <f>IF(('4. melléklet'!H57+'4.a.mell.'!H58)=0,"",'4. melléklet'!H57+'4.a.mell.'!H58)</f>
      </c>
      <c r="I58" s="199">
        <f>IF(('4. melléklet'!I57+'4.a.mell.'!I58)=0,"",'4. melléklet'!I57+'4.a.mell.'!I58)</f>
      </c>
      <c r="J58" s="199">
        <f>IF(('4. melléklet'!J57+'4.a.mell.'!J58)=0,"",'4. melléklet'!J57+'4.a.mell.'!J58)</f>
      </c>
      <c r="K58" s="199">
        <f>IF(('4. melléklet'!K57+'4.a.mell.'!K58)=0,"",'4. melléklet'!K57+'4.a.mell.'!K58)</f>
      </c>
      <c r="L58" s="200">
        <f>IF(('4. melléklet'!L57+'4.a.mell.'!L58)=0,"",'4. melléklet'!L57+'4.a.mell.'!L58)</f>
      </c>
      <c r="M58" s="200">
        <f>IF(('4. melléklet'!M57+'4.a.mell.'!M58)=0,"",'4. melléklet'!M57+'4.a.mell.'!M58)</f>
      </c>
      <c r="N58" s="199">
        <f>IF(('4. melléklet'!N57+'4.a.mell.'!N58)=0,"",'4. melléklet'!N57+'4.a.mell.'!N58)</f>
      </c>
    </row>
    <row r="59" spans="1:14" ht="15.75">
      <c r="A59" s="13" t="s">
        <v>556</v>
      </c>
      <c r="B59" s="31" t="s">
        <v>296</v>
      </c>
      <c r="C59" s="200">
        <f>IF(('4. melléklet'!C58+'4.a.mell.'!C59)=0,"",'4. melléklet'!C58+'4.a.mell.'!C59)</f>
        <v>2490000</v>
      </c>
      <c r="D59" s="200">
        <f>IF(('4. melléklet'!D58+'4.a.mell.'!D59)=0,"",'4. melléklet'!D58+'4.a.mell.'!D59)</f>
        <v>3098700</v>
      </c>
      <c r="E59" s="199">
        <f>IF(('4. melléklet'!E58+'4.a.mell.'!E59)=0,"",'4. melléklet'!E58+'4.a.mell.'!E59)</f>
        <v>3098000</v>
      </c>
      <c r="F59" s="199">
        <f>IF(('4. melléklet'!F58+'4.a.mell.'!F59)=0,"",'4. melléklet'!F58+'4.a.mell.'!F59)</f>
      </c>
      <c r="G59" s="199">
        <f>IF(('4. melléklet'!G58+'4.a.mell.'!G59)=0,"",'4. melléklet'!G58+'4.a.mell.'!G59)</f>
      </c>
      <c r="H59" s="199">
        <f>IF(('4. melléklet'!H58+'4.a.mell.'!H59)=0,"",'4. melléklet'!H58+'4.a.mell.'!H59)</f>
      </c>
      <c r="I59" s="199">
        <f>IF(('4. melléklet'!I58+'4.a.mell.'!I59)=0,"",'4. melléklet'!I58+'4.a.mell.'!I59)</f>
      </c>
      <c r="J59" s="199">
        <f>IF(('4. melléklet'!J58+'4.a.mell.'!J59)=0,"",'4. melléklet'!J58+'4.a.mell.'!J59)</f>
      </c>
      <c r="K59" s="199">
        <f>IF(('4. melléklet'!K58+'4.a.mell.'!K59)=0,"",'4. melléklet'!K58+'4.a.mell.'!K59)</f>
      </c>
      <c r="L59" s="200">
        <f>IF(('4. melléklet'!L58+'4.a.mell.'!L59)=0,"",'4. melléklet'!L58+'4.a.mell.'!L59)</f>
        <v>2490000</v>
      </c>
      <c r="M59" s="200">
        <f>IF(('4. melléklet'!M58+'4.a.mell.'!M59)=0,"",'4. melléklet'!M58+'4.a.mell.'!M59)</f>
        <v>3098700</v>
      </c>
      <c r="N59" s="199">
        <f>IF(('4. melléklet'!N58+'4.a.mell.'!N59)=0,"",'4. melléklet'!N58+'4.a.mell.'!N59)</f>
        <v>3098000</v>
      </c>
    </row>
    <row r="60" spans="1:14" ht="15">
      <c r="A60" s="43" t="s">
        <v>525</v>
      </c>
      <c r="B60" s="46" t="s">
        <v>297</v>
      </c>
      <c r="C60" s="250">
        <f>IF(('4. melléklet'!C59+'4.a.mell.'!C60)=0,"",'4. melléklet'!C59+'4.a.mell.'!C60)</f>
        <v>2634000</v>
      </c>
      <c r="D60" s="250">
        <f>IF(('4. melléklet'!D59+'4.a.mell.'!D60)=0,"",'4. melléklet'!D59+'4.a.mell.'!D60)</f>
        <v>3098700</v>
      </c>
      <c r="E60" s="250">
        <f>IF(('4. melléklet'!E59+'4.a.mell.'!E60)=0,"",'4. melléklet'!E59+'4.a.mell.'!E60)</f>
        <v>3098000</v>
      </c>
      <c r="F60" s="250">
        <f>IF(('4. melléklet'!F59+'4.a.mell.'!F60)=0,"",'4. melléklet'!F59+'4.a.mell.'!F60)</f>
      </c>
      <c r="G60" s="250">
        <f>IF(('4. melléklet'!G59+'4.a.mell.'!G60)=0,"",'4. melléklet'!G59+'4.a.mell.'!G60)</f>
      </c>
      <c r="H60" s="250">
        <f>IF(('4. melléklet'!H59+'4.a.mell.'!H60)=0,"",'4. melléklet'!H59+'4.a.mell.'!H60)</f>
      </c>
      <c r="I60" s="250">
        <f>IF(('4. melléklet'!I59+'4.a.mell.'!I60)=0,"",'4. melléklet'!I59+'4.a.mell.'!I60)</f>
      </c>
      <c r="J60" s="250">
        <f>IF(('4. melléklet'!J59+'4.a.mell.'!J60)=0,"",'4. melléklet'!J59+'4.a.mell.'!J60)</f>
      </c>
      <c r="K60" s="250">
        <f>IF(('4. melléklet'!K59+'4.a.mell.'!K60)=0,"",'4. melléklet'!K59+'4.a.mell.'!K60)</f>
      </c>
      <c r="L60" s="250">
        <f>IF(('4. melléklet'!L59+'4.a.mell.'!L60)=0,"",'4. melléklet'!L59+'4.a.mell.'!L60)</f>
        <v>2634000</v>
      </c>
      <c r="M60" s="250">
        <f>IF(('4. melléklet'!M59+'4.a.mell.'!M60)=0,"",'4. melléklet'!M59+'4.a.mell.'!M60)</f>
        <v>3098700</v>
      </c>
      <c r="N60" s="250">
        <f>IF(('4. melléklet'!N59+'4.a.mell.'!N60)=0,"",'4. melléklet'!N59+'4.a.mell.'!N60)</f>
        <v>3098000</v>
      </c>
    </row>
    <row r="61" spans="1:14" ht="15.75">
      <c r="A61" s="12" t="s">
        <v>557</v>
      </c>
      <c r="B61" s="31" t="s">
        <v>298</v>
      </c>
      <c r="C61" s="200">
        <f>IF(('4. melléklet'!C60+'4.a.mell.'!C61)=0,"",'4. melléklet'!C60+'4.a.mell.'!C61)</f>
      </c>
      <c r="D61" s="200">
        <f>IF(('4. melléklet'!D60+'4.a.mell.'!D61)=0,"",'4. melléklet'!D60+'4.a.mell.'!D61)</f>
      </c>
      <c r="E61" s="199">
        <f>IF(('4. melléklet'!E60+'4.a.mell.'!E61)=0,"",'4. melléklet'!E60+'4.a.mell.'!E61)</f>
      </c>
      <c r="F61" s="199">
        <f>IF(('4. melléklet'!F60+'4.a.mell.'!F61)=0,"",'4. melléklet'!F60+'4.a.mell.'!F61)</f>
      </c>
      <c r="G61" s="199">
        <f>IF(('4. melléklet'!G60+'4.a.mell.'!G61)=0,"",'4. melléklet'!G60+'4.a.mell.'!G61)</f>
      </c>
      <c r="H61" s="199">
        <f>IF(('4. melléklet'!H60+'4.a.mell.'!H61)=0,"",'4. melléklet'!H60+'4.a.mell.'!H61)</f>
      </c>
      <c r="I61" s="199">
        <f>IF(('4. melléklet'!I60+'4.a.mell.'!I61)=0,"",'4. melléklet'!I60+'4.a.mell.'!I61)</f>
      </c>
      <c r="J61" s="199">
        <f>IF(('4. melléklet'!J60+'4.a.mell.'!J61)=0,"",'4. melléklet'!J60+'4.a.mell.'!J61)</f>
      </c>
      <c r="K61" s="199">
        <f>IF(('4. melléklet'!K60+'4.a.mell.'!K61)=0,"",'4. melléklet'!K60+'4.a.mell.'!K61)</f>
      </c>
      <c r="L61" s="200">
        <f>IF(('4. melléklet'!L60+'4.a.mell.'!L61)=0,"",'4. melléklet'!L60+'4.a.mell.'!L61)</f>
      </c>
      <c r="M61" s="200">
        <f>IF(('4. melléklet'!M60+'4.a.mell.'!M61)=0,"",'4. melléklet'!M60+'4.a.mell.'!M61)</f>
      </c>
      <c r="N61" s="199">
        <f>IF(('4. melléklet'!N60+'4.a.mell.'!N61)=0,"",'4. melléklet'!N60+'4.a.mell.'!N61)</f>
      </c>
    </row>
    <row r="62" spans="1:14" ht="15.75">
      <c r="A62" s="12" t="s">
        <v>299</v>
      </c>
      <c r="B62" s="31" t="s">
        <v>300</v>
      </c>
      <c r="C62" s="200">
        <f>IF(('4. melléklet'!C61+'4.a.mell.'!C62)=0,"",'4. melléklet'!C61+'4.a.mell.'!C62)</f>
      </c>
      <c r="D62" s="200">
        <f>IF(('4. melléklet'!D61+'4.a.mell.'!D62)=0,"",'4. melléklet'!D61+'4.a.mell.'!D62)</f>
        <v>466860</v>
      </c>
      <c r="E62" s="199">
        <f>IF(('4. melléklet'!E61+'4.a.mell.'!E62)=0,"",'4. melléklet'!E61+'4.a.mell.'!E62)</f>
        <v>439408</v>
      </c>
      <c r="F62" s="199">
        <f>IF(('4. melléklet'!F61+'4.a.mell.'!F62)=0,"",'4. melléklet'!F61+'4.a.mell.'!F62)</f>
      </c>
      <c r="G62" s="199">
        <f>IF(('4. melléklet'!G61+'4.a.mell.'!G62)=0,"",'4. melléklet'!G61+'4.a.mell.'!G62)</f>
      </c>
      <c r="H62" s="199">
        <f>IF(('4. melléklet'!H61+'4.a.mell.'!H62)=0,"",'4. melléklet'!H61+'4.a.mell.'!H62)</f>
      </c>
      <c r="I62" s="199">
        <f>IF(('4. melléklet'!I61+'4.a.mell.'!I62)=0,"",'4. melléklet'!I61+'4.a.mell.'!I62)</f>
      </c>
      <c r="J62" s="199">
        <f>IF(('4. melléklet'!J61+'4.a.mell.'!J62)=0,"",'4. melléklet'!J61+'4.a.mell.'!J62)</f>
      </c>
      <c r="K62" s="199">
        <f>IF(('4. melléklet'!K61+'4.a.mell.'!K62)=0,"",'4. melléklet'!K61+'4.a.mell.'!K62)</f>
      </c>
      <c r="L62" s="200">
        <f>IF(('4. melléklet'!L61+'4.a.mell.'!L62)=0,"",'4. melléklet'!L61+'4.a.mell.'!L62)</f>
      </c>
      <c r="M62" s="200">
        <f>IF(('4. melléklet'!M61+'4.a.mell.'!M62)=0,"",'4. melléklet'!M61+'4.a.mell.'!M62)</f>
        <v>466860</v>
      </c>
      <c r="N62" s="199">
        <f>IF(('4. melléklet'!N61+'4.a.mell.'!N62)=0,"",'4. melléklet'!N61+'4.a.mell.'!N62)</f>
        <v>439408</v>
      </c>
    </row>
    <row r="63" spans="1:14" ht="30">
      <c r="A63" s="12" t="s">
        <v>301</v>
      </c>
      <c r="B63" s="31" t="s">
        <v>302</v>
      </c>
      <c r="C63" s="200">
        <f>IF(('4. melléklet'!C62+'4.a.mell.'!C63)=0,"",'4. melléklet'!C62+'4.a.mell.'!C63)</f>
      </c>
      <c r="D63" s="200">
        <f>IF(('4. melléklet'!D62+'4.a.mell.'!D63)=0,"",'4. melléklet'!D62+'4.a.mell.'!D63)</f>
      </c>
      <c r="E63" s="199">
        <f>IF(('4. melléklet'!E62+'4.a.mell.'!E63)=0,"",'4. melléklet'!E62+'4.a.mell.'!E63)</f>
      </c>
      <c r="F63" s="199">
        <f>IF(('4. melléklet'!F62+'4.a.mell.'!F63)=0,"",'4. melléklet'!F62+'4.a.mell.'!F63)</f>
      </c>
      <c r="G63" s="199">
        <f>IF(('4. melléklet'!G62+'4.a.mell.'!G63)=0,"",'4. melléklet'!G62+'4.a.mell.'!G63)</f>
      </c>
      <c r="H63" s="199">
        <f>IF(('4. melléklet'!H62+'4.a.mell.'!H63)=0,"",'4. melléklet'!H62+'4.a.mell.'!H63)</f>
      </c>
      <c r="I63" s="199">
        <f>IF(('4. melléklet'!I62+'4.a.mell.'!I63)=0,"",'4. melléklet'!I62+'4.a.mell.'!I63)</f>
      </c>
      <c r="J63" s="199">
        <f>IF(('4. melléklet'!J62+'4.a.mell.'!J63)=0,"",'4. melléklet'!J62+'4.a.mell.'!J63)</f>
      </c>
      <c r="K63" s="199">
        <f>IF(('4. melléklet'!K62+'4.a.mell.'!K63)=0,"",'4. melléklet'!K62+'4.a.mell.'!K63)</f>
      </c>
      <c r="L63" s="200">
        <f>IF(('4. melléklet'!L62+'4.a.mell.'!L63)=0,"",'4. melléklet'!L62+'4.a.mell.'!L63)</f>
      </c>
      <c r="M63" s="200">
        <f>IF(('4. melléklet'!M62+'4.a.mell.'!M63)=0,"",'4. melléklet'!M62+'4.a.mell.'!M63)</f>
      </c>
      <c r="N63" s="199">
        <f>IF(('4. melléklet'!N62+'4.a.mell.'!N63)=0,"",'4. melléklet'!N62+'4.a.mell.'!N63)</f>
      </c>
    </row>
    <row r="64" spans="1:14" ht="30">
      <c r="A64" s="12" t="s">
        <v>526</v>
      </c>
      <c r="B64" s="31" t="s">
        <v>303</v>
      </c>
      <c r="C64" s="200">
        <f>IF(('4. melléklet'!C63+'4.a.mell.'!C64)=0,"",'4. melléklet'!C63+'4.a.mell.'!C64)</f>
      </c>
      <c r="D64" s="200">
        <f>IF(('4. melléklet'!D63+'4.a.mell.'!D64)=0,"",'4. melléklet'!D63+'4.a.mell.'!D64)</f>
      </c>
      <c r="E64" s="199">
        <f>IF(('4. melléklet'!E63+'4.a.mell.'!E64)=0,"",'4. melléklet'!E63+'4.a.mell.'!E64)</f>
      </c>
      <c r="F64" s="199">
        <f>IF(('4. melléklet'!F63+'4.a.mell.'!F64)=0,"",'4. melléklet'!F63+'4.a.mell.'!F64)</f>
      </c>
      <c r="G64" s="199">
        <f>IF(('4. melléklet'!G63+'4.a.mell.'!G64)=0,"",'4. melléklet'!G63+'4.a.mell.'!G64)</f>
      </c>
      <c r="H64" s="199">
        <f>IF(('4. melléklet'!H63+'4.a.mell.'!H64)=0,"",'4. melléklet'!H63+'4.a.mell.'!H64)</f>
      </c>
      <c r="I64" s="199">
        <f>IF(('4. melléklet'!I63+'4.a.mell.'!I64)=0,"",'4. melléklet'!I63+'4.a.mell.'!I64)</f>
      </c>
      <c r="J64" s="199">
        <f>IF(('4. melléklet'!J63+'4.a.mell.'!J64)=0,"",'4. melléklet'!J63+'4.a.mell.'!J64)</f>
      </c>
      <c r="K64" s="199">
        <f>IF(('4. melléklet'!K63+'4.a.mell.'!K64)=0,"",'4. melléklet'!K63+'4.a.mell.'!K64)</f>
      </c>
      <c r="L64" s="200">
        <f>IF(('4. melléklet'!L63+'4.a.mell.'!L64)=0,"",'4. melléklet'!L63+'4.a.mell.'!L64)</f>
      </c>
      <c r="M64" s="200">
        <f>IF(('4. melléklet'!M63+'4.a.mell.'!M64)=0,"",'4. melléklet'!M63+'4.a.mell.'!M64)</f>
      </c>
      <c r="N64" s="199">
        <f>IF(('4. melléklet'!N63+'4.a.mell.'!N64)=0,"",'4. melléklet'!N63+'4.a.mell.'!N64)</f>
      </c>
    </row>
    <row r="65" spans="1:14" ht="30">
      <c r="A65" s="12" t="s">
        <v>558</v>
      </c>
      <c r="B65" s="31" t="s">
        <v>304</v>
      </c>
      <c r="C65" s="200">
        <f>IF(('4. melléklet'!C64+'4.a.mell.'!C65)=0,"",'4. melléklet'!C64+'4.a.mell.'!C65)</f>
      </c>
      <c r="D65" s="200">
        <f>IF(('4. melléklet'!D64+'4.a.mell.'!D65)=0,"",'4. melléklet'!D64+'4.a.mell.'!D65)</f>
      </c>
      <c r="E65" s="199">
        <f>IF(('4. melléklet'!E64+'4.a.mell.'!E65)=0,"",'4. melléklet'!E64+'4.a.mell.'!E65)</f>
      </c>
      <c r="F65" s="199">
        <f>IF(('4. melléklet'!F64+'4.a.mell.'!F65)=0,"",'4. melléklet'!F64+'4.a.mell.'!F65)</f>
      </c>
      <c r="G65" s="199">
        <f>IF(('4. melléklet'!G64+'4.a.mell.'!G65)=0,"",'4. melléklet'!G64+'4.a.mell.'!G65)</f>
      </c>
      <c r="H65" s="199">
        <f>IF(('4. melléklet'!H64+'4.a.mell.'!H65)=0,"",'4. melléklet'!H64+'4.a.mell.'!H65)</f>
      </c>
      <c r="I65" s="199">
        <f>IF(('4. melléklet'!I64+'4.a.mell.'!I65)=0,"",'4. melléklet'!I64+'4.a.mell.'!I65)</f>
      </c>
      <c r="J65" s="199">
        <f>IF(('4. melléklet'!J64+'4.a.mell.'!J65)=0,"",'4. melléklet'!J64+'4.a.mell.'!J65)</f>
      </c>
      <c r="K65" s="199">
        <f>IF(('4. melléklet'!K64+'4.a.mell.'!K65)=0,"",'4. melléklet'!K64+'4.a.mell.'!K65)</f>
      </c>
      <c r="L65" s="200">
        <f>IF(('4. melléklet'!L64+'4.a.mell.'!L65)=0,"",'4. melléklet'!L64+'4.a.mell.'!L65)</f>
      </c>
      <c r="M65" s="200">
        <f>IF(('4. melléklet'!M64+'4.a.mell.'!M65)=0,"",'4. melléklet'!M64+'4.a.mell.'!M65)</f>
      </c>
      <c r="N65" s="199">
        <f>IF(('4. melléklet'!N64+'4.a.mell.'!N65)=0,"",'4. melléklet'!N64+'4.a.mell.'!N65)</f>
      </c>
    </row>
    <row r="66" spans="1:14" ht="15.75">
      <c r="A66" s="12" t="s">
        <v>527</v>
      </c>
      <c r="B66" s="31" t="s">
        <v>305</v>
      </c>
      <c r="C66" s="200">
        <f>IF(('4. melléklet'!C65+'4.a.mell.'!C66)=0,"",'4. melléklet'!C65+'4.a.mell.'!C66)</f>
        <v>76479000</v>
      </c>
      <c r="D66" s="200">
        <f>IF(('4. melléklet'!D65+'4.a.mell.'!D66)=0,"",'4. melléklet'!D65+'4.a.mell.'!D66)</f>
        <v>75461000</v>
      </c>
      <c r="E66" s="199">
        <f>IF(('4. melléklet'!E65+'4.a.mell.'!E66)=0,"",'4. melléklet'!E65+'4.a.mell.'!E66)</f>
        <v>72409499</v>
      </c>
      <c r="F66" s="199">
        <f>IF(('4. melléklet'!F65+'4.a.mell.'!F66)=0,"",'4. melléklet'!F65+'4.a.mell.'!F66)</f>
      </c>
      <c r="G66" s="199">
        <f>IF(('4. melléklet'!G65+'4.a.mell.'!G66)=0,"",'4. melléklet'!G65+'4.a.mell.'!G66)</f>
      </c>
      <c r="H66" s="199">
        <f>IF(('4. melléklet'!H65+'4.a.mell.'!H66)=0,"",'4. melléklet'!H65+'4.a.mell.'!H66)</f>
      </c>
      <c r="I66" s="199">
        <f>IF(('4. melléklet'!I65+'4.a.mell.'!I66)=0,"",'4. melléklet'!I65+'4.a.mell.'!I66)</f>
      </c>
      <c r="J66" s="199">
        <f>IF(('4. melléklet'!J65+'4.a.mell.'!J66)=0,"",'4. melléklet'!J65+'4.a.mell.'!J66)</f>
      </c>
      <c r="K66" s="199">
        <f>IF(('4. melléklet'!K65+'4.a.mell.'!K66)=0,"",'4. melléklet'!K65+'4.a.mell.'!K66)</f>
      </c>
      <c r="L66" s="200">
        <f>IF(('4. melléklet'!L65+'4.a.mell.'!L66)=0,"",'4. melléklet'!L65+'4.a.mell.'!L66)</f>
        <v>76479000</v>
      </c>
      <c r="M66" s="200">
        <f>IF(('4. melléklet'!M65+'4.a.mell.'!M66)=0,"",'4. melléklet'!M65+'4.a.mell.'!M66)</f>
        <v>75461000</v>
      </c>
      <c r="N66" s="199">
        <f>IF(('4. melléklet'!N65+'4.a.mell.'!N66)=0,"",'4. melléklet'!N65+'4.a.mell.'!N66)</f>
        <v>72409499</v>
      </c>
    </row>
    <row r="67" spans="1:14" ht="30">
      <c r="A67" s="12" t="s">
        <v>559</v>
      </c>
      <c r="B67" s="31" t="s">
        <v>306</v>
      </c>
      <c r="C67" s="200">
        <f>IF(('4. melléklet'!C66+'4.a.mell.'!C67)=0,"",'4. melléklet'!C66+'4.a.mell.'!C67)</f>
      </c>
      <c r="D67" s="200">
        <f>IF(('4. melléklet'!D66+'4.a.mell.'!D67)=0,"",'4. melléklet'!D66+'4.a.mell.'!D67)</f>
      </c>
      <c r="E67" s="199">
        <f>IF(('4. melléklet'!E66+'4.a.mell.'!E67)=0,"",'4. melléklet'!E66+'4.a.mell.'!E67)</f>
      </c>
      <c r="F67" s="199">
        <f>IF(('4. melléklet'!F66+'4.a.mell.'!F67)=0,"",'4. melléklet'!F66+'4.a.mell.'!F67)</f>
      </c>
      <c r="G67" s="199">
        <f>IF(('4. melléklet'!G66+'4.a.mell.'!G67)=0,"",'4. melléklet'!G66+'4.a.mell.'!G67)</f>
      </c>
      <c r="H67" s="199">
        <f>IF(('4. melléklet'!H66+'4.a.mell.'!H67)=0,"",'4. melléklet'!H66+'4.a.mell.'!H67)</f>
      </c>
      <c r="I67" s="199">
        <f>IF(('4. melléklet'!I66+'4.a.mell.'!I67)=0,"",'4. melléklet'!I66+'4.a.mell.'!I67)</f>
      </c>
      <c r="J67" s="199">
        <f>IF(('4. melléklet'!J66+'4.a.mell.'!J67)=0,"",'4. melléklet'!J66+'4.a.mell.'!J67)</f>
      </c>
      <c r="K67" s="199">
        <f>IF(('4. melléklet'!K66+'4.a.mell.'!K67)=0,"",'4. melléklet'!K66+'4.a.mell.'!K67)</f>
      </c>
      <c r="L67" s="200">
        <f>IF(('4. melléklet'!L66+'4.a.mell.'!L67)=0,"",'4. melléklet'!L66+'4.a.mell.'!L67)</f>
      </c>
      <c r="M67" s="200">
        <f>IF(('4. melléklet'!M66+'4.a.mell.'!M67)=0,"",'4. melléklet'!M66+'4.a.mell.'!M67)</f>
      </c>
      <c r="N67" s="199">
        <f>IF(('4. melléklet'!N66+'4.a.mell.'!N67)=0,"",'4. melléklet'!N66+'4.a.mell.'!N67)</f>
      </c>
    </row>
    <row r="68" spans="1:14" ht="30">
      <c r="A68" s="12" t="s">
        <v>560</v>
      </c>
      <c r="B68" s="31" t="s">
        <v>307</v>
      </c>
      <c r="C68" s="200">
        <f>IF(('4. melléklet'!C67+'4.a.mell.'!C68)=0,"",'4. melléklet'!C67+'4.a.mell.'!C68)</f>
      </c>
      <c r="D68" s="200">
        <f>IF(('4. melléklet'!D67+'4.a.mell.'!D68)=0,"",'4. melléklet'!D67+'4.a.mell.'!D68)</f>
      </c>
      <c r="E68" s="199">
        <f>IF(('4. melléklet'!E67+'4.a.mell.'!E68)=0,"",'4. melléklet'!E67+'4.a.mell.'!E68)</f>
      </c>
      <c r="F68" s="199">
        <f>IF(('4. melléklet'!F67+'4.a.mell.'!F68)=0,"",'4. melléklet'!F67+'4.a.mell.'!F68)</f>
      </c>
      <c r="G68" s="199">
        <f>IF(('4. melléklet'!G67+'4.a.mell.'!G68)=0,"",'4. melléklet'!G67+'4.a.mell.'!G68)</f>
      </c>
      <c r="H68" s="199">
        <f>IF(('4. melléklet'!H67+'4.a.mell.'!H68)=0,"",'4. melléklet'!H67+'4.a.mell.'!H68)</f>
      </c>
      <c r="I68" s="199">
        <f>IF(('4. melléklet'!I67+'4.a.mell.'!I68)=0,"",'4. melléklet'!I67+'4.a.mell.'!I68)</f>
      </c>
      <c r="J68" s="199">
        <f>IF(('4. melléklet'!J67+'4.a.mell.'!J68)=0,"",'4. melléklet'!J67+'4.a.mell.'!J68)</f>
      </c>
      <c r="K68" s="199">
        <f>IF(('4. melléklet'!K67+'4.a.mell.'!K68)=0,"",'4. melléklet'!K67+'4.a.mell.'!K68)</f>
      </c>
      <c r="L68" s="200">
        <f>IF(('4. melléklet'!L67+'4.a.mell.'!L68)=0,"",'4. melléklet'!L67+'4.a.mell.'!L68)</f>
      </c>
      <c r="M68" s="200">
        <f>IF(('4. melléklet'!M67+'4.a.mell.'!M68)=0,"",'4. melléklet'!M67+'4.a.mell.'!M68)</f>
      </c>
      <c r="N68" s="199">
        <f>IF(('4. melléklet'!N67+'4.a.mell.'!N68)=0,"",'4. melléklet'!N67+'4.a.mell.'!N68)</f>
      </c>
    </row>
    <row r="69" spans="1:14" ht="15.75">
      <c r="A69" s="12" t="s">
        <v>308</v>
      </c>
      <c r="B69" s="31" t="s">
        <v>309</v>
      </c>
      <c r="C69" s="200">
        <f>IF(('4. melléklet'!C68+'4.a.mell.'!C69)=0,"",'4. melléklet'!C68+'4.a.mell.'!C69)</f>
      </c>
      <c r="D69" s="200">
        <f>IF(('4. melléklet'!D68+'4.a.mell.'!D69)=0,"",'4. melléklet'!D68+'4.a.mell.'!D69)</f>
      </c>
      <c r="E69" s="199">
        <f>IF(('4. melléklet'!E68+'4.a.mell.'!E69)=0,"",'4. melléklet'!E68+'4.a.mell.'!E69)</f>
      </c>
      <c r="F69" s="199">
        <f>IF(('4. melléklet'!F68+'4.a.mell.'!F69)=0,"",'4. melléklet'!F68+'4.a.mell.'!F69)</f>
      </c>
      <c r="G69" s="199">
        <f>IF(('4. melléklet'!G68+'4.a.mell.'!G69)=0,"",'4. melléklet'!G68+'4.a.mell.'!G69)</f>
      </c>
      <c r="H69" s="199">
        <f>IF(('4. melléklet'!H68+'4.a.mell.'!H69)=0,"",'4. melléklet'!H68+'4.a.mell.'!H69)</f>
      </c>
      <c r="I69" s="199">
        <f>IF(('4. melléklet'!I68+'4.a.mell.'!I69)=0,"",'4. melléklet'!I68+'4.a.mell.'!I69)</f>
      </c>
      <c r="J69" s="199">
        <f>IF(('4. melléklet'!J68+'4.a.mell.'!J69)=0,"",'4. melléklet'!J68+'4.a.mell.'!J69)</f>
      </c>
      <c r="K69" s="199">
        <f>IF(('4. melléklet'!K68+'4.a.mell.'!K69)=0,"",'4. melléklet'!K68+'4.a.mell.'!K69)</f>
      </c>
      <c r="L69" s="200">
        <f>IF(('4. melléklet'!L68+'4.a.mell.'!L69)=0,"",'4. melléklet'!L68+'4.a.mell.'!L69)</f>
      </c>
      <c r="M69" s="200">
        <f>IF(('4. melléklet'!M68+'4.a.mell.'!M69)=0,"",'4. melléklet'!M68+'4.a.mell.'!M69)</f>
      </c>
      <c r="N69" s="199">
        <f>IF(('4. melléklet'!N68+'4.a.mell.'!N69)=0,"",'4. melléklet'!N68+'4.a.mell.'!N69)</f>
      </c>
    </row>
    <row r="70" spans="1:14" ht="15.75">
      <c r="A70" s="19" t="s">
        <v>310</v>
      </c>
      <c r="B70" s="31" t="s">
        <v>311</v>
      </c>
      <c r="C70" s="200">
        <f>IF(('4. melléklet'!C69+'4.a.mell.'!C70)=0,"",'4. melléklet'!C69+'4.a.mell.'!C70)</f>
      </c>
      <c r="D70" s="200">
        <f>IF(('4. melléklet'!D69+'4.a.mell.'!D70)=0,"",'4. melléklet'!D69+'4.a.mell.'!D70)</f>
      </c>
      <c r="E70" s="199">
        <f>IF(('4. melléklet'!E69+'4.a.mell.'!E70)=0,"",'4. melléklet'!E69+'4.a.mell.'!E70)</f>
      </c>
      <c r="F70" s="199">
        <f>IF(('4. melléklet'!F69+'4.a.mell.'!F70)=0,"",'4. melléklet'!F69+'4.a.mell.'!F70)</f>
      </c>
      <c r="G70" s="199">
        <f>IF(('4. melléklet'!G69+'4.a.mell.'!G70)=0,"",'4. melléklet'!G69+'4.a.mell.'!G70)</f>
      </c>
      <c r="H70" s="199">
        <f>IF(('4. melléklet'!H69+'4.a.mell.'!H70)=0,"",'4. melléklet'!H69+'4.a.mell.'!H70)</f>
      </c>
      <c r="I70" s="199">
        <f>IF(('4. melléklet'!I69+'4.a.mell.'!I70)=0,"",'4. melléklet'!I69+'4.a.mell.'!I70)</f>
      </c>
      <c r="J70" s="199">
        <f>IF(('4. melléklet'!J69+'4.a.mell.'!J70)=0,"",'4. melléklet'!J69+'4.a.mell.'!J70)</f>
      </c>
      <c r="K70" s="199">
        <f>IF(('4. melléklet'!K69+'4.a.mell.'!K70)=0,"",'4. melléklet'!K69+'4.a.mell.'!K70)</f>
      </c>
      <c r="L70" s="200">
        <f>IF(('4. melléklet'!L69+'4.a.mell.'!L70)=0,"",'4. melléklet'!L69+'4.a.mell.'!L70)</f>
      </c>
      <c r="M70" s="200">
        <f>IF(('4. melléklet'!M69+'4.a.mell.'!M70)=0,"",'4. melléklet'!M69+'4.a.mell.'!M70)</f>
      </c>
      <c r="N70" s="199">
        <f>IF(('4. melléklet'!N69+'4.a.mell.'!N70)=0,"",'4. melléklet'!N69+'4.a.mell.'!N70)</f>
      </c>
    </row>
    <row r="71" spans="1:14" ht="15.75">
      <c r="A71" s="12" t="s">
        <v>561</v>
      </c>
      <c r="B71" s="31" t="s">
        <v>312</v>
      </c>
      <c r="C71" s="200">
        <f>IF(('4. melléklet'!C70+'4.a.mell.'!C71)=0,"",'4. melléklet'!C70+'4.a.mell.'!C71)</f>
      </c>
      <c r="D71" s="200">
        <f>IF(('4. melléklet'!D70+'4.a.mell.'!D71)=0,"",'4. melléklet'!D70+'4.a.mell.'!D71)</f>
        <v>200000</v>
      </c>
      <c r="E71" s="199">
        <f>IF(('4. melléklet'!E70+'4.a.mell.'!E71)=0,"",'4. melléklet'!E70+'4.a.mell.'!E71)</f>
        <v>200000</v>
      </c>
      <c r="F71" s="199">
        <f>IF(('4. melléklet'!F70+'4.a.mell.'!F71)=0,"",'4. melléklet'!F70+'4.a.mell.'!F71)</f>
      </c>
      <c r="G71" s="199">
        <f>IF(('4. melléklet'!G70+'4.a.mell.'!G71)=0,"",'4. melléklet'!G70+'4.a.mell.'!G71)</f>
      </c>
      <c r="H71" s="199">
        <f>IF(('4. melléklet'!H70+'4.a.mell.'!H71)=0,"",'4. melléklet'!H70+'4.a.mell.'!H71)</f>
      </c>
      <c r="I71" s="199">
        <f>IF(('4. melléklet'!I70+'4.a.mell.'!I71)=0,"",'4. melléklet'!I70+'4.a.mell.'!I71)</f>
      </c>
      <c r="J71" s="199">
        <f>IF(('4. melléklet'!J70+'4.a.mell.'!J71)=0,"",'4. melléklet'!J70+'4.a.mell.'!J71)</f>
      </c>
      <c r="K71" s="199">
        <f>IF(('4. melléklet'!K70+'4.a.mell.'!K71)=0,"",'4. melléklet'!K70+'4.a.mell.'!K71)</f>
      </c>
      <c r="L71" s="200">
        <f>IF(('4. melléklet'!L70+'4.a.mell.'!L71)=0,"",'4. melléklet'!L70+'4.a.mell.'!L71)</f>
      </c>
      <c r="M71" s="200">
        <f>IF(('4. melléklet'!M70+'4.a.mell.'!M71)=0,"",'4. melléklet'!M70+'4.a.mell.'!M71)</f>
        <v>200000</v>
      </c>
      <c r="N71" s="199">
        <f>IF(('4. melléklet'!N70+'4.a.mell.'!N71)=0,"",'4. melléklet'!N70+'4.a.mell.'!N71)</f>
        <v>200000</v>
      </c>
    </row>
    <row r="72" spans="1:14" ht="15.75">
      <c r="A72" s="19" t="s">
        <v>693</v>
      </c>
      <c r="B72" s="31" t="s">
        <v>313</v>
      </c>
      <c r="C72" s="200">
        <f>IF(('4. melléklet'!C71+'4.a.mell.'!C72)=0,"",'4. melléklet'!C71+'4.a.mell.'!C72)</f>
      </c>
      <c r="D72" s="200">
        <f>IF(('4. melléklet'!D71+'4.a.mell.'!D72)=0,"",'4. melléklet'!D71+'4.a.mell.'!D72)</f>
      </c>
      <c r="E72" s="199">
        <f>IF(('4. melléklet'!E71+'4.a.mell.'!E72)=0,"",'4. melléklet'!E71+'4.a.mell.'!E72)</f>
      </c>
      <c r="F72" s="199">
        <f>IF(('4. melléklet'!F71+'4.a.mell.'!F72)=0,"",'4. melléklet'!F71+'4.a.mell.'!F72)</f>
      </c>
      <c r="G72" s="199">
        <f>IF(('4. melléklet'!G71+'4.a.mell.'!G72)=0,"",'4. melléklet'!G71+'4.a.mell.'!G72)</f>
      </c>
      <c r="H72" s="199">
        <f>IF(('4. melléklet'!H71+'4.a.mell.'!H72)=0,"",'4. melléklet'!H71+'4.a.mell.'!H72)</f>
      </c>
      <c r="I72" s="199">
        <f>IF(('4. melléklet'!I71+'4.a.mell.'!I72)=0,"",'4. melléklet'!I71+'4.a.mell.'!I72)</f>
      </c>
      <c r="J72" s="199">
        <f>IF(('4. melléklet'!J71+'4.a.mell.'!J72)=0,"",'4. melléklet'!J71+'4.a.mell.'!J72)</f>
      </c>
      <c r="K72" s="199">
        <f>IF(('4. melléklet'!K71+'4.a.mell.'!K72)=0,"",'4. melléklet'!K71+'4.a.mell.'!K72)</f>
      </c>
      <c r="L72" s="200">
        <f>IF(('4. melléklet'!L71+'4.a.mell.'!L72)=0,"",'4. melléklet'!L71+'4.a.mell.'!L72)</f>
      </c>
      <c r="M72" s="200">
        <f>IF(('4. melléklet'!M71+'4.a.mell.'!M72)=0,"",'4. melléklet'!M71+'4.a.mell.'!M72)</f>
      </c>
      <c r="N72" s="199">
        <f>IF(('4. melléklet'!N71+'4.a.mell.'!N72)=0,"",'4. melléklet'!N71+'4.a.mell.'!N72)</f>
      </c>
    </row>
    <row r="73" spans="1:14" ht="15.75">
      <c r="A73" s="19" t="s">
        <v>694</v>
      </c>
      <c r="B73" s="31" t="s">
        <v>313</v>
      </c>
      <c r="C73" s="200">
        <f>IF(('4. melléklet'!C72+'4.a.mell.'!C73)=0,"",'4. melléklet'!C72+'4.a.mell.'!C73)</f>
      </c>
      <c r="D73" s="200">
        <f>IF(('4. melléklet'!D72+'4.a.mell.'!D73)=0,"",'4. melléklet'!D72+'4.a.mell.'!D73)</f>
      </c>
      <c r="E73" s="199">
        <f>IF(('4. melléklet'!E72+'4.a.mell.'!E73)=0,"",'4. melléklet'!E72+'4.a.mell.'!E73)</f>
      </c>
      <c r="F73" s="199">
        <f>IF(('4. melléklet'!F72+'4.a.mell.'!F73)=0,"",'4. melléklet'!F72+'4.a.mell.'!F73)</f>
      </c>
      <c r="G73" s="199">
        <f>IF(('4. melléklet'!G72+'4.a.mell.'!G73)=0,"",'4. melléklet'!G72+'4.a.mell.'!G73)</f>
      </c>
      <c r="H73" s="199">
        <f>IF(('4. melléklet'!H72+'4.a.mell.'!H73)=0,"",'4. melléklet'!H72+'4.a.mell.'!H73)</f>
      </c>
      <c r="I73" s="199">
        <f>IF(('4. melléklet'!I72+'4.a.mell.'!I73)=0,"",'4. melléklet'!I72+'4.a.mell.'!I73)</f>
      </c>
      <c r="J73" s="199">
        <f>IF(('4. melléklet'!J72+'4.a.mell.'!J73)=0,"",'4. melléklet'!J72+'4.a.mell.'!J73)</f>
      </c>
      <c r="K73" s="199">
        <f>IF(('4. melléklet'!K72+'4.a.mell.'!K73)=0,"",'4. melléklet'!K72+'4.a.mell.'!K73)</f>
      </c>
      <c r="L73" s="200">
        <f>IF(('4. melléklet'!L72+'4.a.mell.'!L73)=0,"",'4. melléklet'!L72+'4.a.mell.'!L73)</f>
      </c>
      <c r="M73" s="200">
        <f>IF(('4. melléklet'!M72+'4.a.mell.'!M73)=0,"",'4. melléklet'!M72+'4.a.mell.'!M73)</f>
      </c>
      <c r="N73" s="199">
        <f>IF(('4. melléklet'!N72+'4.a.mell.'!N73)=0,"",'4. melléklet'!N72+'4.a.mell.'!N73)</f>
      </c>
    </row>
    <row r="74" spans="1:14" ht="15">
      <c r="A74" s="43" t="s">
        <v>528</v>
      </c>
      <c r="B74" s="46" t="s">
        <v>314</v>
      </c>
      <c r="C74" s="250">
        <f>IF(('4. melléklet'!C73+'4.a.mell.'!C74)=0,"",'4. melléklet'!C73+'4.a.mell.'!C74)</f>
        <v>76479000</v>
      </c>
      <c r="D74" s="250">
        <f>IF(('4. melléklet'!D73+'4.a.mell.'!D74)=0,"",'4. melléklet'!D73+'4.a.mell.'!D74)</f>
        <v>76127860</v>
      </c>
      <c r="E74" s="250">
        <f>IF(('4. melléklet'!E73+'4.a.mell.'!E74)=0,"",'4. melléklet'!E73+'4.a.mell.'!E74)</f>
        <v>73048907</v>
      </c>
      <c r="F74" s="250">
        <f>IF(('4. melléklet'!F73+'4.a.mell.'!F74)=0,"",'4. melléklet'!F73+'4.a.mell.'!F74)</f>
      </c>
      <c r="G74" s="250">
        <f>IF(('4. melléklet'!G73+'4.a.mell.'!G74)=0,"",'4. melléklet'!G73+'4.a.mell.'!G74)</f>
      </c>
      <c r="H74" s="250">
        <f>IF(('4. melléklet'!H73+'4.a.mell.'!H74)=0,"",'4. melléklet'!H73+'4.a.mell.'!H74)</f>
      </c>
      <c r="I74" s="250">
        <f>IF(('4. melléklet'!I73+'4.a.mell.'!I74)=0,"",'4. melléklet'!I73+'4.a.mell.'!I74)</f>
      </c>
      <c r="J74" s="250">
        <f>IF(('4. melléklet'!J73+'4.a.mell.'!J74)=0,"",'4. melléklet'!J73+'4.a.mell.'!J74)</f>
      </c>
      <c r="K74" s="250">
        <f>IF(('4. melléklet'!K73+'4.a.mell.'!K74)=0,"",'4. melléklet'!K73+'4.a.mell.'!K74)</f>
      </c>
      <c r="L74" s="250">
        <f>IF(('4. melléklet'!L73+'4.a.mell.'!L74)=0,"",'4. melléklet'!L73+'4.a.mell.'!L74)</f>
        <v>76479000</v>
      </c>
      <c r="M74" s="250">
        <f>IF(('4. melléklet'!M73+'4.a.mell.'!M74)=0,"",'4. melléklet'!M73+'4.a.mell.'!M74)</f>
        <v>76127860</v>
      </c>
      <c r="N74" s="250">
        <f>IF(('4. melléklet'!N73+'4.a.mell.'!N74)=0,"",'4. melléklet'!N73+'4.a.mell.'!N74)</f>
        <v>73048907</v>
      </c>
    </row>
    <row r="75" spans="1:14" ht="15.75">
      <c r="A75" s="85" t="s">
        <v>683</v>
      </c>
      <c r="B75" s="86"/>
      <c r="C75" s="251">
        <f>IF(('4. melléklet'!C74+'4.a.mell.'!C75)=0,"",'4. melléklet'!C74+'4.a.mell.'!C75)</f>
        <v>152141000</v>
      </c>
      <c r="D75" s="251">
        <f>IF(('4. melléklet'!D74+'4.a.mell.'!D75)=0,"",'4. melléklet'!D74+'4.a.mell.'!D75)</f>
        <v>168312308</v>
      </c>
      <c r="E75" s="251">
        <f>IF(('4. melléklet'!E74+'4.a.mell.'!E75)=0,"",'4. melléklet'!E74+'4.a.mell.'!E75)</f>
        <v>155255317</v>
      </c>
      <c r="F75" s="251">
        <f>IF(('4. melléklet'!F74+'4.a.mell.'!F75)=0,"",'4. melléklet'!F74+'4.a.mell.'!F75)</f>
      </c>
      <c r="G75" s="251">
        <f>IF(('4. melléklet'!G74+'4.a.mell.'!G75)=0,"",'4. melléklet'!G74+'4.a.mell.'!G75)</f>
      </c>
      <c r="H75" s="251">
        <f>IF(('4. melléklet'!H74+'4.a.mell.'!H75)=0,"",'4. melléklet'!H74+'4.a.mell.'!H75)</f>
      </c>
      <c r="I75" s="251">
        <f>IF(('4. melléklet'!I74+'4.a.mell.'!I75)=0,"",'4. melléklet'!I74+'4.a.mell.'!I75)</f>
      </c>
      <c r="J75" s="251">
        <f>IF(('4. melléklet'!J74+'4.a.mell.'!J75)=0,"",'4. melléklet'!J74+'4.a.mell.'!J75)</f>
      </c>
      <c r="K75" s="251">
        <f>IF(('4. melléklet'!K74+'4.a.mell.'!K75)=0,"",'4. melléklet'!K74+'4.a.mell.'!K75)</f>
      </c>
      <c r="L75" s="251">
        <f>IF(('4. melléklet'!L74+'4.a.mell.'!L75)=0,"",'4. melléklet'!L74+'4.a.mell.'!L75)</f>
        <v>152141000</v>
      </c>
      <c r="M75" s="251">
        <f>IF(('4. melléklet'!M74+'4.a.mell.'!M75)=0,"",'4. melléklet'!M74+'4.a.mell.'!M75)</f>
        <v>168312308</v>
      </c>
      <c r="N75" s="251">
        <f>IF(('4. melléklet'!N74+'4.a.mell.'!N75)=0,"",'4. melléklet'!N74+'4.a.mell.'!N75)</f>
        <v>155255317</v>
      </c>
    </row>
    <row r="76" spans="1:14" ht="15.75">
      <c r="A76" s="35" t="s">
        <v>315</v>
      </c>
      <c r="B76" s="31" t="s">
        <v>316</v>
      </c>
      <c r="C76" s="200">
        <f>IF(('4. melléklet'!C75+'4.a.mell.'!C76)=0,"",'4. melléklet'!C75+'4.a.mell.'!C76)</f>
      </c>
      <c r="D76" s="200">
        <f>IF(('4. melléklet'!D75+'4.a.mell.'!D76)=0,"",'4. melléklet'!D75+'4.a.mell.'!D76)</f>
        <v>259500</v>
      </c>
      <c r="E76" s="199">
        <f>IF(('4. melléklet'!E75+'4.a.mell.'!E76)=0,"",'4. melléklet'!E75+'4.a.mell.'!E76)</f>
        <v>253100</v>
      </c>
      <c r="F76" s="199">
        <f>IF(('4. melléklet'!F75+'4.a.mell.'!F76)=0,"",'4. melléklet'!F75+'4.a.mell.'!F76)</f>
      </c>
      <c r="G76" s="199">
        <f>IF(('4. melléklet'!G75+'4.a.mell.'!G76)=0,"",'4. melléklet'!G75+'4.a.mell.'!G76)</f>
      </c>
      <c r="H76" s="199">
        <f>IF(('4. melléklet'!H75+'4.a.mell.'!H76)=0,"",'4. melléklet'!H75+'4.a.mell.'!H76)</f>
      </c>
      <c r="I76" s="199">
        <f>IF(('4. melléklet'!I75+'4.a.mell.'!I76)=0,"",'4. melléklet'!I75+'4.a.mell.'!I76)</f>
      </c>
      <c r="J76" s="199">
        <f>IF(('4. melléklet'!J75+'4.a.mell.'!J76)=0,"",'4. melléklet'!J75+'4.a.mell.'!J76)</f>
      </c>
      <c r="K76" s="199">
        <f>IF(('4. melléklet'!K75+'4.a.mell.'!K76)=0,"",'4. melléklet'!K75+'4.a.mell.'!K76)</f>
      </c>
      <c r="L76" s="200">
        <f>IF(('4. melléklet'!L75+'4.a.mell.'!L76)=0,"",'4. melléklet'!L75+'4.a.mell.'!L76)</f>
      </c>
      <c r="M76" s="200">
        <f>IF(('4. melléklet'!M75+'4.a.mell.'!M76)=0,"",'4. melléklet'!M75+'4.a.mell.'!M76)</f>
        <v>259500</v>
      </c>
      <c r="N76" s="199">
        <f>IF(('4. melléklet'!N75+'4.a.mell.'!N76)=0,"",'4. melléklet'!N75+'4.a.mell.'!N76)</f>
        <v>253100</v>
      </c>
    </row>
    <row r="77" spans="1:14" ht="15.75">
      <c r="A77" s="35" t="s">
        <v>562</v>
      </c>
      <c r="B77" s="31" t="s">
        <v>317</v>
      </c>
      <c r="C77" s="200">
        <f>IF(('4. melléklet'!C76+'4.a.mell.'!C77)=0,"",'4. melléklet'!C76+'4.a.mell.'!C77)</f>
      </c>
      <c r="D77" s="200">
        <f>IF(('4. melléklet'!D76+'4.a.mell.'!D77)=0,"",'4. melléklet'!D76+'4.a.mell.'!D77)</f>
      </c>
      <c r="E77" s="199">
        <f>IF(('4. melléklet'!E76+'4.a.mell.'!E77)=0,"",'4. melléklet'!E76+'4.a.mell.'!E77)</f>
      </c>
      <c r="F77" s="199">
        <f>IF(('4. melléklet'!F76+'4.a.mell.'!F77)=0,"",'4. melléklet'!F76+'4.a.mell.'!F77)</f>
      </c>
      <c r="G77" s="199">
        <f>IF(('4. melléklet'!G76+'4.a.mell.'!G77)=0,"",'4. melléklet'!G76+'4.a.mell.'!G77)</f>
      </c>
      <c r="H77" s="199">
        <f>IF(('4. melléklet'!H76+'4.a.mell.'!H77)=0,"",'4. melléklet'!H76+'4.a.mell.'!H77)</f>
      </c>
      <c r="I77" s="199">
        <f>IF(('4. melléklet'!I76+'4.a.mell.'!I77)=0,"",'4. melléklet'!I76+'4.a.mell.'!I77)</f>
      </c>
      <c r="J77" s="199">
        <f>IF(('4. melléklet'!J76+'4.a.mell.'!J77)=0,"",'4. melléklet'!J76+'4.a.mell.'!J77)</f>
      </c>
      <c r="K77" s="199">
        <f>IF(('4. melléklet'!K76+'4.a.mell.'!K77)=0,"",'4. melléklet'!K76+'4.a.mell.'!K77)</f>
      </c>
      <c r="L77" s="200">
        <f>IF(('4. melléklet'!L76+'4.a.mell.'!L77)=0,"",'4. melléklet'!L76+'4.a.mell.'!L77)</f>
      </c>
      <c r="M77" s="200">
        <f>IF(('4. melléklet'!M76+'4.a.mell.'!M77)=0,"",'4. melléklet'!M76+'4.a.mell.'!M77)</f>
      </c>
      <c r="N77" s="199">
        <f>IF(('4. melléklet'!N76+'4.a.mell.'!N77)=0,"",'4. melléklet'!N76+'4.a.mell.'!N77)</f>
      </c>
    </row>
    <row r="78" spans="1:14" ht="15.75">
      <c r="A78" s="35" t="s">
        <v>318</v>
      </c>
      <c r="B78" s="31" t="s">
        <v>319</v>
      </c>
      <c r="C78" s="200">
        <f>IF(('4. melléklet'!C77+'4.a.mell.'!C78)=0,"",'4. melléklet'!C77+'4.a.mell.'!C78)</f>
      </c>
      <c r="D78" s="200">
        <f>IF(('4. melléklet'!D77+'4.a.mell.'!D78)=0,"",'4. melléklet'!D77+'4.a.mell.'!D78)</f>
        <v>580039</v>
      </c>
      <c r="E78" s="199">
        <f>IF(('4. melléklet'!E77+'4.a.mell.'!E78)=0,"",'4. melléklet'!E77+'4.a.mell.'!E78)</f>
        <v>579213</v>
      </c>
      <c r="F78" s="199">
        <f>IF(('4. melléklet'!F77+'4.a.mell.'!F78)=0,"",'4. melléklet'!F77+'4.a.mell.'!F78)</f>
      </c>
      <c r="G78" s="199">
        <f>IF(('4. melléklet'!G77+'4.a.mell.'!G78)=0,"",'4. melléklet'!G77+'4.a.mell.'!G78)</f>
      </c>
      <c r="H78" s="199">
        <f>IF(('4. melléklet'!H77+'4.a.mell.'!H78)=0,"",'4. melléklet'!H77+'4.a.mell.'!H78)</f>
      </c>
      <c r="I78" s="199">
        <f>IF(('4. melléklet'!I77+'4.a.mell.'!I78)=0,"",'4. melléklet'!I77+'4.a.mell.'!I78)</f>
      </c>
      <c r="J78" s="199">
        <f>IF(('4. melléklet'!J77+'4.a.mell.'!J78)=0,"",'4. melléklet'!J77+'4.a.mell.'!J78)</f>
      </c>
      <c r="K78" s="199">
        <f>IF(('4. melléklet'!K77+'4.a.mell.'!K78)=0,"",'4. melléklet'!K77+'4.a.mell.'!K78)</f>
      </c>
      <c r="L78" s="200">
        <f>IF(('4. melléklet'!L77+'4.a.mell.'!L78)=0,"",'4. melléklet'!L77+'4.a.mell.'!L78)</f>
      </c>
      <c r="M78" s="200">
        <f>IF(('4. melléklet'!M77+'4.a.mell.'!M78)=0,"",'4. melléklet'!M77+'4.a.mell.'!M78)</f>
        <v>580039</v>
      </c>
      <c r="N78" s="199">
        <f>IF(('4. melléklet'!N77+'4.a.mell.'!N78)=0,"",'4. melléklet'!N77+'4.a.mell.'!N78)</f>
        <v>579213</v>
      </c>
    </row>
    <row r="79" spans="1:14" ht="15.75">
      <c r="A79" s="35" t="s">
        <v>320</v>
      </c>
      <c r="B79" s="31" t="s">
        <v>321</v>
      </c>
      <c r="C79" s="200">
        <f>IF(('4. melléklet'!C78+'4.a.mell.'!C79)=0,"",'4. melléklet'!C78+'4.a.mell.'!C79)</f>
        <v>7401000</v>
      </c>
      <c r="D79" s="200">
        <f>IF(('4. melléklet'!D78+'4.a.mell.'!D79)=0,"",'4. melléklet'!D78+'4.a.mell.'!D79)</f>
        <v>8165921</v>
      </c>
      <c r="E79" s="199">
        <f>IF(('4. melléklet'!E78+'4.a.mell.'!E79)=0,"",'4. melléklet'!E78+'4.a.mell.'!E79)</f>
        <v>8162619</v>
      </c>
      <c r="F79" s="199">
        <f>IF(('4. melléklet'!F78+'4.a.mell.'!F79)=0,"",'4. melléklet'!F78+'4.a.mell.'!F79)</f>
      </c>
      <c r="G79" s="199">
        <f>IF(('4. melléklet'!G78+'4.a.mell.'!G79)=0,"",'4. melléklet'!G78+'4.a.mell.'!G79)</f>
      </c>
      <c r="H79" s="199">
        <f>IF(('4. melléklet'!H78+'4.a.mell.'!H79)=0,"",'4. melléklet'!H78+'4.a.mell.'!H79)</f>
      </c>
      <c r="I79" s="199">
        <f>IF(('4. melléklet'!I78+'4.a.mell.'!I79)=0,"",'4. melléklet'!I78+'4.a.mell.'!I79)</f>
      </c>
      <c r="J79" s="199">
        <f>IF(('4. melléklet'!J78+'4.a.mell.'!J79)=0,"",'4. melléklet'!J78+'4.a.mell.'!J79)</f>
      </c>
      <c r="K79" s="199">
        <f>IF(('4. melléklet'!K78+'4.a.mell.'!K79)=0,"",'4. melléklet'!K78+'4.a.mell.'!K79)</f>
      </c>
      <c r="L79" s="200">
        <f>IF(('4. melléklet'!L78+'4.a.mell.'!L79)=0,"",'4. melléklet'!L78+'4.a.mell.'!L79)</f>
        <v>7401000</v>
      </c>
      <c r="M79" s="200">
        <f>IF(('4. melléklet'!M78+'4.a.mell.'!M79)=0,"",'4. melléklet'!M78+'4.a.mell.'!M79)</f>
        <v>8165921</v>
      </c>
      <c r="N79" s="199">
        <f>IF(('4. melléklet'!N78+'4.a.mell.'!N79)=0,"",'4. melléklet'!N78+'4.a.mell.'!N79)</f>
        <v>8162619</v>
      </c>
    </row>
    <row r="80" spans="1:14" ht="15.75">
      <c r="A80" s="6" t="s">
        <v>322</v>
      </c>
      <c r="B80" s="31" t="s">
        <v>323</v>
      </c>
      <c r="C80" s="200">
        <f>IF(('4. melléklet'!C79+'4.a.mell.'!C80)=0,"",'4. melléklet'!C79+'4.a.mell.'!C80)</f>
      </c>
      <c r="D80" s="200">
        <f>IF(('4. melléklet'!D79+'4.a.mell.'!D80)=0,"",'4. melléklet'!D79+'4.a.mell.'!D80)</f>
      </c>
      <c r="E80" s="199">
        <f>IF(('4. melléklet'!E79+'4.a.mell.'!E80)=0,"",'4. melléklet'!E79+'4.a.mell.'!E80)</f>
      </c>
      <c r="F80" s="199">
        <f>IF(('4. melléklet'!F79+'4.a.mell.'!F80)=0,"",'4. melléklet'!F79+'4.a.mell.'!F80)</f>
      </c>
      <c r="G80" s="199">
        <f>IF(('4. melléklet'!G79+'4.a.mell.'!G80)=0,"",'4. melléklet'!G79+'4.a.mell.'!G80)</f>
      </c>
      <c r="H80" s="199">
        <f>IF(('4. melléklet'!H79+'4.a.mell.'!H80)=0,"",'4. melléklet'!H79+'4.a.mell.'!H80)</f>
      </c>
      <c r="I80" s="199">
        <f>IF(('4. melléklet'!I79+'4.a.mell.'!I80)=0,"",'4. melléklet'!I79+'4.a.mell.'!I80)</f>
      </c>
      <c r="J80" s="199">
        <f>IF(('4. melléklet'!J79+'4.a.mell.'!J80)=0,"",'4. melléklet'!J79+'4.a.mell.'!J80)</f>
      </c>
      <c r="K80" s="199">
        <f>IF(('4. melléklet'!K79+'4.a.mell.'!K80)=0,"",'4. melléklet'!K79+'4.a.mell.'!K80)</f>
      </c>
      <c r="L80" s="200">
        <f>IF(('4. melléklet'!L79+'4.a.mell.'!L80)=0,"",'4. melléklet'!L79+'4.a.mell.'!L80)</f>
      </c>
      <c r="M80" s="200">
        <f>IF(('4. melléklet'!M79+'4.a.mell.'!M80)=0,"",'4. melléklet'!M79+'4.a.mell.'!M80)</f>
      </c>
      <c r="N80" s="199">
        <f>IF(('4. melléklet'!N79+'4.a.mell.'!N80)=0,"",'4. melléklet'!N79+'4.a.mell.'!N80)</f>
      </c>
    </row>
    <row r="81" spans="1:14" ht="15.75">
      <c r="A81" s="6" t="s">
        <v>324</v>
      </c>
      <c r="B81" s="31" t="s">
        <v>325</v>
      </c>
      <c r="C81" s="200">
        <f>IF(('4. melléklet'!C80+'4.a.mell.'!C81)=0,"",'4. melléklet'!C80+'4.a.mell.'!C81)</f>
      </c>
      <c r="D81" s="200">
        <f>IF(('4. melléklet'!D80+'4.a.mell.'!D81)=0,"",'4. melléklet'!D80+'4.a.mell.'!D81)</f>
      </c>
      <c r="E81" s="199">
        <f>IF(('4. melléklet'!E80+'4.a.mell.'!E81)=0,"",'4. melléklet'!E80+'4.a.mell.'!E81)</f>
      </c>
      <c r="F81" s="199">
        <f>IF(('4. melléklet'!F80+'4.a.mell.'!F81)=0,"",'4. melléklet'!F80+'4.a.mell.'!F81)</f>
      </c>
      <c r="G81" s="199">
        <f>IF(('4. melléklet'!G80+'4.a.mell.'!G81)=0,"",'4. melléklet'!G80+'4.a.mell.'!G81)</f>
      </c>
      <c r="H81" s="199">
        <f>IF(('4. melléklet'!H80+'4.a.mell.'!H81)=0,"",'4. melléklet'!H80+'4.a.mell.'!H81)</f>
      </c>
      <c r="I81" s="199">
        <f>IF(('4. melléklet'!I80+'4.a.mell.'!I81)=0,"",'4. melléklet'!I80+'4.a.mell.'!I81)</f>
      </c>
      <c r="J81" s="199">
        <f>IF(('4. melléklet'!J80+'4.a.mell.'!J81)=0,"",'4. melléklet'!J80+'4.a.mell.'!J81)</f>
      </c>
      <c r="K81" s="199">
        <f>IF(('4. melléklet'!K80+'4.a.mell.'!K81)=0,"",'4. melléklet'!K80+'4.a.mell.'!K81)</f>
      </c>
      <c r="L81" s="200">
        <f>IF(('4. melléklet'!L80+'4.a.mell.'!L81)=0,"",'4. melléklet'!L80+'4.a.mell.'!L81)</f>
      </c>
      <c r="M81" s="200">
        <f>IF(('4. melléklet'!M80+'4.a.mell.'!M81)=0,"",'4. melléklet'!M80+'4.a.mell.'!M81)</f>
      </c>
      <c r="N81" s="199">
        <f>IF(('4. melléklet'!N80+'4.a.mell.'!N81)=0,"",'4. melléklet'!N80+'4.a.mell.'!N81)</f>
      </c>
    </row>
    <row r="82" spans="1:14" ht="15.75">
      <c r="A82" s="6" t="s">
        <v>326</v>
      </c>
      <c r="B82" s="31" t="s">
        <v>327</v>
      </c>
      <c r="C82" s="200">
        <f>IF(('4. melléklet'!C81+'4.a.mell.'!C82)=0,"",'4. melléklet'!C81+'4.a.mell.'!C82)</f>
        <v>2718000</v>
      </c>
      <c r="D82" s="200">
        <f>IF(('4. melléklet'!D81+'4.a.mell.'!D82)=0,"",'4. melléklet'!D81+'4.a.mell.'!D82)</f>
        <v>2412540</v>
      </c>
      <c r="E82" s="199">
        <f>IF(('4. melléklet'!E81+'4.a.mell.'!E82)=0,"",'4. melléklet'!E81+'4.a.mell.'!E82)</f>
        <v>2411085</v>
      </c>
      <c r="F82" s="199">
        <f>IF(('4. melléklet'!F81+'4.a.mell.'!F82)=0,"",'4. melléklet'!F81+'4.a.mell.'!F82)</f>
      </c>
      <c r="G82" s="199">
        <f>IF(('4. melléklet'!G81+'4.a.mell.'!G82)=0,"",'4. melléklet'!G81+'4.a.mell.'!G82)</f>
      </c>
      <c r="H82" s="199">
        <f>IF(('4. melléklet'!H81+'4.a.mell.'!H82)=0,"",'4. melléklet'!H81+'4.a.mell.'!H82)</f>
      </c>
      <c r="I82" s="199">
        <f>IF(('4. melléklet'!I81+'4.a.mell.'!I82)=0,"",'4. melléklet'!I81+'4.a.mell.'!I82)</f>
      </c>
      <c r="J82" s="199">
        <f>IF(('4. melléklet'!J81+'4.a.mell.'!J82)=0,"",'4. melléklet'!J81+'4.a.mell.'!J82)</f>
      </c>
      <c r="K82" s="199">
        <f>IF(('4. melléklet'!K81+'4.a.mell.'!K82)=0,"",'4. melléklet'!K81+'4.a.mell.'!K82)</f>
      </c>
      <c r="L82" s="200">
        <f>IF(('4. melléklet'!L81+'4.a.mell.'!L82)=0,"",'4. melléklet'!L81+'4.a.mell.'!L82)</f>
        <v>2718000</v>
      </c>
      <c r="M82" s="200">
        <f>IF(('4. melléklet'!M81+'4.a.mell.'!M82)=0,"",'4. melléklet'!M81+'4.a.mell.'!M82)</f>
        <v>2412540</v>
      </c>
      <c r="N82" s="199">
        <f>IF(('4. melléklet'!N81+'4.a.mell.'!N82)=0,"",'4. melléklet'!N81+'4.a.mell.'!N82)</f>
        <v>2411085</v>
      </c>
    </row>
    <row r="83" spans="1:14" ht="15">
      <c r="A83" s="44" t="s">
        <v>530</v>
      </c>
      <c r="B83" s="46" t="s">
        <v>328</v>
      </c>
      <c r="C83" s="250">
        <f>IF(('4. melléklet'!C82+'4.a.mell.'!C83)=0,"",'4. melléklet'!C82+'4.a.mell.'!C83)</f>
        <v>10119000</v>
      </c>
      <c r="D83" s="250">
        <f>IF(('4. melléklet'!D82+'4.a.mell.'!D83)=0,"",'4. melléklet'!D82+'4.a.mell.'!D83)</f>
        <v>11418000</v>
      </c>
      <c r="E83" s="250">
        <f>IF(('4. melléklet'!E82+'4.a.mell.'!E83)=0,"",'4. melléklet'!E82+'4.a.mell.'!E83)</f>
        <v>11406017</v>
      </c>
      <c r="F83" s="250">
        <f>IF(('4. melléklet'!F82+'4.a.mell.'!F83)=0,"",'4. melléklet'!F82+'4.a.mell.'!F83)</f>
      </c>
      <c r="G83" s="250">
        <f>IF(('4. melléklet'!G82+'4.a.mell.'!G83)=0,"",'4. melléklet'!G82+'4.a.mell.'!G83)</f>
      </c>
      <c r="H83" s="250">
        <f>IF(('4. melléklet'!H82+'4.a.mell.'!H83)=0,"",'4. melléklet'!H82+'4.a.mell.'!H83)</f>
      </c>
      <c r="I83" s="250">
        <f>IF(('4. melléklet'!I82+'4.a.mell.'!I83)=0,"",'4. melléklet'!I82+'4.a.mell.'!I83)</f>
      </c>
      <c r="J83" s="250">
        <f>IF(('4. melléklet'!J82+'4.a.mell.'!J83)=0,"",'4. melléklet'!J82+'4.a.mell.'!J83)</f>
      </c>
      <c r="K83" s="250">
        <f>IF(('4. melléklet'!K82+'4.a.mell.'!K83)=0,"",'4. melléklet'!K82+'4.a.mell.'!K83)</f>
      </c>
      <c r="L83" s="250">
        <f>IF(('4. melléklet'!L82+'4.a.mell.'!L83)=0,"",'4. melléklet'!L82+'4.a.mell.'!L83)</f>
        <v>10119000</v>
      </c>
      <c r="M83" s="250">
        <f>IF(('4. melléklet'!M82+'4.a.mell.'!M83)=0,"",'4. melléklet'!M82+'4.a.mell.'!M83)</f>
        <v>11418000</v>
      </c>
      <c r="N83" s="250">
        <f>IF(('4. melléklet'!N82+'4.a.mell.'!N83)=0,"",'4. melléklet'!N82+'4.a.mell.'!N83)</f>
        <v>11406017</v>
      </c>
    </row>
    <row r="84" spans="1:14" ht="15.75">
      <c r="A84" s="13" t="s">
        <v>329</v>
      </c>
      <c r="B84" s="31" t="s">
        <v>330</v>
      </c>
      <c r="C84" s="200">
        <f>IF(('4. melléklet'!C83+'4.a.mell.'!C84)=0,"",'4. melléklet'!C83+'4.a.mell.'!C84)</f>
      </c>
      <c r="D84" s="200">
        <f>IF(('4. melléklet'!D83+'4.a.mell.'!D84)=0,"",'4. melléklet'!D83+'4.a.mell.'!D84)</f>
        <v>10432350</v>
      </c>
      <c r="E84" s="199">
        <f>IF(('4. melléklet'!E83+'4.a.mell.'!E84)=0,"",'4. melléklet'!E83+'4.a.mell.'!E84)</f>
        <v>392406</v>
      </c>
      <c r="F84" s="199">
        <f>IF(('4. melléklet'!F83+'4.a.mell.'!F84)=0,"",'4. melléklet'!F83+'4.a.mell.'!F84)</f>
      </c>
      <c r="G84" s="199">
        <f>IF(('4. melléklet'!G83+'4.a.mell.'!G84)=0,"",'4. melléklet'!G83+'4.a.mell.'!G84)</f>
      </c>
      <c r="H84" s="199">
        <f>IF(('4. melléklet'!H83+'4.a.mell.'!H84)=0,"",'4. melléklet'!H83+'4.a.mell.'!H84)</f>
      </c>
      <c r="I84" s="199">
        <f>IF(('4. melléklet'!I83+'4.a.mell.'!I84)=0,"",'4. melléklet'!I83+'4.a.mell.'!I84)</f>
      </c>
      <c r="J84" s="199">
        <f>IF(('4. melléklet'!J83+'4.a.mell.'!J84)=0,"",'4. melléklet'!J83+'4.a.mell.'!J84)</f>
      </c>
      <c r="K84" s="199">
        <f>IF(('4. melléklet'!K83+'4.a.mell.'!K84)=0,"",'4. melléklet'!K83+'4.a.mell.'!K84)</f>
      </c>
      <c r="L84" s="200">
        <f>IF(('4. melléklet'!L83+'4.a.mell.'!L84)=0,"",'4. melléklet'!L83+'4.a.mell.'!L84)</f>
      </c>
      <c r="M84" s="200">
        <f>IF(('4. melléklet'!M83+'4.a.mell.'!M84)=0,"",'4. melléklet'!M83+'4.a.mell.'!M84)</f>
        <v>10432350</v>
      </c>
      <c r="N84" s="199">
        <f>IF(('4. melléklet'!N83+'4.a.mell.'!N84)=0,"",'4. melléklet'!N83+'4.a.mell.'!N84)</f>
        <v>392406</v>
      </c>
    </row>
    <row r="85" spans="1:14" ht="15.75">
      <c r="A85" s="13" t="s">
        <v>331</v>
      </c>
      <c r="B85" s="31" t="s">
        <v>332</v>
      </c>
      <c r="C85" s="200">
        <f>IF(('4. melléklet'!C84+'4.a.mell.'!C85)=0,"",'4. melléklet'!C84+'4.a.mell.'!C85)</f>
      </c>
      <c r="D85" s="200">
        <f>IF(('4. melléklet'!D84+'4.a.mell.'!D85)=0,"",'4. melléklet'!D84+'4.a.mell.'!D85)</f>
      </c>
      <c r="E85" s="199">
        <f>IF(('4. melléklet'!E84+'4.a.mell.'!E85)=0,"",'4. melléklet'!E84+'4.a.mell.'!E85)</f>
      </c>
      <c r="F85" s="199">
        <f>IF(('4. melléklet'!F84+'4.a.mell.'!F85)=0,"",'4. melléklet'!F84+'4.a.mell.'!F85)</f>
      </c>
      <c r="G85" s="199">
        <f>IF(('4. melléklet'!G84+'4.a.mell.'!G85)=0,"",'4. melléklet'!G84+'4.a.mell.'!G85)</f>
      </c>
      <c r="H85" s="199">
        <f>IF(('4. melléklet'!H84+'4.a.mell.'!H85)=0,"",'4. melléklet'!H84+'4.a.mell.'!H85)</f>
      </c>
      <c r="I85" s="199">
        <f>IF(('4. melléklet'!I84+'4.a.mell.'!I85)=0,"",'4. melléklet'!I84+'4.a.mell.'!I85)</f>
      </c>
      <c r="J85" s="199">
        <f>IF(('4. melléklet'!J84+'4.a.mell.'!J85)=0,"",'4. melléklet'!J84+'4.a.mell.'!J85)</f>
      </c>
      <c r="K85" s="199">
        <f>IF(('4. melléklet'!K84+'4.a.mell.'!K85)=0,"",'4. melléklet'!K84+'4.a.mell.'!K85)</f>
      </c>
      <c r="L85" s="200">
        <f>IF(('4. melléklet'!L84+'4.a.mell.'!L85)=0,"",'4. melléklet'!L84+'4.a.mell.'!L85)</f>
      </c>
      <c r="M85" s="200">
        <f>IF(('4. melléklet'!M84+'4.a.mell.'!M85)=0,"",'4. melléklet'!M84+'4.a.mell.'!M85)</f>
      </c>
      <c r="N85" s="199">
        <f>IF(('4. melléklet'!N84+'4.a.mell.'!N85)=0,"",'4. melléklet'!N84+'4.a.mell.'!N85)</f>
      </c>
    </row>
    <row r="86" spans="1:14" ht="15.75">
      <c r="A86" s="13" t="s">
        <v>333</v>
      </c>
      <c r="B86" s="31" t="s">
        <v>334</v>
      </c>
      <c r="C86" s="200">
        <f>IF(('4. melléklet'!C85+'4.a.mell.'!C86)=0,"",'4. melléklet'!C85+'4.a.mell.'!C86)</f>
      </c>
      <c r="D86" s="200">
        <f>IF(('4. melléklet'!D85+'4.a.mell.'!D86)=0,"",'4. melléklet'!D85+'4.a.mell.'!D86)</f>
      </c>
      <c r="E86" s="199">
        <f>IF(('4. melléklet'!E85+'4.a.mell.'!E86)=0,"",'4. melléklet'!E85+'4.a.mell.'!E86)</f>
      </c>
      <c r="F86" s="199">
        <f>IF(('4. melléklet'!F85+'4.a.mell.'!F86)=0,"",'4. melléklet'!F85+'4.a.mell.'!F86)</f>
      </c>
      <c r="G86" s="199">
        <f>IF(('4. melléklet'!G85+'4.a.mell.'!G86)=0,"",'4. melléklet'!G85+'4.a.mell.'!G86)</f>
      </c>
      <c r="H86" s="199">
        <f>IF(('4. melléklet'!H85+'4.a.mell.'!H86)=0,"",'4. melléklet'!H85+'4.a.mell.'!H86)</f>
      </c>
      <c r="I86" s="199">
        <f>IF(('4. melléklet'!I85+'4.a.mell.'!I86)=0,"",'4. melléklet'!I85+'4.a.mell.'!I86)</f>
      </c>
      <c r="J86" s="199">
        <f>IF(('4. melléklet'!J85+'4.a.mell.'!J86)=0,"",'4. melléklet'!J85+'4.a.mell.'!J86)</f>
      </c>
      <c r="K86" s="199">
        <f>IF(('4. melléklet'!K85+'4.a.mell.'!K86)=0,"",'4. melléklet'!K85+'4.a.mell.'!K86)</f>
      </c>
      <c r="L86" s="200">
        <f>IF(('4. melléklet'!L85+'4.a.mell.'!L86)=0,"",'4. melléklet'!L85+'4.a.mell.'!L86)</f>
      </c>
      <c r="M86" s="200">
        <f>IF(('4. melléklet'!M85+'4.a.mell.'!M86)=0,"",'4. melléklet'!M85+'4.a.mell.'!M86)</f>
      </c>
      <c r="N86" s="199">
        <f>IF(('4. melléklet'!N85+'4.a.mell.'!N86)=0,"",'4. melléklet'!N85+'4.a.mell.'!N86)</f>
      </c>
    </row>
    <row r="87" spans="1:14" ht="15.75">
      <c r="A87" s="13" t="s">
        <v>335</v>
      </c>
      <c r="B87" s="31" t="s">
        <v>336</v>
      </c>
      <c r="C87" s="200">
        <f>IF(('4. melléklet'!C86+'4.a.mell.'!C87)=0,"",'4. melléklet'!C86+'4.a.mell.'!C87)</f>
      </c>
      <c r="D87" s="200">
        <f>IF(('4. melléklet'!D86+'4.a.mell.'!D87)=0,"",'4. melléklet'!D86+'4.a.mell.'!D87)</f>
        <v>2816624</v>
      </c>
      <c r="E87" s="199">
        <f>IF(('4. melléklet'!E86+'4.a.mell.'!E87)=0,"",'4. melléklet'!E86+'4.a.mell.'!E87)</f>
        <v>105949</v>
      </c>
      <c r="F87" s="199">
        <f>IF(('4. melléklet'!F86+'4.a.mell.'!F87)=0,"",'4. melléklet'!F86+'4.a.mell.'!F87)</f>
      </c>
      <c r="G87" s="199">
        <f>IF(('4. melléklet'!G86+'4.a.mell.'!G87)=0,"",'4. melléklet'!G86+'4.a.mell.'!G87)</f>
      </c>
      <c r="H87" s="199">
        <f>IF(('4. melléklet'!H86+'4.a.mell.'!H87)=0,"",'4. melléklet'!H86+'4.a.mell.'!H87)</f>
      </c>
      <c r="I87" s="199">
        <f>IF(('4. melléklet'!I86+'4.a.mell.'!I87)=0,"",'4. melléklet'!I86+'4.a.mell.'!I87)</f>
      </c>
      <c r="J87" s="199">
        <f>IF(('4. melléklet'!J86+'4.a.mell.'!J87)=0,"",'4. melléklet'!J86+'4.a.mell.'!J87)</f>
      </c>
      <c r="K87" s="199">
        <f>IF(('4. melléklet'!K86+'4.a.mell.'!K87)=0,"",'4. melléklet'!K86+'4.a.mell.'!K87)</f>
      </c>
      <c r="L87" s="200">
        <f>IF(('4. melléklet'!L86+'4.a.mell.'!L87)=0,"",'4. melléklet'!L86+'4.a.mell.'!L87)</f>
      </c>
      <c r="M87" s="200">
        <f>IF(('4. melléklet'!M86+'4.a.mell.'!M87)=0,"",'4. melléklet'!M86+'4.a.mell.'!M87)</f>
        <v>2816624</v>
      </c>
      <c r="N87" s="199">
        <f>IF(('4. melléklet'!N86+'4.a.mell.'!N87)=0,"",'4. melléklet'!N86+'4.a.mell.'!N87)</f>
        <v>105949</v>
      </c>
    </row>
    <row r="88" spans="1:14" ht="15">
      <c r="A88" s="43" t="s">
        <v>531</v>
      </c>
      <c r="B88" s="46" t="s">
        <v>337</v>
      </c>
      <c r="C88" s="250">
        <f>IF(('4. melléklet'!C87+'4.a.mell.'!C88)=0,"",'4. melléklet'!C87+'4.a.mell.'!C88)</f>
      </c>
      <c r="D88" s="250">
        <f>IF(('4. melléklet'!D87+'4.a.mell.'!D88)=0,"",'4. melléklet'!D87+'4.a.mell.'!D88)</f>
        <v>13248974</v>
      </c>
      <c r="E88" s="250">
        <f>IF(('4. melléklet'!E87+'4.a.mell.'!E88)=0,"",'4. melléklet'!E87+'4.a.mell.'!E88)</f>
        <v>498355</v>
      </c>
      <c r="F88" s="250">
        <f>IF(('4. melléklet'!F87+'4.a.mell.'!F88)=0,"",'4. melléklet'!F87+'4.a.mell.'!F88)</f>
      </c>
      <c r="G88" s="250">
        <f>IF(('4. melléklet'!G87+'4.a.mell.'!G88)=0,"",'4. melléklet'!G87+'4.a.mell.'!G88)</f>
      </c>
      <c r="H88" s="250">
        <f>IF(('4. melléklet'!H87+'4.a.mell.'!H88)=0,"",'4. melléklet'!H87+'4.a.mell.'!H88)</f>
      </c>
      <c r="I88" s="250">
        <f>IF(('4. melléklet'!I87+'4.a.mell.'!I88)=0,"",'4. melléklet'!I87+'4.a.mell.'!I88)</f>
      </c>
      <c r="J88" s="250">
        <f>IF(('4. melléklet'!J87+'4.a.mell.'!J88)=0,"",'4. melléklet'!J87+'4.a.mell.'!J88)</f>
      </c>
      <c r="K88" s="250">
        <f>IF(('4. melléklet'!K87+'4.a.mell.'!K88)=0,"",'4. melléklet'!K87+'4.a.mell.'!K88)</f>
      </c>
      <c r="L88" s="250">
        <f>IF(('4. melléklet'!L87+'4.a.mell.'!L88)=0,"",'4. melléklet'!L87+'4.a.mell.'!L88)</f>
      </c>
      <c r="M88" s="250">
        <f>IF(('4. melléklet'!M87+'4.a.mell.'!M88)=0,"",'4. melléklet'!M87+'4.a.mell.'!M88)</f>
        <v>13248974</v>
      </c>
      <c r="N88" s="250">
        <f>IF(('4. melléklet'!N87+'4.a.mell.'!N88)=0,"",'4. melléklet'!N87+'4.a.mell.'!N88)</f>
        <v>498355</v>
      </c>
    </row>
    <row r="89" spans="1:14" ht="30">
      <c r="A89" s="13" t="s">
        <v>338</v>
      </c>
      <c r="B89" s="31" t="s">
        <v>339</v>
      </c>
      <c r="C89" s="200">
        <f>IF(('4. melléklet'!C88+'4.a.mell.'!C89)=0,"",'4. melléklet'!C88+'4.a.mell.'!C89)</f>
      </c>
      <c r="D89" s="200">
        <f>IF(('4. melléklet'!D88+'4.a.mell.'!D89)=0,"",'4. melléklet'!D88+'4.a.mell.'!D89)</f>
      </c>
      <c r="E89" s="199">
        <f>IF(('4. melléklet'!E88+'4.a.mell.'!E89)=0,"",'4. melléklet'!E88+'4.a.mell.'!E89)</f>
      </c>
      <c r="F89" s="199">
        <f>IF(('4. melléklet'!F88+'4.a.mell.'!F89)=0,"",'4. melléklet'!F88+'4.a.mell.'!F89)</f>
      </c>
      <c r="G89" s="199">
        <f>IF(('4. melléklet'!G88+'4.a.mell.'!G89)=0,"",'4. melléklet'!G88+'4.a.mell.'!G89)</f>
      </c>
      <c r="H89" s="199">
        <f>IF(('4. melléklet'!H88+'4.a.mell.'!H89)=0,"",'4. melléklet'!H88+'4.a.mell.'!H89)</f>
      </c>
      <c r="I89" s="199">
        <f>IF(('4. melléklet'!I88+'4.a.mell.'!I89)=0,"",'4. melléklet'!I88+'4.a.mell.'!I89)</f>
      </c>
      <c r="J89" s="199">
        <f>IF(('4. melléklet'!J88+'4.a.mell.'!J89)=0,"",'4. melléklet'!J88+'4.a.mell.'!J89)</f>
      </c>
      <c r="K89" s="199">
        <f>IF(('4. melléklet'!K88+'4.a.mell.'!K89)=0,"",'4. melléklet'!K88+'4.a.mell.'!K89)</f>
      </c>
      <c r="L89" s="200">
        <f>IF(('4. melléklet'!L88+'4.a.mell.'!L89)=0,"",'4. melléklet'!L88+'4.a.mell.'!L89)</f>
      </c>
      <c r="M89" s="200">
        <f>IF(('4. melléklet'!M88+'4.a.mell.'!M89)=0,"",'4. melléklet'!M88+'4.a.mell.'!M89)</f>
      </c>
      <c r="N89" s="199">
        <f>IF(('4. melléklet'!N88+'4.a.mell.'!N89)=0,"",'4. melléklet'!N88+'4.a.mell.'!N89)</f>
      </c>
    </row>
    <row r="90" spans="1:14" ht="30">
      <c r="A90" s="13" t="s">
        <v>563</v>
      </c>
      <c r="B90" s="31" t="s">
        <v>340</v>
      </c>
      <c r="C90" s="200">
        <f>IF(('4. melléklet'!C89+'4.a.mell.'!C90)=0,"",'4. melléklet'!C89+'4.a.mell.'!C90)</f>
      </c>
      <c r="D90" s="200">
        <f>IF(('4. melléklet'!D89+'4.a.mell.'!D90)=0,"",'4. melléklet'!D89+'4.a.mell.'!D90)</f>
      </c>
      <c r="E90" s="199">
        <f>IF(('4. melléklet'!E89+'4.a.mell.'!E90)=0,"",'4. melléklet'!E89+'4.a.mell.'!E90)</f>
      </c>
      <c r="F90" s="199">
        <f>IF(('4. melléklet'!F89+'4.a.mell.'!F90)=0,"",'4. melléklet'!F89+'4.a.mell.'!F90)</f>
      </c>
      <c r="G90" s="199">
        <f>IF(('4. melléklet'!G89+'4.a.mell.'!G90)=0,"",'4. melléklet'!G89+'4.a.mell.'!G90)</f>
      </c>
      <c r="H90" s="199">
        <f>IF(('4. melléklet'!H89+'4.a.mell.'!H90)=0,"",'4. melléklet'!H89+'4.a.mell.'!H90)</f>
      </c>
      <c r="I90" s="199">
        <f>IF(('4. melléklet'!I89+'4.a.mell.'!I90)=0,"",'4. melléklet'!I89+'4.a.mell.'!I90)</f>
      </c>
      <c r="J90" s="199">
        <f>IF(('4. melléklet'!J89+'4.a.mell.'!J90)=0,"",'4. melléklet'!J89+'4.a.mell.'!J90)</f>
      </c>
      <c r="K90" s="199">
        <f>IF(('4. melléklet'!K89+'4.a.mell.'!K90)=0,"",'4. melléklet'!K89+'4.a.mell.'!K90)</f>
      </c>
      <c r="L90" s="200">
        <f>IF(('4. melléklet'!L89+'4.a.mell.'!L90)=0,"",'4. melléklet'!L89+'4.a.mell.'!L90)</f>
      </c>
      <c r="M90" s="200">
        <f>IF(('4. melléklet'!M89+'4.a.mell.'!M90)=0,"",'4. melléklet'!M89+'4.a.mell.'!M90)</f>
      </c>
      <c r="N90" s="199">
        <f>IF(('4. melléklet'!N89+'4.a.mell.'!N90)=0,"",'4. melléklet'!N89+'4.a.mell.'!N90)</f>
      </c>
    </row>
    <row r="91" spans="1:14" ht="30">
      <c r="A91" s="13" t="s">
        <v>564</v>
      </c>
      <c r="B91" s="31" t="s">
        <v>341</v>
      </c>
      <c r="C91" s="200">
        <f>IF(('4. melléklet'!C90+'4.a.mell.'!C91)=0,"",'4. melléklet'!C90+'4.a.mell.'!C91)</f>
      </c>
      <c r="D91" s="200">
        <f>IF(('4. melléklet'!D90+'4.a.mell.'!D91)=0,"",'4. melléklet'!D90+'4.a.mell.'!D91)</f>
      </c>
      <c r="E91" s="199">
        <f>IF(('4. melléklet'!E90+'4.a.mell.'!E91)=0,"",'4. melléklet'!E90+'4.a.mell.'!E91)</f>
      </c>
      <c r="F91" s="199">
        <f>IF(('4. melléklet'!F90+'4.a.mell.'!F91)=0,"",'4. melléklet'!F90+'4.a.mell.'!F91)</f>
      </c>
      <c r="G91" s="199">
        <f>IF(('4. melléklet'!G90+'4.a.mell.'!G91)=0,"",'4. melléklet'!G90+'4.a.mell.'!G91)</f>
      </c>
      <c r="H91" s="199">
        <f>IF(('4. melléklet'!H90+'4.a.mell.'!H91)=0,"",'4. melléklet'!H90+'4.a.mell.'!H91)</f>
      </c>
      <c r="I91" s="252">
        <f>IF(('4. melléklet'!I90+'4.a.mell.'!I91)=0,"",'4. melléklet'!I90+'4.a.mell.'!I91)</f>
      </c>
      <c r="J91" s="199">
        <f>IF(('4. melléklet'!J90+'4.a.mell.'!J91)=0,"",'4. melléklet'!J90+'4.a.mell.'!J91)</f>
      </c>
      <c r="K91" s="199">
        <f>IF(('4. melléklet'!K90+'4.a.mell.'!K91)=0,"",'4. melléklet'!K90+'4.a.mell.'!K91)</f>
      </c>
      <c r="L91" s="200">
        <f>IF(('4. melléklet'!L90+'4.a.mell.'!L91)=0,"",'4. melléklet'!L90+'4.a.mell.'!L91)</f>
      </c>
      <c r="M91" s="200">
        <f>IF(('4. melléklet'!M90+'4.a.mell.'!M91)=0,"",'4. melléklet'!M90+'4.a.mell.'!M91)</f>
      </c>
      <c r="N91" s="199">
        <f>IF(('4. melléklet'!N90+'4.a.mell.'!N91)=0,"",'4. melléklet'!N90+'4.a.mell.'!N91)</f>
      </c>
    </row>
    <row r="92" spans="1:14" ht="15.75">
      <c r="A92" s="13" t="s">
        <v>565</v>
      </c>
      <c r="B92" s="31" t="s">
        <v>342</v>
      </c>
      <c r="C92" s="200">
        <f>IF(('4. melléklet'!C91+'4.a.mell.'!C92)=0,"",'4. melléklet'!C91+'4.a.mell.'!C92)</f>
      </c>
      <c r="D92" s="200">
        <f>IF(('4. melléklet'!D91+'4.a.mell.'!D92)=0,"",'4. melléklet'!D91+'4.a.mell.'!D92)</f>
      </c>
      <c r="E92" s="199">
        <f>IF(('4. melléklet'!E91+'4.a.mell.'!E92)=0,"",'4. melléklet'!E91+'4.a.mell.'!E92)</f>
      </c>
      <c r="F92" s="199">
        <f>IF(('4. melléklet'!F91+'4.a.mell.'!F92)=0,"",'4. melléklet'!F91+'4.a.mell.'!F92)</f>
      </c>
      <c r="G92" s="199">
        <f>IF(('4. melléklet'!G91+'4.a.mell.'!G92)=0,"",'4. melléklet'!G91+'4.a.mell.'!G92)</f>
      </c>
      <c r="H92" s="199">
        <f>IF(('4. melléklet'!H91+'4.a.mell.'!H92)=0,"",'4. melléklet'!H91+'4.a.mell.'!H92)</f>
      </c>
      <c r="I92" s="199">
        <f>IF(('4. melléklet'!I91+'4.a.mell.'!I92)=0,"",'4. melléklet'!I91+'4.a.mell.'!I92)</f>
      </c>
      <c r="J92" s="199">
        <f>IF(('4. melléklet'!J91+'4.a.mell.'!J92)=0,"",'4. melléklet'!J91+'4.a.mell.'!J92)</f>
      </c>
      <c r="K92" s="199">
        <f>IF(('4. melléklet'!K91+'4.a.mell.'!K92)=0,"",'4. melléklet'!K91+'4.a.mell.'!K92)</f>
      </c>
      <c r="L92" s="200">
        <f>IF(('4. melléklet'!L91+'4.a.mell.'!L92)=0,"",'4. melléklet'!L91+'4.a.mell.'!L92)</f>
      </c>
      <c r="M92" s="200">
        <f>IF(('4. melléklet'!M91+'4.a.mell.'!M92)=0,"",'4. melléklet'!M91+'4.a.mell.'!M92)</f>
      </c>
      <c r="N92" s="199">
        <f>IF(('4. melléklet'!N91+'4.a.mell.'!N92)=0,"",'4. melléklet'!N91+'4.a.mell.'!N92)</f>
      </c>
    </row>
    <row r="93" spans="1:14" ht="30">
      <c r="A93" s="13" t="s">
        <v>566</v>
      </c>
      <c r="B93" s="31" t="s">
        <v>343</v>
      </c>
      <c r="C93" s="200">
        <f>IF(('4. melléklet'!C92+'4.a.mell.'!C93)=0,"",'4. melléklet'!C92+'4.a.mell.'!C93)</f>
      </c>
      <c r="D93" s="200">
        <f>IF(('4. melléklet'!D92+'4.a.mell.'!D93)=0,"",'4. melléklet'!D92+'4.a.mell.'!D93)</f>
      </c>
      <c r="E93" s="199">
        <f>IF(('4. melléklet'!E92+'4.a.mell.'!E93)=0,"",'4. melléklet'!E92+'4.a.mell.'!E93)</f>
      </c>
      <c r="F93" s="199">
        <f>IF(('4. melléklet'!F92+'4.a.mell.'!F93)=0,"",'4. melléklet'!F92+'4.a.mell.'!F93)</f>
      </c>
      <c r="G93" s="199">
        <f>IF(('4. melléklet'!G92+'4.a.mell.'!G93)=0,"",'4. melléklet'!G92+'4.a.mell.'!G93)</f>
      </c>
      <c r="H93" s="199">
        <f>IF(('4. melléklet'!H92+'4.a.mell.'!H93)=0,"",'4. melléklet'!H92+'4.a.mell.'!H93)</f>
      </c>
      <c r="I93" s="199">
        <f>IF(('4. melléklet'!I92+'4.a.mell.'!I93)=0,"",'4. melléklet'!I92+'4.a.mell.'!I93)</f>
      </c>
      <c r="J93" s="199">
        <f>IF(('4. melléklet'!J92+'4.a.mell.'!J93)=0,"",'4. melléklet'!J92+'4.a.mell.'!J93)</f>
      </c>
      <c r="K93" s="199">
        <f>IF(('4. melléklet'!K92+'4.a.mell.'!K93)=0,"",'4. melléklet'!K92+'4.a.mell.'!K93)</f>
      </c>
      <c r="L93" s="200">
        <f>IF(('4. melléklet'!L92+'4.a.mell.'!L93)=0,"",'4. melléklet'!L92+'4.a.mell.'!L93)</f>
      </c>
      <c r="M93" s="200">
        <f>IF(('4. melléklet'!M92+'4.a.mell.'!M93)=0,"",'4. melléklet'!M92+'4.a.mell.'!M93)</f>
      </c>
      <c r="N93" s="199">
        <f>IF(('4. melléklet'!N92+'4.a.mell.'!N93)=0,"",'4. melléklet'!N92+'4.a.mell.'!N93)</f>
      </c>
    </row>
    <row r="94" spans="1:14" ht="30">
      <c r="A94" s="13" t="s">
        <v>567</v>
      </c>
      <c r="B94" s="31" t="s">
        <v>344</v>
      </c>
      <c r="C94" s="200">
        <f>IF(('4. melléklet'!C93+'4.a.mell.'!C94)=0,"",'4. melléklet'!C93+'4.a.mell.'!C94)</f>
      </c>
      <c r="D94" s="200">
        <f>IF(('4. melléklet'!D93+'4.a.mell.'!D94)=0,"",'4. melléklet'!D93+'4.a.mell.'!D94)</f>
      </c>
      <c r="E94" s="199">
        <f>IF(('4. melléklet'!E93+'4.a.mell.'!E94)=0,"",'4. melléklet'!E93+'4.a.mell.'!E94)</f>
      </c>
      <c r="F94" s="199">
        <f>IF(('4. melléklet'!F93+'4.a.mell.'!F94)=0,"",'4. melléklet'!F93+'4.a.mell.'!F94)</f>
      </c>
      <c r="G94" s="199">
        <f>IF(('4. melléklet'!G93+'4.a.mell.'!G94)=0,"",'4. melléklet'!G93+'4.a.mell.'!G94)</f>
      </c>
      <c r="H94" s="199">
        <f>IF(('4. melléklet'!H93+'4.a.mell.'!H94)=0,"",'4. melléklet'!H93+'4.a.mell.'!H94)</f>
      </c>
      <c r="I94" s="199">
        <f>IF(('4. melléklet'!I93+'4.a.mell.'!I94)=0,"",'4. melléklet'!I93+'4.a.mell.'!I94)</f>
      </c>
      <c r="J94" s="199">
        <f>IF(('4. melléklet'!J93+'4.a.mell.'!J94)=0,"",'4. melléklet'!J93+'4.a.mell.'!J94)</f>
      </c>
      <c r="K94" s="199">
        <f>IF(('4. melléklet'!K93+'4.a.mell.'!K94)=0,"",'4. melléklet'!K93+'4.a.mell.'!K94)</f>
      </c>
      <c r="L94" s="200">
        <f>IF(('4. melléklet'!L93+'4.a.mell.'!L94)=0,"",'4. melléklet'!L93+'4.a.mell.'!L94)</f>
      </c>
      <c r="M94" s="200">
        <f>IF(('4. melléklet'!M93+'4.a.mell.'!M94)=0,"",'4. melléklet'!M93+'4.a.mell.'!M94)</f>
      </c>
      <c r="N94" s="199">
        <f>IF(('4. melléklet'!N93+'4.a.mell.'!N94)=0,"",'4. melléklet'!N93+'4.a.mell.'!N94)</f>
      </c>
    </row>
    <row r="95" spans="1:14" ht="15.75">
      <c r="A95" s="13" t="s">
        <v>345</v>
      </c>
      <c r="B95" s="31" t="s">
        <v>346</v>
      </c>
      <c r="C95" s="200">
        <f>IF(('4. melléklet'!C94+'4.a.mell.'!C95)=0,"",'4. melléklet'!C94+'4.a.mell.'!C95)</f>
      </c>
      <c r="D95" s="200">
        <f>IF(('4. melléklet'!D94+'4.a.mell.'!D95)=0,"",'4. melléklet'!D94+'4.a.mell.'!D95)</f>
      </c>
      <c r="E95" s="199">
        <f>IF(('4. melléklet'!E94+'4.a.mell.'!E95)=0,"",'4. melléklet'!E94+'4.a.mell.'!E95)</f>
      </c>
      <c r="F95" s="199">
        <f>IF(('4. melléklet'!F94+'4.a.mell.'!F95)=0,"",'4. melléklet'!F94+'4.a.mell.'!F95)</f>
      </c>
      <c r="G95" s="199">
        <f>IF(('4. melléklet'!G94+'4.a.mell.'!G95)=0,"",'4. melléklet'!G94+'4.a.mell.'!G95)</f>
      </c>
      <c r="H95" s="199">
        <f>IF(('4. melléklet'!H94+'4.a.mell.'!H95)=0,"",'4. melléklet'!H94+'4.a.mell.'!H95)</f>
      </c>
      <c r="I95" s="199">
        <f>IF(('4. melléklet'!I94+'4.a.mell.'!I95)=0,"",'4. melléklet'!I94+'4.a.mell.'!I95)</f>
      </c>
      <c r="J95" s="199">
        <f>IF(('4. melléklet'!J94+'4.a.mell.'!J95)=0,"",'4. melléklet'!J94+'4.a.mell.'!J95)</f>
      </c>
      <c r="K95" s="199">
        <f>IF(('4. melléklet'!K94+'4.a.mell.'!K95)=0,"",'4. melléklet'!K94+'4.a.mell.'!K95)</f>
      </c>
      <c r="L95" s="200">
        <f>IF(('4. melléklet'!L94+'4.a.mell.'!L95)=0,"",'4. melléklet'!L94+'4.a.mell.'!L95)</f>
      </c>
      <c r="M95" s="200">
        <f>IF(('4. melléklet'!M94+'4.a.mell.'!M95)=0,"",'4. melléklet'!M94+'4.a.mell.'!M95)</f>
      </c>
      <c r="N95" s="199">
        <f>IF(('4. melléklet'!N94+'4.a.mell.'!N95)=0,"",'4. melléklet'!N94+'4.a.mell.'!N95)</f>
      </c>
    </row>
    <row r="96" spans="1:14" ht="15.75">
      <c r="A96" s="13" t="s">
        <v>568</v>
      </c>
      <c r="B96" s="31" t="s">
        <v>347</v>
      </c>
      <c r="C96" s="200">
        <f>IF(('4. melléklet'!C95+'4.a.mell.'!C96)=0,"",'4. melléklet'!C95+'4.a.mell.'!C96)</f>
      </c>
      <c r="D96" s="200">
        <f>IF(('4. melléklet'!D95+'4.a.mell.'!D96)=0,"",'4. melléklet'!D95+'4.a.mell.'!D96)</f>
      </c>
      <c r="E96" s="199">
        <f>IF(('4. melléklet'!E95+'4.a.mell.'!E96)=0,"",'4. melléklet'!E95+'4.a.mell.'!E96)</f>
      </c>
      <c r="F96" s="199">
        <f>IF(('4. melléklet'!F95+'4.a.mell.'!F96)=0,"",'4. melléklet'!F95+'4.a.mell.'!F96)</f>
      </c>
      <c r="G96" s="199">
        <f>IF(('4. melléklet'!G95+'4.a.mell.'!G96)=0,"",'4. melléklet'!G95+'4.a.mell.'!G96)</f>
      </c>
      <c r="H96" s="199">
        <f>IF(('4. melléklet'!H95+'4.a.mell.'!H96)=0,"",'4. melléklet'!H95+'4.a.mell.'!H96)</f>
      </c>
      <c r="I96" s="199">
        <f>IF(('4. melléklet'!I95+'4.a.mell.'!I96)=0,"",'4. melléklet'!I95+'4.a.mell.'!I96)</f>
      </c>
      <c r="J96" s="199">
        <f>IF(('4. melléklet'!J95+'4.a.mell.'!J96)=0,"",'4. melléklet'!J95+'4.a.mell.'!J96)</f>
      </c>
      <c r="K96" s="199">
        <f>IF(('4. melléklet'!K95+'4.a.mell.'!K96)=0,"",'4. melléklet'!K95+'4.a.mell.'!K96)</f>
      </c>
      <c r="L96" s="200">
        <f>IF(('4. melléklet'!L95+'4.a.mell.'!L96)=0,"",'4. melléklet'!L95+'4.a.mell.'!L96)</f>
      </c>
      <c r="M96" s="200">
        <f>IF(('4. melléklet'!M95+'4.a.mell.'!M96)=0,"",'4. melléklet'!M95+'4.a.mell.'!M96)</f>
      </c>
      <c r="N96" s="199">
        <f>IF(('4. melléklet'!N95+'4.a.mell.'!N96)=0,"",'4. melléklet'!N95+'4.a.mell.'!N96)</f>
      </c>
    </row>
    <row r="97" spans="1:14" ht="15.75">
      <c r="A97" s="43" t="s">
        <v>532</v>
      </c>
      <c r="B97" s="46" t="s">
        <v>348</v>
      </c>
      <c r="C97" s="250">
        <f>IF(('4. melléklet'!C96+'4.a.mell.'!C97)=0,"",'4. melléklet'!C96+'4.a.mell.'!C97)</f>
        <v>9865000</v>
      </c>
      <c r="D97" s="250">
        <f>IF(('4. melléklet'!D96+'4.a.mell.'!D97)=0,"",'4. melléklet'!D96+'4.a.mell.'!D97)</f>
        <v>24028974</v>
      </c>
      <c r="E97" s="201">
        <f>IF(('4. melléklet'!E96+'4.a.mell.'!E97)=0,"",'4. melléklet'!E96+'4.a.mell.'!E97)</f>
        <v>11269832</v>
      </c>
      <c r="F97" s="199">
        <f>IF(('4. melléklet'!F96+'4.a.mell.'!F97)=0,"",'4. melléklet'!F96+'4.a.mell.'!F97)</f>
      </c>
      <c r="G97" s="199">
        <f>IF(('4. melléklet'!G96+'4.a.mell.'!G97)=0,"",'4. melléklet'!G96+'4.a.mell.'!G97)</f>
      </c>
      <c r="H97" s="199">
        <f>IF(('4. melléklet'!H96+'4.a.mell.'!H97)=0,"",'4. melléklet'!H96+'4.a.mell.'!H97)</f>
      </c>
      <c r="I97" s="199">
        <f>IF(('4. melléklet'!I96+'4.a.mell.'!I97)=0,"",'4. melléklet'!I96+'4.a.mell.'!I97)</f>
      </c>
      <c r="J97" s="199">
        <f>IF(('4. melléklet'!J96+'4.a.mell.'!J97)=0,"",'4. melléklet'!J96+'4.a.mell.'!J97)</f>
      </c>
      <c r="K97" s="199">
        <f>IF(('4. melléklet'!K96+'4.a.mell.'!K97)=0,"",'4. melléklet'!K96+'4.a.mell.'!K97)</f>
      </c>
      <c r="L97" s="250">
        <f>IF(('4. melléklet'!L96+'4.a.mell.'!L97)=0,"",'4. melléklet'!L96+'4.a.mell.'!L97)</f>
        <v>9865000</v>
      </c>
      <c r="M97" s="250">
        <f>IF(('4. melléklet'!M96+'4.a.mell.'!M97)=0,"",'4. melléklet'!M96+'4.a.mell.'!M97)</f>
        <v>24028974</v>
      </c>
      <c r="N97" s="201">
        <f>IF(('4. melléklet'!N96+'4.a.mell.'!N97)=0,"",'4. melléklet'!N96+'4.a.mell.'!N97)</f>
        <v>11269832</v>
      </c>
    </row>
    <row r="98" spans="1:14" ht="16.5">
      <c r="A98" s="85" t="s">
        <v>682</v>
      </c>
      <c r="B98" s="86"/>
      <c r="C98" s="251">
        <f>IF(('4. melléklet'!C97+'4.a.mell.'!C98)=0,"",'4. melléklet'!C97+'4.a.mell.'!C98)</f>
        <v>9865000</v>
      </c>
      <c r="D98" s="251">
        <f>IF(('4. melléklet'!D97+'4.a.mell.'!D98)=0,"",'4. melléklet'!D97+'4.a.mell.'!D98)</f>
        <v>24028974</v>
      </c>
      <c r="E98" s="259">
        <f>IF(('4. melléklet'!E97+'4.a.mell.'!E98)=0,"",'4. melléklet'!E97+'4.a.mell.'!E98)</f>
        <v>11269832</v>
      </c>
      <c r="F98" s="259">
        <f>IF(('4. melléklet'!F97+'4.a.mell.'!F98)=0,"",'4. melléklet'!F97+'4.a.mell.'!F98)</f>
      </c>
      <c r="G98" s="259">
        <f>IF(('4. melléklet'!G97+'4.a.mell.'!G98)=0,"",'4. melléklet'!G97+'4.a.mell.'!G98)</f>
      </c>
      <c r="H98" s="259">
        <f>IF(('4. melléklet'!H97+'4.a.mell.'!H98)=0,"",'4. melléklet'!H97+'4.a.mell.'!H98)</f>
      </c>
      <c r="I98" s="259">
        <f>IF(('4. melléklet'!I97+'4.a.mell.'!I98)=0,"",'4. melléklet'!I97+'4.a.mell.'!I98)</f>
      </c>
      <c r="J98" s="259">
        <f>IF(('4. melléklet'!J97+'4.a.mell.'!J98)=0,"",'4. melléklet'!J97+'4.a.mell.'!J98)</f>
      </c>
      <c r="K98" s="259">
        <f>IF(('4. melléklet'!K97+'4.a.mell.'!K98)=0,"",'4. melléklet'!K97+'4.a.mell.'!K98)</f>
      </c>
      <c r="L98" s="251">
        <f>IF(('4. melléklet'!L97+'4.a.mell.'!L98)=0,"",'4. melléklet'!L97+'4.a.mell.'!L98)</f>
        <v>9865000</v>
      </c>
      <c r="M98" s="251">
        <f>IF(('4. melléklet'!M97+'4.a.mell.'!M98)=0,"",'4. melléklet'!M97+'4.a.mell.'!M98)</f>
        <v>24028974</v>
      </c>
      <c r="N98" s="259">
        <f>IF(('4. melléklet'!N97+'4.a.mell.'!N98)=0,"",'4. melléklet'!N97+'4.a.mell.'!N98)</f>
        <v>11269832</v>
      </c>
    </row>
    <row r="99" spans="1:14" ht="15.75">
      <c r="A99" s="89" t="s">
        <v>576</v>
      </c>
      <c r="B99" s="90" t="s">
        <v>349</v>
      </c>
      <c r="C99" s="253">
        <f>IF(('4. melléklet'!C98+'4.a.mell.'!C99)=0,"",'4. melléklet'!C98+'4.a.mell.'!C99)</f>
        <v>223316000</v>
      </c>
      <c r="D99" s="253">
        <f>IF(('4. melléklet'!D98+'4.a.mell.'!D99)=0,"",'4. melléklet'!D98+'4.a.mell.'!D99)</f>
        <v>254742261</v>
      </c>
      <c r="E99" s="253">
        <f>IF(('4. melléklet'!E98+'4.a.mell.'!E99)=0,"",'4. melléklet'!E98+'4.a.mell.'!E99)</f>
        <v>228592607</v>
      </c>
      <c r="F99" s="253">
        <f>IF(('4. melléklet'!F98+'4.a.mell.'!F99)=0,"",'4. melléklet'!F98+'4.a.mell.'!F99)</f>
      </c>
      <c r="G99" s="253">
        <f>IF(('4. melléklet'!G98+'4.a.mell.'!G99)=0,"",'4. melléklet'!G98+'4.a.mell.'!G99)</f>
      </c>
      <c r="H99" s="253">
        <f>IF(('4. melléklet'!H98+'4.a.mell.'!H99)=0,"",'4. melléklet'!H98+'4.a.mell.'!H99)</f>
      </c>
      <c r="I99" s="253">
        <f>IF(('4. melléklet'!I98+'4.a.mell.'!I99)=0,"",'4. melléklet'!I98+'4.a.mell.'!I99)</f>
      </c>
      <c r="J99" s="253">
        <f>IF(('4. melléklet'!J98+'4.a.mell.'!J99)=0,"",'4. melléklet'!J98+'4.a.mell.'!J99)</f>
      </c>
      <c r="K99" s="253">
        <f>IF(('4. melléklet'!K98+'4.a.mell.'!K99)=0,"",'4. melléklet'!K98+'4.a.mell.'!K99)</f>
      </c>
      <c r="L99" s="253">
        <f>IF(('4. melléklet'!L98+'4.a.mell.'!L99)=0,"",'4. melléklet'!L98+'4.a.mell.'!L99)</f>
        <v>223316000</v>
      </c>
      <c r="M99" s="253">
        <f>IF(('4. melléklet'!M98+'4.a.mell.'!M99)=0,"",'4. melléklet'!M98+'4.a.mell.'!M99)</f>
        <v>254742261</v>
      </c>
      <c r="N99" s="253">
        <f>IF(('4. melléklet'!N98+'4.a.mell.'!N99)=0,"",'4. melléklet'!N98+'4.a.mell.'!N99)</f>
        <v>228592607</v>
      </c>
    </row>
    <row r="100" spans="1:31" ht="15">
      <c r="A100" s="13" t="s">
        <v>569</v>
      </c>
      <c r="B100" s="5" t="s">
        <v>350</v>
      </c>
      <c r="C100" s="245">
        <f>IF(('4. melléklet'!C99+'4.a.mell.'!C100)=0,"",'4. melléklet'!C99+'4.a.mell.'!C100)</f>
      </c>
      <c r="D100" s="245">
        <f>IF(('4. melléklet'!D99+'4.a.mell.'!D100)=0,"",'4. melléklet'!D99+'4.a.mell.'!D100)</f>
      </c>
      <c r="E100" s="246">
        <f>IF(('4. melléklet'!E99+'4.a.mell.'!E100)=0,"",'4. melléklet'!E99+'4.a.mell.'!E100)</f>
      </c>
      <c r="F100" s="207">
        <f>IF(('4. melléklet'!F99+'4.a.mell.'!F100)=0,"",'4. melléklet'!F99+'4.a.mell.'!F100)</f>
      </c>
      <c r="G100" s="207">
        <f>IF(('4. melléklet'!G99+'4.a.mell.'!G100)=0,"",'4. melléklet'!G99+'4.a.mell.'!G100)</f>
      </c>
      <c r="H100" s="207">
        <f>IF(('4. melléklet'!H99+'4.a.mell.'!H100)=0,"",'4. melléklet'!H99+'4.a.mell.'!H100)</f>
      </c>
      <c r="I100" s="207">
        <f>IF(('4. melléklet'!I99+'4.a.mell.'!I100)=0,"",'4. melléklet'!I99+'4.a.mell.'!I100)</f>
      </c>
      <c r="J100" s="207">
        <f>IF(('4. melléklet'!J99+'4.a.mell.'!J100)=0,"",'4. melléklet'!J99+'4.a.mell.'!J100)</f>
      </c>
      <c r="K100" s="207">
        <f>IF(('4. melléklet'!K99+'4.a.mell.'!K100)=0,"",'4. melléklet'!K99+'4.a.mell.'!K100)</f>
      </c>
      <c r="L100" s="254">
        <f>IF(('4. melléklet'!L99+'4.a.mell.'!L100)=0,"",'4. melléklet'!L99+'4.a.mell.'!L100)</f>
      </c>
      <c r="M100" s="254">
        <f>IF(('4. melléklet'!M99+'4.a.mell.'!M100)=0,"",'4. melléklet'!M99+'4.a.mell.'!M100)</f>
      </c>
      <c r="N100" s="246">
        <f>IF(('4. melléklet'!N99+'4.a.mell.'!N100)=0,"",'4. melléklet'!N99+'4.a.mell.'!N100)</f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</row>
    <row r="101" spans="1:31" ht="15">
      <c r="A101" s="13" t="s">
        <v>353</v>
      </c>
      <c r="B101" s="5" t="s">
        <v>354</v>
      </c>
      <c r="C101" s="254">
        <f>IF(('4. melléklet'!C100+'4.a.mell.'!C101)=0,"",'4. melléklet'!C100+'4.a.mell.'!C101)</f>
      </c>
      <c r="D101" s="254">
        <f>IF(('4. melléklet'!D100+'4.a.mell.'!D101)=0,"",'4. melléklet'!D100+'4.a.mell.'!D101)</f>
      </c>
      <c r="E101" s="246">
        <f>IF(('4. melléklet'!E100+'4.a.mell.'!E101)=0,"",'4. melléklet'!E100+'4.a.mell.'!E101)</f>
      </c>
      <c r="F101" s="207">
        <f>IF(('4. melléklet'!F100+'4.a.mell.'!F101)=0,"",'4. melléklet'!F100+'4.a.mell.'!F101)</f>
      </c>
      <c r="G101" s="207">
        <f>IF(('4. melléklet'!G100+'4.a.mell.'!G101)=0,"",'4. melléklet'!G100+'4.a.mell.'!G101)</f>
      </c>
      <c r="H101" s="207">
        <f>IF(('4. melléklet'!H100+'4.a.mell.'!H101)=0,"",'4. melléklet'!H100+'4.a.mell.'!H101)</f>
      </c>
      <c r="I101" s="207">
        <f>IF(('4. melléklet'!I100+'4.a.mell.'!I101)=0,"",'4. melléklet'!I100+'4.a.mell.'!I101)</f>
      </c>
      <c r="J101" s="207">
        <f>IF(('4. melléklet'!J100+'4.a.mell.'!J101)=0,"",'4. melléklet'!J100+'4.a.mell.'!J101)</f>
      </c>
      <c r="K101" s="207">
        <f>IF(('4. melléklet'!K100+'4.a.mell.'!K101)=0,"",'4. melléklet'!K100+'4.a.mell.'!K101)</f>
      </c>
      <c r="L101" s="254">
        <f>IF(('4. melléklet'!L100+'4.a.mell.'!L101)=0,"",'4. melléklet'!L100+'4.a.mell.'!L101)</f>
      </c>
      <c r="M101" s="254">
        <f>IF(('4. melléklet'!M100+'4.a.mell.'!M101)=0,"",'4. melléklet'!M100+'4.a.mell.'!M101)</f>
      </c>
      <c r="N101" s="246">
        <f>IF(('4. melléklet'!N100+'4.a.mell.'!N101)=0,"",'4. melléklet'!N100+'4.a.mell.'!N101)</f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ht="15">
      <c r="A102" s="13" t="s">
        <v>570</v>
      </c>
      <c r="B102" s="5" t="s">
        <v>355</v>
      </c>
      <c r="C102" s="254">
        <f>IF(('4. melléklet'!C101+'4.a.mell.'!C102)=0,"",'4. melléklet'!C101+'4.a.mell.'!C102)</f>
      </c>
      <c r="D102" s="254">
        <f>IF(('4. melléklet'!D101+'4.a.mell.'!D102)=0,"",'4. melléklet'!D101+'4.a.mell.'!D102)</f>
      </c>
      <c r="E102" s="246">
        <f>IF(('4. melléklet'!E101+'4.a.mell.'!E102)=0,"",'4. melléklet'!E101+'4.a.mell.'!E102)</f>
      </c>
      <c r="F102" s="207">
        <f>IF(('4. melléklet'!F101+'4.a.mell.'!F102)=0,"",'4. melléklet'!F101+'4.a.mell.'!F102)</f>
      </c>
      <c r="G102" s="207">
        <f>IF(('4. melléklet'!G101+'4.a.mell.'!G102)=0,"",'4. melléklet'!G101+'4.a.mell.'!G102)</f>
      </c>
      <c r="H102" s="207">
        <f>IF(('4. melléklet'!H101+'4.a.mell.'!H102)=0,"",'4. melléklet'!H101+'4.a.mell.'!H102)</f>
      </c>
      <c r="I102" s="207">
        <f>IF(('4. melléklet'!I101+'4.a.mell.'!I102)=0,"",'4. melléklet'!I101+'4.a.mell.'!I102)</f>
      </c>
      <c r="J102" s="207">
        <f>IF(('4. melléklet'!J101+'4.a.mell.'!J102)=0,"",'4. melléklet'!J101+'4.a.mell.'!J102)</f>
      </c>
      <c r="K102" s="207">
        <f>IF(('4. melléklet'!K101+'4.a.mell.'!K102)=0,"",'4. melléklet'!K101+'4.a.mell.'!K102)</f>
      </c>
      <c r="L102" s="254">
        <f>IF(('4. melléklet'!L101+'4.a.mell.'!L102)=0,"",'4. melléklet'!L101+'4.a.mell.'!L102)</f>
      </c>
      <c r="M102" s="254">
        <f>IF(('4. melléklet'!M101+'4.a.mell.'!M102)=0,"",'4. melléklet'!M101+'4.a.mell.'!M102)</f>
      </c>
      <c r="N102" s="246">
        <f>IF(('4. melléklet'!N101+'4.a.mell.'!N102)=0,"",'4. melléklet'!N101+'4.a.mell.'!N102)</f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ht="15">
      <c r="A103" s="15" t="s">
        <v>533</v>
      </c>
      <c r="B103" s="7" t="s">
        <v>357</v>
      </c>
      <c r="C103" s="255">
        <f>SUM(C100:C102)</f>
        <v>0</v>
      </c>
      <c r="D103" s="255">
        <f>IF(('4. melléklet'!D102+'4.a.mell.'!D103)=0,"",'4. melléklet'!D102+'4.a.mell.'!D103)</f>
      </c>
      <c r="E103" s="247">
        <f>IF(('4. melléklet'!E102+'4.a.mell.'!E103)=0,"",'4. melléklet'!E102+'4.a.mell.'!E103)</f>
      </c>
      <c r="F103" s="212">
        <f>IF(('4. melléklet'!F102+'4.a.mell.'!F103)=0,"",'4. melléklet'!F102+'4.a.mell.'!F103)</f>
      </c>
      <c r="G103" s="212">
        <f>IF(('4. melléklet'!G102+'4.a.mell.'!G103)=0,"",'4. melléklet'!G102+'4.a.mell.'!G103)</f>
      </c>
      <c r="H103" s="212">
        <f>IF(('4. melléklet'!H102+'4.a.mell.'!H103)=0,"",'4. melléklet'!H102+'4.a.mell.'!H103)</f>
      </c>
      <c r="I103" s="212">
        <f>IF(('4. melléklet'!I102+'4.a.mell.'!I103)=0,"",'4. melléklet'!I102+'4.a.mell.'!I103)</f>
      </c>
      <c r="J103" s="212">
        <f>IF(('4. melléklet'!J102+'4.a.mell.'!J103)=0,"",'4. melléklet'!J102+'4.a.mell.'!J103)</f>
      </c>
      <c r="K103" s="212">
        <f>IF(('4. melléklet'!K102+'4.a.mell.'!K103)=0,"",'4. melléklet'!K102+'4.a.mell.'!K103)</f>
      </c>
      <c r="L103" s="255">
        <f>IF(('4. melléklet'!L102+'4.a.mell.'!L103)=0,"",'4. melléklet'!L102+'4.a.mell.'!L103)</f>
      </c>
      <c r="M103" s="255">
        <f>IF(('4. melléklet'!M102+'4.a.mell.'!M103)=0,"",'4. melléklet'!M102+'4.a.mell.'!M103)</f>
      </c>
      <c r="N103" s="247">
        <f>IF(('4. melléklet'!N102+'4.a.mell.'!N103)=0,"",'4. melléklet'!N102+'4.a.mell.'!N103)</f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4"/>
      <c r="AE103" s="24"/>
    </row>
    <row r="104" spans="1:31" ht="15">
      <c r="A104" s="36" t="s">
        <v>571</v>
      </c>
      <c r="B104" s="5" t="s">
        <v>358</v>
      </c>
      <c r="C104" s="254">
        <f>IF(('4. melléklet'!C103+'4.a.mell.'!C104)=0,"",'4. melléklet'!C103+'4.a.mell.'!C104)</f>
      </c>
      <c r="D104" s="254">
        <f>IF(('4. melléklet'!D103+'4.a.mell.'!D104)=0,"",'4. melléklet'!D103+'4.a.mell.'!D104)</f>
      </c>
      <c r="E104" s="248">
        <f>IF(('4. melléklet'!E103+'4.a.mell.'!E104)=0,"",'4. melléklet'!E103+'4.a.mell.'!E104)</f>
      </c>
      <c r="F104" s="211">
        <f>IF(('4. melléklet'!F103+'4.a.mell.'!F104)=0,"",'4. melléklet'!F103+'4.a.mell.'!F104)</f>
      </c>
      <c r="G104" s="211">
        <f>IF(('4. melléklet'!G103+'4.a.mell.'!G104)=0,"",'4. melléklet'!G103+'4.a.mell.'!G104)</f>
      </c>
      <c r="H104" s="211">
        <f>IF(('4. melléklet'!H103+'4.a.mell.'!H104)=0,"",'4. melléklet'!H103+'4.a.mell.'!H104)</f>
      </c>
      <c r="I104" s="211">
        <f>IF(('4. melléklet'!I103+'4.a.mell.'!I104)=0,"",'4. melléklet'!I103+'4.a.mell.'!I104)</f>
      </c>
      <c r="J104" s="211">
        <f>IF(('4. melléklet'!J103+'4.a.mell.'!J104)=0,"",'4. melléklet'!J103+'4.a.mell.'!J104)</f>
      </c>
      <c r="K104" s="211">
        <f>IF(('4. melléklet'!K103+'4.a.mell.'!K104)=0,"",'4. melléklet'!K103+'4.a.mell.'!K104)</f>
      </c>
      <c r="L104" s="254">
        <f>IF(('4. melléklet'!L103+'4.a.mell.'!L104)=0,"",'4. melléklet'!L103+'4.a.mell.'!L104)</f>
      </c>
      <c r="M104" s="254">
        <f>IF(('4. melléklet'!M103+'4.a.mell.'!M104)=0,"",'4. melléklet'!M103+'4.a.mell.'!M104)</f>
      </c>
      <c r="N104" s="248">
        <f>IF(('4. melléklet'!N103+'4.a.mell.'!N104)=0,"",'4. melléklet'!N103+'4.a.mell.'!N104)</f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4"/>
      <c r="AE104" s="24"/>
    </row>
    <row r="105" spans="1:31" ht="15">
      <c r="A105" s="36" t="s">
        <v>539</v>
      </c>
      <c r="B105" s="5" t="s">
        <v>361</v>
      </c>
      <c r="C105" s="254">
        <f>IF(('4. melléklet'!C104+'4.a.mell.'!C105)=0,"",'4. melléklet'!C104+'4.a.mell.'!C105)</f>
      </c>
      <c r="D105" s="254">
        <f>IF(('4. melléklet'!D104+'4.a.mell.'!D105)=0,"",'4. melléklet'!D104+'4.a.mell.'!D105)</f>
      </c>
      <c r="E105" s="248">
        <f>IF(('4. melléklet'!E104+'4.a.mell.'!E105)=0,"",'4. melléklet'!E104+'4.a.mell.'!E105)</f>
      </c>
      <c r="F105" s="211">
        <f>IF(('4. melléklet'!F104+'4.a.mell.'!F105)=0,"",'4. melléklet'!F104+'4.a.mell.'!F105)</f>
      </c>
      <c r="G105" s="211">
        <f>IF(('4. melléklet'!G104+'4.a.mell.'!G105)=0,"",'4. melléklet'!G104+'4.a.mell.'!G105)</f>
      </c>
      <c r="H105" s="211">
        <f>IF(('4. melléklet'!H104+'4.a.mell.'!H105)=0,"",'4. melléklet'!H104+'4.a.mell.'!H105)</f>
      </c>
      <c r="I105" s="211">
        <f>IF(('4. melléklet'!I104+'4.a.mell.'!I105)=0,"",'4. melléklet'!I104+'4.a.mell.'!I105)</f>
      </c>
      <c r="J105" s="211">
        <f>IF(('4. melléklet'!J104+'4.a.mell.'!J105)=0,"",'4. melléklet'!J104+'4.a.mell.'!J105)</f>
      </c>
      <c r="K105" s="211">
        <f>IF(('4. melléklet'!K104+'4.a.mell.'!K105)=0,"",'4. melléklet'!K104+'4.a.mell.'!K105)</f>
      </c>
      <c r="L105" s="254">
        <f>IF(('4. melléklet'!L104+'4.a.mell.'!L105)=0,"",'4. melléklet'!L104+'4.a.mell.'!L105)</f>
      </c>
      <c r="M105" s="254">
        <f>IF(('4. melléklet'!M104+'4.a.mell.'!M105)=0,"",'4. melléklet'!M104+'4.a.mell.'!M105)</f>
      </c>
      <c r="N105" s="248">
        <f>IF(('4. melléklet'!N104+'4.a.mell.'!N105)=0,"",'4. melléklet'!N104+'4.a.mell.'!N105)</f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ht="15">
      <c r="A106" s="13" t="s">
        <v>362</v>
      </c>
      <c r="B106" s="5" t="s">
        <v>363</v>
      </c>
      <c r="C106" s="254">
        <f>IF(('4. melléklet'!C105+'4.a.mell.'!C106)=0,"",'4. melléklet'!C105+'4.a.mell.'!C106)</f>
      </c>
      <c r="D106" s="254">
        <f>IF(('4. melléklet'!D105+'4.a.mell.'!D106)=0,"",'4. melléklet'!D105+'4.a.mell.'!D106)</f>
      </c>
      <c r="E106" s="246">
        <f>IF(('4. melléklet'!E105+'4.a.mell.'!E106)=0,"",'4. melléklet'!E105+'4.a.mell.'!E106)</f>
      </c>
      <c r="F106" s="207">
        <f>IF(('4. melléklet'!F105+'4.a.mell.'!F106)=0,"",'4. melléklet'!F105+'4.a.mell.'!F106)</f>
      </c>
      <c r="G106" s="207">
        <f>IF(('4. melléklet'!G105+'4.a.mell.'!G106)=0,"",'4. melléklet'!G105+'4.a.mell.'!G106)</f>
      </c>
      <c r="H106" s="207">
        <f>IF(('4. melléklet'!H105+'4.a.mell.'!H106)=0,"",'4. melléklet'!H105+'4.a.mell.'!H106)</f>
      </c>
      <c r="I106" s="207">
        <f>IF(('4. melléklet'!I105+'4.a.mell.'!I106)=0,"",'4. melléklet'!I105+'4.a.mell.'!I106)</f>
      </c>
      <c r="J106" s="207">
        <f>IF(('4. melléklet'!J105+'4.a.mell.'!J106)=0,"",'4. melléklet'!J105+'4.a.mell.'!J106)</f>
      </c>
      <c r="K106" s="207">
        <f>IF(('4. melléklet'!K105+'4.a.mell.'!K106)=0,"",'4. melléklet'!K105+'4.a.mell.'!K106)</f>
      </c>
      <c r="L106" s="254">
        <f>IF(('4. melléklet'!L105+'4.a.mell.'!L106)=0,"",'4. melléklet'!L105+'4.a.mell.'!L106)</f>
      </c>
      <c r="M106" s="254">
        <f>IF(('4. melléklet'!M105+'4.a.mell.'!M106)=0,"",'4. melléklet'!M105+'4.a.mell.'!M106)</f>
      </c>
      <c r="N106" s="246">
        <f>IF(('4. melléklet'!N105+'4.a.mell.'!N106)=0,"",'4. melléklet'!N105+'4.a.mell.'!N106)</f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</row>
    <row r="107" spans="1:31" ht="15">
      <c r="A107" s="13" t="s">
        <v>572</v>
      </c>
      <c r="B107" s="5" t="s">
        <v>364</v>
      </c>
      <c r="C107" s="254">
        <f>IF(('4. melléklet'!C106+'4.a.mell.'!C107)=0,"",'4. melléklet'!C106+'4.a.mell.'!C107)</f>
      </c>
      <c r="D107" s="254">
        <f>IF(('4. melléklet'!D106+'4.a.mell.'!D107)=0,"",'4. melléklet'!D106+'4.a.mell.'!D107)</f>
      </c>
      <c r="E107" s="246">
        <f>IF(('4. melléklet'!E106+'4.a.mell.'!E107)=0,"",'4. melléklet'!E106+'4.a.mell.'!E107)</f>
      </c>
      <c r="F107" s="207">
        <f>IF(('4. melléklet'!F106+'4.a.mell.'!F107)=0,"",'4. melléklet'!F106+'4.a.mell.'!F107)</f>
      </c>
      <c r="G107" s="207">
        <f>IF(('4. melléklet'!G106+'4.a.mell.'!G107)=0,"",'4. melléklet'!G106+'4.a.mell.'!G107)</f>
      </c>
      <c r="H107" s="207">
        <f>IF(('4. melléklet'!H106+'4.a.mell.'!H107)=0,"",'4. melléklet'!H106+'4.a.mell.'!H107)</f>
      </c>
      <c r="I107" s="207">
        <f>IF(('4. melléklet'!I106+'4.a.mell.'!I107)=0,"",'4. melléklet'!I106+'4.a.mell.'!I107)</f>
      </c>
      <c r="J107" s="207">
        <f>IF(('4. melléklet'!J106+'4.a.mell.'!J107)=0,"",'4. melléklet'!J106+'4.a.mell.'!J107)</f>
      </c>
      <c r="K107" s="207">
        <f>IF(('4. melléklet'!K106+'4.a.mell.'!K107)=0,"",'4. melléklet'!K106+'4.a.mell.'!K107)</f>
      </c>
      <c r="L107" s="254">
        <f>IF(('4. melléklet'!L106+'4.a.mell.'!L107)=0,"",'4. melléklet'!L106+'4.a.mell.'!L107)</f>
      </c>
      <c r="M107" s="254">
        <f>IF(('4. melléklet'!M106+'4.a.mell.'!M107)=0,"",'4. melléklet'!M106+'4.a.mell.'!M107)</f>
      </c>
      <c r="N107" s="246">
        <f>IF(('4. melléklet'!N106+'4.a.mell.'!N107)=0,"",'4. melléklet'!N106+'4.a.mell.'!N107)</f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ht="15">
      <c r="A108" s="14" t="s">
        <v>536</v>
      </c>
      <c r="B108" s="7" t="s">
        <v>365</v>
      </c>
      <c r="C108" s="255">
        <f>SUM(C104:C107)</f>
        <v>0</v>
      </c>
      <c r="D108" s="255">
        <f>IF(('4. melléklet'!D107+'4.a.mell.'!D108)=0,"",'4. melléklet'!D107+'4.a.mell.'!D108)</f>
      </c>
      <c r="E108" s="249">
        <f>IF(('4. melléklet'!E107+'4.a.mell.'!E108)=0,"",'4. melléklet'!E107+'4.a.mell.'!E108)</f>
      </c>
      <c r="F108" s="213">
        <f>IF(('4. melléklet'!F107+'4.a.mell.'!F108)=0,"",'4. melléklet'!F107+'4.a.mell.'!F108)</f>
      </c>
      <c r="G108" s="213">
        <f>IF(('4. melléklet'!G107+'4.a.mell.'!G108)=0,"",'4. melléklet'!G107+'4.a.mell.'!G108)</f>
      </c>
      <c r="H108" s="213">
        <f>IF(('4. melléklet'!H107+'4.a.mell.'!H108)=0,"",'4. melléklet'!H107+'4.a.mell.'!H108)</f>
      </c>
      <c r="I108" s="213">
        <f>IF(('4. melléklet'!I107+'4.a.mell.'!I108)=0,"",'4. melléklet'!I107+'4.a.mell.'!I108)</f>
      </c>
      <c r="J108" s="213">
        <f>IF(('4. melléklet'!J107+'4.a.mell.'!J108)=0,"",'4. melléklet'!J107+'4.a.mell.'!J108)</f>
      </c>
      <c r="K108" s="213">
        <f>IF(('4. melléklet'!K107+'4.a.mell.'!K108)=0,"",'4. melléklet'!K107+'4.a.mell.'!K108)</f>
      </c>
      <c r="L108" s="255">
        <f>IF(('4. melléklet'!L107+'4.a.mell.'!L108)=0,"",'4. melléklet'!L107+'4.a.mell.'!L108)</f>
      </c>
      <c r="M108" s="255">
        <f>IF(('4. melléklet'!M107+'4.a.mell.'!M108)=0,"",'4. melléklet'!M107+'4.a.mell.'!M108)</f>
      </c>
      <c r="N108" s="249">
        <f>IF(('4. melléklet'!N107+'4.a.mell.'!N108)=0,"",'4. melléklet'!N107+'4.a.mell.'!N108)</f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4"/>
      <c r="AE108" s="24"/>
    </row>
    <row r="109" spans="1:31" ht="15">
      <c r="A109" s="36" t="s">
        <v>366</v>
      </c>
      <c r="B109" s="5" t="s">
        <v>367</v>
      </c>
      <c r="C109" s="254"/>
      <c r="D109" s="254">
        <f>IF(('4. melléklet'!D108+'4.a.mell.'!D109)=0,"",'4. melléklet'!D108+'4.a.mell.'!D109)</f>
      </c>
      <c r="E109" s="248">
        <f>IF(('4. melléklet'!E108+'4.a.mell.'!E109)=0,"",'4. melléklet'!E108+'4.a.mell.'!E109)</f>
      </c>
      <c r="F109" s="211">
        <f>IF(('4. melléklet'!F108+'4.a.mell.'!F109)=0,"",'4. melléklet'!F108+'4.a.mell.'!F109)</f>
      </c>
      <c r="G109" s="211">
        <f>IF(('4. melléklet'!G108+'4.a.mell.'!G109)=0,"",'4. melléklet'!G108+'4.a.mell.'!G109)</f>
      </c>
      <c r="H109" s="211">
        <f>IF(('4. melléklet'!H108+'4.a.mell.'!H109)=0,"",'4. melléklet'!H108+'4.a.mell.'!H109)</f>
      </c>
      <c r="I109" s="211">
        <f>IF(('4. melléklet'!I108+'4.a.mell.'!I109)=0,"",'4. melléklet'!I108+'4.a.mell.'!I109)</f>
      </c>
      <c r="J109" s="211">
        <f>IF(('4. melléklet'!J108+'4.a.mell.'!J109)=0,"",'4. melléklet'!J108+'4.a.mell.'!J109)</f>
      </c>
      <c r="K109" s="211">
        <f>IF(('4. melléklet'!K108+'4.a.mell.'!K109)=0,"",'4. melléklet'!K108+'4.a.mell.'!K109)</f>
      </c>
      <c r="L109" s="254">
        <f>IF(('4. melléklet'!L108+'4.a.mell.'!L109)=0,"",'4. melléklet'!L108+'4.a.mell.'!L109)</f>
      </c>
      <c r="M109" s="254">
        <f>IF(('4. melléklet'!M108+'4.a.mell.'!M109)=0,"",'4. melléklet'!M108+'4.a.mell.'!M109)</f>
      </c>
      <c r="N109" s="248">
        <f>IF(('4. melléklet'!N108+'4.a.mell.'!N109)=0,"",'4. melléklet'!N108+'4.a.mell.'!N109)</f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4"/>
      <c r="AE109" s="24"/>
    </row>
    <row r="110" spans="1:31" ht="15">
      <c r="A110" s="36" t="s">
        <v>368</v>
      </c>
      <c r="B110" s="5" t="s">
        <v>369</v>
      </c>
      <c r="C110" s="254"/>
      <c r="D110" s="254">
        <f>IF(('4. melléklet'!D109+'4.a.mell.'!D110)=0,"",'4. melléklet'!D109+'4.a.mell.'!D110)</f>
        <v>5129746</v>
      </c>
      <c r="E110" s="248">
        <f>IF(('4. melléklet'!E109+'4.a.mell.'!E110)=0,"",'4. melléklet'!E109+'4.a.mell.'!E110)</f>
        <v>5129746</v>
      </c>
      <c r="F110" s="211">
        <f>IF(('4. melléklet'!F109+'4.a.mell.'!F110)=0,"",'4. melléklet'!F109+'4.a.mell.'!F110)</f>
      </c>
      <c r="G110" s="211">
        <f>IF(('4. melléklet'!G109+'4.a.mell.'!G110)=0,"",'4. melléklet'!G109+'4.a.mell.'!G110)</f>
      </c>
      <c r="H110" s="211">
        <f>IF(('4. melléklet'!H109+'4.a.mell.'!H110)=0,"",'4. melléklet'!H109+'4.a.mell.'!H110)</f>
      </c>
      <c r="I110" s="211">
        <f>IF(('4. melléklet'!I109+'4.a.mell.'!I110)=0,"",'4. melléklet'!I109+'4.a.mell.'!I110)</f>
      </c>
      <c r="J110" s="211">
        <f>IF(('4. melléklet'!J109+'4.a.mell.'!J110)=0,"",'4. melléklet'!J109+'4.a.mell.'!J110)</f>
      </c>
      <c r="K110" s="211">
        <f>IF(('4. melléklet'!K109+'4.a.mell.'!K110)=0,"",'4. melléklet'!K109+'4.a.mell.'!K110)</f>
      </c>
      <c r="L110" s="254">
        <f>IF(('4. melléklet'!L109+'4.a.mell.'!L110)=0,"",'4. melléklet'!L109+'4.a.mell.'!L110)</f>
      </c>
      <c r="M110" s="254">
        <f>IF(('4. melléklet'!M109+'4.a.mell.'!M110)=0,"",'4. melléklet'!M109+'4.a.mell.'!M110)</f>
        <v>5129746</v>
      </c>
      <c r="N110" s="248">
        <f>IF(('4. melléklet'!N109+'4.a.mell.'!N110)=0,"",'4. melléklet'!N109+'4.a.mell.'!N110)</f>
        <v>5129746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ht="15">
      <c r="A111" s="14" t="s">
        <v>370</v>
      </c>
      <c r="B111" s="7" t="s">
        <v>371</v>
      </c>
      <c r="C111" s="255"/>
      <c r="D111" s="255"/>
      <c r="E111" s="249"/>
      <c r="F111" s="211"/>
      <c r="G111" s="211"/>
      <c r="H111" s="211"/>
      <c r="I111" s="211"/>
      <c r="J111" s="211"/>
      <c r="K111" s="211"/>
      <c r="L111" s="255"/>
      <c r="M111" s="255"/>
      <c r="N111" s="249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ht="15">
      <c r="A112" s="36" t="s">
        <v>372</v>
      </c>
      <c r="B112" s="5" t="s">
        <v>373</v>
      </c>
      <c r="C112" s="254">
        <f>IF(('4. melléklet'!C111+'4.a.mell.'!C112)=0,"",'4. melléklet'!C111+'4.a.mell.'!C112)</f>
      </c>
      <c r="D112" s="254">
        <f>IF(('4. melléklet'!D111+'4.a.mell.'!D112)=0,"",'4. melléklet'!D111+'4.a.mell.'!D112)</f>
      </c>
      <c r="E112" s="248">
        <f>IF(('4. melléklet'!E111+'4.a.mell.'!E112)=0,"",'4. melléklet'!E111+'4.a.mell.'!E112)</f>
      </c>
      <c r="F112" s="211">
        <f>IF(('4. melléklet'!F111+'4.a.mell.'!F112)=0,"",'4. melléklet'!F111+'4.a.mell.'!F112)</f>
      </c>
      <c r="G112" s="211">
        <f>IF(('4. melléklet'!G111+'4.a.mell.'!G112)=0,"",'4. melléklet'!G111+'4.a.mell.'!G112)</f>
      </c>
      <c r="H112" s="211">
        <f>IF(('4. melléklet'!H111+'4.a.mell.'!H112)=0,"",'4. melléklet'!H111+'4.a.mell.'!H112)</f>
      </c>
      <c r="I112" s="211">
        <f>IF(('4. melléklet'!I111+'4.a.mell.'!I112)=0,"",'4. melléklet'!I111+'4.a.mell.'!I112)</f>
      </c>
      <c r="J112" s="211">
        <f>IF(('4. melléklet'!J111+'4.a.mell.'!J112)=0,"",'4. melléklet'!J111+'4.a.mell.'!J112)</f>
      </c>
      <c r="K112" s="211">
        <f>IF(('4. melléklet'!K111+'4.a.mell.'!K112)=0,"",'4. melléklet'!K111+'4.a.mell.'!K112)</f>
      </c>
      <c r="L112" s="254">
        <f>IF(('4. melléklet'!L111+'4.a.mell.'!L112)=0,"",'4. melléklet'!L111+'4.a.mell.'!L112)</f>
      </c>
      <c r="M112" s="254">
        <f>IF(('4. melléklet'!M111+'4.a.mell.'!M112)=0,"",'4. melléklet'!M111+'4.a.mell.'!M112)</f>
      </c>
      <c r="N112" s="248">
        <f>IF(('4. melléklet'!N111+'4.a.mell.'!N112)=0,"",'4. melléklet'!N111+'4.a.mell.'!N112)</f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374</v>
      </c>
      <c r="B113" s="5" t="s">
        <v>375</v>
      </c>
      <c r="C113" s="254">
        <f>IF(('4. melléklet'!C112+'4.a.mell.'!C113)=0,"",'4. melléklet'!C112+'4.a.mell.'!C113)</f>
      </c>
      <c r="D113" s="254">
        <f>IF(('4. melléklet'!D112+'4.a.mell.'!D113)=0,"",'4. melléklet'!D112+'4.a.mell.'!D113)</f>
      </c>
      <c r="E113" s="248">
        <f>IF(('4. melléklet'!E112+'4.a.mell.'!E113)=0,"",'4. melléklet'!E112+'4.a.mell.'!E113)</f>
      </c>
      <c r="F113" s="211">
        <f>IF(('4. melléklet'!F112+'4.a.mell.'!F113)=0,"",'4. melléklet'!F112+'4.a.mell.'!F113)</f>
      </c>
      <c r="G113" s="211">
        <f>IF(('4. melléklet'!G112+'4.a.mell.'!G113)=0,"",'4. melléklet'!G112+'4.a.mell.'!G113)</f>
      </c>
      <c r="H113" s="211">
        <f>IF(('4. melléklet'!H112+'4.a.mell.'!H113)=0,"",'4. melléklet'!H112+'4.a.mell.'!H113)</f>
      </c>
      <c r="I113" s="211">
        <f>IF(('4. melléklet'!I112+'4.a.mell.'!I113)=0,"",'4. melléklet'!I112+'4.a.mell.'!I113)</f>
      </c>
      <c r="J113" s="211">
        <f>IF(('4. melléklet'!J112+'4.a.mell.'!J113)=0,"",'4. melléklet'!J112+'4.a.mell.'!J113)</f>
      </c>
      <c r="K113" s="211">
        <f>IF(('4. melléklet'!K112+'4.a.mell.'!K113)=0,"",'4. melléklet'!K112+'4.a.mell.'!K113)</f>
      </c>
      <c r="L113" s="254">
        <f>IF(('4. melléklet'!L112+'4.a.mell.'!L113)=0,"",'4. melléklet'!L112+'4.a.mell.'!L113)</f>
      </c>
      <c r="M113" s="254">
        <f>IF(('4. melléklet'!M112+'4.a.mell.'!M113)=0,"",'4. melléklet'!M112+'4.a.mell.'!M113)</f>
      </c>
      <c r="N113" s="248">
        <f>IF(('4. melléklet'!N112+'4.a.mell.'!N113)=0,"",'4. melléklet'!N112+'4.a.mell.'!N113)</f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36" t="s">
        <v>376</v>
      </c>
      <c r="B114" s="5" t="s">
        <v>377</v>
      </c>
      <c r="C114" s="254">
        <f>IF(('4. melléklet'!C113+'4.a.mell.'!C114)=0,"",'4. melléklet'!C113+'4.a.mell.'!C114)</f>
      </c>
      <c r="D114" s="254">
        <f>IF(('4. melléklet'!D113+'4.a.mell.'!D114)=0,"",'4. melléklet'!D113+'4.a.mell.'!D114)</f>
      </c>
      <c r="E114" s="248">
        <f>IF(('4. melléklet'!E113+'4.a.mell.'!E114)=0,"",'4. melléklet'!E113+'4.a.mell.'!E114)</f>
      </c>
      <c r="F114" s="211">
        <f>IF(('4. melléklet'!F113+'4.a.mell.'!F114)=0,"",'4. melléklet'!F113+'4.a.mell.'!F114)</f>
      </c>
      <c r="G114" s="211">
        <f>IF(('4. melléklet'!G113+'4.a.mell.'!G114)=0,"",'4. melléklet'!G113+'4.a.mell.'!G114)</f>
      </c>
      <c r="H114" s="211">
        <f>IF(('4. melléklet'!H113+'4.a.mell.'!H114)=0,"",'4. melléklet'!H113+'4.a.mell.'!H114)</f>
      </c>
      <c r="I114" s="211">
        <f>IF(('4. melléklet'!I113+'4.a.mell.'!I114)=0,"",'4. melléklet'!I113+'4.a.mell.'!I114)</f>
      </c>
      <c r="J114" s="211">
        <f>IF(('4. melléklet'!J113+'4.a.mell.'!J114)=0,"",'4. melléklet'!J113+'4.a.mell.'!J114)</f>
      </c>
      <c r="K114" s="211">
        <f>IF(('4. melléklet'!K113+'4.a.mell.'!K114)=0,"",'4. melléklet'!K113+'4.a.mell.'!K114)</f>
      </c>
      <c r="L114" s="254">
        <f>IF(('4. melléklet'!L113+'4.a.mell.'!L114)=0,"",'4. melléklet'!L113+'4.a.mell.'!L114)</f>
      </c>
      <c r="M114" s="254">
        <f>IF(('4. melléklet'!M113+'4.a.mell.'!M114)=0,"",'4. melléklet'!M113+'4.a.mell.'!M114)</f>
      </c>
      <c r="N114" s="248">
        <f>IF(('4. melléklet'!N113+'4.a.mell.'!N114)=0,"",'4. melléklet'!N113+'4.a.mell.'!N114)</f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7" t="s">
        <v>537</v>
      </c>
      <c r="B115" s="38" t="s">
        <v>378</v>
      </c>
      <c r="C115" s="255">
        <v>0</v>
      </c>
      <c r="D115" s="255">
        <v>5129746</v>
      </c>
      <c r="E115" s="249">
        <v>5129746</v>
      </c>
      <c r="F115" s="213">
        <f>IF(('4. melléklet'!F114+'4.a.mell.'!F115)=0,"",'4. melléklet'!F114+'4.a.mell.'!F115)</f>
      </c>
      <c r="G115" s="213">
        <f>IF(('4. melléklet'!G114+'4.a.mell.'!G115)=0,"",'4. melléklet'!G114+'4.a.mell.'!G115)</f>
      </c>
      <c r="H115" s="213">
        <f>IF(('4. melléklet'!H114+'4.a.mell.'!H115)=0,"",'4. melléklet'!H114+'4.a.mell.'!H115)</f>
      </c>
      <c r="I115" s="213">
        <f>IF(('4. melléklet'!I114+'4.a.mell.'!I115)=0,"",'4. melléklet'!I114+'4.a.mell.'!I115)</f>
      </c>
      <c r="J115" s="213">
        <f>IF(('4. melléklet'!J114+'4.a.mell.'!J115)=0,"",'4. melléklet'!J114+'4.a.mell.'!J115)</f>
      </c>
      <c r="K115" s="213">
        <f>IF(('4. melléklet'!K114+'4.a.mell.'!K115)=0,"",'4. melléklet'!K114+'4.a.mell.'!K115)</f>
      </c>
      <c r="L115" s="255">
        <v>0</v>
      </c>
      <c r="M115" s="255">
        <v>5129746</v>
      </c>
      <c r="N115" s="249">
        <v>5129746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</row>
    <row r="116" spans="1:31" ht="15">
      <c r="A116" s="36" t="s">
        <v>379</v>
      </c>
      <c r="B116" s="5" t="s">
        <v>380</v>
      </c>
      <c r="C116" s="254">
        <f>IF(('4. melléklet'!C115+'4.a.mell.'!C116)=0,"",'4. melléklet'!C115+'4.a.mell.'!C116)</f>
      </c>
      <c r="D116" s="254">
        <f>IF(('4. melléklet'!D115+'4.a.mell.'!D116)=0,"",'4. melléklet'!D115+'4.a.mell.'!D116)</f>
      </c>
      <c r="E116" s="248">
        <f>IF(('4. melléklet'!E115+'4.a.mell.'!E116)=0,"",'4. melléklet'!E115+'4.a.mell.'!E116)</f>
      </c>
      <c r="F116" s="211">
        <f>IF(('4. melléklet'!F115+'4.a.mell.'!F116)=0,"",'4. melléklet'!F115+'4.a.mell.'!F116)</f>
      </c>
      <c r="G116" s="211">
        <f>IF(('4. melléklet'!G115+'4.a.mell.'!G116)=0,"",'4. melléklet'!G115+'4.a.mell.'!G116)</f>
      </c>
      <c r="H116" s="211">
        <f>IF(('4. melléklet'!H115+'4.a.mell.'!H116)=0,"",'4. melléklet'!H115+'4.a.mell.'!H116)</f>
      </c>
      <c r="I116" s="211">
        <f>IF(('4. melléklet'!I115+'4.a.mell.'!I116)=0,"",'4. melléklet'!I115+'4.a.mell.'!I116)</f>
      </c>
      <c r="J116" s="211">
        <f>IF(('4. melléklet'!J115+'4.a.mell.'!J116)=0,"",'4. melléklet'!J115+'4.a.mell.'!J116)</f>
      </c>
      <c r="K116" s="211">
        <f>IF(('4. melléklet'!K115+'4.a.mell.'!K116)=0,"",'4. melléklet'!K115+'4.a.mell.'!K116)</f>
      </c>
      <c r="L116" s="254">
        <f>IF(('4. melléklet'!L115+'4.a.mell.'!L116)=0,"",'4. melléklet'!L115+'4.a.mell.'!L116)</f>
      </c>
      <c r="M116" s="254">
        <f>IF(('4. melléklet'!M115+'4.a.mell.'!M116)=0,"",'4. melléklet'!M115+'4.a.mell.'!M116)</f>
      </c>
      <c r="N116" s="248">
        <f>IF(('4. melléklet'!N115+'4.a.mell.'!N116)=0,"",'4. melléklet'!N115+'4.a.mell.'!N116)</f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13" t="s">
        <v>381</v>
      </c>
      <c r="B117" s="5" t="s">
        <v>382</v>
      </c>
      <c r="C117" s="254">
        <f>IF(('4. melléklet'!C116+'4.a.mell.'!C117)=0,"",'4. melléklet'!C116+'4.a.mell.'!C117)</f>
      </c>
      <c r="D117" s="254">
        <f>IF(('4. melléklet'!D116+'4.a.mell.'!D117)=0,"",'4. melléklet'!D116+'4.a.mell.'!D117)</f>
      </c>
      <c r="E117" s="246">
        <f>IF(('4. melléklet'!E116+'4.a.mell.'!E117)=0,"",'4. melléklet'!E116+'4.a.mell.'!E117)</f>
      </c>
      <c r="F117" s="207">
        <f>IF(('4. melléklet'!F116+'4.a.mell.'!F117)=0,"",'4. melléklet'!F116+'4.a.mell.'!F117)</f>
      </c>
      <c r="G117" s="207">
        <f>IF(('4. melléklet'!G116+'4.a.mell.'!G117)=0,"",'4. melléklet'!G116+'4.a.mell.'!G117)</f>
      </c>
      <c r="H117" s="207">
        <f>IF(('4. melléklet'!H116+'4.a.mell.'!H117)=0,"",'4. melléklet'!H116+'4.a.mell.'!H117)</f>
      </c>
      <c r="I117" s="207">
        <f>IF(('4. melléklet'!I116+'4.a.mell.'!I117)=0,"",'4. melléklet'!I116+'4.a.mell.'!I117)</f>
      </c>
      <c r="J117" s="207">
        <f>IF(('4. melléklet'!J116+'4.a.mell.'!J117)=0,"",'4. melléklet'!J116+'4.a.mell.'!J117)</f>
      </c>
      <c r="K117" s="207">
        <f>IF(('4. melléklet'!K116+'4.a.mell.'!K117)=0,"",'4. melléklet'!K116+'4.a.mell.'!K117)</f>
      </c>
      <c r="L117" s="254">
        <f>IF(('4. melléklet'!L116+'4.a.mell.'!L117)=0,"",'4. melléklet'!L116+'4.a.mell.'!L117)</f>
      </c>
      <c r="M117" s="254">
        <f>IF(('4. melléklet'!M116+'4.a.mell.'!M117)=0,"",'4. melléklet'!M116+'4.a.mell.'!M117)</f>
      </c>
      <c r="N117" s="246">
        <f>IF(('4. melléklet'!N116+'4.a.mell.'!N117)=0,"",'4. melléklet'!N116+'4.a.mell.'!N117)</f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  <c r="AE117" s="24"/>
    </row>
    <row r="118" spans="1:31" ht="15">
      <c r="A118" s="36" t="s">
        <v>573</v>
      </c>
      <c r="B118" s="5" t="s">
        <v>383</v>
      </c>
      <c r="C118" s="254">
        <f>IF(('4. melléklet'!C117+'4.a.mell.'!C118)=0,"",'4. melléklet'!C117+'4.a.mell.'!C118)</f>
      </c>
      <c r="D118" s="254">
        <f>IF(('4. melléklet'!D117+'4.a.mell.'!D118)=0,"",'4. melléklet'!D117+'4.a.mell.'!D118)</f>
      </c>
      <c r="E118" s="248">
        <f>IF(('4. melléklet'!E117+'4.a.mell.'!E118)=0,"",'4. melléklet'!E117+'4.a.mell.'!E118)</f>
      </c>
      <c r="F118" s="211">
        <f>IF(('4. melléklet'!F117+'4.a.mell.'!F118)=0,"",'4. melléklet'!F117+'4.a.mell.'!F118)</f>
      </c>
      <c r="G118" s="211">
        <f>IF(('4. melléklet'!G117+'4.a.mell.'!G118)=0,"",'4. melléklet'!G117+'4.a.mell.'!G118)</f>
      </c>
      <c r="H118" s="211">
        <f>IF(('4. melléklet'!H117+'4.a.mell.'!H118)=0,"",'4. melléklet'!H117+'4.a.mell.'!H118)</f>
      </c>
      <c r="I118" s="211">
        <f>IF(('4. melléklet'!I117+'4.a.mell.'!I118)=0,"",'4. melléklet'!I117+'4.a.mell.'!I118)</f>
      </c>
      <c r="J118" s="211">
        <f>IF(('4. melléklet'!J117+'4.a.mell.'!J118)=0,"",'4. melléklet'!J117+'4.a.mell.'!J118)</f>
      </c>
      <c r="K118" s="211">
        <f>IF(('4. melléklet'!K117+'4.a.mell.'!K118)=0,"",'4. melléklet'!K117+'4.a.mell.'!K118)</f>
      </c>
      <c r="L118" s="254">
        <f>IF(('4. melléklet'!L117+'4.a.mell.'!L118)=0,"",'4. melléklet'!L117+'4.a.mell.'!L118)</f>
      </c>
      <c r="M118" s="254">
        <f>IF(('4. melléklet'!M117+'4.a.mell.'!M118)=0,"",'4. melléklet'!M117+'4.a.mell.'!M118)</f>
      </c>
      <c r="N118" s="248">
        <f>IF(('4. melléklet'!N117+'4.a.mell.'!N118)=0,"",'4. melléklet'!N117+'4.a.mell.'!N118)</f>
      </c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ht="15">
      <c r="A119" s="36" t="s">
        <v>542</v>
      </c>
      <c r="B119" s="5" t="s">
        <v>384</v>
      </c>
      <c r="C119" s="254">
        <f>IF(('4. melléklet'!C118+'4.a.mell.'!C119)=0,"",'4. melléklet'!C118+'4.a.mell.'!C119)</f>
      </c>
      <c r="D119" s="254">
        <f>IF(('4. melléklet'!D118+'4.a.mell.'!D119)=0,"",'4. melléklet'!D118+'4.a.mell.'!D119)</f>
      </c>
      <c r="E119" s="248">
        <f>IF(('4. melléklet'!E118+'4.a.mell.'!E119)=0,"",'4. melléklet'!E118+'4.a.mell.'!E119)</f>
      </c>
      <c r="F119" s="211">
        <f>IF(('4. melléklet'!F118+'4.a.mell.'!F119)=0,"",'4. melléklet'!F118+'4.a.mell.'!F119)</f>
      </c>
      <c r="G119" s="211">
        <f>IF(('4. melléklet'!G118+'4.a.mell.'!G119)=0,"",'4. melléklet'!G118+'4.a.mell.'!G119)</f>
      </c>
      <c r="H119" s="211">
        <f>IF(('4. melléklet'!H118+'4.a.mell.'!H119)=0,"",'4. melléklet'!H118+'4.a.mell.'!H119)</f>
      </c>
      <c r="I119" s="211">
        <f>IF(('4. melléklet'!I118+'4.a.mell.'!I119)=0,"",'4. melléklet'!I118+'4.a.mell.'!I119)</f>
      </c>
      <c r="J119" s="211">
        <f>IF(('4. melléklet'!J118+'4.a.mell.'!J119)=0,"",'4. melléklet'!J118+'4.a.mell.'!J119)</f>
      </c>
      <c r="K119" s="211">
        <f>IF(('4. melléklet'!K118+'4.a.mell.'!K119)=0,"",'4. melléklet'!K118+'4.a.mell.'!K119)</f>
      </c>
      <c r="L119" s="254">
        <f>IF(('4. melléklet'!L118+'4.a.mell.'!L119)=0,"",'4. melléklet'!L118+'4.a.mell.'!L119)</f>
      </c>
      <c r="M119" s="254">
        <f>IF(('4. melléklet'!M118+'4.a.mell.'!M119)=0,"",'4. melléklet'!M118+'4.a.mell.'!M119)</f>
      </c>
      <c r="N119" s="248">
        <f>IF(('4. melléklet'!N118+'4.a.mell.'!N119)=0,"",'4. melléklet'!N118+'4.a.mell.'!N119)</f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37" t="s">
        <v>543</v>
      </c>
      <c r="B120" s="38" t="s">
        <v>388</v>
      </c>
      <c r="C120" s="255">
        <f>IF(('4. melléklet'!C119+'4.a.mell.'!C120)=0,"",'4. melléklet'!C119+'4.a.mell.'!C120)</f>
      </c>
      <c r="D120" s="255">
        <f>IF(('4. melléklet'!D119+'4.a.mell.'!D120)=0,"",'4. melléklet'!D119+'4.a.mell.'!D120)</f>
      </c>
      <c r="E120" s="249">
        <f>IF(('4. melléklet'!E119+'4.a.mell.'!E120)=0,"",'4. melléklet'!E119+'4.a.mell.'!E120)</f>
      </c>
      <c r="F120" s="213">
        <f>IF(('4. melléklet'!F119+'4.a.mell.'!F120)=0,"",'4. melléklet'!F119+'4.a.mell.'!F120)</f>
      </c>
      <c r="G120" s="213">
        <f>IF(('4. melléklet'!G119+'4.a.mell.'!G120)=0,"",'4. melléklet'!G119+'4.a.mell.'!G120)</f>
      </c>
      <c r="H120" s="213">
        <f>IF(('4. melléklet'!H119+'4.a.mell.'!H120)=0,"",'4. melléklet'!H119+'4.a.mell.'!H120)</f>
      </c>
      <c r="I120" s="213">
        <f>IF(('4. melléklet'!I119+'4.a.mell.'!I120)=0,"",'4. melléklet'!I119+'4.a.mell.'!I120)</f>
      </c>
      <c r="J120" s="213">
        <f>IF(('4. melléklet'!J119+'4.a.mell.'!J120)=0,"",'4. melléklet'!J119+'4.a.mell.'!J120)</f>
      </c>
      <c r="K120" s="213">
        <f>IF(('4. melléklet'!K119+'4.a.mell.'!K120)=0,"",'4. melléklet'!K119+'4.a.mell.'!K120)</f>
      </c>
      <c r="L120" s="255">
        <f>IF(('4. melléklet'!L119+'4.a.mell.'!L120)=0,"",'4. melléklet'!L119+'4.a.mell.'!L120)</f>
      </c>
      <c r="M120" s="255">
        <f>IF(('4. melléklet'!M119+'4.a.mell.'!M120)=0,"",'4. melléklet'!M119+'4.a.mell.'!M120)</f>
      </c>
      <c r="N120" s="249">
        <f>IF(('4. melléklet'!N119+'4.a.mell.'!N120)=0,"",'4. melléklet'!N119+'4.a.mell.'!N120)</f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4"/>
      <c r="AE120" s="24"/>
    </row>
    <row r="121" spans="1:31" ht="15">
      <c r="A121" s="13" t="s">
        <v>389</v>
      </c>
      <c r="B121" s="5" t="s">
        <v>390</v>
      </c>
      <c r="C121" s="254">
        <f>IF(('4. melléklet'!C120+'4.a.mell.'!C121)=0,"",'4. melléklet'!C120+'4.a.mell.'!C121)</f>
      </c>
      <c r="D121" s="254">
        <f>IF(('4. melléklet'!D120+'4.a.mell.'!D121)=0,"",'4. melléklet'!D120+'4.a.mell.'!D121)</f>
      </c>
      <c r="E121" s="246">
        <f>IF(('4. melléklet'!E120+'4.a.mell.'!E121)=0,"",'4. melléklet'!E120+'4.a.mell.'!E121)</f>
      </c>
      <c r="F121" s="207">
        <f>IF(('4. melléklet'!F120+'4.a.mell.'!F121)=0,"",'4. melléklet'!F120+'4.a.mell.'!F121)</f>
      </c>
      <c r="G121" s="207">
        <f>IF(('4. melléklet'!G120+'4.a.mell.'!G121)=0,"",'4. melléklet'!G120+'4.a.mell.'!G121)</f>
      </c>
      <c r="H121" s="207">
        <f>IF(('4. melléklet'!H120+'4.a.mell.'!H121)=0,"",'4. melléklet'!H120+'4.a.mell.'!H121)</f>
      </c>
      <c r="I121" s="207">
        <f>IF(('4. melléklet'!I120+'4.a.mell.'!I121)=0,"",'4. melléklet'!I120+'4.a.mell.'!I121)</f>
      </c>
      <c r="J121" s="207">
        <f>IF(('4. melléklet'!J120+'4.a.mell.'!J121)=0,"",'4. melléklet'!J120+'4.a.mell.'!J121)</f>
      </c>
      <c r="K121" s="207">
        <f>IF(('4. melléklet'!K120+'4.a.mell.'!K121)=0,"",'4. melléklet'!K120+'4.a.mell.'!K121)</f>
      </c>
      <c r="L121" s="254">
        <f>IF(('4. melléklet'!L120+'4.a.mell.'!L121)=0,"",'4. melléklet'!L120+'4.a.mell.'!L121)</f>
      </c>
      <c r="M121" s="254">
        <f>IF(('4. melléklet'!M120+'4.a.mell.'!M121)=0,"",'4. melléklet'!M120+'4.a.mell.'!M121)</f>
      </c>
      <c r="N121" s="246">
        <f>IF(('4. melléklet'!N120+'4.a.mell.'!N121)=0,"",'4. melléklet'!N120+'4.a.mell.'!N121)</f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  <c r="AE121" s="24"/>
    </row>
    <row r="122" spans="1:31" ht="15.75">
      <c r="A122" s="92" t="s">
        <v>577</v>
      </c>
      <c r="B122" s="93" t="s">
        <v>391</v>
      </c>
      <c r="C122" s="256">
        <v>0</v>
      </c>
      <c r="D122" s="256">
        <v>5129746</v>
      </c>
      <c r="E122" s="256">
        <v>5129746</v>
      </c>
      <c r="F122" s="256"/>
      <c r="G122" s="256"/>
      <c r="H122" s="256"/>
      <c r="I122" s="256"/>
      <c r="J122" s="256"/>
      <c r="K122" s="256"/>
      <c r="L122" s="256">
        <v>0</v>
      </c>
      <c r="M122" s="256">
        <v>5129746</v>
      </c>
      <c r="N122" s="256">
        <v>5129746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ht="15.75">
      <c r="A123" s="101" t="s">
        <v>613</v>
      </c>
      <c r="B123" s="112"/>
      <c r="C123" s="257">
        <f>SUM(C122+C99)</f>
        <v>223316000</v>
      </c>
      <c r="D123" s="257">
        <f>SUM(D122+D99)</f>
        <v>259872007</v>
      </c>
      <c r="E123" s="257">
        <f>SUM(E122+E99)</f>
        <v>233722353</v>
      </c>
      <c r="F123" s="257">
        <f>IF(('4. melléklet'!F122+'4.a.mell.'!F123)=0,"",'4. melléklet'!F122+'4.a.mell.'!F123)</f>
      </c>
      <c r="G123" s="257">
        <f>IF(('4. melléklet'!G122+'4.a.mell.'!G123)=0,"",'4. melléklet'!G122+'4.a.mell.'!G123)</f>
      </c>
      <c r="H123" s="257">
        <f>IF(('4. melléklet'!H122+'4.a.mell.'!H123)=0,"",'4. melléklet'!H122+'4.a.mell.'!H123)</f>
      </c>
      <c r="I123" s="257">
        <f>IF(('4. melléklet'!I122+'4.a.mell.'!I123)=0,"",'4. melléklet'!I122+'4.a.mell.'!I123)</f>
      </c>
      <c r="J123" s="257">
        <f>IF(('4. melléklet'!J122+'4.a.mell.'!J123)=0,"",'4. melléklet'!J122+'4.a.mell.'!J123)</f>
      </c>
      <c r="K123" s="257">
        <f>IF(('4. melléklet'!K122+'4.a.mell.'!K123)=0,"",'4. melléklet'!K122+'4.a.mell.'!K123)</f>
      </c>
      <c r="L123" s="257">
        <f>SUM(L122+L99)</f>
        <v>223316000</v>
      </c>
      <c r="M123" s="257">
        <f>SUM(M122+M99)</f>
        <v>259872007</v>
      </c>
      <c r="N123" s="257">
        <f>SUM(N122+N99)</f>
        <v>233722353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2" r:id="rId1"/>
  <headerFooter>
    <oddHeader>&amp;R4.b melléklet a 3/2017.(V.31.)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1"/>
  <sheetViews>
    <sheetView view="pageLayout" workbookViewId="0" topLeftCell="B106">
      <selection activeCell="C6" sqref="C6:E122"/>
    </sheetView>
  </sheetViews>
  <sheetFormatPr defaultColWidth="9.140625" defaultRowHeight="15"/>
  <cols>
    <col min="1" max="1" width="105.140625" style="0" customWidth="1"/>
    <col min="3" max="3" width="19.00390625" style="0" customWidth="1"/>
    <col min="4" max="5" width="18.7109375" style="0" customWidth="1"/>
  </cols>
  <sheetData>
    <row r="1" spans="1:11" ht="20.25" customHeight="1">
      <c r="A1" s="283" t="s">
        <v>774</v>
      </c>
      <c r="B1" s="287"/>
      <c r="C1" s="287"/>
      <c r="D1" s="287"/>
      <c r="E1" s="287"/>
      <c r="F1" s="57"/>
      <c r="G1" s="57"/>
      <c r="H1" s="57"/>
      <c r="I1" s="57"/>
      <c r="J1" s="57"/>
      <c r="K1" s="69"/>
    </row>
    <row r="2" spans="1:5" ht="19.5" customHeight="1">
      <c r="A2" s="286" t="s">
        <v>2</v>
      </c>
      <c r="B2" s="287"/>
      <c r="C2" s="287"/>
      <c r="D2" s="287"/>
      <c r="E2" s="287"/>
    </row>
    <row r="3" ht="18">
      <c r="A3" s="42"/>
    </row>
    <row r="4" ht="15">
      <c r="A4" s="130" t="s">
        <v>524</v>
      </c>
    </row>
    <row r="5" spans="1:5" ht="25.5">
      <c r="A5" s="2" t="s">
        <v>212</v>
      </c>
      <c r="B5" s="3" t="s">
        <v>213</v>
      </c>
      <c r="C5" s="3" t="s">
        <v>723</v>
      </c>
      <c r="D5" s="3" t="s">
        <v>740</v>
      </c>
      <c r="E5" s="70" t="s">
        <v>741</v>
      </c>
    </row>
    <row r="6" spans="1:5" ht="15.75">
      <c r="A6" s="29" t="s">
        <v>214</v>
      </c>
      <c r="B6" s="30" t="s">
        <v>215</v>
      </c>
      <c r="C6" s="200">
        <v>9784000</v>
      </c>
      <c r="D6" s="200">
        <v>23263476</v>
      </c>
      <c r="E6" s="199">
        <v>23261987</v>
      </c>
    </row>
    <row r="7" spans="1:5" ht="15.75">
      <c r="A7" s="29" t="s">
        <v>216</v>
      </c>
      <c r="B7" s="31" t="s">
        <v>217</v>
      </c>
      <c r="C7" s="200"/>
      <c r="D7" s="200"/>
      <c r="E7" s="199"/>
    </row>
    <row r="8" spans="1:5" ht="15.75">
      <c r="A8" s="29" t="s">
        <v>218</v>
      </c>
      <c r="B8" s="31" t="s">
        <v>219</v>
      </c>
      <c r="C8" s="200"/>
      <c r="D8" s="200"/>
      <c r="E8" s="199"/>
    </row>
    <row r="9" spans="1:5" ht="15.75">
      <c r="A9" s="32" t="s">
        <v>220</v>
      </c>
      <c r="B9" s="31" t="s">
        <v>221</v>
      </c>
      <c r="C9" s="200"/>
      <c r="D9" s="200"/>
      <c r="E9" s="199"/>
    </row>
    <row r="10" spans="1:5" ht="15.75">
      <c r="A10" s="32" t="s">
        <v>222</v>
      </c>
      <c r="B10" s="31" t="s">
        <v>223</v>
      </c>
      <c r="C10" s="200"/>
      <c r="D10" s="200"/>
      <c r="E10" s="199"/>
    </row>
    <row r="11" spans="1:5" ht="15.75">
      <c r="A11" s="32" t="s">
        <v>224</v>
      </c>
      <c r="B11" s="31" t="s">
        <v>225</v>
      </c>
      <c r="C11" s="200"/>
      <c r="D11" s="200"/>
      <c r="E11" s="199"/>
    </row>
    <row r="12" spans="1:5" ht="15.75">
      <c r="A12" s="32" t="s">
        <v>226</v>
      </c>
      <c r="B12" s="31" t="s">
        <v>227</v>
      </c>
      <c r="C12" s="200">
        <v>663228</v>
      </c>
      <c r="D12" s="200">
        <v>678228</v>
      </c>
      <c r="E12" s="199">
        <v>677508</v>
      </c>
    </row>
    <row r="13" spans="1:5" ht="15.75">
      <c r="A13" s="32" t="s">
        <v>228</v>
      </c>
      <c r="B13" s="31" t="s">
        <v>229</v>
      </c>
      <c r="C13" s="200"/>
      <c r="D13" s="200"/>
      <c r="E13" s="199"/>
    </row>
    <row r="14" spans="1:5" ht="15.75">
      <c r="A14" s="5" t="s">
        <v>230</v>
      </c>
      <c r="B14" s="31" t="s">
        <v>231</v>
      </c>
      <c r="C14" s="200">
        <v>672000</v>
      </c>
      <c r="D14" s="200">
        <v>665000</v>
      </c>
      <c r="E14" s="199">
        <v>100170</v>
      </c>
    </row>
    <row r="15" spans="1:5" ht="15.75">
      <c r="A15" s="5" t="s">
        <v>232</v>
      </c>
      <c r="B15" s="31" t="s">
        <v>233</v>
      </c>
      <c r="C15" s="200"/>
      <c r="D15" s="200"/>
      <c r="E15" s="199"/>
    </row>
    <row r="16" spans="1:5" ht="15.75">
      <c r="A16" s="5" t="s">
        <v>234</v>
      </c>
      <c r="B16" s="31" t="s">
        <v>235</v>
      </c>
      <c r="C16" s="200"/>
      <c r="D16" s="200"/>
      <c r="E16" s="199"/>
    </row>
    <row r="17" spans="1:5" ht="15.75">
      <c r="A17" s="5" t="s">
        <v>236</v>
      </c>
      <c r="B17" s="31" t="s">
        <v>237</v>
      </c>
      <c r="C17" s="200"/>
      <c r="D17" s="200"/>
      <c r="E17" s="199"/>
    </row>
    <row r="18" spans="1:5" ht="15.75">
      <c r="A18" s="5" t="s">
        <v>544</v>
      </c>
      <c r="B18" s="31" t="s">
        <v>238</v>
      </c>
      <c r="C18" s="200"/>
      <c r="D18" s="200">
        <v>5000</v>
      </c>
      <c r="E18" s="199">
        <v>4100</v>
      </c>
    </row>
    <row r="19" spans="1:5" ht="15">
      <c r="A19" s="33" t="s">
        <v>515</v>
      </c>
      <c r="B19" s="34" t="s">
        <v>239</v>
      </c>
      <c r="C19" s="250">
        <f>SUM(C6:C18)</f>
        <v>11119228</v>
      </c>
      <c r="D19" s="250">
        <f>SUM(D6:D18)</f>
        <v>24611704</v>
      </c>
      <c r="E19" s="250">
        <f>SUM(E6:E18)</f>
        <v>24043765</v>
      </c>
    </row>
    <row r="20" spans="1:5" ht="15.75">
      <c r="A20" s="5" t="s">
        <v>240</v>
      </c>
      <c r="B20" s="31" t="s">
        <v>241</v>
      </c>
      <c r="C20" s="200">
        <v>5772384</v>
      </c>
      <c r="D20" s="200">
        <v>5676678</v>
      </c>
      <c r="E20" s="199">
        <v>5676319</v>
      </c>
    </row>
    <row r="21" spans="1:5" ht="15.75">
      <c r="A21" s="5" t="s">
        <v>242</v>
      </c>
      <c r="B21" s="31" t="s">
        <v>243</v>
      </c>
      <c r="C21" s="200"/>
      <c r="D21" s="200"/>
      <c r="E21" s="199"/>
    </row>
    <row r="22" spans="1:5" ht="15.75">
      <c r="A22" s="6" t="s">
        <v>244</v>
      </c>
      <c r="B22" s="31" t="s">
        <v>245</v>
      </c>
      <c r="C22" s="200">
        <v>7820000</v>
      </c>
      <c r="D22" s="200">
        <v>4836400</v>
      </c>
      <c r="E22" s="199">
        <v>4826735</v>
      </c>
    </row>
    <row r="23" spans="1:5" ht="15">
      <c r="A23" s="7" t="s">
        <v>516</v>
      </c>
      <c r="B23" s="34" t="s">
        <v>246</v>
      </c>
      <c r="C23" s="250">
        <f>SUM(C20:C22)</f>
        <v>13592384</v>
      </c>
      <c r="D23" s="250">
        <f>SUM(D20:D22)</f>
        <v>10513078</v>
      </c>
      <c r="E23" s="250">
        <f>SUM(E20:E22)</f>
        <v>10503054</v>
      </c>
    </row>
    <row r="24" spans="1:5" ht="15">
      <c r="A24" s="45" t="s">
        <v>574</v>
      </c>
      <c r="B24" s="46" t="s">
        <v>247</v>
      </c>
      <c r="C24" s="250">
        <f>SUM(C23,C19)</f>
        <v>24711612</v>
      </c>
      <c r="D24" s="250">
        <f>SUM(D23,D19)</f>
        <v>35124782</v>
      </c>
      <c r="E24" s="250">
        <f>SUM(E23,E19)</f>
        <v>34546819</v>
      </c>
    </row>
    <row r="25" spans="1:5" ht="15">
      <c r="A25" s="38" t="s">
        <v>545</v>
      </c>
      <c r="B25" s="46" t="s">
        <v>248</v>
      </c>
      <c r="C25" s="250">
        <v>6756388</v>
      </c>
      <c r="D25" s="250">
        <v>8814526</v>
      </c>
      <c r="E25" s="201">
        <v>7100862</v>
      </c>
    </row>
    <row r="26" spans="1:5" ht="15.75">
      <c r="A26" s="5" t="s">
        <v>249</v>
      </c>
      <c r="B26" s="31" t="s">
        <v>250</v>
      </c>
      <c r="C26" s="200"/>
      <c r="D26" s="200"/>
      <c r="E26" s="199"/>
    </row>
    <row r="27" spans="1:5" ht="15.75">
      <c r="A27" s="5" t="s">
        <v>251</v>
      </c>
      <c r="B27" s="31" t="s">
        <v>252</v>
      </c>
      <c r="C27" s="200">
        <v>4690000</v>
      </c>
      <c r="D27" s="200">
        <v>4339140</v>
      </c>
      <c r="E27" s="199">
        <v>4338101</v>
      </c>
    </row>
    <row r="28" spans="1:5" ht="15.75">
      <c r="A28" s="5" t="s">
        <v>253</v>
      </c>
      <c r="B28" s="31" t="s">
        <v>254</v>
      </c>
      <c r="C28" s="200"/>
      <c r="D28" s="200"/>
      <c r="E28" s="199"/>
    </row>
    <row r="29" spans="1:5" ht="15">
      <c r="A29" s="7" t="s">
        <v>517</v>
      </c>
      <c r="B29" s="34" t="s">
        <v>255</v>
      </c>
      <c r="C29" s="250">
        <f>SUM(C26:C28)</f>
        <v>4690000</v>
      </c>
      <c r="D29" s="250">
        <f>SUM(D26:D28)</f>
        <v>4339140</v>
      </c>
      <c r="E29" s="250">
        <f>SUM(E26:E28)</f>
        <v>4338101</v>
      </c>
    </row>
    <row r="30" spans="1:5" ht="15.75">
      <c r="A30" s="5" t="s">
        <v>256</v>
      </c>
      <c r="B30" s="31" t="s">
        <v>257</v>
      </c>
      <c r="C30" s="200">
        <v>650000</v>
      </c>
      <c r="D30" s="200">
        <v>320000</v>
      </c>
      <c r="E30" s="199">
        <v>163916</v>
      </c>
    </row>
    <row r="31" spans="1:5" ht="15.75">
      <c r="A31" s="5" t="s">
        <v>258</v>
      </c>
      <c r="B31" s="31" t="s">
        <v>259</v>
      </c>
      <c r="C31" s="200">
        <v>940000</v>
      </c>
      <c r="D31" s="200">
        <v>890000</v>
      </c>
      <c r="E31" s="199">
        <v>646155</v>
      </c>
    </row>
    <row r="32" spans="1:5" ht="15" customHeight="1">
      <c r="A32" s="7" t="s">
        <v>575</v>
      </c>
      <c r="B32" s="34" t="s">
        <v>260</v>
      </c>
      <c r="C32" s="250">
        <f>SUM(C30:C31)</f>
        <v>1590000</v>
      </c>
      <c r="D32" s="250">
        <f>SUM(D30:D31)</f>
        <v>1210000</v>
      </c>
      <c r="E32" s="250">
        <f>SUM(E30:E31)</f>
        <v>810071</v>
      </c>
    </row>
    <row r="33" spans="1:5" ht="15.75">
      <c r="A33" s="5" t="s">
        <v>261</v>
      </c>
      <c r="B33" s="31" t="s">
        <v>262</v>
      </c>
      <c r="C33" s="200">
        <v>8110000</v>
      </c>
      <c r="D33" s="200">
        <v>9433000</v>
      </c>
      <c r="E33" s="199">
        <v>8339664</v>
      </c>
    </row>
    <row r="34" spans="1:5" ht="15.75">
      <c r="A34" s="5" t="s">
        <v>263</v>
      </c>
      <c r="B34" s="31" t="s">
        <v>264</v>
      </c>
      <c r="C34" s="200">
        <v>950000</v>
      </c>
      <c r="D34" s="200">
        <v>945000</v>
      </c>
      <c r="E34" s="199">
        <v>944636</v>
      </c>
    </row>
    <row r="35" spans="1:5" ht="15.75">
      <c r="A35" s="5" t="s">
        <v>546</v>
      </c>
      <c r="B35" s="31" t="s">
        <v>265</v>
      </c>
      <c r="C35" s="200"/>
      <c r="D35" s="200">
        <v>540000</v>
      </c>
      <c r="E35" s="199">
        <v>539674</v>
      </c>
    </row>
    <row r="36" spans="1:5" ht="15.75">
      <c r="A36" s="5" t="s">
        <v>266</v>
      </c>
      <c r="B36" s="31" t="s">
        <v>267</v>
      </c>
      <c r="C36" s="200">
        <v>12500000</v>
      </c>
      <c r="D36" s="200">
        <v>13440300</v>
      </c>
      <c r="E36" s="199">
        <v>9936264</v>
      </c>
    </row>
    <row r="37" spans="1:5" ht="15.75">
      <c r="A37" s="10" t="s">
        <v>547</v>
      </c>
      <c r="B37" s="31" t="s">
        <v>268</v>
      </c>
      <c r="C37" s="200"/>
      <c r="D37" s="200">
        <v>26000</v>
      </c>
      <c r="E37" s="199">
        <v>23688</v>
      </c>
    </row>
    <row r="38" spans="1:5" ht="15.75">
      <c r="A38" s="6" t="s">
        <v>269</v>
      </c>
      <c r="B38" s="31" t="s">
        <v>270</v>
      </c>
      <c r="C38" s="200"/>
      <c r="D38" s="200"/>
      <c r="E38" s="199"/>
    </row>
    <row r="39" spans="1:5" ht="15.75">
      <c r="A39" s="5" t="s">
        <v>548</v>
      </c>
      <c r="B39" s="31" t="s">
        <v>271</v>
      </c>
      <c r="C39" s="200">
        <v>4270000</v>
      </c>
      <c r="D39" s="200">
        <v>4383000</v>
      </c>
      <c r="E39" s="199">
        <v>4382542</v>
      </c>
    </row>
    <row r="40" spans="1:5" ht="15">
      <c r="A40" s="7" t="s">
        <v>518</v>
      </c>
      <c r="B40" s="34" t="s">
        <v>272</v>
      </c>
      <c r="C40" s="250">
        <f>SUM(C33:C39)</f>
        <v>25830000</v>
      </c>
      <c r="D40" s="250">
        <f>SUM(D33:D39)</f>
        <v>28767300</v>
      </c>
      <c r="E40" s="250">
        <f>SUM(E33:E39)</f>
        <v>24166468</v>
      </c>
    </row>
    <row r="41" spans="1:5" ht="15.75">
      <c r="A41" s="5" t="s">
        <v>273</v>
      </c>
      <c r="B41" s="31" t="s">
        <v>274</v>
      </c>
      <c r="C41" s="200">
        <v>730000</v>
      </c>
      <c r="D41" s="200">
        <v>930000</v>
      </c>
      <c r="E41" s="199">
        <v>928019</v>
      </c>
    </row>
    <row r="42" spans="1:5" ht="15.75">
      <c r="A42" s="5" t="s">
        <v>275</v>
      </c>
      <c r="B42" s="31" t="s">
        <v>276</v>
      </c>
      <c r="C42" s="200">
        <v>50000</v>
      </c>
      <c r="D42" s="200"/>
      <c r="E42" s="199"/>
    </row>
    <row r="43" spans="1:5" ht="15">
      <c r="A43" s="7" t="s">
        <v>519</v>
      </c>
      <c r="B43" s="34" t="s">
        <v>277</v>
      </c>
      <c r="C43" s="250">
        <f>SUM(C41:C42)</f>
        <v>780000</v>
      </c>
      <c r="D43" s="250">
        <f>SUM(D41:D42)</f>
        <v>930000</v>
      </c>
      <c r="E43" s="250">
        <f>SUM(E41:E42)</f>
        <v>928019</v>
      </c>
    </row>
    <row r="44" spans="1:5" ht="15.75">
      <c r="A44" s="5" t="s">
        <v>278</v>
      </c>
      <c r="B44" s="31" t="s">
        <v>279</v>
      </c>
      <c r="C44" s="200">
        <v>8670000</v>
      </c>
      <c r="D44" s="200">
        <v>8837000</v>
      </c>
      <c r="E44" s="199">
        <v>6619813</v>
      </c>
    </row>
    <row r="45" spans="1:5" ht="15.75">
      <c r="A45" s="5" t="s">
        <v>280</v>
      </c>
      <c r="B45" s="31" t="s">
        <v>281</v>
      </c>
      <c r="C45" s="200"/>
      <c r="D45" s="200">
        <v>1023000</v>
      </c>
      <c r="E45" s="199">
        <v>564475</v>
      </c>
    </row>
    <row r="46" spans="1:5" ht="15.75">
      <c r="A46" s="5" t="s">
        <v>549</v>
      </c>
      <c r="B46" s="31" t="s">
        <v>282</v>
      </c>
      <c r="C46" s="200"/>
      <c r="D46" s="200">
        <v>30000</v>
      </c>
      <c r="E46" s="199">
        <v>29039</v>
      </c>
    </row>
    <row r="47" spans="1:5" ht="15.75">
      <c r="A47" s="5" t="s">
        <v>550</v>
      </c>
      <c r="B47" s="31" t="s">
        <v>283</v>
      </c>
      <c r="C47" s="200"/>
      <c r="D47" s="200"/>
      <c r="E47" s="199"/>
    </row>
    <row r="48" spans="1:5" ht="15.75">
      <c r="A48" s="5" t="s">
        <v>284</v>
      </c>
      <c r="B48" s="31" t="s">
        <v>285</v>
      </c>
      <c r="C48" s="200"/>
      <c r="D48" s="200">
        <v>10000</v>
      </c>
      <c r="E48" s="199">
        <v>4743</v>
      </c>
    </row>
    <row r="49" spans="1:5" ht="15">
      <c r="A49" s="7" t="s">
        <v>520</v>
      </c>
      <c r="B49" s="34" t="s">
        <v>286</v>
      </c>
      <c r="C49" s="250">
        <f>SUM(C44:C48)</f>
        <v>8670000</v>
      </c>
      <c r="D49" s="250">
        <f>SUM(D44:D48)</f>
        <v>9900000</v>
      </c>
      <c r="E49" s="250">
        <f>SUM(E44:E48)</f>
        <v>7218070</v>
      </c>
    </row>
    <row r="50" spans="1:5" ht="15">
      <c r="A50" s="38" t="s">
        <v>521</v>
      </c>
      <c r="B50" s="46" t="s">
        <v>287</v>
      </c>
      <c r="C50" s="250">
        <f>SUM(C29+C32+C40+C43+C49)</f>
        <v>41560000</v>
      </c>
      <c r="D50" s="250">
        <f>SUM(D29+D32+D40+D43+D49)</f>
        <v>45146440</v>
      </c>
      <c r="E50" s="250">
        <f>SUM(E29+E32+E40+E43+E49)</f>
        <v>37460729</v>
      </c>
    </row>
    <row r="51" spans="1:5" ht="15.75">
      <c r="A51" s="13" t="s">
        <v>288</v>
      </c>
      <c r="B51" s="31" t="s">
        <v>289</v>
      </c>
      <c r="C51" s="200"/>
      <c r="D51" s="200"/>
      <c r="E51" s="199"/>
    </row>
    <row r="52" spans="1:5" ht="15.75">
      <c r="A52" s="13" t="s">
        <v>522</v>
      </c>
      <c r="B52" s="31" t="s">
        <v>290</v>
      </c>
      <c r="C52" s="200"/>
      <c r="D52" s="200"/>
      <c r="E52" s="199"/>
    </row>
    <row r="53" spans="1:5" ht="15.75">
      <c r="A53" s="16" t="s">
        <v>551</v>
      </c>
      <c r="B53" s="31" t="s">
        <v>291</v>
      </c>
      <c r="C53" s="200"/>
      <c r="D53" s="200"/>
      <c r="E53" s="199"/>
    </row>
    <row r="54" spans="1:5" ht="15.75">
      <c r="A54" s="16" t="s">
        <v>552</v>
      </c>
      <c r="B54" s="31" t="s">
        <v>292</v>
      </c>
      <c r="C54" s="200"/>
      <c r="D54" s="200"/>
      <c r="E54" s="199"/>
    </row>
    <row r="55" spans="1:5" ht="15.75">
      <c r="A55" s="16" t="s">
        <v>553</v>
      </c>
      <c r="B55" s="31" t="s">
        <v>293</v>
      </c>
      <c r="C55" s="200"/>
      <c r="D55" s="200"/>
      <c r="E55" s="199"/>
    </row>
    <row r="56" spans="1:5" ht="15.75">
      <c r="A56" s="13" t="s">
        <v>554</v>
      </c>
      <c r="B56" s="31" t="s">
        <v>294</v>
      </c>
      <c r="C56" s="200">
        <v>144000</v>
      </c>
      <c r="D56" s="200">
        <v>0</v>
      </c>
      <c r="E56" s="199"/>
    </row>
    <row r="57" spans="1:5" ht="15.75">
      <c r="A57" s="13" t="s">
        <v>555</v>
      </c>
      <c r="B57" s="31" t="s">
        <v>295</v>
      </c>
      <c r="C57" s="200"/>
      <c r="D57" s="200"/>
      <c r="E57" s="199"/>
    </row>
    <row r="58" spans="1:5" ht="15.75">
      <c r="A58" s="13" t="s">
        <v>556</v>
      </c>
      <c r="B58" s="31" t="s">
        <v>296</v>
      </c>
      <c r="C58" s="200">
        <v>2490000</v>
      </c>
      <c r="D58" s="200">
        <v>3098700</v>
      </c>
      <c r="E58" s="199">
        <v>3098000</v>
      </c>
    </row>
    <row r="59" spans="1:5" ht="15">
      <c r="A59" s="43" t="s">
        <v>525</v>
      </c>
      <c r="B59" s="46" t="s">
        <v>297</v>
      </c>
      <c r="C59" s="250">
        <f>SUM(C51:C58)</f>
        <v>2634000</v>
      </c>
      <c r="D59" s="250">
        <f>SUM(D51:D58)</f>
        <v>3098700</v>
      </c>
      <c r="E59" s="250">
        <f>SUM(E51:E58)</f>
        <v>3098000</v>
      </c>
    </row>
    <row r="60" spans="1:5" ht="15.75">
      <c r="A60" s="12" t="s">
        <v>557</v>
      </c>
      <c r="B60" s="31" t="s">
        <v>298</v>
      </c>
      <c r="C60" s="200"/>
      <c r="D60" s="200"/>
      <c r="E60" s="199"/>
    </row>
    <row r="61" spans="1:5" ht="15.75">
      <c r="A61" s="12" t="s">
        <v>299</v>
      </c>
      <c r="B61" s="31" t="s">
        <v>300</v>
      </c>
      <c r="C61" s="200"/>
      <c r="D61" s="200">
        <v>466860</v>
      </c>
      <c r="E61" s="199">
        <v>439408</v>
      </c>
    </row>
    <row r="62" spans="1:5" ht="15.75">
      <c r="A62" s="12" t="s">
        <v>301</v>
      </c>
      <c r="B62" s="31" t="s">
        <v>302</v>
      </c>
      <c r="C62" s="200"/>
      <c r="D62" s="200"/>
      <c r="E62" s="199"/>
    </row>
    <row r="63" spans="1:5" ht="15.75">
      <c r="A63" s="12" t="s">
        <v>526</v>
      </c>
      <c r="B63" s="31" t="s">
        <v>303</v>
      </c>
      <c r="C63" s="200"/>
      <c r="D63" s="200"/>
      <c r="E63" s="199"/>
    </row>
    <row r="64" spans="1:5" ht="15.75">
      <c r="A64" s="12" t="s">
        <v>558</v>
      </c>
      <c r="B64" s="31" t="s">
        <v>304</v>
      </c>
      <c r="C64" s="200"/>
      <c r="D64" s="200"/>
      <c r="E64" s="199"/>
    </row>
    <row r="65" spans="1:5" ht="15.75">
      <c r="A65" s="12" t="s">
        <v>527</v>
      </c>
      <c r="B65" s="31" t="s">
        <v>305</v>
      </c>
      <c r="C65" s="200">
        <v>76479000</v>
      </c>
      <c r="D65" s="200">
        <v>75461000</v>
      </c>
      <c r="E65" s="199">
        <v>72409499</v>
      </c>
    </row>
    <row r="66" spans="1:5" ht="15.75">
      <c r="A66" s="12" t="s">
        <v>559</v>
      </c>
      <c r="B66" s="31" t="s">
        <v>306</v>
      </c>
      <c r="C66" s="200"/>
      <c r="D66" s="200"/>
      <c r="E66" s="199"/>
    </row>
    <row r="67" spans="1:5" ht="15.75">
      <c r="A67" s="12" t="s">
        <v>560</v>
      </c>
      <c r="B67" s="31" t="s">
        <v>307</v>
      </c>
      <c r="C67" s="200"/>
      <c r="D67" s="200"/>
      <c r="E67" s="199"/>
    </row>
    <row r="68" spans="1:5" ht="15.75">
      <c r="A68" s="12" t="s">
        <v>308</v>
      </c>
      <c r="B68" s="31" t="s">
        <v>309</v>
      </c>
      <c r="C68" s="200"/>
      <c r="D68" s="200"/>
      <c r="E68" s="199"/>
    </row>
    <row r="69" spans="1:5" ht="15.75">
      <c r="A69" s="19" t="s">
        <v>310</v>
      </c>
      <c r="B69" s="31" t="s">
        <v>311</v>
      </c>
      <c r="C69" s="200"/>
      <c r="D69" s="200"/>
      <c r="E69" s="199"/>
    </row>
    <row r="70" spans="1:5" ht="15.75">
      <c r="A70" s="12" t="s">
        <v>561</v>
      </c>
      <c r="B70" s="31" t="s">
        <v>312</v>
      </c>
      <c r="C70" s="200"/>
      <c r="D70" s="200">
        <v>200000</v>
      </c>
      <c r="E70" s="199">
        <v>200000</v>
      </c>
    </row>
    <row r="71" spans="1:5" ht="15.75">
      <c r="A71" s="19" t="s">
        <v>693</v>
      </c>
      <c r="B71" s="31" t="s">
        <v>313</v>
      </c>
      <c r="C71" s="200"/>
      <c r="D71" s="200"/>
      <c r="E71" s="199"/>
    </row>
    <row r="72" spans="1:5" ht="15.75">
      <c r="A72" s="19" t="s">
        <v>694</v>
      </c>
      <c r="B72" s="31" t="s">
        <v>313</v>
      </c>
      <c r="C72" s="200"/>
      <c r="D72" s="200"/>
      <c r="E72" s="199"/>
    </row>
    <row r="73" spans="1:5" ht="15">
      <c r="A73" s="43" t="s">
        <v>528</v>
      </c>
      <c r="B73" s="46" t="s">
        <v>314</v>
      </c>
      <c r="C73" s="250">
        <f>SUM(C60:C72)</f>
        <v>76479000</v>
      </c>
      <c r="D73" s="250">
        <f>SUM(D60:D72)</f>
        <v>76127860</v>
      </c>
      <c r="E73" s="250">
        <f>SUM(E60:E72)</f>
        <v>73048907</v>
      </c>
    </row>
    <row r="74" spans="1:5" ht="15.75">
      <c r="A74" s="85" t="s">
        <v>683</v>
      </c>
      <c r="B74" s="86"/>
      <c r="C74" s="251">
        <f>SUM(C73,C59+C50+C25+C24)</f>
        <v>152141000</v>
      </c>
      <c r="D74" s="251">
        <f>SUM(D73,D59+D50+D25+D24)</f>
        <v>168312308</v>
      </c>
      <c r="E74" s="251">
        <f>SUM(E73,E59+E50+E25+E24)</f>
        <v>155255317</v>
      </c>
    </row>
    <row r="75" spans="1:5" ht="15.75">
      <c r="A75" s="35" t="s">
        <v>315</v>
      </c>
      <c r="B75" s="31" t="s">
        <v>316</v>
      </c>
      <c r="C75" s="200"/>
      <c r="D75" s="200">
        <v>176000</v>
      </c>
      <c r="E75" s="199">
        <v>169600</v>
      </c>
    </row>
    <row r="76" spans="1:5" ht="15.75">
      <c r="A76" s="35" t="s">
        <v>562</v>
      </c>
      <c r="B76" s="31" t="s">
        <v>317</v>
      </c>
      <c r="C76" s="200"/>
      <c r="D76" s="200"/>
      <c r="E76" s="199"/>
    </row>
    <row r="77" spans="1:5" ht="15.75">
      <c r="A77" s="35" t="s">
        <v>318</v>
      </c>
      <c r="B77" s="31" t="s">
        <v>319</v>
      </c>
      <c r="C77" s="200"/>
      <c r="D77" s="200">
        <v>301000</v>
      </c>
      <c r="E77" s="199">
        <v>300867</v>
      </c>
    </row>
    <row r="78" spans="1:5" ht="15.75">
      <c r="A78" s="35" t="s">
        <v>320</v>
      </c>
      <c r="B78" s="31" t="s">
        <v>321</v>
      </c>
      <c r="C78" s="200">
        <v>7201000</v>
      </c>
      <c r="D78" s="200">
        <v>8026000</v>
      </c>
      <c r="E78" s="199">
        <v>8024828</v>
      </c>
    </row>
    <row r="79" spans="1:5" ht="15.75">
      <c r="A79" s="6" t="s">
        <v>322</v>
      </c>
      <c r="B79" s="31" t="s">
        <v>323</v>
      </c>
      <c r="C79" s="200"/>
      <c r="D79" s="200"/>
      <c r="E79" s="199"/>
    </row>
    <row r="80" spans="1:5" ht="15.75">
      <c r="A80" s="6" t="s">
        <v>324</v>
      </c>
      <c r="B80" s="31" t="s">
        <v>325</v>
      </c>
      <c r="C80" s="200"/>
      <c r="D80" s="200"/>
      <c r="E80" s="199"/>
    </row>
    <row r="81" spans="1:5" ht="15.75">
      <c r="A81" s="6" t="s">
        <v>326</v>
      </c>
      <c r="B81" s="31" t="s">
        <v>327</v>
      </c>
      <c r="C81" s="200">
        <v>2664000</v>
      </c>
      <c r="D81" s="200">
        <v>2277000</v>
      </c>
      <c r="E81" s="199">
        <v>2276182</v>
      </c>
    </row>
    <row r="82" spans="1:5" ht="15">
      <c r="A82" s="44" t="s">
        <v>530</v>
      </c>
      <c r="B82" s="46" t="s">
        <v>328</v>
      </c>
      <c r="C82" s="250">
        <f>SUM(C75:C81)</f>
        <v>9865000</v>
      </c>
      <c r="D82" s="250">
        <f>SUM(D75:D81)</f>
        <v>10780000</v>
      </c>
      <c r="E82" s="250">
        <f>SUM(E75:E81)</f>
        <v>10771477</v>
      </c>
    </row>
    <row r="83" spans="1:5" ht="15.75">
      <c r="A83" s="13" t="s">
        <v>329</v>
      </c>
      <c r="B83" s="31" t="s">
        <v>330</v>
      </c>
      <c r="C83" s="200"/>
      <c r="D83" s="200">
        <v>10432350</v>
      </c>
      <c r="E83" s="199">
        <v>392406</v>
      </c>
    </row>
    <row r="84" spans="1:5" ht="15.75">
      <c r="A84" s="13" t="s">
        <v>331</v>
      </c>
      <c r="B84" s="31" t="s">
        <v>332</v>
      </c>
      <c r="C84" s="200"/>
      <c r="D84" s="200"/>
      <c r="E84" s="199"/>
    </row>
    <row r="85" spans="1:5" ht="15.75">
      <c r="A85" s="13" t="s">
        <v>333</v>
      </c>
      <c r="B85" s="31" t="s">
        <v>334</v>
      </c>
      <c r="C85" s="200"/>
      <c r="D85" s="200"/>
      <c r="E85" s="199"/>
    </row>
    <row r="86" spans="1:5" ht="15.75">
      <c r="A86" s="13" t="s">
        <v>335</v>
      </c>
      <c r="B86" s="31" t="s">
        <v>336</v>
      </c>
      <c r="C86" s="200"/>
      <c r="D86" s="200">
        <v>2816624</v>
      </c>
      <c r="E86" s="199">
        <v>105949</v>
      </c>
    </row>
    <row r="87" spans="1:5" ht="15">
      <c r="A87" s="43" t="s">
        <v>531</v>
      </c>
      <c r="B87" s="46" t="s">
        <v>337</v>
      </c>
      <c r="C87" s="250"/>
      <c r="D87" s="250">
        <f>SUM(D83:D86)</f>
        <v>13248974</v>
      </c>
      <c r="E87" s="250">
        <f>SUM(E83:E86)</f>
        <v>498355</v>
      </c>
    </row>
    <row r="88" spans="1:5" ht="15.75">
      <c r="A88" s="13" t="s">
        <v>338</v>
      </c>
      <c r="B88" s="31" t="s">
        <v>339</v>
      </c>
      <c r="C88" s="200"/>
      <c r="D88" s="200"/>
      <c r="E88" s="199"/>
    </row>
    <row r="89" spans="1:5" ht="15.75">
      <c r="A89" s="13" t="s">
        <v>563</v>
      </c>
      <c r="B89" s="31" t="s">
        <v>340</v>
      </c>
      <c r="C89" s="200"/>
      <c r="D89" s="200"/>
      <c r="E89" s="199"/>
    </row>
    <row r="90" spans="1:5" ht="15.75">
      <c r="A90" s="13" t="s">
        <v>564</v>
      </c>
      <c r="B90" s="31" t="s">
        <v>341</v>
      </c>
      <c r="C90" s="200"/>
      <c r="D90" s="200"/>
      <c r="E90" s="199"/>
    </row>
    <row r="91" spans="1:5" ht="15.75">
      <c r="A91" s="13" t="s">
        <v>565</v>
      </c>
      <c r="B91" s="31" t="s">
        <v>342</v>
      </c>
      <c r="C91" s="200"/>
      <c r="D91" s="200"/>
      <c r="E91" s="199"/>
    </row>
    <row r="92" spans="1:5" ht="15.75">
      <c r="A92" s="13" t="s">
        <v>566</v>
      </c>
      <c r="B92" s="31" t="s">
        <v>343</v>
      </c>
      <c r="C92" s="200"/>
      <c r="D92" s="200"/>
      <c r="E92" s="199"/>
    </row>
    <row r="93" spans="1:5" ht="15.75">
      <c r="A93" s="13" t="s">
        <v>567</v>
      </c>
      <c r="B93" s="31" t="s">
        <v>344</v>
      </c>
      <c r="C93" s="200"/>
      <c r="D93" s="200"/>
      <c r="E93" s="199"/>
    </row>
    <row r="94" spans="1:5" ht="15.75">
      <c r="A94" s="13" t="s">
        <v>345</v>
      </c>
      <c r="B94" s="31" t="s">
        <v>346</v>
      </c>
      <c r="C94" s="200"/>
      <c r="D94" s="200"/>
      <c r="E94" s="199"/>
    </row>
    <row r="95" spans="1:5" ht="15.75">
      <c r="A95" s="13" t="s">
        <v>568</v>
      </c>
      <c r="B95" s="31" t="s">
        <v>347</v>
      </c>
      <c r="C95" s="200"/>
      <c r="D95" s="200"/>
      <c r="E95" s="199"/>
    </row>
    <row r="96" spans="1:5" ht="15">
      <c r="A96" s="43" t="s">
        <v>532</v>
      </c>
      <c r="B96" s="46" t="s">
        <v>348</v>
      </c>
      <c r="C96" s="250"/>
      <c r="D96" s="250"/>
      <c r="E96" s="201"/>
    </row>
    <row r="97" spans="1:5" ht="16.5">
      <c r="A97" s="85" t="s">
        <v>682</v>
      </c>
      <c r="B97" s="86"/>
      <c r="C97" s="251"/>
      <c r="D97" s="251"/>
      <c r="E97" s="259"/>
    </row>
    <row r="98" spans="1:5" ht="15.75">
      <c r="A98" s="89" t="s">
        <v>576</v>
      </c>
      <c r="B98" s="90" t="s">
        <v>349</v>
      </c>
      <c r="C98" s="253">
        <f>SUM(C74+C82+C87+C96)</f>
        <v>162006000</v>
      </c>
      <c r="D98" s="253">
        <f>SUM(D74+D82+D87+D96)</f>
        <v>192341282</v>
      </c>
      <c r="E98" s="253">
        <f>SUM(E74+E82+E87+E96)</f>
        <v>166525149</v>
      </c>
    </row>
    <row r="99" spans="1:24" ht="15">
      <c r="A99" s="13" t="s">
        <v>569</v>
      </c>
      <c r="B99" s="5" t="s">
        <v>350</v>
      </c>
      <c r="C99" s="245"/>
      <c r="D99" s="245"/>
      <c r="E99" s="246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353</v>
      </c>
      <c r="B100" s="5" t="s">
        <v>354</v>
      </c>
      <c r="C100" s="254"/>
      <c r="D100" s="254"/>
      <c r="E100" s="246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570</v>
      </c>
      <c r="B101" s="5" t="s">
        <v>355</v>
      </c>
      <c r="C101" s="254"/>
      <c r="D101" s="254"/>
      <c r="E101" s="246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533</v>
      </c>
      <c r="B102" s="7" t="s">
        <v>357</v>
      </c>
      <c r="C102" s="255"/>
      <c r="D102" s="255"/>
      <c r="E102" s="24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571</v>
      </c>
      <c r="B103" s="5" t="s">
        <v>358</v>
      </c>
      <c r="C103" s="254"/>
      <c r="D103" s="254"/>
      <c r="E103" s="24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539</v>
      </c>
      <c r="B104" s="5" t="s">
        <v>361</v>
      </c>
      <c r="C104" s="254"/>
      <c r="D104" s="254"/>
      <c r="E104" s="24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362</v>
      </c>
      <c r="B105" s="5" t="s">
        <v>363</v>
      </c>
      <c r="C105" s="254"/>
      <c r="D105" s="254"/>
      <c r="E105" s="246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572</v>
      </c>
      <c r="B106" s="5" t="s">
        <v>364</v>
      </c>
      <c r="C106" s="254"/>
      <c r="D106" s="254"/>
      <c r="E106" s="246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536</v>
      </c>
      <c r="B107" s="7" t="s">
        <v>365</v>
      </c>
      <c r="C107" s="255"/>
      <c r="D107" s="255"/>
      <c r="E107" s="24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366</v>
      </c>
      <c r="B108" s="5" t="s">
        <v>367</v>
      </c>
      <c r="C108" s="254"/>
      <c r="D108" s="254"/>
      <c r="E108" s="24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368</v>
      </c>
      <c r="B109" s="5" t="s">
        <v>369</v>
      </c>
      <c r="C109" s="254"/>
      <c r="D109" s="254">
        <v>5129746</v>
      </c>
      <c r="E109" s="248">
        <v>5129746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370</v>
      </c>
      <c r="B110" s="7" t="s">
        <v>371</v>
      </c>
      <c r="C110" s="255">
        <v>55601200</v>
      </c>
      <c r="D110" s="255">
        <v>55791700</v>
      </c>
      <c r="E110" s="249">
        <v>55791700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372</v>
      </c>
      <c r="B111" s="5" t="s">
        <v>373</v>
      </c>
      <c r="C111" s="254"/>
      <c r="D111" s="254"/>
      <c r="E111" s="24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374</v>
      </c>
      <c r="B112" s="5" t="s">
        <v>375</v>
      </c>
      <c r="C112" s="254"/>
      <c r="D112" s="254"/>
      <c r="E112" s="24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376</v>
      </c>
      <c r="B113" s="5" t="s">
        <v>377</v>
      </c>
      <c r="C113" s="254"/>
      <c r="D113" s="254"/>
      <c r="E113" s="24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537</v>
      </c>
      <c r="B114" s="38" t="s">
        <v>378</v>
      </c>
      <c r="C114" s="255">
        <f>SUM(C102+C107+C108+C109+C110+C111+C112+C113)</f>
        <v>55601200</v>
      </c>
      <c r="D114" s="255">
        <f>SUM(D102+D107+D108+D109+D110+D111+D112+D113)</f>
        <v>60921446</v>
      </c>
      <c r="E114" s="255">
        <f>SUM(E102+E107+E108+E109+E110+E111+E112+E113)</f>
        <v>60921446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379</v>
      </c>
      <c r="B115" s="5" t="s">
        <v>380</v>
      </c>
      <c r="C115" s="245"/>
      <c r="D115" s="245"/>
      <c r="E115" s="24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381</v>
      </c>
      <c r="B116" s="5" t="s">
        <v>382</v>
      </c>
      <c r="C116" s="254"/>
      <c r="D116" s="254"/>
      <c r="E116" s="246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573</v>
      </c>
      <c r="B117" s="5" t="s">
        <v>383</v>
      </c>
      <c r="C117" s="254"/>
      <c r="D117" s="254"/>
      <c r="E117" s="24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542</v>
      </c>
      <c r="B118" s="5" t="s">
        <v>384</v>
      </c>
      <c r="C118" s="254"/>
      <c r="D118" s="254"/>
      <c r="E118" s="24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543</v>
      </c>
      <c r="B119" s="38" t="s">
        <v>388</v>
      </c>
      <c r="C119" s="255">
        <f>SUM(C115:C118)</f>
        <v>0</v>
      </c>
      <c r="D119" s="255"/>
      <c r="E119" s="249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389</v>
      </c>
      <c r="B120" s="5" t="s">
        <v>390</v>
      </c>
      <c r="C120" s="254"/>
      <c r="D120" s="254"/>
      <c r="E120" s="246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92" t="s">
        <v>577</v>
      </c>
      <c r="B121" s="93" t="s">
        <v>391</v>
      </c>
      <c r="C121" s="256">
        <f>SUM(C114+C119+C120)</f>
        <v>55601200</v>
      </c>
      <c r="D121" s="256">
        <f>SUM(D114+D119+D120)</f>
        <v>60921446</v>
      </c>
      <c r="E121" s="256">
        <f>SUM(E114+E119+E120)</f>
        <v>60921446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00" t="s">
        <v>613</v>
      </c>
      <c r="B122" s="110"/>
      <c r="C122" s="257">
        <f>SUM(C98+C121)</f>
        <v>217607200</v>
      </c>
      <c r="D122" s="257">
        <f>SUM(D98+D121)</f>
        <v>253262728</v>
      </c>
      <c r="E122" s="257">
        <f>SUM(E98+E121)</f>
        <v>227446595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0" r:id="rId1"/>
  <headerFooter>
    <oddHeader>&amp;R5. melléklet a 3/2017. (V.31.) önkormányzati rendelethez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X171"/>
  <sheetViews>
    <sheetView view="pageLayout" workbookViewId="0" topLeftCell="C163">
      <selection activeCell="C6" sqref="C6:E12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8515625" style="0" customWidth="1"/>
  </cols>
  <sheetData>
    <row r="1" spans="1:11" ht="20.25" customHeight="1">
      <c r="A1" s="283" t="s">
        <v>774</v>
      </c>
      <c r="B1" s="287"/>
      <c r="C1" s="287"/>
      <c r="D1" s="287"/>
      <c r="E1" s="287"/>
      <c r="F1" s="57"/>
      <c r="G1" s="57"/>
      <c r="H1" s="57"/>
      <c r="I1" s="57"/>
      <c r="J1" s="57"/>
      <c r="K1" s="69"/>
    </row>
    <row r="2" spans="1:5" ht="19.5" customHeight="1">
      <c r="A2" s="286" t="s">
        <v>653</v>
      </c>
      <c r="B2" s="287"/>
      <c r="C2" s="287"/>
      <c r="D2" s="287"/>
      <c r="E2" s="287"/>
    </row>
    <row r="3" ht="18">
      <c r="A3" s="42"/>
    </row>
    <row r="4" ht="15">
      <c r="A4" s="130" t="s">
        <v>725</v>
      </c>
    </row>
    <row r="5" spans="1:5" ht="25.5">
      <c r="A5" s="2" t="s">
        <v>212</v>
      </c>
      <c r="B5" s="3" t="s">
        <v>213</v>
      </c>
      <c r="C5" s="3" t="s">
        <v>723</v>
      </c>
      <c r="D5" s="3" t="s">
        <v>740</v>
      </c>
      <c r="E5" s="70" t="s">
        <v>741</v>
      </c>
    </row>
    <row r="6" spans="1:5" ht="15.75">
      <c r="A6" s="29" t="s">
        <v>214</v>
      </c>
      <c r="B6" s="30" t="s">
        <v>215</v>
      </c>
      <c r="C6" s="200">
        <v>36073000</v>
      </c>
      <c r="D6" s="200">
        <v>34163000</v>
      </c>
      <c r="E6" s="199">
        <v>34162069</v>
      </c>
    </row>
    <row r="7" spans="1:5" ht="15.75">
      <c r="A7" s="29" t="s">
        <v>216</v>
      </c>
      <c r="B7" s="31" t="s">
        <v>217</v>
      </c>
      <c r="C7" s="200"/>
      <c r="D7" s="200">
        <v>930331</v>
      </c>
      <c r="E7" s="199">
        <v>930000</v>
      </c>
    </row>
    <row r="8" spans="1:5" ht="15">
      <c r="A8" s="29" t="s">
        <v>218</v>
      </c>
      <c r="B8" s="31" t="s">
        <v>219</v>
      </c>
      <c r="C8" s="200"/>
      <c r="D8" s="200"/>
      <c r="E8" s="199"/>
    </row>
    <row r="9" spans="1:5" ht="15">
      <c r="A9" s="32" t="s">
        <v>220</v>
      </c>
      <c r="B9" s="31" t="s">
        <v>221</v>
      </c>
      <c r="C9" s="200"/>
      <c r="D9" s="200"/>
      <c r="E9" s="199"/>
    </row>
    <row r="10" spans="1:5" ht="15">
      <c r="A10" s="32" t="s">
        <v>222</v>
      </c>
      <c r="B10" s="31" t="s">
        <v>223</v>
      </c>
      <c r="C10" s="200"/>
      <c r="D10" s="200"/>
      <c r="E10" s="199"/>
    </row>
    <row r="11" spans="1:5" ht="15.75">
      <c r="A11" s="32" t="s">
        <v>224</v>
      </c>
      <c r="B11" s="31" t="s">
        <v>225</v>
      </c>
      <c r="C11" s="200"/>
      <c r="D11" s="200"/>
      <c r="E11" s="199"/>
    </row>
    <row r="12" spans="1:5" ht="15.75">
      <c r="A12" s="32" t="s">
        <v>226</v>
      </c>
      <c r="B12" s="31" t="s">
        <v>227</v>
      </c>
      <c r="C12" s="200">
        <v>1769000</v>
      </c>
      <c r="D12" s="200">
        <v>1703000</v>
      </c>
      <c r="E12" s="199">
        <v>1702917</v>
      </c>
    </row>
    <row r="13" spans="1:5" ht="15.75">
      <c r="A13" s="32" t="s">
        <v>228</v>
      </c>
      <c r="B13" s="31" t="s">
        <v>229</v>
      </c>
      <c r="C13" s="200"/>
      <c r="D13" s="200"/>
      <c r="E13" s="199"/>
    </row>
    <row r="14" spans="1:5" ht="15.75">
      <c r="A14" s="5" t="s">
        <v>230</v>
      </c>
      <c r="B14" s="31" t="s">
        <v>231</v>
      </c>
      <c r="C14" s="200">
        <v>380000</v>
      </c>
      <c r="D14" s="200">
        <v>380000</v>
      </c>
      <c r="E14" s="199">
        <v>379753</v>
      </c>
    </row>
    <row r="15" spans="1:5" ht="15.75">
      <c r="A15" s="5" t="s">
        <v>232</v>
      </c>
      <c r="B15" s="31" t="s">
        <v>233</v>
      </c>
      <c r="C15" s="200"/>
      <c r="D15" s="200">
        <v>183000</v>
      </c>
      <c r="E15" s="199">
        <v>182267</v>
      </c>
    </row>
    <row r="16" spans="1:5" ht="15.75">
      <c r="A16" s="5" t="s">
        <v>234</v>
      </c>
      <c r="B16" s="31" t="s">
        <v>235</v>
      </c>
      <c r="C16" s="200"/>
      <c r="D16" s="200"/>
      <c r="E16" s="199"/>
    </row>
    <row r="17" spans="1:5" ht="15.75">
      <c r="A17" s="5" t="s">
        <v>236</v>
      </c>
      <c r="B17" s="31" t="s">
        <v>237</v>
      </c>
      <c r="C17" s="200"/>
      <c r="D17" s="200"/>
      <c r="E17" s="199"/>
    </row>
    <row r="18" spans="1:5" ht="15.75">
      <c r="A18" s="5" t="s">
        <v>544</v>
      </c>
      <c r="B18" s="31" t="s">
        <v>238</v>
      </c>
      <c r="C18" s="200"/>
      <c r="D18" s="200"/>
      <c r="E18" s="199"/>
    </row>
    <row r="19" spans="1:5" ht="15">
      <c r="A19" s="33" t="s">
        <v>515</v>
      </c>
      <c r="B19" s="34" t="s">
        <v>239</v>
      </c>
      <c r="C19" s="250">
        <f>SUM(C6:C18)</f>
        <v>38222000</v>
      </c>
      <c r="D19" s="250">
        <f>SUM(D6:D18)</f>
        <v>37359331</v>
      </c>
      <c r="E19" s="250">
        <f>SUM(E6:E18)</f>
        <v>37357006</v>
      </c>
    </row>
    <row r="20" spans="1:5" ht="15.75">
      <c r="A20" s="5" t="s">
        <v>240</v>
      </c>
      <c r="B20" s="31" t="s">
        <v>241</v>
      </c>
      <c r="C20" s="200"/>
      <c r="D20" s="200"/>
      <c r="E20" s="199"/>
    </row>
    <row r="21" spans="1:5" ht="30">
      <c r="A21" s="5" t="s">
        <v>242</v>
      </c>
      <c r="B21" s="31" t="s">
        <v>243</v>
      </c>
      <c r="C21" s="200"/>
      <c r="D21" s="200"/>
      <c r="E21" s="258"/>
    </row>
    <row r="22" spans="1:5" ht="15.75">
      <c r="A22" s="6" t="s">
        <v>244</v>
      </c>
      <c r="B22" s="31" t="s">
        <v>245</v>
      </c>
      <c r="C22" s="200"/>
      <c r="D22" s="200">
        <v>1716000</v>
      </c>
      <c r="E22" s="199">
        <v>1715713</v>
      </c>
    </row>
    <row r="23" spans="1:5" ht="15">
      <c r="A23" s="7" t="s">
        <v>516</v>
      </c>
      <c r="B23" s="34" t="s">
        <v>246</v>
      </c>
      <c r="C23" s="250">
        <f>SUM(C20:C22)</f>
        <v>0</v>
      </c>
      <c r="D23" s="250">
        <f>SUM(D20:D22)</f>
        <v>1716000</v>
      </c>
      <c r="E23" s="250">
        <f>SUM(E20:E22)</f>
        <v>1715713</v>
      </c>
    </row>
    <row r="24" spans="1:5" ht="15">
      <c r="A24" s="45" t="s">
        <v>574</v>
      </c>
      <c r="B24" s="46" t="s">
        <v>247</v>
      </c>
      <c r="C24" s="250">
        <f>C23+C19</f>
        <v>38222000</v>
      </c>
      <c r="D24" s="250">
        <f>D23+D19</f>
        <v>39075331</v>
      </c>
      <c r="E24" s="250">
        <f>E23+E19</f>
        <v>39072719</v>
      </c>
    </row>
    <row r="25" spans="1:5" ht="15">
      <c r="A25" s="38" t="s">
        <v>545</v>
      </c>
      <c r="B25" s="46" t="s">
        <v>248</v>
      </c>
      <c r="C25" s="250">
        <v>10372000</v>
      </c>
      <c r="D25" s="250">
        <v>10589169</v>
      </c>
      <c r="E25" s="201">
        <v>10583272</v>
      </c>
    </row>
    <row r="26" spans="1:5" ht="15.75">
      <c r="A26" s="5" t="s">
        <v>249</v>
      </c>
      <c r="B26" s="31" t="s">
        <v>250</v>
      </c>
      <c r="C26" s="200">
        <v>450000</v>
      </c>
      <c r="D26" s="200">
        <v>21000</v>
      </c>
      <c r="E26" s="199">
        <v>20011</v>
      </c>
    </row>
    <row r="27" spans="1:5" ht="15.75">
      <c r="A27" s="5" t="s">
        <v>251</v>
      </c>
      <c r="B27" s="31" t="s">
        <v>252</v>
      </c>
      <c r="C27" s="200">
        <v>2300000</v>
      </c>
      <c r="D27" s="200">
        <v>2752000</v>
      </c>
      <c r="E27" s="199">
        <v>2751338</v>
      </c>
    </row>
    <row r="28" spans="1:5" ht="15.75">
      <c r="A28" s="5" t="s">
        <v>253</v>
      </c>
      <c r="B28" s="31" t="s">
        <v>254</v>
      </c>
      <c r="C28" s="200"/>
      <c r="D28" s="200"/>
      <c r="E28" s="199"/>
    </row>
    <row r="29" spans="1:5" ht="15">
      <c r="A29" s="7" t="s">
        <v>517</v>
      </c>
      <c r="B29" s="34" t="s">
        <v>255</v>
      </c>
      <c r="C29" s="250">
        <f>SUM(C26:C28)</f>
        <v>2750000</v>
      </c>
      <c r="D29" s="250">
        <f>SUM(D26:D28)</f>
        <v>2773000</v>
      </c>
      <c r="E29" s="250">
        <f>SUM(E26:E28)</f>
        <v>2771349</v>
      </c>
    </row>
    <row r="30" spans="1:5" ht="15.75">
      <c r="A30" s="5" t="s">
        <v>256</v>
      </c>
      <c r="B30" s="31" t="s">
        <v>257</v>
      </c>
      <c r="C30" s="200"/>
      <c r="D30" s="200"/>
      <c r="E30" s="199"/>
    </row>
    <row r="31" spans="1:5" ht="15.75">
      <c r="A31" s="5" t="s">
        <v>258</v>
      </c>
      <c r="B31" s="31" t="s">
        <v>259</v>
      </c>
      <c r="C31" s="200">
        <v>1120000</v>
      </c>
      <c r="D31" s="200">
        <v>892000</v>
      </c>
      <c r="E31" s="199">
        <v>891045</v>
      </c>
    </row>
    <row r="32" spans="1:5" ht="15" customHeight="1">
      <c r="A32" s="7" t="s">
        <v>575</v>
      </c>
      <c r="B32" s="34" t="s">
        <v>260</v>
      </c>
      <c r="C32" s="250">
        <f>SUM(C30:C31)</f>
        <v>1120000</v>
      </c>
      <c r="D32" s="250">
        <f>SUM(D30:D31)</f>
        <v>892000</v>
      </c>
      <c r="E32" s="250">
        <f>SUM(E30:E31)</f>
        <v>891045</v>
      </c>
    </row>
    <row r="33" spans="1:5" ht="15.75">
      <c r="A33" s="5" t="s">
        <v>261</v>
      </c>
      <c r="B33" s="31" t="s">
        <v>262</v>
      </c>
      <c r="C33" s="200">
        <v>1800000</v>
      </c>
      <c r="D33" s="200">
        <v>1726000</v>
      </c>
      <c r="E33" s="199">
        <v>1413554</v>
      </c>
    </row>
    <row r="34" spans="1:5" ht="15.75">
      <c r="A34" s="5" t="s">
        <v>263</v>
      </c>
      <c r="B34" s="31" t="s">
        <v>264</v>
      </c>
      <c r="C34" s="200"/>
      <c r="D34" s="200"/>
      <c r="E34" s="199"/>
    </row>
    <row r="35" spans="1:5" ht="15.75">
      <c r="A35" s="5" t="s">
        <v>546</v>
      </c>
      <c r="B35" s="31" t="s">
        <v>265</v>
      </c>
      <c r="C35" s="200"/>
      <c r="D35" s="200"/>
      <c r="E35" s="199"/>
    </row>
    <row r="36" spans="1:5" ht="15.75">
      <c r="A36" s="5" t="s">
        <v>266</v>
      </c>
      <c r="B36" s="31" t="s">
        <v>267</v>
      </c>
      <c r="C36" s="200">
        <v>761000</v>
      </c>
      <c r="D36" s="200">
        <v>48000</v>
      </c>
      <c r="E36" s="199">
        <v>47800</v>
      </c>
    </row>
    <row r="37" spans="1:5" ht="15.75">
      <c r="A37" s="10" t="s">
        <v>547</v>
      </c>
      <c r="B37" s="31" t="s">
        <v>268</v>
      </c>
      <c r="C37" s="200"/>
      <c r="D37" s="200"/>
      <c r="E37" s="199"/>
    </row>
    <row r="38" spans="1:5" ht="15.75">
      <c r="A38" s="6" t="s">
        <v>269</v>
      </c>
      <c r="B38" s="31" t="s">
        <v>270</v>
      </c>
      <c r="C38" s="200">
        <v>2200000</v>
      </c>
      <c r="D38" s="200">
        <v>2921479</v>
      </c>
      <c r="E38" s="199">
        <v>2919222</v>
      </c>
    </row>
    <row r="39" spans="1:5" ht="15.75">
      <c r="A39" s="5" t="s">
        <v>548</v>
      </c>
      <c r="B39" s="31" t="s">
        <v>271</v>
      </c>
      <c r="C39" s="200">
        <v>550000</v>
      </c>
      <c r="D39" s="200">
        <v>620000</v>
      </c>
      <c r="E39" s="199">
        <v>619400</v>
      </c>
    </row>
    <row r="40" spans="1:5" ht="15">
      <c r="A40" s="7" t="s">
        <v>518</v>
      </c>
      <c r="B40" s="34" t="s">
        <v>272</v>
      </c>
      <c r="C40" s="250">
        <f>SUM(C33:C39)</f>
        <v>5311000</v>
      </c>
      <c r="D40" s="250">
        <f>SUM(D33:D39)</f>
        <v>5315479</v>
      </c>
      <c r="E40" s="250">
        <f>SUM(E33:E39)</f>
        <v>4999976</v>
      </c>
    </row>
    <row r="41" spans="1:5" ht="15.75">
      <c r="A41" s="5" t="s">
        <v>273</v>
      </c>
      <c r="B41" s="31" t="s">
        <v>274</v>
      </c>
      <c r="C41" s="200">
        <v>960000</v>
      </c>
      <c r="D41" s="200">
        <v>785000</v>
      </c>
      <c r="E41" s="199">
        <v>784330</v>
      </c>
    </row>
    <row r="42" spans="1:5" ht="15.75">
      <c r="A42" s="5" t="s">
        <v>275</v>
      </c>
      <c r="B42" s="31" t="s">
        <v>276</v>
      </c>
      <c r="C42" s="200"/>
      <c r="D42" s="200"/>
      <c r="E42" s="199"/>
    </row>
    <row r="43" spans="1:5" ht="15">
      <c r="A43" s="7" t="s">
        <v>519</v>
      </c>
      <c r="B43" s="34" t="s">
        <v>277</v>
      </c>
      <c r="C43" s="250">
        <f>SUM(C41:C42)</f>
        <v>960000</v>
      </c>
      <c r="D43" s="250">
        <f>SUM(D41:D42)</f>
        <v>785000</v>
      </c>
      <c r="E43" s="250">
        <f>SUM(E41:E42)</f>
        <v>784330</v>
      </c>
    </row>
    <row r="44" spans="1:5" ht="15.75">
      <c r="A44" s="5" t="s">
        <v>278</v>
      </c>
      <c r="B44" s="31" t="s">
        <v>279</v>
      </c>
      <c r="C44" s="200">
        <v>2321000</v>
      </c>
      <c r="D44" s="200">
        <v>2331500</v>
      </c>
      <c r="E44" s="199">
        <v>2330227</v>
      </c>
    </row>
    <row r="45" spans="1:5" ht="15.75">
      <c r="A45" s="5" t="s">
        <v>280</v>
      </c>
      <c r="B45" s="31" t="s">
        <v>281</v>
      </c>
      <c r="C45" s="200"/>
      <c r="D45" s="200"/>
      <c r="E45" s="199"/>
    </row>
    <row r="46" spans="1:5" ht="15.75">
      <c r="A46" s="5" t="s">
        <v>549</v>
      </c>
      <c r="B46" s="31" t="s">
        <v>282</v>
      </c>
      <c r="C46" s="200"/>
      <c r="D46" s="200"/>
      <c r="E46" s="199"/>
    </row>
    <row r="47" spans="1:5" ht="15.75">
      <c r="A47" s="5" t="s">
        <v>550</v>
      </c>
      <c r="B47" s="31" t="s">
        <v>283</v>
      </c>
      <c r="C47" s="200"/>
      <c r="D47" s="200"/>
      <c r="E47" s="199"/>
    </row>
    <row r="48" spans="1:5" ht="15.75">
      <c r="A48" s="5" t="s">
        <v>284</v>
      </c>
      <c r="B48" s="31" t="s">
        <v>285</v>
      </c>
      <c r="C48" s="200"/>
      <c r="D48" s="200">
        <v>1500</v>
      </c>
      <c r="E48" s="199"/>
    </row>
    <row r="49" spans="1:5" ht="15">
      <c r="A49" s="7" t="s">
        <v>520</v>
      </c>
      <c r="B49" s="34" t="s">
        <v>286</v>
      </c>
      <c r="C49" s="250">
        <f>SUM(C44:C48)</f>
        <v>2321000</v>
      </c>
      <c r="D49" s="250">
        <f>SUM(D44:D48)</f>
        <v>2333000</v>
      </c>
      <c r="E49" s="250">
        <f>SUM(E44:E48)</f>
        <v>2330227</v>
      </c>
    </row>
    <row r="50" spans="1:5" ht="15">
      <c r="A50" s="38" t="s">
        <v>521</v>
      </c>
      <c r="B50" s="46" t="s">
        <v>287</v>
      </c>
      <c r="C50" s="250">
        <f>C49+C43+C40+C32+C29</f>
        <v>12462000</v>
      </c>
      <c r="D50" s="250">
        <f>D49+D43+D40+D32+D29</f>
        <v>12098479</v>
      </c>
      <c r="E50" s="250">
        <f>E49+E43+E40+E32+E29</f>
        <v>11776927</v>
      </c>
    </row>
    <row r="51" spans="1:5" ht="15.75">
      <c r="A51" s="13" t="s">
        <v>288</v>
      </c>
      <c r="B51" s="31" t="s">
        <v>289</v>
      </c>
      <c r="C51" s="200"/>
      <c r="D51" s="200"/>
      <c r="E51" s="199"/>
    </row>
    <row r="52" spans="1:5" ht="15.75">
      <c r="A52" s="13" t="s">
        <v>522</v>
      </c>
      <c r="B52" s="31" t="s">
        <v>290</v>
      </c>
      <c r="C52" s="200"/>
      <c r="D52" s="200"/>
      <c r="E52" s="199"/>
    </row>
    <row r="53" spans="1:5" ht="15.75">
      <c r="A53" s="16" t="s">
        <v>551</v>
      </c>
      <c r="B53" s="31" t="s">
        <v>291</v>
      </c>
      <c r="C53" s="200"/>
      <c r="D53" s="200"/>
      <c r="E53" s="199"/>
    </row>
    <row r="54" spans="1:5" ht="15.75">
      <c r="A54" s="16" t="s">
        <v>552</v>
      </c>
      <c r="B54" s="31" t="s">
        <v>292</v>
      </c>
      <c r="C54" s="200"/>
      <c r="D54" s="200"/>
      <c r="E54" s="199"/>
    </row>
    <row r="55" spans="1:5" ht="15.75">
      <c r="A55" s="16" t="s">
        <v>553</v>
      </c>
      <c r="B55" s="31" t="s">
        <v>293</v>
      </c>
      <c r="C55" s="200"/>
      <c r="D55" s="200"/>
      <c r="E55" s="199"/>
    </row>
    <row r="56" spans="1:5" ht="15.75">
      <c r="A56" s="13" t="s">
        <v>554</v>
      </c>
      <c r="B56" s="31" t="s">
        <v>294</v>
      </c>
      <c r="C56" s="200"/>
      <c r="D56" s="200"/>
      <c r="E56" s="199"/>
    </row>
    <row r="57" spans="1:5" ht="15.75">
      <c r="A57" s="13" t="s">
        <v>555</v>
      </c>
      <c r="B57" s="31" t="s">
        <v>295</v>
      </c>
      <c r="C57" s="200"/>
      <c r="D57" s="200"/>
      <c r="E57" s="199"/>
    </row>
    <row r="58" spans="1:5" ht="15.75">
      <c r="A58" s="13" t="s">
        <v>556</v>
      </c>
      <c r="B58" s="31" t="s">
        <v>296</v>
      </c>
      <c r="C58" s="200"/>
      <c r="D58" s="200"/>
      <c r="E58" s="199"/>
    </row>
    <row r="59" spans="1:5" ht="15.75">
      <c r="A59" s="43" t="s">
        <v>525</v>
      </c>
      <c r="B59" s="46" t="s">
        <v>297</v>
      </c>
      <c r="C59" s="250"/>
      <c r="D59" s="250"/>
      <c r="E59" s="199"/>
    </row>
    <row r="60" spans="1:5" ht="15.75">
      <c r="A60" s="12" t="s">
        <v>557</v>
      </c>
      <c r="B60" s="31" t="s">
        <v>298</v>
      </c>
      <c r="C60" s="200"/>
      <c r="D60" s="200"/>
      <c r="E60" s="199"/>
    </row>
    <row r="61" spans="1:5" ht="15.75">
      <c r="A61" s="12" t="s">
        <v>299</v>
      </c>
      <c r="B61" s="31" t="s">
        <v>300</v>
      </c>
      <c r="C61" s="200"/>
      <c r="D61" s="200"/>
      <c r="E61" s="199"/>
    </row>
    <row r="62" spans="1:5" ht="15.75">
      <c r="A62" s="12" t="s">
        <v>301</v>
      </c>
      <c r="B62" s="31" t="s">
        <v>302</v>
      </c>
      <c r="C62" s="200"/>
      <c r="D62" s="200"/>
      <c r="E62" s="199"/>
    </row>
    <row r="63" spans="1:5" ht="15.75">
      <c r="A63" s="12" t="s">
        <v>526</v>
      </c>
      <c r="B63" s="31" t="s">
        <v>303</v>
      </c>
      <c r="C63" s="200"/>
      <c r="D63" s="200"/>
      <c r="E63" s="199"/>
    </row>
    <row r="64" spans="1:5" ht="15.75">
      <c r="A64" s="12" t="s">
        <v>558</v>
      </c>
      <c r="B64" s="31" t="s">
        <v>304</v>
      </c>
      <c r="C64" s="200"/>
      <c r="D64" s="200"/>
      <c r="E64" s="199"/>
    </row>
    <row r="65" spans="1:5" ht="15.75">
      <c r="A65" s="12" t="s">
        <v>527</v>
      </c>
      <c r="B65" s="31" t="s">
        <v>305</v>
      </c>
      <c r="C65" s="200"/>
      <c r="D65" s="200"/>
      <c r="E65" s="199"/>
    </row>
    <row r="66" spans="1:5" ht="30">
      <c r="A66" s="12" t="s">
        <v>559</v>
      </c>
      <c r="B66" s="31" t="s">
        <v>306</v>
      </c>
      <c r="C66" s="200"/>
      <c r="D66" s="200"/>
      <c r="E66" s="199"/>
    </row>
    <row r="67" spans="1:5" ht="15.75">
      <c r="A67" s="12" t="s">
        <v>560</v>
      </c>
      <c r="B67" s="31" t="s">
        <v>307</v>
      </c>
      <c r="C67" s="200"/>
      <c r="D67" s="200"/>
      <c r="E67" s="199"/>
    </row>
    <row r="68" spans="1:5" ht="15.75">
      <c r="A68" s="12" t="s">
        <v>308</v>
      </c>
      <c r="B68" s="31" t="s">
        <v>309</v>
      </c>
      <c r="C68" s="200"/>
      <c r="D68" s="200"/>
      <c r="E68" s="199"/>
    </row>
    <row r="69" spans="1:5" ht="15.75">
      <c r="A69" s="19" t="s">
        <v>310</v>
      </c>
      <c r="B69" s="31" t="s">
        <v>311</v>
      </c>
      <c r="C69" s="200"/>
      <c r="D69" s="200"/>
      <c r="E69" s="199"/>
    </row>
    <row r="70" spans="1:5" ht="15.75">
      <c r="A70" s="12" t="s">
        <v>561</v>
      </c>
      <c r="B70" s="31" t="s">
        <v>312</v>
      </c>
      <c r="C70" s="200"/>
      <c r="D70" s="200"/>
      <c r="E70" s="199"/>
    </row>
    <row r="71" spans="1:5" ht="15.75">
      <c r="A71" s="19" t="s">
        <v>693</v>
      </c>
      <c r="B71" s="31" t="s">
        <v>313</v>
      </c>
      <c r="C71" s="200"/>
      <c r="D71" s="200"/>
      <c r="E71" s="199"/>
    </row>
    <row r="72" spans="1:5" ht="15.75">
      <c r="A72" s="19" t="s">
        <v>694</v>
      </c>
      <c r="B72" s="31" t="s">
        <v>313</v>
      </c>
      <c r="C72" s="200"/>
      <c r="D72" s="200"/>
      <c r="E72" s="199"/>
    </row>
    <row r="73" spans="1:5" ht="15">
      <c r="A73" s="43" t="s">
        <v>528</v>
      </c>
      <c r="B73" s="46" t="s">
        <v>314</v>
      </c>
      <c r="C73" s="250">
        <f>SUM(C60:C72)</f>
        <v>0</v>
      </c>
      <c r="D73" s="250">
        <f>SUM(D60:D72)</f>
        <v>0</v>
      </c>
      <c r="E73" s="250">
        <f>SUM(E60:E72)</f>
        <v>0</v>
      </c>
    </row>
    <row r="74" spans="1:5" ht="16.5">
      <c r="A74" s="85" t="s">
        <v>683</v>
      </c>
      <c r="B74" s="86"/>
      <c r="C74" s="251"/>
      <c r="D74" s="251"/>
      <c r="E74" s="259"/>
    </row>
    <row r="75" spans="1:5" ht="15.75">
      <c r="A75" s="35" t="s">
        <v>315</v>
      </c>
      <c r="B75" s="31" t="s">
        <v>316</v>
      </c>
      <c r="C75" s="200"/>
      <c r="D75" s="200">
        <v>83500</v>
      </c>
      <c r="E75" s="199">
        <v>83500</v>
      </c>
    </row>
    <row r="76" spans="1:5" ht="15.75">
      <c r="A76" s="35" t="s">
        <v>562</v>
      </c>
      <c r="B76" s="31" t="s">
        <v>317</v>
      </c>
      <c r="C76" s="200"/>
      <c r="D76" s="200"/>
      <c r="E76" s="199"/>
    </row>
    <row r="77" spans="1:5" ht="15.75">
      <c r="A77" s="35" t="s">
        <v>318</v>
      </c>
      <c r="B77" s="31" t="s">
        <v>319</v>
      </c>
      <c r="C77" s="200"/>
      <c r="D77" s="200">
        <v>279039</v>
      </c>
      <c r="E77" s="199">
        <v>278346</v>
      </c>
    </row>
    <row r="78" spans="1:5" ht="15.75">
      <c r="A78" s="35" t="s">
        <v>320</v>
      </c>
      <c r="B78" s="31" t="s">
        <v>321</v>
      </c>
      <c r="C78" s="200">
        <v>200000</v>
      </c>
      <c r="D78" s="200">
        <v>139921</v>
      </c>
      <c r="E78" s="199">
        <v>137791</v>
      </c>
    </row>
    <row r="79" spans="1:5" ht="15.75">
      <c r="A79" s="6" t="s">
        <v>322</v>
      </c>
      <c r="B79" s="31" t="s">
        <v>323</v>
      </c>
      <c r="C79" s="200"/>
      <c r="D79" s="200"/>
      <c r="E79" s="199"/>
    </row>
    <row r="80" spans="1:5" ht="15.75">
      <c r="A80" s="6" t="s">
        <v>324</v>
      </c>
      <c r="B80" s="31" t="s">
        <v>325</v>
      </c>
      <c r="C80" s="200"/>
      <c r="D80" s="200"/>
      <c r="E80" s="199"/>
    </row>
    <row r="81" spans="1:5" ht="15.75">
      <c r="A81" s="6" t="s">
        <v>326</v>
      </c>
      <c r="B81" s="31" t="s">
        <v>327</v>
      </c>
      <c r="C81" s="200">
        <v>54000</v>
      </c>
      <c r="D81" s="200">
        <v>135540</v>
      </c>
      <c r="E81" s="199">
        <v>134903</v>
      </c>
    </row>
    <row r="82" spans="1:5" ht="15">
      <c r="A82" s="44" t="s">
        <v>530</v>
      </c>
      <c r="B82" s="46" t="s">
        <v>328</v>
      </c>
      <c r="C82" s="250">
        <f>SUM(C75:C81)</f>
        <v>254000</v>
      </c>
      <c r="D82" s="250">
        <f>SUM(D75:D81)</f>
        <v>638000</v>
      </c>
      <c r="E82" s="250">
        <f>SUM(E75:E81)</f>
        <v>634540</v>
      </c>
    </row>
    <row r="83" spans="1:5" ht="15.75">
      <c r="A83" s="13" t="s">
        <v>329</v>
      </c>
      <c r="B83" s="31" t="s">
        <v>330</v>
      </c>
      <c r="C83" s="200"/>
      <c r="D83" s="200"/>
      <c r="E83" s="199"/>
    </row>
    <row r="84" spans="1:5" ht="15.75">
      <c r="A84" s="13" t="s">
        <v>331</v>
      </c>
      <c r="B84" s="31" t="s">
        <v>332</v>
      </c>
      <c r="C84" s="200"/>
      <c r="D84" s="200"/>
      <c r="E84" s="199"/>
    </row>
    <row r="85" spans="1:5" ht="15.75">
      <c r="A85" s="13" t="s">
        <v>333</v>
      </c>
      <c r="B85" s="31" t="s">
        <v>334</v>
      </c>
      <c r="C85" s="200"/>
      <c r="D85" s="200"/>
      <c r="E85" s="199"/>
    </row>
    <row r="86" spans="1:5" ht="15.75">
      <c r="A86" s="13" t="s">
        <v>335</v>
      </c>
      <c r="B86" s="31" t="s">
        <v>336</v>
      </c>
      <c r="C86" s="200"/>
      <c r="D86" s="200"/>
      <c r="E86" s="199"/>
    </row>
    <row r="87" spans="1:5" ht="15.75">
      <c r="A87" s="43" t="s">
        <v>531</v>
      </c>
      <c r="B87" s="46" t="s">
        <v>337</v>
      </c>
      <c r="C87" s="250"/>
      <c r="D87" s="250"/>
      <c r="E87" s="199"/>
    </row>
    <row r="88" spans="1:5" ht="30">
      <c r="A88" s="13" t="s">
        <v>338</v>
      </c>
      <c r="B88" s="31" t="s">
        <v>339</v>
      </c>
      <c r="C88" s="200"/>
      <c r="D88" s="200"/>
      <c r="E88" s="199"/>
    </row>
    <row r="89" spans="1:5" ht="30">
      <c r="A89" s="13" t="s">
        <v>563</v>
      </c>
      <c r="B89" s="31" t="s">
        <v>340</v>
      </c>
      <c r="C89" s="200"/>
      <c r="D89" s="200"/>
      <c r="E89" s="199"/>
    </row>
    <row r="90" spans="1:5" ht="30">
      <c r="A90" s="13" t="s">
        <v>564</v>
      </c>
      <c r="B90" s="31" t="s">
        <v>341</v>
      </c>
      <c r="C90" s="200"/>
      <c r="D90" s="200"/>
      <c r="E90" s="199"/>
    </row>
    <row r="91" spans="1:5" ht="15.75">
      <c r="A91" s="13" t="s">
        <v>565</v>
      </c>
      <c r="B91" s="31" t="s">
        <v>342</v>
      </c>
      <c r="C91" s="200"/>
      <c r="D91" s="200"/>
      <c r="E91" s="199"/>
    </row>
    <row r="92" spans="1:5" ht="30">
      <c r="A92" s="13" t="s">
        <v>566</v>
      </c>
      <c r="B92" s="31" t="s">
        <v>343</v>
      </c>
      <c r="C92" s="200"/>
      <c r="D92" s="200"/>
      <c r="E92" s="199"/>
    </row>
    <row r="93" spans="1:5" ht="30">
      <c r="A93" s="13" t="s">
        <v>567</v>
      </c>
      <c r="B93" s="31" t="s">
        <v>344</v>
      </c>
      <c r="C93" s="200"/>
      <c r="D93" s="200"/>
      <c r="E93" s="199"/>
    </row>
    <row r="94" spans="1:5" ht="15.75">
      <c r="A94" s="13" t="s">
        <v>345</v>
      </c>
      <c r="B94" s="31" t="s">
        <v>346</v>
      </c>
      <c r="C94" s="200"/>
      <c r="D94" s="200"/>
      <c r="E94" s="199"/>
    </row>
    <row r="95" spans="1:5" ht="15.75">
      <c r="A95" s="13" t="s">
        <v>568</v>
      </c>
      <c r="B95" s="31" t="s">
        <v>347</v>
      </c>
      <c r="C95" s="200"/>
      <c r="D95" s="200"/>
      <c r="E95" s="199"/>
    </row>
    <row r="96" spans="1:5" ht="15.75">
      <c r="A96" s="43" t="s">
        <v>532</v>
      </c>
      <c r="B96" s="46" t="s">
        <v>348</v>
      </c>
      <c r="C96" s="250"/>
      <c r="D96" s="250"/>
      <c r="E96" s="199"/>
    </row>
    <row r="97" spans="1:5" ht="16.5">
      <c r="A97" s="85" t="s">
        <v>682</v>
      </c>
      <c r="B97" s="86"/>
      <c r="C97" s="251"/>
      <c r="D97" s="251"/>
      <c r="E97" s="259"/>
    </row>
    <row r="98" spans="1:5" ht="15.75">
      <c r="A98" s="89" t="s">
        <v>576</v>
      </c>
      <c r="B98" s="90" t="s">
        <v>349</v>
      </c>
      <c r="C98" s="253">
        <f>C96+C87+C82+C73+C59+C50+C25+C24</f>
        <v>61310000</v>
      </c>
      <c r="D98" s="253">
        <f>D96+D87+D82+D73+D59+D50+D25+D24</f>
        <v>62400979</v>
      </c>
      <c r="E98" s="253">
        <f>E96+E87+E82+E73+E59+E50+E25+E24</f>
        <v>62067458</v>
      </c>
    </row>
    <row r="99" spans="1:24" ht="15">
      <c r="A99" s="13" t="s">
        <v>569</v>
      </c>
      <c r="B99" s="5" t="s">
        <v>350</v>
      </c>
      <c r="C99" s="204"/>
      <c r="D99" s="204"/>
      <c r="E99" s="207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353</v>
      </c>
      <c r="B100" s="5" t="s">
        <v>354</v>
      </c>
      <c r="C100" s="262"/>
      <c r="D100" s="262"/>
      <c r="E100" s="207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570</v>
      </c>
      <c r="B101" s="5" t="s">
        <v>355</v>
      </c>
      <c r="C101" s="262"/>
      <c r="D101" s="262"/>
      <c r="E101" s="20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533</v>
      </c>
      <c r="B102" s="7" t="s">
        <v>357</v>
      </c>
      <c r="C102" s="263"/>
      <c r="D102" s="263"/>
      <c r="E102" s="21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571</v>
      </c>
      <c r="B103" s="5" t="s">
        <v>358</v>
      </c>
      <c r="C103" s="262"/>
      <c r="D103" s="262"/>
      <c r="E103" s="21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539</v>
      </c>
      <c r="B104" s="5" t="s">
        <v>361</v>
      </c>
      <c r="C104" s="262"/>
      <c r="D104" s="262"/>
      <c r="E104" s="21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362</v>
      </c>
      <c r="B105" s="5" t="s">
        <v>363</v>
      </c>
      <c r="C105" s="262"/>
      <c r="D105" s="262"/>
      <c r="E105" s="207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572</v>
      </c>
      <c r="B106" s="5" t="s">
        <v>364</v>
      </c>
      <c r="C106" s="262"/>
      <c r="D106" s="262"/>
      <c r="E106" s="207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536</v>
      </c>
      <c r="B107" s="7" t="s">
        <v>365</v>
      </c>
      <c r="C107" s="263"/>
      <c r="D107" s="263"/>
      <c r="E107" s="213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366</v>
      </c>
      <c r="B108" s="5" t="s">
        <v>367</v>
      </c>
      <c r="C108" s="262"/>
      <c r="D108" s="262"/>
      <c r="E108" s="211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368</v>
      </c>
      <c r="B109" s="5" t="s">
        <v>369</v>
      </c>
      <c r="C109" s="262"/>
      <c r="D109" s="262"/>
      <c r="E109" s="21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370</v>
      </c>
      <c r="B110" s="7" t="s">
        <v>371</v>
      </c>
      <c r="C110" s="263"/>
      <c r="D110" s="263"/>
      <c r="E110" s="21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372</v>
      </c>
      <c r="B111" s="5" t="s">
        <v>373</v>
      </c>
      <c r="C111" s="262"/>
      <c r="D111" s="262"/>
      <c r="E111" s="21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374</v>
      </c>
      <c r="B112" s="5" t="s">
        <v>375</v>
      </c>
      <c r="C112" s="262"/>
      <c r="D112" s="262"/>
      <c r="E112" s="21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376</v>
      </c>
      <c r="B113" s="5" t="s">
        <v>377</v>
      </c>
      <c r="C113" s="262"/>
      <c r="D113" s="262"/>
      <c r="E113" s="21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537</v>
      </c>
      <c r="B114" s="38" t="s">
        <v>378</v>
      </c>
      <c r="C114" s="263"/>
      <c r="D114" s="263"/>
      <c r="E114" s="21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379</v>
      </c>
      <c r="B115" s="5" t="s">
        <v>380</v>
      </c>
      <c r="C115" s="262"/>
      <c r="D115" s="262"/>
      <c r="E115" s="211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381</v>
      </c>
      <c r="B116" s="5" t="s">
        <v>382</v>
      </c>
      <c r="C116" s="262"/>
      <c r="D116" s="262"/>
      <c r="E116" s="207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573</v>
      </c>
      <c r="B117" s="5" t="s">
        <v>383</v>
      </c>
      <c r="C117" s="262"/>
      <c r="D117" s="262"/>
      <c r="E117" s="211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542</v>
      </c>
      <c r="B118" s="5" t="s">
        <v>384</v>
      </c>
      <c r="C118" s="262"/>
      <c r="D118" s="262"/>
      <c r="E118" s="211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543</v>
      </c>
      <c r="B119" s="38" t="s">
        <v>388</v>
      </c>
      <c r="C119" s="263"/>
      <c r="D119" s="263"/>
      <c r="E119" s="213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389</v>
      </c>
      <c r="B120" s="5" t="s">
        <v>390</v>
      </c>
      <c r="C120" s="262"/>
      <c r="D120" s="262"/>
      <c r="E120" s="207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92" t="s">
        <v>577</v>
      </c>
      <c r="B121" s="93" t="s">
        <v>391</v>
      </c>
      <c r="C121" s="264"/>
      <c r="D121" s="264"/>
      <c r="E121" s="260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00" t="s">
        <v>613</v>
      </c>
      <c r="B122" s="110"/>
      <c r="C122" s="265">
        <f>C121+C98</f>
        <v>61310000</v>
      </c>
      <c r="D122" s="265">
        <f>D121+D98</f>
        <v>62400979</v>
      </c>
      <c r="E122" s="265">
        <f>E121+E98</f>
        <v>62067458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54" r:id="rId2"/>
  <headerFooter>
    <oddHeader>&amp;R5.a. melléklet a   3/2017.(V.31.) önkormányzati rendelethez</oddHead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X171"/>
  <sheetViews>
    <sheetView view="pageLayout" workbookViewId="0" topLeftCell="D163">
      <selection activeCell="C6" sqref="C6:E122"/>
    </sheetView>
  </sheetViews>
  <sheetFormatPr defaultColWidth="9.140625" defaultRowHeight="15"/>
  <cols>
    <col min="1" max="1" width="97.28125" style="0" customWidth="1"/>
    <col min="3" max="3" width="19.421875" style="0" customWidth="1"/>
    <col min="4" max="4" width="18.8515625" style="0" customWidth="1"/>
    <col min="5" max="5" width="18.421875" style="0" customWidth="1"/>
  </cols>
  <sheetData>
    <row r="1" spans="1:11" ht="20.25" customHeight="1">
      <c r="A1" s="283" t="s">
        <v>774</v>
      </c>
      <c r="B1" s="287"/>
      <c r="C1" s="287"/>
      <c r="D1" s="287"/>
      <c r="E1" s="287"/>
      <c r="F1" s="57"/>
      <c r="G1" s="57"/>
      <c r="H1" s="57"/>
      <c r="I1" s="57"/>
      <c r="J1" s="57"/>
      <c r="K1" s="69"/>
    </row>
    <row r="2" spans="1:5" ht="19.5" customHeight="1">
      <c r="A2" s="286" t="s">
        <v>653</v>
      </c>
      <c r="B2" s="287"/>
      <c r="C2" s="287"/>
      <c r="D2" s="287"/>
      <c r="E2" s="287"/>
    </row>
    <row r="3" ht="18">
      <c r="A3" s="42"/>
    </row>
    <row r="4" ht="15">
      <c r="A4" s="130" t="s">
        <v>708</v>
      </c>
    </row>
    <row r="5" spans="1:5" ht="25.5">
      <c r="A5" s="2" t="s">
        <v>212</v>
      </c>
      <c r="B5" s="3" t="s">
        <v>213</v>
      </c>
      <c r="C5" s="3" t="s">
        <v>723</v>
      </c>
      <c r="D5" s="3" t="s">
        <v>740</v>
      </c>
      <c r="E5" s="70" t="s">
        <v>741</v>
      </c>
    </row>
    <row r="6" spans="1:5" ht="15.75">
      <c r="A6" s="29" t="s">
        <v>214</v>
      </c>
      <c r="B6" s="30" t="s">
        <v>215</v>
      </c>
      <c r="C6" s="200">
        <f>IF(('5. melléklet'!C6+'5.a.mell.'!C6)=0,"",'5. melléklet'!C6+'5.a.mell.'!C6)</f>
        <v>45857000</v>
      </c>
      <c r="D6" s="200">
        <f>IF(('5. melléklet'!D6+'5.a.mell.'!D6)=0,"",'5. melléklet'!D6+'5.a.mell.'!D6)</f>
        <v>57426476</v>
      </c>
      <c r="E6" s="199">
        <f>IF(('5. melléklet'!E6+'5.a.mell.'!E6)=0,"",'5. melléklet'!E6+'5.a.mell.'!E6)</f>
        <v>57424056</v>
      </c>
    </row>
    <row r="7" spans="1:5" ht="15.75">
      <c r="A7" s="29" t="s">
        <v>216</v>
      </c>
      <c r="B7" s="31" t="s">
        <v>217</v>
      </c>
      <c r="C7" s="200">
        <f>IF(('5. melléklet'!C7+'5.a.mell.'!C7)=0,"",'5. melléklet'!C7+'5.a.mell.'!C7)</f>
      </c>
      <c r="D7" s="200">
        <f>IF(('5. melléklet'!D7+'5.a.mell.'!D7)=0,"",'5. melléklet'!D7+'5.a.mell.'!D7)</f>
        <v>930331</v>
      </c>
      <c r="E7" s="199">
        <f>IF(('5. melléklet'!E7+'5.a.mell.'!E7)=0,"",'5. melléklet'!E7+'5.a.mell.'!E7)</f>
        <v>930000</v>
      </c>
    </row>
    <row r="8" spans="1:5" ht="15.75">
      <c r="A8" s="29" t="s">
        <v>218</v>
      </c>
      <c r="B8" s="31" t="s">
        <v>219</v>
      </c>
      <c r="C8" s="200">
        <f>IF(('5. melléklet'!C8+'5.a.mell.'!C8)=0,"",'5. melléklet'!C8+'5.a.mell.'!C8)</f>
      </c>
      <c r="D8" s="200">
        <f>IF(('5. melléklet'!D8+'5.a.mell.'!D8)=0,"",'5. melléklet'!D8+'5.a.mell.'!D8)</f>
      </c>
      <c r="E8" s="199">
        <f>IF(('5. melléklet'!E8+'5.a.mell.'!E8)=0,"",'5. melléklet'!E8+'5.a.mell.'!E8)</f>
      </c>
    </row>
    <row r="9" spans="1:5" ht="15.75">
      <c r="A9" s="32" t="s">
        <v>220</v>
      </c>
      <c r="B9" s="31" t="s">
        <v>221</v>
      </c>
      <c r="C9" s="200">
        <f>IF(('5. melléklet'!C9+'5.a.mell.'!C9)=0,"",'5. melléklet'!C9+'5.a.mell.'!C9)</f>
      </c>
      <c r="D9" s="200">
        <f>IF(('5. melléklet'!D9+'5.a.mell.'!D9)=0,"",'5. melléklet'!D9+'5.a.mell.'!D9)</f>
      </c>
      <c r="E9" s="199">
        <f>IF(('5. melléklet'!E9+'5.a.mell.'!E9)=0,"",'5. melléklet'!E9+'5.a.mell.'!E9)</f>
      </c>
    </row>
    <row r="10" spans="1:5" ht="15.75">
      <c r="A10" s="32" t="s">
        <v>222</v>
      </c>
      <c r="B10" s="31" t="s">
        <v>223</v>
      </c>
      <c r="C10" s="200">
        <f>IF(('5. melléklet'!C10+'5.a.mell.'!C10)=0,"",'5. melléklet'!C10+'5.a.mell.'!C10)</f>
      </c>
      <c r="D10" s="200">
        <f>IF(('5. melléklet'!D10+'5.a.mell.'!D10)=0,"",'5. melléklet'!D10+'5.a.mell.'!D10)</f>
      </c>
      <c r="E10" s="199">
        <f>IF(('5. melléklet'!E10+'5.a.mell.'!E10)=0,"",'5. melléklet'!E10+'5.a.mell.'!E10)</f>
      </c>
    </row>
    <row r="11" spans="1:5" ht="15.75">
      <c r="A11" s="32" t="s">
        <v>224</v>
      </c>
      <c r="B11" s="31" t="s">
        <v>225</v>
      </c>
      <c r="C11" s="200">
        <f>IF(('5. melléklet'!C11+'5.a.mell.'!C11)=0,"",'5. melléklet'!C11+'5.a.mell.'!C11)</f>
      </c>
      <c r="D11" s="200">
        <f>IF(('5. melléklet'!D11+'5.a.mell.'!D11)=0,"",'5. melléklet'!D11+'5.a.mell.'!D11)</f>
      </c>
      <c r="E11" s="199">
        <f>IF(('5. melléklet'!E11+'5.a.mell.'!E11)=0,"",'5. melléklet'!E11+'5.a.mell.'!E11)</f>
      </c>
    </row>
    <row r="12" spans="1:5" ht="15.75">
      <c r="A12" s="32" t="s">
        <v>226</v>
      </c>
      <c r="B12" s="31" t="s">
        <v>227</v>
      </c>
      <c r="C12" s="200">
        <f>IF(('5. melléklet'!C12+'5.a.mell.'!C12)=0,"",'5. melléklet'!C12+'5.a.mell.'!C12)</f>
        <v>2432228</v>
      </c>
      <c r="D12" s="200">
        <f>IF(('5. melléklet'!D12+'5.a.mell.'!D12)=0,"",'5. melléklet'!D12+'5.a.mell.'!D12)</f>
        <v>2381228</v>
      </c>
      <c r="E12" s="199">
        <f>IF(('5. melléklet'!E12+'5.a.mell.'!E12)=0,"",'5. melléklet'!E12+'5.a.mell.'!E12)</f>
        <v>2380425</v>
      </c>
    </row>
    <row r="13" spans="1:5" ht="15.75">
      <c r="A13" s="32" t="s">
        <v>228</v>
      </c>
      <c r="B13" s="31" t="s">
        <v>229</v>
      </c>
      <c r="C13" s="200">
        <f>IF(('5. melléklet'!C13+'5.a.mell.'!C13)=0,"",'5. melléklet'!C13+'5.a.mell.'!C13)</f>
      </c>
      <c r="D13" s="200">
        <f>IF(('5. melléklet'!D13+'5.a.mell.'!D13)=0,"",'5. melléklet'!D13+'5.a.mell.'!D13)</f>
      </c>
      <c r="E13" s="199">
        <f>IF(('5. melléklet'!E13+'5.a.mell.'!E13)=0,"",'5. melléklet'!E13+'5.a.mell.'!E13)</f>
      </c>
    </row>
    <row r="14" spans="1:5" ht="15.75">
      <c r="A14" s="5" t="s">
        <v>230</v>
      </c>
      <c r="B14" s="31" t="s">
        <v>231</v>
      </c>
      <c r="C14" s="200">
        <f>IF(('5. melléklet'!C14+'5.a.mell.'!C14)=0,"",'5. melléklet'!C14+'5.a.mell.'!C14)</f>
        <v>1052000</v>
      </c>
      <c r="D14" s="200">
        <f>IF(('5. melléklet'!D14+'5.a.mell.'!D14)=0,"",'5. melléklet'!D14+'5.a.mell.'!D14)</f>
        <v>1045000</v>
      </c>
      <c r="E14" s="199">
        <f>IF(('5. melléklet'!E14+'5.a.mell.'!E14)=0,"",'5. melléklet'!E14+'5.a.mell.'!E14)</f>
        <v>479923</v>
      </c>
    </row>
    <row r="15" spans="1:5" ht="15.75">
      <c r="A15" s="5" t="s">
        <v>232</v>
      </c>
      <c r="B15" s="31" t="s">
        <v>233</v>
      </c>
      <c r="C15" s="200">
        <f>IF(('5. melléklet'!C15+'5.a.mell.'!C15)=0,"",'5. melléklet'!C15+'5.a.mell.'!C15)</f>
      </c>
      <c r="D15" s="200">
        <f>IF(('5. melléklet'!D15+'5.a.mell.'!D15)=0,"",'5. melléklet'!D15+'5.a.mell.'!D15)</f>
        <v>183000</v>
      </c>
      <c r="E15" s="199">
        <f>IF(('5. melléklet'!E15+'5.a.mell.'!E15)=0,"",'5. melléklet'!E15+'5.a.mell.'!E15)</f>
        <v>182267</v>
      </c>
    </row>
    <row r="16" spans="1:5" ht="15.75">
      <c r="A16" s="5" t="s">
        <v>234</v>
      </c>
      <c r="B16" s="31" t="s">
        <v>235</v>
      </c>
      <c r="C16" s="200">
        <f>IF(('5. melléklet'!C16+'5.a.mell.'!C16)=0,"",'5. melléklet'!C16+'5.a.mell.'!C16)</f>
      </c>
      <c r="D16" s="200">
        <f>IF(('5. melléklet'!D16+'5.a.mell.'!D16)=0,"",'5. melléklet'!D16+'5.a.mell.'!D16)</f>
      </c>
      <c r="E16" s="199">
        <f>IF(('5. melléklet'!E16+'5.a.mell.'!E16)=0,"",'5. melléklet'!E16+'5.a.mell.'!E16)</f>
      </c>
    </row>
    <row r="17" spans="1:5" ht="15.75">
      <c r="A17" s="5" t="s">
        <v>236</v>
      </c>
      <c r="B17" s="31" t="s">
        <v>237</v>
      </c>
      <c r="C17" s="200">
        <f>IF(('5. melléklet'!C17+'5.a.mell.'!C17)=0,"",'5. melléklet'!C17+'5.a.mell.'!C17)</f>
      </c>
      <c r="D17" s="200">
        <f>IF(('5. melléklet'!D17+'5.a.mell.'!D17)=0,"",'5. melléklet'!D17+'5.a.mell.'!D17)</f>
      </c>
      <c r="E17" s="199">
        <f>IF(('5. melléklet'!E17+'5.a.mell.'!E17)=0,"",'5. melléklet'!E17+'5.a.mell.'!E17)</f>
      </c>
    </row>
    <row r="18" spans="1:5" ht="15.75">
      <c r="A18" s="5" t="s">
        <v>544</v>
      </c>
      <c r="B18" s="31" t="s">
        <v>238</v>
      </c>
      <c r="C18" s="200">
        <f>IF(('5. melléklet'!C18+'5.a.mell.'!C18)=0,"",'5. melléklet'!C18+'5.a.mell.'!C18)</f>
      </c>
      <c r="D18" s="200">
        <f>IF(('5. melléklet'!D18+'5.a.mell.'!D18)=0,"",'5. melléklet'!D18+'5.a.mell.'!D18)</f>
        <v>5000</v>
      </c>
      <c r="E18" s="199">
        <f>IF(('5. melléklet'!E18+'5.a.mell.'!E18)=0,"",'5. melléklet'!E18+'5.a.mell.'!E18)</f>
        <v>4100</v>
      </c>
    </row>
    <row r="19" spans="1:5" ht="15">
      <c r="A19" s="33" t="s">
        <v>515</v>
      </c>
      <c r="B19" s="34" t="s">
        <v>239</v>
      </c>
      <c r="C19" s="250">
        <f>IF(('5. melléklet'!C19+'5.a.mell.'!C19)=0,"",'5. melléklet'!C19+'5.a.mell.'!C19)</f>
        <v>49341228</v>
      </c>
      <c r="D19" s="250">
        <f>IF(('5. melléklet'!D19+'5.a.mell.'!D19)=0,"",'5. melléklet'!D19+'5.a.mell.'!D19)</f>
        <v>61971035</v>
      </c>
      <c r="E19" s="250">
        <f>IF(('5. melléklet'!E19+'5.a.mell.'!E19)=0,"",'5. melléklet'!E19+'5.a.mell.'!E19)</f>
        <v>61400771</v>
      </c>
    </row>
    <row r="20" spans="1:5" ht="15.75">
      <c r="A20" s="5" t="s">
        <v>240</v>
      </c>
      <c r="B20" s="31" t="s">
        <v>241</v>
      </c>
      <c r="C20" s="200">
        <f>IF(('5. melléklet'!C20+'5.a.mell.'!C20)=0,"",'5. melléklet'!C20+'5.a.mell.'!C20)</f>
        <v>5772384</v>
      </c>
      <c r="D20" s="200">
        <f>IF(('5. melléklet'!D20+'5.a.mell.'!D20)=0,"",'5. melléklet'!D20+'5.a.mell.'!D20)</f>
        <v>5676678</v>
      </c>
      <c r="E20" s="199">
        <f>IF(('5. melléklet'!E20+'5.a.mell.'!E20)=0,"",'5. melléklet'!E20+'5.a.mell.'!E20)</f>
        <v>5676319</v>
      </c>
    </row>
    <row r="21" spans="1:5" ht="15.75">
      <c r="A21" s="5" t="s">
        <v>242</v>
      </c>
      <c r="B21" s="31" t="s">
        <v>243</v>
      </c>
      <c r="C21" s="200">
        <f>IF(('5. melléklet'!C21+'5.a.mell.'!C21)=0,"",'5. melléklet'!C21+'5.a.mell.'!C21)</f>
      </c>
      <c r="D21" s="200">
        <f>IF(('5. melléklet'!D21+'5.a.mell.'!D21)=0,"",'5. melléklet'!D21+'5.a.mell.'!D21)</f>
      </c>
      <c r="E21" s="199">
        <f>IF(('5. melléklet'!E21+'5.a.mell.'!E21)=0,"",'5. melléklet'!E21+'5.a.mell.'!E21)</f>
      </c>
    </row>
    <row r="22" spans="1:5" ht="15.75">
      <c r="A22" s="6" t="s">
        <v>244</v>
      </c>
      <c r="B22" s="31" t="s">
        <v>245</v>
      </c>
      <c r="C22" s="200">
        <f>IF(('5. melléklet'!C22+'5.a.mell.'!C22)=0,"",'5. melléklet'!C22+'5.a.mell.'!C22)</f>
        <v>7820000</v>
      </c>
      <c r="D22" s="200">
        <f>IF(('5. melléklet'!D22+'5.a.mell.'!D22)=0,"",'5. melléklet'!D22+'5.a.mell.'!D22)</f>
        <v>6552400</v>
      </c>
      <c r="E22" s="199">
        <f>IF(('5. melléklet'!E22+'5.a.mell.'!E22)=0,"",'5. melléklet'!E22+'5.a.mell.'!E22)</f>
        <v>6542448</v>
      </c>
    </row>
    <row r="23" spans="1:5" ht="15">
      <c r="A23" s="7" t="s">
        <v>516</v>
      </c>
      <c r="B23" s="34" t="s">
        <v>246</v>
      </c>
      <c r="C23" s="250">
        <f>IF(('5. melléklet'!C23+'5.a.mell.'!C23)=0,"",'5. melléklet'!C23+'5.a.mell.'!C23)</f>
        <v>13592384</v>
      </c>
      <c r="D23" s="250">
        <f>IF(('5. melléklet'!D23+'5.a.mell.'!D23)=0,"",'5. melléklet'!D23+'5.a.mell.'!D23)</f>
        <v>12229078</v>
      </c>
      <c r="E23" s="250">
        <f>IF(('5. melléklet'!E23+'5.a.mell.'!E23)=0,"",'5. melléklet'!E23+'5.a.mell.'!E23)</f>
        <v>12218767</v>
      </c>
    </row>
    <row r="24" spans="1:5" ht="15">
      <c r="A24" s="45" t="s">
        <v>574</v>
      </c>
      <c r="B24" s="46" t="s">
        <v>247</v>
      </c>
      <c r="C24" s="250">
        <f>IF(('5. melléklet'!C24+'5.a.mell.'!C24)=0,"",'5. melléklet'!C24+'5.a.mell.'!C24)</f>
        <v>62933612</v>
      </c>
      <c r="D24" s="250">
        <f>IF(('5. melléklet'!D24+'5.a.mell.'!D24)=0,"",'5. melléklet'!D24+'5.a.mell.'!D24)</f>
        <v>74200113</v>
      </c>
      <c r="E24" s="250">
        <f>IF(('5. melléklet'!E24+'5.a.mell.'!E24)=0,"",'5. melléklet'!E24+'5.a.mell.'!E24)</f>
        <v>73619538</v>
      </c>
    </row>
    <row r="25" spans="1:5" ht="15">
      <c r="A25" s="38" t="s">
        <v>545</v>
      </c>
      <c r="B25" s="46" t="s">
        <v>248</v>
      </c>
      <c r="C25" s="250">
        <f>IF(('5. melléklet'!C25+'5.a.mell.'!C25)=0,"",'5. melléklet'!C25+'5.a.mell.'!C25)</f>
        <v>17128388</v>
      </c>
      <c r="D25" s="250">
        <f>IF(('5. melléklet'!D25+'5.a.mell.'!D25)=0,"",'5. melléklet'!D25+'5.a.mell.'!D25)</f>
        <v>19403695</v>
      </c>
      <c r="E25" s="201">
        <f>IF(('5. melléklet'!E25+'5.a.mell.'!E25)=0,"",'5. melléklet'!E25+'5.a.mell.'!E25)</f>
        <v>17684134</v>
      </c>
    </row>
    <row r="26" spans="1:5" ht="15.75">
      <c r="A26" s="5" t="s">
        <v>249</v>
      </c>
      <c r="B26" s="31" t="s">
        <v>250</v>
      </c>
      <c r="C26" s="200">
        <f>IF(('5. melléklet'!C26+'5.a.mell.'!C26)=0,"",'5. melléklet'!C26+'5.a.mell.'!C26)</f>
        <v>450000</v>
      </c>
      <c r="D26" s="200">
        <f>IF(('5. melléklet'!D26+'5.a.mell.'!D26)=0,"",'5. melléklet'!D26+'5.a.mell.'!D26)</f>
        <v>21000</v>
      </c>
      <c r="E26" s="199">
        <f>IF(('5. melléklet'!E26+'5.a.mell.'!E26)=0,"",'5. melléklet'!E26+'5.a.mell.'!E26)</f>
        <v>20011</v>
      </c>
    </row>
    <row r="27" spans="1:5" ht="15.75">
      <c r="A27" s="5" t="s">
        <v>251</v>
      </c>
      <c r="B27" s="31" t="s">
        <v>252</v>
      </c>
      <c r="C27" s="200">
        <f>IF(('5. melléklet'!C27+'5.a.mell.'!C27)=0,"",'5. melléklet'!C27+'5.a.mell.'!C27)</f>
        <v>6990000</v>
      </c>
      <c r="D27" s="200">
        <f>IF(('5. melléklet'!D27+'5.a.mell.'!D27)=0,"",'5. melléklet'!D27+'5.a.mell.'!D27)</f>
        <v>7091140</v>
      </c>
      <c r="E27" s="199">
        <f>IF(('5. melléklet'!E27+'5.a.mell.'!E27)=0,"",'5. melléklet'!E27+'5.a.mell.'!E27)</f>
        <v>7089439</v>
      </c>
    </row>
    <row r="28" spans="1:5" ht="15.75">
      <c r="A28" s="5" t="s">
        <v>253</v>
      </c>
      <c r="B28" s="31" t="s">
        <v>254</v>
      </c>
      <c r="C28" s="200">
        <f>IF(('5. melléklet'!C28+'5.a.mell.'!C28)=0,"",'5. melléklet'!C28+'5.a.mell.'!C28)</f>
      </c>
      <c r="D28" s="200">
        <f>IF(('5. melléklet'!D28+'5.a.mell.'!D28)=0,"",'5. melléklet'!D28+'5.a.mell.'!D28)</f>
      </c>
      <c r="E28" s="199">
        <f>IF(('5. melléklet'!E28+'5.a.mell.'!E28)=0,"",'5. melléklet'!E28+'5.a.mell.'!E28)</f>
      </c>
    </row>
    <row r="29" spans="1:5" ht="15">
      <c r="A29" s="7" t="s">
        <v>517</v>
      </c>
      <c r="B29" s="34" t="s">
        <v>255</v>
      </c>
      <c r="C29" s="250">
        <f>IF(('5. melléklet'!C29+'5.a.mell.'!C29)=0,"",'5. melléklet'!C29+'5.a.mell.'!C29)</f>
        <v>7440000</v>
      </c>
      <c r="D29" s="250">
        <f>IF(('5. melléklet'!D29+'5.a.mell.'!D29)=0,"",'5. melléklet'!D29+'5.a.mell.'!D29)</f>
        <v>7112140</v>
      </c>
      <c r="E29" s="250">
        <f>IF(('5. melléklet'!E29+'5.a.mell.'!E29)=0,"",'5. melléklet'!E29+'5.a.mell.'!E29)</f>
        <v>7109450</v>
      </c>
    </row>
    <row r="30" spans="1:5" ht="15.75">
      <c r="A30" s="5" t="s">
        <v>256</v>
      </c>
      <c r="B30" s="31" t="s">
        <v>257</v>
      </c>
      <c r="C30" s="200">
        <f>IF(('5. melléklet'!C30+'5.a.mell.'!C30)=0,"",'5. melléklet'!C30+'5.a.mell.'!C30)</f>
        <v>650000</v>
      </c>
      <c r="D30" s="200">
        <f>IF(('5. melléklet'!D30+'5.a.mell.'!D30)=0,"",'5. melléklet'!D30+'5.a.mell.'!D30)</f>
        <v>320000</v>
      </c>
      <c r="E30" s="199">
        <f>IF(('5. melléklet'!E30+'5.a.mell.'!E30)=0,"",'5. melléklet'!E30+'5.a.mell.'!E30)</f>
        <v>163916</v>
      </c>
    </row>
    <row r="31" spans="1:5" ht="15.75">
      <c r="A31" s="5" t="s">
        <v>258</v>
      </c>
      <c r="B31" s="31" t="s">
        <v>259</v>
      </c>
      <c r="C31" s="200">
        <f>IF(('5. melléklet'!C31+'5.a.mell.'!C31)=0,"",'5. melléklet'!C31+'5.a.mell.'!C31)</f>
        <v>2060000</v>
      </c>
      <c r="D31" s="200">
        <f>IF(('5. melléklet'!D31+'5.a.mell.'!D31)=0,"",'5. melléklet'!D31+'5.a.mell.'!D31)</f>
        <v>1782000</v>
      </c>
      <c r="E31" s="199">
        <f>IF(('5. melléklet'!E31+'5.a.mell.'!E31)=0,"",'5. melléklet'!E31+'5.a.mell.'!E31)</f>
        <v>1537200</v>
      </c>
    </row>
    <row r="32" spans="1:5" ht="15" customHeight="1">
      <c r="A32" s="7" t="s">
        <v>575</v>
      </c>
      <c r="B32" s="34" t="s">
        <v>260</v>
      </c>
      <c r="C32" s="250">
        <f>IF(('5. melléklet'!C32+'5.a.mell.'!C32)=0,"",'5. melléklet'!C32+'5.a.mell.'!C32)</f>
        <v>2710000</v>
      </c>
      <c r="D32" s="250">
        <f>IF(('5. melléklet'!D32+'5.a.mell.'!D32)=0,"",'5. melléklet'!D32+'5.a.mell.'!D32)</f>
        <v>2102000</v>
      </c>
      <c r="E32" s="250">
        <f>IF(('5. melléklet'!E32+'5.a.mell.'!E32)=0,"",'5. melléklet'!E32+'5.a.mell.'!E32)</f>
        <v>1701116</v>
      </c>
    </row>
    <row r="33" spans="1:5" ht="15.75">
      <c r="A33" s="5" t="s">
        <v>261</v>
      </c>
      <c r="B33" s="31" t="s">
        <v>262</v>
      </c>
      <c r="C33" s="200">
        <f>IF(('5. melléklet'!C33+'5.a.mell.'!C33)=0,"",'5. melléklet'!C33+'5.a.mell.'!C33)</f>
        <v>9910000</v>
      </c>
      <c r="D33" s="200">
        <f>IF(('5. melléklet'!D33+'5.a.mell.'!D33)=0,"",'5. melléklet'!D33+'5.a.mell.'!D33)</f>
        <v>11159000</v>
      </c>
      <c r="E33" s="199">
        <f>IF(('5. melléklet'!E33+'5.a.mell.'!E33)=0,"",'5. melléklet'!E33+'5.a.mell.'!E33)</f>
        <v>9753218</v>
      </c>
    </row>
    <row r="34" spans="1:5" ht="15.75">
      <c r="A34" s="5" t="s">
        <v>263</v>
      </c>
      <c r="B34" s="31" t="s">
        <v>264</v>
      </c>
      <c r="C34" s="200">
        <f>IF(('5. melléklet'!C34+'5.a.mell.'!C34)=0,"",'5. melléklet'!C34+'5.a.mell.'!C34)</f>
        <v>950000</v>
      </c>
      <c r="D34" s="200">
        <f>IF(('5. melléklet'!D34+'5.a.mell.'!D34)=0,"",'5. melléklet'!D34+'5.a.mell.'!D34)</f>
        <v>945000</v>
      </c>
      <c r="E34" s="199">
        <f>IF(('5. melléklet'!E34+'5.a.mell.'!E34)=0,"",'5. melléklet'!E34+'5.a.mell.'!E34)</f>
        <v>944636</v>
      </c>
    </row>
    <row r="35" spans="1:5" ht="15.75">
      <c r="A35" s="5" t="s">
        <v>546</v>
      </c>
      <c r="B35" s="31" t="s">
        <v>265</v>
      </c>
      <c r="C35" s="200">
        <f>IF(('5. melléklet'!C35+'5.a.mell.'!C35)=0,"",'5. melléklet'!C35+'5.a.mell.'!C35)</f>
      </c>
      <c r="D35" s="200">
        <f>IF(('5. melléklet'!D35+'5.a.mell.'!D35)=0,"",'5. melléklet'!D35+'5.a.mell.'!D35)</f>
        <v>540000</v>
      </c>
      <c r="E35" s="199">
        <f>IF(('5. melléklet'!E35+'5.a.mell.'!E35)=0,"",'5. melléklet'!E35+'5.a.mell.'!E35)</f>
        <v>539674</v>
      </c>
    </row>
    <row r="36" spans="1:5" ht="15.75">
      <c r="A36" s="5" t="s">
        <v>266</v>
      </c>
      <c r="B36" s="31" t="s">
        <v>267</v>
      </c>
      <c r="C36" s="200">
        <f>IF(('5. melléklet'!C36+'5.a.mell.'!C36)=0,"",'5. melléklet'!C36+'5.a.mell.'!C36)</f>
        <v>13261000</v>
      </c>
      <c r="D36" s="200">
        <f>IF(('5. melléklet'!D36+'5.a.mell.'!D36)=0,"",'5. melléklet'!D36+'5.a.mell.'!D36)</f>
        <v>13488300</v>
      </c>
      <c r="E36" s="199">
        <f>IF(('5. melléklet'!E36+'5.a.mell.'!E36)=0,"",'5. melléklet'!E36+'5.a.mell.'!E36)</f>
        <v>9984064</v>
      </c>
    </row>
    <row r="37" spans="1:5" ht="15.75">
      <c r="A37" s="10" t="s">
        <v>547</v>
      </c>
      <c r="B37" s="31" t="s">
        <v>268</v>
      </c>
      <c r="C37" s="200">
        <f>IF(('5. melléklet'!C37+'5.a.mell.'!C37)=0,"",'5. melléklet'!C37+'5.a.mell.'!C37)</f>
      </c>
      <c r="D37" s="200">
        <f>IF(('5. melléklet'!D37+'5.a.mell.'!D37)=0,"",'5. melléklet'!D37+'5.a.mell.'!D37)</f>
        <v>26000</v>
      </c>
      <c r="E37" s="199">
        <f>IF(('5. melléklet'!E37+'5.a.mell.'!E37)=0,"",'5. melléklet'!E37+'5.a.mell.'!E37)</f>
        <v>23688</v>
      </c>
    </row>
    <row r="38" spans="1:5" ht="15.75">
      <c r="A38" s="6" t="s">
        <v>269</v>
      </c>
      <c r="B38" s="31" t="s">
        <v>270</v>
      </c>
      <c r="C38" s="200">
        <f>IF(('5. melléklet'!C38+'5.a.mell.'!C38)=0,"",'5. melléklet'!C38+'5.a.mell.'!C38)</f>
        <v>2200000</v>
      </c>
      <c r="D38" s="200">
        <f>IF(('5. melléklet'!D38+'5.a.mell.'!D38)=0,"",'5. melléklet'!D38+'5.a.mell.'!D38)</f>
        <v>2921479</v>
      </c>
      <c r="E38" s="199">
        <f>IF(('5. melléklet'!E38+'5.a.mell.'!E38)=0,"",'5. melléklet'!E38+'5.a.mell.'!E38)</f>
        <v>2919222</v>
      </c>
    </row>
    <row r="39" spans="1:5" ht="15.75">
      <c r="A39" s="5" t="s">
        <v>548</v>
      </c>
      <c r="B39" s="31" t="s">
        <v>271</v>
      </c>
      <c r="C39" s="200">
        <f>IF(('5. melléklet'!C39+'5.a.mell.'!C39)=0,"",'5. melléklet'!C39+'5.a.mell.'!C39)</f>
        <v>4820000</v>
      </c>
      <c r="D39" s="200">
        <f>IF(('5. melléklet'!D39+'5.a.mell.'!D39)=0,"",'5. melléklet'!D39+'5.a.mell.'!D39)</f>
        <v>5003000</v>
      </c>
      <c r="E39" s="199">
        <f>IF(('5. melléklet'!E39+'5.a.mell.'!E39)=0,"",'5. melléklet'!E39+'5.a.mell.'!E39)</f>
        <v>5001942</v>
      </c>
    </row>
    <row r="40" spans="1:5" ht="15">
      <c r="A40" s="7" t="s">
        <v>518</v>
      </c>
      <c r="B40" s="34" t="s">
        <v>272</v>
      </c>
      <c r="C40" s="250">
        <f>IF(('5. melléklet'!C40+'5.a.mell.'!C40)=0,"",'5. melléklet'!C40+'5.a.mell.'!C40)</f>
        <v>31141000</v>
      </c>
      <c r="D40" s="250">
        <f>IF(('5. melléklet'!D40+'5.a.mell.'!D40)=0,"",'5. melléklet'!D40+'5.a.mell.'!D40)</f>
        <v>34082779</v>
      </c>
      <c r="E40" s="250">
        <f>IF(('5. melléklet'!E40+'5.a.mell.'!E40)=0,"",'5. melléklet'!E40+'5.a.mell.'!E40)</f>
        <v>29166444</v>
      </c>
    </row>
    <row r="41" spans="1:5" ht="15.75">
      <c r="A41" s="5" t="s">
        <v>273</v>
      </c>
      <c r="B41" s="31" t="s">
        <v>274</v>
      </c>
      <c r="C41" s="200">
        <f>IF(('5. melléklet'!C41+'5.a.mell.'!C41)=0,"",'5. melléklet'!C41+'5.a.mell.'!C41)</f>
        <v>1690000</v>
      </c>
      <c r="D41" s="200">
        <f>IF(('5. melléklet'!D41+'5.a.mell.'!D41)=0,"",'5. melléklet'!D41+'5.a.mell.'!D41)</f>
        <v>1715000</v>
      </c>
      <c r="E41" s="199">
        <f>IF(('5. melléklet'!E41+'5.a.mell.'!E41)=0,"",'5. melléklet'!E41+'5.a.mell.'!E41)</f>
        <v>1712349</v>
      </c>
    </row>
    <row r="42" spans="1:5" ht="15.75">
      <c r="A42" s="5" t="s">
        <v>275</v>
      </c>
      <c r="B42" s="31" t="s">
        <v>276</v>
      </c>
      <c r="C42" s="200">
        <f>IF(('5. melléklet'!C42+'5.a.mell.'!C42)=0,"",'5. melléklet'!C42+'5.a.mell.'!C42)</f>
        <v>50000</v>
      </c>
      <c r="D42" s="200">
        <f>IF(('5. melléklet'!D42+'5.a.mell.'!D42)=0,"",'5. melléklet'!D42+'5.a.mell.'!D42)</f>
      </c>
      <c r="E42" s="199">
        <f>IF(('5. melléklet'!E42+'5.a.mell.'!E42)=0,"",'5. melléklet'!E42+'5.a.mell.'!E42)</f>
      </c>
    </row>
    <row r="43" spans="1:5" ht="15">
      <c r="A43" s="7" t="s">
        <v>519</v>
      </c>
      <c r="B43" s="34" t="s">
        <v>277</v>
      </c>
      <c r="C43" s="250">
        <f>IF(('5. melléklet'!C43+'5.a.mell.'!C43)=0,"",'5. melléklet'!C43+'5.a.mell.'!C43)</f>
        <v>1740000</v>
      </c>
      <c r="D43" s="250">
        <f>IF(('5. melléklet'!D43+'5.a.mell.'!D43)=0,"",'5. melléklet'!D43+'5.a.mell.'!D43)</f>
        <v>1715000</v>
      </c>
      <c r="E43" s="250">
        <f>IF(('5. melléklet'!E43+'5.a.mell.'!E43)=0,"",'5. melléklet'!E43+'5.a.mell.'!E43)</f>
        <v>1712349</v>
      </c>
    </row>
    <row r="44" spans="1:5" ht="15.75">
      <c r="A44" s="5" t="s">
        <v>278</v>
      </c>
      <c r="B44" s="31" t="s">
        <v>279</v>
      </c>
      <c r="C44" s="200">
        <f>IF(('5. melléklet'!C44+'5.a.mell.'!C44)=0,"",'5. melléklet'!C44+'5.a.mell.'!C44)</f>
        <v>10991000</v>
      </c>
      <c r="D44" s="200">
        <f>IF(('5. melléklet'!D44+'5.a.mell.'!D44)=0,"",'5. melléklet'!D44+'5.a.mell.'!D44)</f>
        <v>11168500</v>
      </c>
      <c r="E44" s="199">
        <f>IF(('5. melléklet'!E44+'5.a.mell.'!E44)=0,"",'5. melléklet'!E44+'5.a.mell.'!E44)</f>
        <v>8950040</v>
      </c>
    </row>
    <row r="45" spans="1:5" ht="15.75">
      <c r="A45" s="5" t="s">
        <v>280</v>
      </c>
      <c r="B45" s="31" t="s">
        <v>281</v>
      </c>
      <c r="C45" s="200">
        <f>IF(('5. melléklet'!C45+'5.a.mell.'!C45)=0,"",'5. melléklet'!C45+'5.a.mell.'!C45)</f>
      </c>
      <c r="D45" s="200">
        <f>IF(('5. melléklet'!D45+'5.a.mell.'!D45)=0,"",'5. melléklet'!D45+'5.a.mell.'!D45)</f>
        <v>1023000</v>
      </c>
      <c r="E45" s="199">
        <f>IF(('5. melléklet'!E45+'5.a.mell.'!E45)=0,"",'5. melléklet'!E45+'5.a.mell.'!E45)</f>
        <v>564475</v>
      </c>
    </row>
    <row r="46" spans="1:5" ht="15.75">
      <c r="A46" s="5" t="s">
        <v>549</v>
      </c>
      <c r="B46" s="31" t="s">
        <v>282</v>
      </c>
      <c r="C46" s="200">
        <f>IF(('5. melléklet'!C46+'5.a.mell.'!C46)=0,"",'5. melléklet'!C46+'5.a.mell.'!C46)</f>
      </c>
      <c r="D46" s="200">
        <f>IF(('5. melléklet'!D46+'5.a.mell.'!D46)=0,"",'5. melléklet'!D46+'5.a.mell.'!D46)</f>
        <v>30000</v>
      </c>
      <c r="E46" s="199">
        <f>IF(('5. melléklet'!E46+'5.a.mell.'!E46)=0,"",'5. melléklet'!E46+'5.a.mell.'!E46)</f>
        <v>29039</v>
      </c>
    </row>
    <row r="47" spans="1:5" ht="15.75">
      <c r="A47" s="5" t="s">
        <v>550</v>
      </c>
      <c r="B47" s="31" t="s">
        <v>283</v>
      </c>
      <c r="C47" s="200">
        <f>IF(('5. melléklet'!C47+'5.a.mell.'!C47)=0,"",'5. melléklet'!C47+'5.a.mell.'!C47)</f>
      </c>
      <c r="D47" s="200">
        <f>IF(('5. melléklet'!D47+'5.a.mell.'!D47)=0,"",'5. melléklet'!D47+'5.a.mell.'!D47)</f>
      </c>
      <c r="E47" s="199">
        <f>IF(('5. melléklet'!E47+'5.a.mell.'!E47)=0,"",'5. melléklet'!E47+'5.a.mell.'!E47)</f>
      </c>
    </row>
    <row r="48" spans="1:5" ht="15.75">
      <c r="A48" s="5" t="s">
        <v>284</v>
      </c>
      <c r="B48" s="31" t="s">
        <v>285</v>
      </c>
      <c r="C48" s="200">
        <f>IF(('5. melléklet'!C48+'5.a.mell.'!C48)=0,"",'5. melléklet'!C48+'5.a.mell.'!C48)</f>
      </c>
      <c r="D48" s="200">
        <f>IF(('5. melléklet'!D48+'5.a.mell.'!D48)=0,"",'5. melléklet'!D48+'5.a.mell.'!D48)</f>
        <v>11500</v>
      </c>
      <c r="E48" s="199">
        <f>IF(('5. melléklet'!E48+'5.a.mell.'!E48)=0,"",'5. melléklet'!E48+'5.a.mell.'!E48)</f>
        <v>4743</v>
      </c>
    </row>
    <row r="49" spans="1:5" ht="15">
      <c r="A49" s="7" t="s">
        <v>520</v>
      </c>
      <c r="B49" s="34" t="s">
        <v>286</v>
      </c>
      <c r="C49" s="250">
        <f>IF(('5. melléklet'!C49+'5.a.mell.'!C49)=0,"",'5. melléklet'!C49+'5.a.mell.'!C49)</f>
        <v>10991000</v>
      </c>
      <c r="D49" s="250">
        <f>IF(('5. melléklet'!D49+'5.a.mell.'!D49)=0,"",'5. melléklet'!D49+'5.a.mell.'!D49)</f>
        <v>12233000</v>
      </c>
      <c r="E49" s="250">
        <f>IF(('5. melléklet'!E49+'5.a.mell.'!E49)=0,"",'5. melléklet'!E49+'5.a.mell.'!E49)</f>
        <v>9548297</v>
      </c>
    </row>
    <row r="50" spans="1:5" ht="15">
      <c r="A50" s="38" t="s">
        <v>521</v>
      </c>
      <c r="B50" s="46" t="s">
        <v>287</v>
      </c>
      <c r="C50" s="250">
        <f>IF(('5. melléklet'!C50+'5.a.mell.'!C50)=0,"",'5. melléklet'!C50+'5.a.mell.'!C50)</f>
        <v>54022000</v>
      </c>
      <c r="D50" s="250">
        <f>IF(('5. melléklet'!D50+'5.a.mell.'!D50)=0,"",'5. melléklet'!D50+'5.a.mell.'!D50)</f>
        <v>57244919</v>
      </c>
      <c r="E50" s="250">
        <f>IF(('5. melléklet'!E50+'5.a.mell.'!E50)=0,"",'5. melléklet'!E50+'5.a.mell.'!E50)</f>
        <v>49237656</v>
      </c>
    </row>
    <row r="51" spans="1:5" ht="15.75">
      <c r="A51" s="13" t="s">
        <v>288</v>
      </c>
      <c r="B51" s="31" t="s">
        <v>289</v>
      </c>
      <c r="C51" s="200">
        <f>IF(('5. melléklet'!C51+'5.a.mell.'!C51)=0,"",'5. melléklet'!C51+'5.a.mell.'!C51)</f>
      </c>
      <c r="D51" s="200">
        <f>IF(('5. melléklet'!D51+'5.a.mell.'!D51)=0,"",'5. melléklet'!D51+'5.a.mell.'!D51)</f>
      </c>
      <c r="E51" s="199">
        <f>IF(('5. melléklet'!E51+'5.a.mell.'!E51)=0,"",'5. melléklet'!E51+'5.a.mell.'!E51)</f>
      </c>
    </row>
    <row r="52" spans="1:5" ht="15.75">
      <c r="A52" s="13" t="s">
        <v>522</v>
      </c>
      <c r="B52" s="31" t="s">
        <v>290</v>
      </c>
      <c r="C52" s="200">
        <f>IF(('5. melléklet'!C52+'5.a.mell.'!C52)=0,"",'5. melléklet'!C52+'5.a.mell.'!C52)</f>
      </c>
      <c r="D52" s="200">
        <f>IF(('5. melléklet'!D52+'5.a.mell.'!D52)=0,"",'5. melléklet'!D52+'5.a.mell.'!D52)</f>
      </c>
      <c r="E52" s="199">
        <f>IF(('5. melléklet'!E52+'5.a.mell.'!E52)=0,"",'5. melléklet'!E52+'5.a.mell.'!E52)</f>
      </c>
    </row>
    <row r="53" spans="1:5" ht="15.75">
      <c r="A53" s="16" t="s">
        <v>551</v>
      </c>
      <c r="B53" s="31" t="s">
        <v>291</v>
      </c>
      <c r="C53" s="200">
        <f>IF(('5. melléklet'!C53+'5.a.mell.'!C53)=0,"",'5. melléklet'!C53+'5.a.mell.'!C53)</f>
      </c>
      <c r="D53" s="200">
        <f>IF(('5. melléklet'!D53+'5.a.mell.'!D53)=0,"",'5. melléklet'!D53+'5.a.mell.'!D53)</f>
      </c>
      <c r="E53" s="199">
        <f>IF(('5. melléklet'!E53+'5.a.mell.'!E53)=0,"",'5. melléklet'!E53+'5.a.mell.'!E53)</f>
      </c>
    </row>
    <row r="54" spans="1:5" ht="15.75">
      <c r="A54" s="16" t="s">
        <v>552</v>
      </c>
      <c r="B54" s="31" t="s">
        <v>292</v>
      </c>
      <c r="C54" s="200">
        <f>IF(('5. melléklet'!C54+'5.a.mell.'!C54)=0,"",'5. melléklet'!C54+'5.a.mell.'!C54)</f>
      </c>
      <c r="D54" s="200">
        <f>IF(('5. melléklet'!D54+'5.a.mell.'!D54)=0,"",'5. melléklet'!D54+'5.a.mell.'!D54)</f>
      </c>
      <c r="E54" s="199">
        <f>IF(('5. melléklet'!E54+'5.a.mell.'!E54)=0,"",'5. melléklet'!E54+'5.a.mell.'!E54)</f>
      </c>
    </row>
    <row r="55" spans="1:5" ht="15.75">
      <c r="A55" s="16" t="s">
        <v>553</v>
      </c>
      <c r="B55" s="31" t="s">
        <v>293</v>
      </c>
      <c r="C55" s="200">
        <f>IF(('5. melléklet'!C55+'5.a.mell.'!C55)=0,"",'5. melléklet'!C55+'5.a.mell.'!C55)</f>
      </c>
      <c r="D55" s="200">
        <f>IF(('5. melléklet'!D55+'5.a.mell.'!D55)=0,"",'5. melléklet'!D55+'5.a.mell.'!D55)</f>
      </c>
      <c r="E55" s="199">
        <f>IF(('5. melléklet'!E55+'5.a.mell.'!E55)=0,"",'5. melléklet'!E55+'5.a.mell.'!E55)</f>
      </c>
    </row>
    <row r="56" spans="1:5" ht="15.75">
      <c r="A56" s="13" t="s">
        <v>554</v>
      </c>
      <c r="B56" s="31" t="s">
        <v>294</v>
      </c>
      <c r="C56" s="200">
        <f>IF(('5. melléklet'!C56+'5.a.mell.'!C56)=0,"",'5. melléklet'!C56+'5.a.mell.'!C56)</f>
        <v>144000</v>
      </c>
      <c r="D56" s="200">
        <f>IF(('5. melléklet'!D56+'5.a.mell.'!D56)=0,"",'5. melléklet'!D56+'5.a.mell.'!D56)</f>
      </c>
      <c r="E56" s="199">
        <f>IF(('5. melléklet'!E56+'5.a.mell.'!E56)=0,"",'5. melléklet'!E56+'5.a.mell.'!E56)</f>
      </c>
    </row>
    <row r="57" spans="1:5" ht="15.75">
      <c r="A57" s="13" t="s">
        <v>555</v>
      </c>
      <c r="B57" s="31" t="s">
        <v>295</v>
      </c>
      <c r="C57" s="200">
        <f>IF(('5. melléklet'!C57+'5.a.mell.'!C57)=0,"",'5. melléklet'!C57+'5.a.mell.'!C57)</f>
      </c>
      <c r="D57" s="200">
        <f>IF(('5. melléklet'!D57+'5.a.mell.'!D57)=0,"",'5. melléklet'!D57+'5.a.mell.'!D57)</f>
      </c>
      <c r="E57" s="199">
        <f>IF(('5. melléklet'!E57+'5.a.mell.'!E57)=0,"",'5. melléklet'!E57+'5.a.mell.'!E57)</f>
      </c>
    </row>
    <row r="58" spans="1:5" ht="15.75">
      <c r="A58" s="13" t="s">
        <v>556</v>
      </c>
      <c r="B58" s="31" t="s">
        <v>296</v>
      </c>
      <c r="C58" s="200">
        <f>IF(('5. melléklet'!C58+'5.a.mell.'!C58)=0,"",'5. melléklet'!C58+'5.a.mell.'!C58)</f>
        <v>2490000</v>
      </c>
      <c r="D58" s="200">
        <f>IF(('5. melléklet'!D58+'5.a.mell.'!D58)=0,"",'5. melléklet'!D58+'5.a.mell.'!D58)</f>
        <v>3098700</v>
      </c>
      <c r="E58" s="199">
        <f>IF(('5. melléklet'!E58+'5.a.mell.'!E58)=0,"",'5. melléklet'!E58+'5.a.mell.'!E58)</f>
        <v>3098000</v>
      </c>
    </row>
    <row r="59" spans="1:5" ht="15">
      <c r="A59" s="43" t="s">
        <v>525</v>
      </c>
      <c r="B59" s="46" t="s">
        <v>297</v>
      </c>
      <c r="C59" s="250">
        <f>IF(('5. melléklet'!C59+'5.a.mell.'!C59)=0,"",'5. melléklet'!C59+'5.a.mell.'!C59)</f>
        <v>2634000</v>
      </c>
      <c r="D59" s="250">
        <f>IF(('5. melléklet'!D59+'5.a.mell.'!D59)=0,"",'5. melléklet'!D59+'5.a.mell.'!D59)</f>
        <v>3098700</v>
      </c>
      <c r="E59" s="250">
        <f>IF(('5. melléklet'!E59+'5.a.mell.'!E59)=0,"",'5. melléklet'!E59+'5.a.mell.'!E59)</f>
        <v>3098000</v>
      </c>
    </row>
    <row r="60" spans="1:5" ht="15.75">
      <c r="A60" s="12" t="s">
        <v>557</v>
      </c>
      <c r="B60" s="31" t="s">
        <v>298</v>
      </c>
      <c r="C60" s="200">
        <f>IF(('5. melléklet'!C60+'5.a.mell.'!C60)=0,"",'5. melléklet'!C60+'5.a.mell.'!C60)</f>
      </c>
      <c r="D60" s="200">
        <f>IF(('5. melléklet'!D60+'5.a.mell.'!D60)=0,"",'5. melléklet'!D60+'5.a.mell.'!D60)</f>
      </c>
      <c r="E60" s="199">
        <f>IF(('5. melléklet'!E60+'5.a.mell.'!E60)=0,"",'5. melléklet'!E60+'5.a.mell.'!E60)</f>
      </c>
    </row>
    <row r="61" spans="1:5" ht="15.75">
      <c r="A61" s="12" t="s">
        <v>299</v>
      </c>
      <c r="B61" s="31" t="s">
        <v>300</v>
      </c>
      <c r="C61" s="200">
        <f>IF(('5. melléklet'!C61+'5.a.mell.'!C61)=0,"",'5. melléklet'!C61+'5.a.mell.'!C61)</f>
      </c>
      <c r="D61" s="200">
        <f>IF(('5. melléklet'!D61+'5.a.mell.'!D61)=0,"",'5. melléklet'!D61+'5.a.mell.'!D61)</f>
        <v>466860</v>
      </c>
      <c r="E61" s="199">
        <f>IF(('5. melléklet'!E61+'5.a.mell.'!E61)=0,"",'5. melléklet'!E61+'5.a.mell.'!E61)</f>
        <v>439408</v>
      </c>
    </row>
    <row r="62" spans="1:5" ht="15.75">
      <c r="A62" s="12" t="s">
        <v>301</v>
      </c>
      <c r="B62" s="31" t="s">
        <v>302</v>
      </c>
      <c r="C62" s="200">
        <f>IF(('5. melléklet'!C62+'5.a.mell.'!C62)=0,"",'5. melléklet'!C62+'5.a.mell.'!C62)</f>
      </c>
      <c r="D62" s="200">
        <f>IF(('5. melléklet'!D62+'5.a.mell.'!D62)=0,"",'5. melléklet'!D62+'5.a.mell.'!D62)</f>
      </c>
      <c r="E62" s="199">
        <f>IF(('5. melléklet'!E62+'5.a.mell.'!E62)=0,"",'5. melléklet'!E62+'5.a.mell.'!E62)</f>
      </c>
    </row>
    <row r="63" spans="1:5" ht="15.75">
      <c r="A63" s="12" t="s">
        <v>526</v>
      </c>
      <c r="B63" s="31" t="s">
        <v>303</v>
      </c>
      <c r="C63" s="200">
        <f>IF(('5. melléklet'!C63+'5.a.mell.'!C63)=0,"",'5. melléklet'!C63+'5.a.mell.'!C63)</f>
      </c>
      <c r="D63" s="200">
        <f>IF(('5. melléklet'!D63+'5.a.mell.'!D63)=0,"",'5. melléklet'!D63+'5.a.mell.'!D63)</f>
      </c>
      <c r="E63" s="199">
        <f>IF(('5. melléklet'!E63+'5.a.mell.'!E63)=0,"",'5. melléklet'!E63+'5.a.mell.'!E63)</f>
      </c>
    </row>
    <row r="64" spans="1:5" ht="15.75">
      <c r="A64" s="12" t="s">
        <v>558</v>
      </c>
      <c r="B64" s="31" t="s">
        <v>304</v>
      </c>
      <c r="C64" s="200">
        <f>IF(('5. melléklet'!C64+'5.a.mell.'!C64)=0,"",'5. melléklet'!C64+'5.a.mell.'!C64)</f>
      </c>
      <c r="D64" s="200">
        <f>IF(('5. melléklet'!D64+'5.a.mell.'!D64)=0,"",'5. melléklet'!D64+'5.a.mell.'!D64)</f>
      </c>
      <c r="E64" s="199">
        <f>IF(('5. melléklet'!E64+'5.a.mell.'!E64)=0,"",'5. melléklet'!E64+'5.a.mell.'!E64)</f>
      </c>
    </row>
    <row r="65" spans="1:5" ht="15.75">
      <c r="A65" s="12" t="s">
        <v>527</v>
      </c>
      <c r="B65" s="31" t="s">
        <v>305</v>
      </c>
      <c r="C65" s="200">
        <f>IF(('5. melléklet'!C65+'5.a.mell.'!C65)=0,"",'5. melléklet'!C65+'5.a.mell.'!C65)</f>
        <v>76479000</v>
      </c>
      <c r="D65" s="200">
        <f>IF(('5. melléklet'!D65+'5.a.mell.'!D65)=0,"",'5. melléklet'!D65+'5.a.mell.'!D65)</f>
        <v>75461000</v>
      </c>
      <c r="E65" s="199">
        <f>IF(('5. melléklet'!E65+'5.a.mell.'!E65)=0,"",'5. melléklet'!E65+'5.a.mell.'!E65)</f>
        <v>72409499</v>
      </c>
    </row>
    <row r="66" spans="1:5" ht="15.75">
      <c r="A66" s="12" t="s">
        <v>559</v>
      </c>
      <c r="B66" s="31" t="s">
        <v>306</v>
      </c>
      <c r="C66" s="200">
        <f>IF(('5. melléklet'!C66+'5.a.mell.'!C66)=0,"",'5. melléklet'!C66+'5.a.mell.'!C66)</f>
      </c>
      <c r="D66" s="200">
        <f>IF(('5. melléklet'!D66+'5.a.mell.'!D66)=0,"",'5. melléklet'!D66+'5.a.mell.'!D66)</f>
      </c>
      <c r="E66" s="199">
        <f>IF(('5. melléklet'!E66+'5.a.mell.'!E66)=0,"",'5. melléklet'!E66+'5.a.mell.'!E66)</f>
      </c>
    </row>
    <row r="67" spans="1:5" ht="15.75">
      <c r="A67" s="12" t="s">
        <v>560</v>
      </c>
      <c r="B67" s="31" t="s">
        <v>307</v>
      </c>
      <c r="C67" s="200">
        <f>IF(('5. melléklet'!C67+'5.a.mell.'!C67)=0,"",'5. melléklet'!C67+'5.a.mell.'!C67)</f>
      </c>
      <c r="D67" s="200">
        <f>IF(('5. melléklet'!D67+'5.a.mell.'!D67)=0,"",'5. melléklet'!D67+'5.a.mell.'!D67)</f>
      </c>
      <c r="E67" s="199">
        <f>IF(('5. melléklet'!E67+'5.a.mell.'!E67)=0,"",'5. melléklet'!E67+'5.a.mell.'!E67)</f>
      </c>
    </row>
    <row r="68" spans="1:5" ht="15.75">
      <c r="A68" s="12" t="s">
        <v>308</v>
      </c>
      <c r="B68" s="31" t="s">
        <v>309</v>
      </c>
      <c r="C68" s="200">
        <f>IF(('5. melléklet'!C68+'5.a.mell.'!C68)=0,"",'5. melléklet'!C68+'5.a.mell.'!C68)</f>
      </c>
      <c r="D68" s="200">
        <f>IF(('5. melléklet'!D68+'5.a.mell.'!D68)=0,"",'5. melléklet'!D68+'5.a.mell.'!D68)</f>
      </c>
      <c r="E68" s="199">
        <f>IF(('5. melléklet'!E68+'5.a.mell.'!E68)=0,"",'5. melléklet'!E68+'5.a.mell.'!E68)</f>
      </c>
    </row>
    <row r="69" spans="1:5" ht="15.75">
      <c r="A69" s="19" t="s">
        <v>310</v>
      </c>
      <c r="B69" s="31" t="s">
        <v>311</v>
      </c>
      <c r="C69" s="200">
        <f>IF(('5. melléklet'!C69+'5.a.mell.'!C69)=0,"",'5. melléklet'!C69+'5.a.mell.'!C69)</f>
      </c>
      <c r="D69" s="200">
        <f>IF(('5. melléklet'!D69+'5.a.mell.'!D69)=0,"",'5. melléklet'!D69+'5.a.mell.'!D69)</f>
      </c>
      <c r="E69" s="199">
        <f>IF(('5. melléklet'!E69+'5.a.mell.'!E69)=0,"",'5. melléklet'!E69+'5.a.mell.'!E69)</f>
      </c>
    </row>
    <row r="70" spans="1:5" ht="15.75">
      <c r="A70" s="12" t="s">
        <v>561</v>
      </c>
      <c r="B70" s="31" t="s">
        <v>312</v>
      </c>
      <c r="C70" s="200">
        <f>IF(('5. melléklet'!C70+'5.a.mell.'!C70)=0,"",'5. melléklet'!C70+'5.a.mell.'!C70)</f>
      </c>
      <c r="D70" s="200">
        <f>IF(('5. melléklet'!D70+'5.a.mell.'!D70)=0,"",'5. melléklet'!D70+'5.a.mell.'!D70)</f>
        <v>200000</v>
      </c>
      <c r="E70" s="199">
        <f>IF(('5. melléklet'!E70+'5.a.mell.'!E70)=0,"",'5. melléklet'!E70+'5.a.mell.'!E70)</f>
        <v>200000</v>
      </c>
    </row>
    <row r="71" spans="1:5" ht="15.75">
      <c r="A71" s="19" t="s">
        <v>693</v>
      </c>
      <c r="B71" s="31" t="s">
        <v>313</v>
      </c>
      <c r="C71" s="200">
        <f>IF(('5. melléklet'!C71+'5.a.mell.'!C71)=0,"",'5. melléklet'!C71+'5.a.mell.'!C71)</f>
      </c>
      <c r="D71" s="200">
        <f>IF(('5. melléklet'!D71+'5.a.mell.'!D71)=0,"",'5. melléklet'!D71+'5.a.mell.'!D71)</f>
      </c>
      <c r="E71" s="199">
        <f>IF(('5. melléklet'!E71+'5.a.mell.'!E71)=0,"",'5. melléklet'!E71+'5.a.mell.'!E71)</f>
      </c>
    </row>
    <row r="72" spans="1:5" ht="15.75">
      <c r="A72" s="19" t="s">
        <v>694</v>
      </c>
      <c r="B72" s="31" t="s">
        <v>313</v>
      </c>
      <c r="C72" s="200">
        <f>IF(('5. melléklet'!C72+'5.a.mell.'!C72)=0,"",'5. melléklet'!C72+'5.a.mell.'!C72)</f>
      </c>
      <c r="D72" s="200">
        <f>IF(('5. melléklet'!D72+'5.a.mell.'!D72)=0,"",'5. melléklet'!D72+'5.a.mell.'!D72)</f>
      </c>
      <c r="E72" s="199">
        <f>IF(('5. melléklet'!E72+'5.a.mell.'!E72)=0,"",'5. melléklet'!E72+'5.a.mell.'!E72)</f>
      </c>
    </row>
    <row r="73" spans="1:5" ht="15">
      <c r="A73" s="43" t="s">
        <v>528</v>
      </c>
      <c r="B73" s="46" t="s">
        <v>314</v>
      </c>
      <c r="C73" s="250">
        <f>IF(('5. melléklet'!C73+'5.a.mell.'!C73)=0,"",'5. melléklet'!C73+'5.a.mell.'!C73)</f>
        <v>76479000</v>
      </c>
      <c r="D73" s="250">
        <f>IF(('5. melléklet'!D73+'5.a.mell.'!D73)=0,"",'5. melléklet'!D73+'5.a.mell.'!D73)</f>
        <v>76127860</v>
      </c>
      <c r="E73" s="250">
        <f>IF(('5. melléklet'!E73+'5.a.mell.'!E73)=0,"",'5. melléklet'!E73+'5.a.mell.'!E73)</f>
        <v>73048907</v>
      </c>
    </row>
    <row r="74" spans="1:5" ht="15.75">
      <c r="A74" s="85" t="s">
        <v>683</v>
      </c>
      <c r="B74" s="86"/>
      <c r="C74" s="251">
        <f>IF(('5. melléklet'!C74+'5.a.mell.'!C74)=0,"",'5. melléklet'!C74+'5.a.mell.'!C74)</f>
        <v>152141000</v>
      </c>
      <c r="D74" s="251">
        <f>IF(('5. melléklet'!D74+'5.a.mell.'!D74)=0,"",'5. melléklet'!D74+'5.a.mell.'!D74)</f>
        <v>168312308</v>
      </c>
      <c r="E74" s="251">
        <f>IF(('5. melléklet'!E74+'5.a.mell.'!E74)=0,"",'5. melléklet'!E74+'5.a.mell.'!E74)</f>
        <v>155255317</v>
      </c>
    </row>
    <row r="75" spans="1:5" ht="15.75">
      <c r="A75" s="35" t="s">
        <v>315</v>
      </c>
      <c r="B75" s="31" t="s">
        <v>316</v>
      </c>
      <c r="C75" s="200">
        <f>IF(('5. melléklet'!C75+'5.a.mell.'!C75)=0,"",'5. melléklet'!C75+'5.a.mell.'!C75)</f>
      </c>
      <c r="D75" s="200">
        <f>IF(('5. melléklet'!D75+'5.a.mell.'!D75)=0,"",'5. melléklet'!D75+'5.a.mell.'!D75)</f>
        <v>259500</v>
      </c>
      <c r="E75" s="199">
        <f>IF(('5. melléklet'!E75+'5.a.mell.'!E75)=0,"",'5. melléklet'!E75+'5.a.mell.'!E75)</f>
        <v>253100</v>
      </c>
    </row>
    <row r="76" spans="1:5" ht="15.75">
      <c r="A76" s="35" t="s">
        <v>562</v>
      </c>
      <c r="B76" s="31" t="s">
        <v>317</v>
      </c>
      <c r="C76" s="200">
        <f>IF(('5. melléklet'!C76+'5.a.mell.'!C76)=0,"",'5. melléklet'!C76+'5.a.mell.'!C76)</f>
      </c>
      <c r="D76" s="200">
        <f>IF(('5. melléklet'!D76+'5.a.mell.'!D76)=0,"",'5. melléklet'!D76+'5.a.mell.'!D76)</f>
      </c>
      <c r="E76" s="199">
        <f>IF(('5. melléklet'!E76+'5.a.mell.'!E76)=0,"",'5. melléklet'!E76+'5.a.mell.'!E76)</f>
      </c>
    </row>
    <row r="77" spans="1:5" ht="15.75">
      <c r="A77" s="35" t="s">
        <v>318</v>
      </c>
      <c r="B77" s="31" t="s">
        <v>319</v>
      </c>
      <c r="C77" s="200">
        <f>IF(('5. melléklet'!C77+'5.a.mell.'!C77)=0,"",'5. melléklet'!C77+'5.a.mell.'!C77)</f>
      </c>
      <c r="D77" s="200">
        <f>IF(('5. melléklet'!D77+'5.a.mell.'!D77)=0,"",'5. melléklet'!D77+'5.a.mell.'!D77)</f>
        <v>580039</v>
      </c>
      <c r="E77" s="199">
        <f>IF(('5. melléklet'!E77+'5.a.mell.'!E77)=0,"",'5. melléklet'!E77+'5.a.mell.'!E77)</f>
        <v>579213</v>
      </c>
    </row>
    <row r="78" spans="1:5" ht="15.75">
      <c r="A78" s="35" t="s">
        <v>320</v>
      </c>
      <c r="B78" s="31" t="s">
        <v>321</v>
      </c>
      <c r="C78" s="200">
        <f>IF(('5. melléklet'!C78+'5.a.mell.'!C78)=0,"",'5. melléklet'!C78+'5.a.mell.'!C78)</f>
        <v>7401000</v>
      </c>
      <c r="D78" s="200">
        <f>IF(('5. melléklet'!D78+'5.a.mell.'!D78)=0,"",'5. melléklet'!D78+'5.a.mell.'!D78)</f>
        <v>8165921</v>
      </c>
      <c r="E78" s="199">
        <f>IF(('5. melléklet'!E78+'5.a.mell.'!E78)=0,"",'5. melléklet'!E78+'5.a.mell.'!E78)</f>
        <v>8162619</v>
      </c>
    </row>
    <row r="79" spans="1:5" ht="15.75">
      <c r="A79" s="6" t="s">
        <v>322</v>
      </c>
      <c r="B79" s="31" t="s">
        <v>323</v>
      </c>
      <c r="C79" s="200">
        <f>IF(('5. melléklet'!C79+'5.a.mell.'!C79)=0,"",'5. melléklet'!C79+'5.a.mell.'!C79)</f>
      </c>
      <c r="D79" s="200">
        <f>IF(('5. melléklet'!D79+'5.a.mell.'!D79)=0,"",'5. melléklet'!D79+'5.a.mell.'!D79)</f>
      </c>
      <c r="E79" s="199">
        <f>IF(('5. melléklet'!E79+'5.a.mell.'!E79)=0,"",'5. melléklet'!E79+'5.a.mell.'!E79)</f>
      </c>
    </row>
    <row r="80" spans="1:5" ht="15.75">
      <c r="A80" s="6" t="s">
        <v>324</v>
      </c>
      <c r="B80" s="31" t="s">
        <v>325</v>
      </c>
      <c r="C80" s="200">
        <f>IF(('5. melléklet'!C80+'5.a.mell.'!C80)=0,"",'5. melléklet'!C80+'5.a.mell.'!C80)</f>
      </c>
      <c r="D80" s="200">
        <f>IF(('5. melléklet'!D80+'5.a.mell.'!D80)=0,"",'5. melléklet'!D80+'5.a.mell.'!D80)</f>
      </c>
      <c r="E80" s="199">
        <f>IF(('5. melléklet'!E80+'5.a.mell.'!E80)=0,"",'5. melléklet'!E80+'5.a.mell.'!E80)</f>
      </c>
    </row>
    <row r="81" spans="1:5" ht="15.75">
      <c r="A81" s="6" t="s">
        <v>326</v>
      </c>
      <c r="B81" s="31" t="s">
        <v>327</v>
      </c>
      <c r="C81" s="200">
        <f>IF(('5. melléklet'!C81+'5.a.mell.'!C81)=0,"",'5. melléklet'!C81+'5.a.mell.'!C81)</f>
        <v>2718000</v>
      </c>
      <c r="D81" s="200">
        <f>IF(('5. melléklet'!D81+'5.a.mell.'!D81)=0,"",'5. melléklet'!D81+'5.a.mell.'!D81)</f>
        <v>2412540</v>
      </c>
      <c r="E81" s="199">
        <f>IF(('5. melléklet'!E81+'5.a.mell.'!E81)=0,"",'5. melléklet'!E81+'5.a.mell.'!E81)</f>
        <v>2411085</v>
      </c>
    </row>
    <row r="82" spans="1:5" ht="15">
      <c r="A82" s="44" t="s">
        <v>530</v>
      </c>
      <c r="B82" s="46" t="s">
        <v>328</v>
      </c>
      <c r="C82" s="250">
        <f>IF(('5. melléklet'!C82+'5.a.mell.'!C82)=0,"",'5. melléklet'!C82+'5.a.mell.'!C82)</f>
        <v>10119000</v>
      </c>
      <c r="D82" s="250">
        <f>IF(('5. melléklet'!D82+'5.a.mell.'!D82)=0,"",'5. melléklet'!D82+'5.a.mell.'!D82)</f>
        <v>11418000</v>
      </c>
      <c r="E82" s="201">
        <f>IF(('5. melléklet'!E82+'5.a.mell.'!E82)=0,"",'5. melléklet'!E82+'5.a.mell.'!E82)</f>
        <v>11406017</v>
      </c>
    </row>
    <row r="83" spans="1:5" ht="15.75">
      <c r="A83" s="13" t="s">
        <v>329</v>
      </c>
      <c r="B83" s="31" t="s">
        <v>330</v>
      </c>
      <c r="C83" s="200">
        <f>IF(('5. melléklet'!C83+'5.a.mell.'!C83)=0,"",'5. melléklet'!C83+'5.a.mell.'!C83)</f>
      </c>
      <c r="D83" s="200">
        <f>IF(('5. melléklet'!D83+'5.a.mell.'!D83)=0,"",'5. melléklet'!D83+'5.a.mell.'!D83)</f>
        <v>10432350</v>
      </c>
      <c r="E83" s="199">
        <f>IF(('5. melléklet'!E83+'5.a.mell.'!E83)=0,"",'5. melléklet'!E83+'5.a.mell.'!E83)</f>
        <v>392406</v>
      </c>
    </row>
    <row r="84" spans="1:5" ht="15.75">
      <c r="A84" s="13" t="s">
        <v>331</v>
      </c>
      <c r="B84" s="31" t="s">
        <v>332</v>
      </c>
      <c r="C84" s="200">
        <f>IF(('5. melléklet'!C84+'5.a.mell.'!C84)=0,"",'5. melléklet'!C84+'5.a.mell.'!C84)</f>
      </c>
      <c r="D84" s="200">
        <f>IF(('5. melléklet'!D84+'5.a.mell.'!D84)=0,"",'5. melléklet'!D84+'5.a.mell.'!D84)</f>
      </c>
      <c r="E84" s="199">
        <f>IF(('5. melléklet'!E84+'5.a.mell.'!E84)=0,"",'5. melléklet'!E84+'5.a.mell.'!E84)</f>
      </c>
    </row>
    <row r="85" spans="1:5" ht="15.75">
      <c r="A85" s="13" t="s">
        <v>333</v>
      </c>
      <c r="B85" s="31" t="s">
        <v>334</v>
      </c>
      <c r="C85" s="200">
        <f>IF(('5. melléklet'!C85+'5.a.mell.'!C85)=0,"",'5. melléklet'!C85+'5.a.mell.'!C85)</f>
      </c>
      <c r="D85" s="200">
        <f>IF(('5. melléklet'!D85+'5.a.mell.'!D85)=0,"",'5. melléklet'!D85+'5.a.mell.'!D85)</f>
      </c>
      <c r="E85" s="199">
        <f>IF(('5. melléklet'!E85+'5.a.mell.'!E85)=0,"",'5. melléklet'!E85+'5.a.mell.'!E85)</f>
      </c>
    </row>
    <row r="86" spans="1:5" ht="15.75">
      <c r="A86" s="13" t="s">
        <v>335</v>
      </c>
      <c r="B86" s="31" t="s">
        <v>336</v>
      </c>
      <c r="C86" s="200">
        <f>IF(('5. melléklet'!C86+'5.a.mell.'!C86)=0,"",'5. melléklet'!C86+'5.a.mell.'!C86)</f>
      </c>
      <c r="D86" s="200">
        <f>IF(('5. melléklet'!D86+'5.a.mell.'!D86)=0,"",'5. melléklet'!D86+'5.a.mell.'!D86)</f>
        <v>2816624</v>
      </c>
      <c r="E86" s="199">
        <f>IF(('5. melléklet'!E86+'5.a.mell.'!E86)=0,"",'5. melléklet'!E86+'5.a.mell.'!E86)</f>
        <v>105949</v>
      </c>
    </row>
    <row r="87" spans="1:5" ht="15">
      <c r="A87" s="43" t="s">
        <v>531</v>
      </c>
      <c r="B87" s="46" t="s">
        <v>337</v>
      </c>
      <c r="C87" s="250">
        <f>IF(('5. melléklet'!C87+'5.a.mell.'!C87)=0,"",'5. melléklet'!C87+'5.a.mell.'!C87)</f>
      </c>
      <c r="D87" s="250">
        <f>IF(('5. melléklet'!D87+'5.a.mell.'!D87)=0,"",'5. melléklet'!D87+'5.a.mell.'!D87)</f>
        <v>13248974</v>
      </c>
      <c r="E87" s="201">
        <f>IF(('5. melléklet'!E87+'5.a.mell.'!E87)=0,"",'5. melléklet'!E87+'5.a.mell.'!E87)</f>
        <v>498355</v>
      </c>
    </row>
    <row r="88" spans="1:5" ht="15.75">
      <c r="A88" s="13" t="s">
        <v>338</v>
      </c>
      <c r="B88" s="31" t="s">
        <v>339</v>
      </c>
      <c r="C88" s="200">
        <f>IF(('5. melléklet'!C88+'5.a.mell.'!C88)=0,"",'5. melléklet'!C88+'5.a.mell.'!C88)</f>
      </c>
      <c r="D88" s="200">
        <f>IF(('5. melléklet'!D88+'5.a.mell.'!D88)=0,"",'5. melléklet'!D88+'5.a.mell.'!D88)</f>
      </c>
      <c r="E88" s="199">
        <f>IF(('5. melléklet'!E88+'5.a.mell.'!E88)=0,"",'5. melléklet'!E88+'5.a.mell.'!E88)</f>
      </c>
    </row>
    <row r="89" spans="1:5" ht="15.75">
      <c r="A89" s="13" t="s">
        <v>563</v>
      </c>
      <c r="B89" s="31" t="s">
        <v>340</v>
      </c>
      <c r="C89" s="200">
        <f>IF(('5. melléklet'!C89+'5.a.mell.'!C89)=0,"",'5. melléklet'!C89+'5.a.mell.'!C89)</f>
      </c>
      <c r="D89" s="200">
        <f>IF(('5. melléklet'!D89+'5.a.mell.'!D89)=0,"",'5. melléklet'!D89+'5.a.mell.'!D89)</f>
      </c>
      <c r="E89" s="199">
        <f>IF(('5. melléklet'!E89+'5.a.mell.'!E89)=0,"",'5. melléklet'!E89+'5.a.mell.'!E89)</f>
      </c>
    </row>
    <row r="90" spans="1:5" ht="15.75">
      <c r="A90" s="13" t="s">
        <v>564</v>
      </c>
      <c r="B90" s="31" t="s">
        <v>341</v>
      </c>
      <c r="C90" s="200">
        <f>IF(('5. melléklet'!C90+'5.a.mell.'!C90)=0,"",'5. melléklet'!C90+'5.a.mell.'!C90)</f>
      </c>
      <c r="D90" s="200">
        <f>IF(('5. melléklet'!D90+'5.a.mell.'!D90)=0,"",'5. melléklet'!D90+'5.a.mell.'!D90)</f>
      </c>
      <c r="E90" s="199">
        <f>IF(('5. melléklet'!E90+'5.a.mell.'!E90)=0,"",'5. melléklet'!E90+'5.a.mell.'!E90)</f>
      </c>
    </row>
    <row r="91" spans="1:5" ht="15.75">
      <c r="A91" s="13" t="s">
        <v>565</v>
      </c>
      <c r="B91" s="31" t="s">
        <v>342</v>
      </c>
      <c r="C91" s="200">
        <f>IF(('5. melléklet'!C91+'5.a.mell.'!C91)=0,"",'5. melléklet'!C91+'5.a.mell.'!C91)</f>
      </c>
      <c r="D91" s="200">
        <f>IF(('5. melléklet'!D91+'5.a.mell.'!D91)=0,"",'5. melléklet'!D91+'5.a.mell.'!D91)</f>
      </c>
      <c r="E91" s="199">
        <f>IF(('5. melléklet'!E91+'5.a.mell.'!E91)=0,"",'5. melléklet'!E91+'5.a.mell.'!E91)</f>
      </c>
    </row>
    <row r="92" spans="1:5" ht="15.75">
      <c r="A92" s="13" t="s">
        <v>566</v>
      </c>
      <c r="B92" s="31" t="s">
        <v>343</v>
      </c>
      <c r="C92" s="200">
        <f>IF(('5. melléklet'!C92+'5.a.mell.'!C92)=0,"",'5. melléklet'!C92+'5.a.mell.'!C92)</f>
      </c>
      <c r="D92" s="200">
        <f>IF(('5. melléklet'!D92+'5.a.mell.'!D92)=0,"",'5. melléklet'!D92+'5.a.mell.'!D92)</f>
      </c>
      <c r="E92" s="199">
        <f>IF(('5. melléklet'!E92+'5.a.mell.'!E92)=0,"",'5. melléklet'!E92+'5.a.mell.'!E92)</f>
      </c>
    </row>
    <row r="93" spans="1:5" ht="15.75">
      <c r="A93" s="13" t="s">
        <v>567</v>
      </c>
      <c r="B93" s="31" t="s">
        <v>344</v>
      </c>
      <c r="C93" s="200">
        <f>IF(('5. melléklet'!C93+'5.a.mell.'!C93)=0,"",'5. melléklet'!C93+'5.a.mell.'!C93)</f>
      </c>
      <c r="D93" s="200">
        <f>IF(('5. melléklet'!D93+'5.a.mell.'!D93)=0,"",'5. melléklet'!D93+'5.a.mell.'!D93)</f>
      </c>
      <c r="E93" s="199">
        <f>IF(('5. melléklet'!E93+'5.a.mell.'!E93)=0,"",'5. melléklet'!E93+'5.a.mell.'!E93)</f>
      </c>
    </row>
    <row r="94" spans="1:5" ht="15.75">
      <c r="A94" s="13" t="s">
        <v>345</v>
      </c>
      <c r="B94" s="31" t="s">
        <v>346</v>
      </c>
      <c r="C94" s="200">
        <f>IF(('5. melléklet'!C94+'5.a.mell.'!C94)=0,"",'5. melléklet'!C94+'5.a.mell.'!C94)</f>
      </c>
      <c r="D94" s="200">
        <f>IF(('5. melléklet'!D94+'5.a.mell.'!D94)=0,"",'5. melléklet'!D94+'5.a.mell.'!D94)</f>
      </c>
      <c r="E94" s="199">
        <f>IF(('5. melléklet'!E94+'5.a.mell.'!E94)=0,"",'5. melléklet'!E94+'5.a.mell.'!E94)</f>
      </c>
    </row>
    <row r="95" spans="1:5" ht="15.75">
      <c r="A95" s="13" t="s">
        <v>568</v>
      </c>
      <c r="B95" s="31" t="s">
        <v>347</v>
      </c>
      <c r="C95" s="200">
        <f>IF(('5. melléklet'!C95+'5.a.mell.'!C95)=0,"",'5. melléklet'!C95+'5.a.mell.'!C95)</f>
      </c>
      <c r="D95" s="200">
        <f>IF(('5. melléklet'!D95+'5.a.mell.'!D95)=0,"",'5. melléklet'!D95+'5.a.mell.'!D95)</f>
      </c>
      <c r="E95" s="199">
        <f>IF(('5. melléklet'!E95+'5.a.mell.'!E95)=0,"",'5. melléklet'!E95+'5.a.mell.'!E95)</f>
      </c>
    </row>
    <row r="96" spans="1:5" ht="15">
      <c r="A96" s="43" t="s">
        <v>532</v>
      </c>
      <c r="B96" s="46" t="s">
        <v>348</v>
      </c>
      <c r="C96" s="250">
        <f>IF(('5. melléklet'!C96+'5.a.mell.'!C96)=0,"",'5. melléklet'!C96+'5.a.mell.'!C96)</f>
      </c>
      <c r="D96" s="250">
        <f>IF(('5. melléklet'!D96+'5.a.mell.'!D96)=0,"",'5. melléklet'!D96+'5.a.mell.'!D96)</f>
      </c>
      <c r="E96" s="201">
        <f>IF(('5. melléklet'!E96+'5.a.mell.'!E96)=0,"",'5. melléklet'!E96+'5.a.mell.'!E96)</f>
      </c>
    </row>
    <row r="97" spans="1:5" ht="16.5">
      <c r="A97" s="85" t="s">
        <v>682</v>
      </c>
      <c r="B97" s="86"/>
      <c r="C97" s="251">
        <f>IF(('5. melléklet'!C97+'5.a.mell.'!C97)=0,"",'5. melléklet'!C97+'5.a.mell.'!C97)</f>
      </c>
      <c r="D97" s="251">
        <f>IF(('5. melléklet'!D97+'5.a.mell.'!D97)=0,"",'5. melléklet'!D97+'5.a.mell.'!D97)</f>
      </c>
      <c r="E97" s="259">
        <f>IF(('5. melléklet'!E97+'5.a.mell.'!E97)=0,"",'5. melléklet'!E97+'5.a.mell.'!E97)</f>
      </c>
    </row>
    <row r="98" spans="1:5" ht="15.75">
      <c r="A98" s="89" t="s">
        <v>576</v>
      </c>
      <c r="B98" s="90" t="s">
        <v>349</v>
      </c>
      <c r="C98" s="253">
        <f>IF(('5. melléklet'!C98+'5.a.mell.'!C98)=0,"",'5. melléklet'!C98+'5.a.mell.'!C98)</f>
        <v>223316000</v>
      </c>
      <c r="D98" s="253">
        <f>IF(('5. melléklet'!D98+'5.a.mell.'!D98)=0,"",'5. melléklet'!D98+'5.a.mell.'!D98)</f>
        <v>254742261</v>
      </c>
      <c r="E98" s="253">
        <f>IF(('5. melléklet'!E98+'5.a.mell.'!E98)=0,"",'5. melléklet'!E98+'5.a.mell.'!E98)</f>
        <v>228592607</v>
      </c>
    </row>
    <row r="99" spans="1:24" ht="15">
      <c r="A99" s="13" t="s">
        <v>569</v>
      </c>
      <c r="B99" s="5" t="s">
        <v>350</v>
      </c>
      <c r="C99" s="245">
        <f>IF(('5. melléklet'!C99+'5.a.mell.'!C99)=0,"",'5. melléklet'!C99+'5.a.mell.'!C99)</f>
      </c>
      <c r="D99" s="245">
        <f>IF(('5. melléklet'!D99+'5.a.mell.'!D99)=0,"",'5. melléklet'!D99+'5.a.mell.'!D99)</f>
      </c>
      <c r="E99" s="246">
        <f>IF(('5. melléklet'!E99+'5.a.mell.'!E99)=0,"",'5. melléklet'!E99+'5.a.mell.'!E99)</f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4"/>
      <c r="X99" s="24"/>
    </row>
    <row r="100" spans="1:24" ht="15">
      <c r="A100" s="13" t="s">
        <v>353</v>
      </c>
      <c r="B100" s="5" t="s">
        <v>354</v>
      </c>
      <c r="C100" s="254">
        <f>IF(('5. melléklet'!C100+'5.a.mell.'!C100)=0,"",'5. melléklet'!C100+'5.a.mell.'!C100)</f>
      </c>
      <c r="D100" s="254">
        <f>IF(('5. melléklet'!D100+'5.a.mell.'!D100)=0,"",'5. melléklet'!D100+'5.a.mell.'!D100)</f>
      </c>
      <c r="E100" s="246">
        <f>IF(('5. melléklet'!E100+'5.a.mell.'!E100)=0,"",'5. melléklet'!E100+'5.a.mell.'!E100)</f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ht="15">
      <c r="A101" s="13" t="s">
        <v>570</v>
      </c>
      <c r="B101" s="5" t="s">
        <v>355</v>
      </c>
      <c r="C101" s="254">
        <f>IF(('5. melléklet'!C101+'5.a.mell.'!C101)=0,"",'5. melléklet'!C101+'5.a.mell.'!C101)</f>
      </c>
      <c r="D101" s="254">
        <f>IF(('5. melléklet'!D101+'5.a.mell.'!D101)=0,"",'5. melléklet'!D101+'5.a.mell.'!D101)</f>
      </c>
      <c r="E101" s="246">
        <f>IF(('5. melléklet'!E101+'5.a.mell.'!E101)=0,"",'5. melléklet'!E101+'5.a.mell.'!E101)</f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ht="15">
      <c r="A102" s="15" t="s">
        <v>533</v>
      </c>
      <c r="B102" s="7" t="s">
        <v>357</v>
      </c>
      <c r="C102" s="255">
        <f>IF(('5. melléklet'!C102+'5.a.mell.'!C102)=0,"",'5. melléklet'!C102+'5.a.mell.'!C102)</f>
      </c>
      <c r="D102" s="255">
        <f>IF(('5. melléklet'!D102+'5.a.mell.'!D102)=0,"",'5. melléklet'!D102+'5.a.mell.'!D102)</f>
      </c>
      <c r="E102" s="247">
        <f>IF(('5. melléklet'!E102+'5.a.mell.'!E102)=0,"",'5. melléklet'!E102+'5.a.mell.'!E102)</f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4"/>
      <c r="X102" s="24"/>
    </row>
    <row r="103" spans="1:24" ht="15">
      <c r="A103" s="36" t="s">
        <v>571</v>
      </c>
      <c r="B103" s="5" t="s">
        <v>358</v>
      </c>
      <c r="C103" s="254">
        <f>IF(('5. melléklet'!C103+'5.a.mell.'!C103)=0,"",'5. melléklet'!C103+'5.a.mell.'!C103)</f>
      </c>
      <c r="D103" s="254">
        <f>IF(('5. melléklet'!D103+'5.a.mell.'!D103)=0,"",'5. melléklet'!D103+'5.a.mell.'!D103)</f>
      </c>
      <c r="E103" s="248">
        <f>IF(('5. melléklet'!E103+'5.a.mell.'!E103)=0,"",'5. melléklet'!E103+'5.a.mell.'!E103)</f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4"/>
      <c r="X103" s="24"/>
    </row>
    <row r="104" spans="1:24" ht="15">
      <c r="A104" s="36" t="s">
        <v>539</v>
      </c>
      <c r="B104" s="5" t="s">
        <v>361</v>
      </c>
      <c r="C104" s="254">
        <f>IF(('5. melléklet'!C104+'5.a.mell.'!C104)=0,"",'5. melléklet'!C104+'5.a.mell.'!C104)</f>
      </c>
      <c r="D104" s="254">
        <f>IF(('5. melléklet'!D104+'5.a.mell.'!D104)=0,"",'5. melléklet'!D104+'5.a.mell.'!D104)</f>
      </c>
      <c r="E104" s="248">
        <f>IF(('5. melléklet'!E104+'5.a.mell.'!E104)=0,"",'5. melléklet'!E104+'5.a.mell.'!E104)</f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ht="15">
      <c r="A105" s="13" t="s">
        <v>362</v>
      </c>
      <c r="B105" s="5" t="s">
        <v>363</v>
      </c>
      <c r="C105" s="254">
        <f>IF(('5. melléklet'!C105+'5.a.mell.'!C105)=0,"",'5. melléklet'!C105+'5.a.mell.'!C105)</f>
      </c>
      <c r="D105" s="254">
        <f>IF(('5. melléklet'!D105+'5.a.mell.'!D105)=0,"",'5. melléklet'!D105+'5.a.mell.'!D105)</f>
      </c>
      <c r="E105" s="246">
        <f>IF(('5. melléklet'!E105+'5.a.mell.'!E105)=0,"",'5. melléklet'!E105+'5.a.mell.'!E105)</f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4"/>
      <c r="X105" s="24"/>
    </row>
    <row r="106" spans="1:24" ht="15">
      <c r="A106" s="13" t="s">
        <v>572</v>
      </c>
      <c r="B106" s="5" t="s">
        <v>364</v>
      </c>
      <c r="C106" s="254">
        <f>IF(('5. melléklet'!C106+'5.a.mell.'!C106)=0,"",'5. melléklet'!C106+'5.a.mell.'!C106)</f>
      </c>
      <c r="D106" s="254">
        <f>IF(('5. melléklet'!D106+'5.a.mell.'!D106)=0,"",'5. melléklet'!D106+'5.a.mell.'!D106)</f>
      </c>
      <c r="E106" s="246">
        <f>IF(('5. melléklet'!E106+'5.a.mell.'!E106)=0,"",'5. melléklet'!E106+'5.a.mell.'!E106)</f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ht="15">
      <c r="A107" s="14" t="s">
        <v>536</v>
      </c>
      <c r="B107" s="7" t="s">
        <v>365</v>
      </c>
      <c r="C107" s="255">
        <f>IF(('5. melléklet'!C107+'5.a.mell.'!C107)=0,"",'5. melléklet'!C107+'5.a.mell.'!C107)</f>
      </c>
      <c r="D107" s="255">
        <f>IF(('5. melléklet'!D107+'5.a.mell.'!D107)=0,"",'5. melléklet'!D107+'5.a.mell.'!D107)</f>
      </c>
      <c r="E107" s="249">
        <f>IF(('5. melléklet'!E107+'5.a.mell.'!E107)=0,"",'5. melléklet'!E107+'5.a.mell.'!E107)</f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4"/>
      <c r="X107" s="24"/>
    </row>
    <row r="108" spans="1:24" ht="15">
      <c r="A108" s="36" t="s">
        <v>366</v>
      </c>
      <c r="B108" s="5" t="s">
        <v>367</v>
      </c>
      <c r="C108" s="254">
        <f>IF(('5. melléklet'!C108+'5.a.mell.'!C108)=0,"",'5. melléklet'!C108+'5.a.mell.'!C108)</f>
      </c>
      <c r="D108" s="254">
        <f>IF(('5. melléklet'!D108+'5.a.mell.'!D108)=0,"",'5. melléklet'!D108+'5.a.mell.'!D108)</f>
      </c>
      <c r="E108" s="248">
        <f>IF(('5. melléklet'!E108+'5.a.mell.'!E108)=0,"",'5. melléklet'!E108+'5.a.mell.'!E108)</f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4"/>
      <c r="X108" s="24"/>
    </row>
    <row r="109" spans="1:24" ht="15">
      <c r="A109" s="36" t="s">
        <v>368</v>
      </c>
      <c r="B109" s="5" t="s">
        <v>369</v>
      </c>
      <c r="C109" s="254">
        <f>IF(('5. melléklet'!C109+'5.a.mell.'!C109)=0,"",'5. melléklet'!C109+'5.a.mell.'!C109)</f>
      </c>
      <c r="D109" s="254">
        <f>IF(('5. melléklet'!D109+'5.a.mell.'!D109)=0,"",'5. melléklet'!D109+'5.a.mell.'!D109)</f>
        <v>5129746</v>
      </c>
      <c r="E109" s="248">
        <f>IF(('5. melléklet'!E109+'5.a.mell.'!E109)=0,"",'5. melléklet'!E109+'5.a.mell.'!E109)</f>
        <v>5129746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ht="15">
      <c r="A110" s="14" t="s">
        <v>370</v>
      </c>
      <c r="B110" s="7" t="s">
        <v>371</v>
      </c>
      <c r="C110" s="255"/>
      <c r="D110" s="255"/>
      <c r="E110" s="24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ht="15">
      <c r="A111" s="36" t="s">
        <v>372</v>
      </c>
      <c r="B111" s="5" t="s">
        <v>373</v>
      </c>
      <c r="C111" s="254">
        <f>IF(('5. melléklet'!C111+'5.a.mell.'!C111)=0,"",'5. melléklet'!C111+'5.a.mell.'!C111)</f>
      </c>
      <c r="D111" s="254">
        <f>IF(('5. melléklet'!D111+'5.a.mell.'!D111)=0,"",'5. melléklet'!D111+'5.a.mell.'!D111)</f>
      </c>
      <c r="E111" s="248">
        <f>IF(('5. melléklet'!E111+'5.a.mell.'!E111)=0,"",'5. melléklet'!E111+'5.a.mell.'!E111)</f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ht="15">
      <c r="A112" s="36" t="s">
        <v>374</v>
      </c>
      <c r="B112" s="5" t="s">
        <v>375</v>
      </c>
      <c r="C112" s="254">
        <f>IF(('5. melléklet'!C112+'5.a.mell.'!C112)=0,"",'5. melléklet'!C112+'5.a.mell.'!C112)</f>
      </c>
      <c r="D112" s="254">
        <f>IF(('5. melléklet'!D112+'5.a.mell.'!D112)=0,"",'5. melléklet'!D112+'5.a.mell.'!D112)</f>
      </c>
      <c r="E112" s="248">
        <f>IF(('5. melléklet'!E112+'5.a.mell.'!E112)=0,"",'5. melléklet'!E112+'5.a.mell.'!E112)</f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ht="15">
      <c r="A113" s="36" t="s">
        <v>376</v>
      </c>
      <c r="B113" s="5" t="s">
        <v>377</v>
      </c>
      <c r="C113" s="254"/>
      <c r="D113" s="254"/>
      <c r="E113" s="24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ht="15">
      <c r="A114" s="37" t="s">
        <v>537</v>
      </c>
      <c r="B114" s="38" t="s">
        <v>378</v>
      </c>
      <c r="C114" s="255"/>
      <c r="D114" s="255"/>
      <c r="E114" s="255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4"/>
      <c r="X114" s="24"/>
    </row>
    <row r="115" spans="1:24" ht="15">
      <c r="A115" s="36" t="s">
        <v>379</v>
      </c>
      <c r="B115" s="5" t="s">
        <v>380</v>
      </c>
      <c r="C115" s="245">
        <f>IF(('5. melléklet'!C115+'5.a.mell.'!C115)=0,"",'5. melléklet'!C115+'5.a.mell.'!C115)</f>
      </c>
      <c r="D115" s="245">
        <f>IF(('5. melléklet'!D115+'5.a.mell.'!D115)=0,"",'5. melléklet'!D115+'5.a.mell.'!D115)</f>
      </c>
      <c r="E115" s="248">
        <f>IF(('5. melléklet'!E115+'5.a.mell.'!E115)=0,"",'5. melléklet'!E115+'5.a.mell.'!E115)</f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ht="15">
      <c r="A116" s="13" t="s">
        <v>381</v>
      </c>
      <c r="B116" s="5" t="s">
        <v>382</v>
      </c>
      <c r="C116" s="254">
        <f>IF(('5. melléklet'!C116+'5.a.mell.'!C116)=0,"",'5. melléklet'!C116+'5.a.mell.'!C116)</f>
      </c>
      <c r="D116" s="254">
        <f>IF(('5. melléklet'!D116+'5.a.mell.'!D116)=0,"",'5. melléklet'!D116+'5.a.mell.'!D116)</f>
      </c>
      <c r="E116" s="246">
        <f>IF(('5. melléklet'!E116+'5.a.mell.'!E116)=0,"",'5. melléklet'!E116+'5.a.mell.'!E116)</f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4"/>
      <c r="X116" s="24"/>
    </row>
    <row r="117" spans="1:24" ht="15">
      <c r="A117" s="36" t="s">
        <v>573</v>
      </c>
      <c r="B117" s="5" t="s">
        <v>383</v>
      </c>
      <c r="C117" s="254">
        <f>IF(('5. melléklet'!C117+'5.a.mell.'!C117)=0,"",'5. melléklet'!C117+'5.a.mell.'!C117)</f>
      </c>
      <c r="D117" s="254">
        <f>IF(('5. melléklet'!D117+'5.a.mell.'!D117)=0,"",'5. melléklet'!D117+'5.a.mell.'!D117)</f>
      </c>
      <c r="E117" s="248">
        <f>IF(('5. melléklet'!E117+'5.a.mell.'!E117)=0,"",'5. melléklet'!E117+'5.a.mell.'!E117)</f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ht="15">
      <c r="A118" s="36" t="s">
        <v>542</v>
      </c>
      <c r="B118" s="5" t="s">
        <v>384</v>
      </c>
      <c r="C118" s="254">
        <f>IF(('5. melléklet'!C118+'5.a.mell.'!C118)=0,"",'5. melléklet'!C118+'5.a.mell.'!C118)</f>
      </c>
      <c r="D118" s="254">
        <f>IF(('5. melléklet'!D118+'5.a.mell.'!D118)=0,"",'5. melléklet'!D118+'5.a.mell.'!D118)</f>
      </c>
      <c r="E118" s="248">
        <f>IF(('5. melléklet'!E118+'5.a.mell.'!E118)=0,"",'5. melléklet'!E118+'5.a.mell.'!E118)</f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ht="15">
      <c r="A119" s="37" t="s">
        <v>543</v>
      </c>
      <c r="B119" s="38" t="s">
        <v>388</v>
      </c>
      <c r="C119" s="255">
        <f>IF(('5. melléklet'!C119+'5.a.mell.'!C119)=0,"",'5. melléklet'!C119+'5.a.mell.'!C119)</f>
      </c>
      <c r="D119" s="255">
        <f>IF(('5. melléklet'!D119+'5.a.mell.'!D119)=0,"",'5. melléklet'!D119+'5.a.mell.'!D119)</f>
      </c>
      <c r="E119" s="249">
        <f>IF(('5. melléklet'!E119+'5.a.mell.'!E119)=0,"",'5. melléklet'!E119+'5.a.mell.'!E119)</f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4"/>
      <c r="X119" s="24"/>
    </row>
    <row r="120" spans="1:24" ht="15">
      <c r="A120" s="13" t="s">
        <v>389</v>
      </c>
      <c r="B120" s="5" t="s">
        <v>390</v>
      </c>
      <c r="C120" s="254">
        <f>IF(('5. melléklet'!C120+'5.a.mell.'!C120)=0,"",'5. melléklet'!C120+'5.a.mell.'!C120)</f>
      </c>
      <c r="D120" s="254">
        <f>IF(('5. melléklet'!D120+'5.a.mell.'!D120)=0,"",'5. melléklet'!D120+'5.a.mell.'!D120)</f>
      </c>
      <c r="E120" s="246">
        <f>IF(('5. melléklet'!E120+'5.a.mell.'!E120)=0,"",'5. melléklet'!E120+'5.a.mell.'!E120)</f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4"/>
      <c r="X120" s="24"/>
    </row>
    <row r="121" spans="1:24" ht="15.75">
      <c r="A121" s="92" t="s">
        <v>577</v>
      </c>
      <c r="B121" s="93" t="s">
        <v>391</v>
      </c>
      <c r="C121" s="256"/>
      <c r="D121" s="256">
        <v>5129746</v>
      </c>
      <c r="E121" s="256">
        <v>5129746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ht="15.75">
      <c r="A122" s="100" t="s">
        <v>613</v>
      </c>
      <c r="B122" s="110"/>
      <c r="C122" s="257">
        <f>SUM(C98:C121)</f>
        <v>223316000</v>
      </c>
      <c r="D122" s="257">
        <f>SUM(D121+D98)</f>
        <v>259872007</v>
      </c>
      <c r="E122" s="257">
        <f>SUM(E121+E98)</f>
        <v>233722353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2:24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2:24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2:24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2:24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2:24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2:24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  <headerFooter>
    <oddHeader>&amp;R5.b melléklet a 3/2017.(V.31.) önkormányzati rendelethez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7"/>
  <sheetViews>
    <sheetView zoomScalePageLayoutView="0" workbookViewId="0" topLeftCell="B76">
      <selection activeCell="J35" sqref="J35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283" t="s">
        <v>742</v>
      </c>
      <c r="B1" s="284"/>
      <c r="C1" s="284"/>
      <c r="D1" s="284"/>
      <c r="E1" s="284"/>
      <c r="F1" s="285"/>
      <c r="G1" s="279"/>
      <c r="H1" s="279"/>
      <c r="I1" s="279"/>
      <c r="J1" s="279"/>
      <c r="K1" s="279"/>
      <c r="L1" s="279"/>
      <c r="M1" s="279"/>
      <c r="N1" s="279"/>
    </row>
    <row r="2" spans="1:14" ht="24" customHeight="1">
      <c r="A2" s="286" t="s">
        <v>652</v>
      </c>
      <c r="B2" s="287"/>
      <c r="C2" s="287"/>
      <c r="D2" s="287"/>
      <c r="E2" s="287"/>
      <c r="F2" s="285"/>
      <c r="G2" s="279"/>
      <c r="H2" s="279"/>
      <c r="I2" s="279"/>
      <c r="J2" s="279"/>
      <c r="K2" s="279"/>
      <c r="L2" s="279"/>
      <c r="M2" s="279"/>
      <c r="N2" s="279"/>
    </row>
    <row r="3" ht="18">
      <c r="A3" s="42"/>
    </row>
    <row r="4" ht="15">
      <c r="A4" s="71" t="s">
        <v>706</v>
      </c>
    </row>
    <row r="5" spans="1:14" ht="30" customHeight="1">
      <c r="A5" s="288" t="s">
        <v>212</v>
      </c>
      <c r="B5" s="290" t="s">
        <v>213</v>
      </c>
      <c r="C5" s="281" t="s">
        <v>684</v>
      </c>
      <c r="D5" s="281"/>
      <c r="E5" s="281"/>
      <c r="F5" s="299" t="s">
        <v>724</v>
      </c>
      <c r="G5" s="281"/>
      <c r="H5" s="281"/>
      <c r="I5" s="299" t="s">
        <v>725</v>
      </c>
      <c r="J5" s="281"/>
      <c r="K5" s="281"/>
      <c r="L5" s="282" t="s">
        <v>721</v>
      </c>
      <c r="M5" s="282"/>
      <c r="N5" s="282"/>
    </row>
    <row r="6" spans="1:14" ht="25.5">
      <c r="A6" s="289"/>
      <c r="B6" s="291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" customHeight="1">
      <c r="A7" s="32" t="s">
        <v>392</v>
      </c>
      <c r="B7" s="6" t="s">
        <v>393</v>
      </c>
      <c r="C7" s="28">
        <v>62248</v>
      </c>
      <c r="D7" s="28">
        <v>62248</v>
      </c>
      <c r="E7" s="28">
        <v>62248</v>
      </c>
      <c r="F7" s="28"/>
      <c r="G7" s="28"/>
      <c r="H7" s="28"/>
      <c r="I7" s="28"/>
      <c r="J7" s="28"/>
      <c r="K7" s="28"/>
      <c r="L7" s="28">
        <f>C7+F7+I7</f>
        <v>62248</v>
      </c>
      <c r="M7" s="28">
        <f>D7+G7+J7</f>
        <v>62248</v>
      </c>
      <c r="N7" s="28">
        <f>E7+H7+K7</f>
        <v>62248</v>
      </c>
    </row>
    <row r="8" spans="1:14" ht="15" customHeight="1">
      <c r="A8" s="5" t="s">
        <v>394</v>
      </c>
      <c r="B8" s="6" t="s">
        <v>395</v>
      </c>
      <c r="C8" s="28">
        <v>13141</v>
      </c>
      <c r="D8" s="28">
        <v>13141</v>
      </c>
      <c r="E8" s="28">
        <v>13141</v>
      </c>
      <c r="F8" s="28"/>
      <c r="G8" s="28"/>
      <c r="H8" s="28"/>
      <c r="I8" s="28"/>
      <c r="J8" s="28"/>
      <c r="K8" s="28"/>
      <c r="L8" s="28">
        <f>C8+F8+I8</f>
        <v>13141</v>
      </c>
      <c r="M8" s="28">
        <f aca="true" t="shared" si="0" ref="M8:M71">D8+G8+J8</f>
        <v>13141</v>
      </c>
      <c r="N8" s="28">
        <f aca="true" t="shared" si="1" ref="N8:N71">E8+H8+K8</f>
        <v>13141</v>
      </c>
    </row>
    <row r="9" spans="1:14" ht="15" customHeight="1">
      <c r="A9" s="5" t="s">
        <v>396</v>
      </c>
      <c r="B9" s="6" t="s">
        <v>397</v>
      </c>
      <c r="C9" s="28">
        <v>1501</v>
      </c>
      <c r="D9" s="28">
        <v>4396</v>
      </c>
      <c r="E9" s="28">
        <v>4396</v>
      </c>
      <c r="F9" s="28"/>
      <c r="G9" s="28"/>
      <c r="H9" s="28"/>
      <c r="I9" s="28"/>
      <c r="J9" s="28"/>
      <c r="K9" s="28"/>
      <c r="L9" s="28">
        <f aca="true" t="shared" si="2" ref="L9:L72">C9+F9+I9</f>
        <v>1501</v>
      </c>
      <c r="M9" s="28">
        <f t="shared" si="0"/>
        <v>4396</v>
      </c>
      <c r="N9" s="28">
        <f t="shared" si="1"/>
        <v>4396</v>
      </c>
    </row>
    <row r="10" spans="1:14" ht="15" customHeight="1">
      <c r="A10" s="5" t="s">
        <v>398</v>
      </c>
      <c r="B10" s="6" t="s">
        <v>399</v>
      </c>
      <c r="C10" s="28">
        <v>1358</v>
      </c>
      <c r="D10" s="28">
        <v>1358</v>
      </c>
      <c r="E10" s="28">
        <v>1358</v>
      </c>
      <c r="F10" s="28"/>
      <c r="G10" s="28"/>
      <c r="H10" s="28"/>
      <c r="I10" s="28"/>
      <c r="J10" s="28"/>
      <c r="K10" s="28"/>
      <c r="L10" s="28">
        <f t="shared" si="2"/>
        <v>1358</v>
      </c>
      <c r="M10" s="28">
        <f t="shared" si="0"/>
        <v>1358</v>
      </c>
      <c r="N10" s="28">
        <f t="shared" si="1"/>
        <v>1358</v>
      </c>
    </row>
    <row r="11" spans="1:14" ht="15" customHeight="1">
      <c r="A11" s="5" t="s">
        <v>400</v>
      </c>
      <c r="B11" s="6" t="s">
        <v>401</v>
      </c>
      <c r="C11" s="28">
        <v>10</v>
      </c>
      <c r="D11" s="28">
        <v>715</v>
      </c>
      <c r="E11" s="28">
        <v>715</v>
      </c>
      <c r="F11" s="28"/>
      <c r="G11" s="28"/>
      <c r="H11" s="28"/>
      <c r="I11" s="28"/>
      <c r="J11" s="28"/>
      <c r="K11" s="28"/>
      <c r="L11" s="28">
        <f t="shared" si="2"/>
        <v>10</v>
      </c>
      <c r="M11" s="28">
        <f t="shared" si="0"/>
        <v>715</v>
      </c>
      <c r="N11" s="28">
        <f t="shared" si="1"/>
        <v>715</v>
      </c>
    </row>
    <row r="12" spans="1:14" ht="15" customHeight="1">
      <c r="A12" s="5" t="s">
        <v>402</v>
      </c>
      <c r="B12" s="6" t="s">
        <v>403</v>
      </c>
      <c r="C12" s="28">
        <v>12299</v>
      </c>
      <c r="D12" s="28">
        <v>2019</v>
      </c>
      <c r="E12" s="28">
        <v>2019</v>
      </c>
      <c r="F12" s="28"/>
      <c r="G12" s="28"/>
      <c r="H12" s="28"/>
      <c r="I12" s="28"/>
      <c r="J12" s="28"/>
      <c r="K12" s="28"/>
      <c r="L12" s="28">
        <f t="shared" si="2"/>
        <v>12299</v>
      </c>
      <c r="M12" s="28">
        <f t="shared" si="0"/>
        <v>2019</v>
      </c>
      <c r="N12" s="28">
        <f t="shared" si="1"/>
        <v>2019</v>
      </c>
    </row>
    <row r="13" spans="1:14" ht="15" customHeight="1">
      <c r="A13" s="7" t="s">
        <v>616</v>
      </c>
      <c r="B13" s="8" t="s">
        <v>404</v>
      </c>
      <c r="C13" s="142">
        <v>90557</v>
      </c>
      <c r="D13" s="142">
        <v>83877</v>
      </c>
      <c r="E13" s="142">
        <v>83877</v>
      </c>
      <c r="F13" s="28"/>
      <c r="G13" s="28"/>
      <c r="H13" s="28"/>
      <c r="I13" s="28"/>
      <c r="J13" s="28"/>
      <c r="K13" s="28"/>
      <c r="L13" s="28">
        <f t="shared" si="2"/>
        <v>90557</v>
      </c>
      <c r="M13" s="28">
        <f t="shared" si="0"/>
        <v>83877</v>
      </c>
      <c r="N13" s="28">
        <f t="shared" si="1"/>
        <v>83877</v>
      </c>
    </row>
    <row r="14" spans="1:14" ht="15" customHeight="1">
      <c r="A14" s="5" t="s">
        <v>405</v>
      </c>
      <c r="B14" s="6" t="s">
        <v>406</v>
      </c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2"/>
        <v>0</v>
      </c>
      <c r="M14" s="28">
        <f t="shared" si="0"/>
        <v>0</v>
      </c>
      <c r="N14" s="28">
        <f t="shared" si="1"/>
        <v>0</v>
      </c>
    </row>
    <row r="15" spans="1:14" ht="15" customHeight="1">
      <c r="A15" s="5" t="s">
        <v>407</v>
      </c>
      <c r="B15" s="6" t="s">
        <v>408</v>
      </c>
      <c r="C15" s="28"/>
      <c r="D15" s="28"/>
      <c r="E15" s="28"/>
      <c r="F15" s="28"/>
      <c r="G15" s="28"/>
      <c r="H15" s="28"/>
      <c r="I15" s="28"/>
      <c r="J15" s="28"/>
      <c r="K15" s="28"/>
      <c r="L15" s="28">
        <f t="shared" si="2"/>
        <v>0</v>
      </c>
      <c r="M15" s="28">
        <f t="shared" si="0"/>
        <v>0</v>
      </c>
      <c r="N15" s="28">
        <f t="shared" si="1"/>
        <v>0</v>
      </c>
    </row>
    <row r="16" spans="1:14" ht="15" customHeight="1">
      <c r="A16" s="5" t="s">
        <v>578</v>
      </c>
      <c r="B16" s="6" t="s">
        <v>409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2"/>
        <v>0</v>
      </c>
      <c r="M16" s="28">
        <f t="shared" si="0"/>
        <v>0</v>
      </c>
      <c r="N16" s="28">
        <f t="shared" si="1"/>
        <v>0</v>
      </c>
    </row>
    <row r="17" spans="1:14" ht="15" customHeight="1">
      <c r="A17" s="5" t="s">
        <v>579</v>
      </c>
      <c r="B17" s="6" t="s">
        <v>410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2"/>
        <v>0</v>
      </c>
      <c r="M17" s="28">
        <f t="shared" si="0"/>
        <v>0</v>
      </c>
      <c r="N17" s="28">
        <f t="shared" si="1"/>
        <v>0</v>
      </c>
    </row>
    <row r="18" spans="1:14" ht="15" customHeight="1">
      <c r="A18" s="5" t="s">
        <v>580</v>
      </c>
      <c r="B18" s="6" t="s">
        <v>411</v>
      </c>
      <c r="C18" s="28">
        <v>16604</v>
      </c>
      <c r="D18" s="28">
        <v>20093</v>
      </c>
      <c r="E18" s="28">
        <v>20149</v>
      </c>
      <c r="F18" s="28"/>
      <c r="G18" s="28"/>
      <c r="H18" s="28"/>
      <c r="I18" s="28"/>
      <c r="J18" s="28">
        <v>7386</v>
      </c>
      <c r="K18" s="28">
        <v>7233</v>
      </c>
      <c r="L18" s="28">
        <f t="shared" si="2"/>
        <v>16604</v>
      </c>
      <c r="M18" s="28">
        <f t="shared" si="0"/>
        <v>27479</v>
      </c>
      <c r="N18" s="28">
        <f t="shared" si="1"/>
        <v>27382</v>
      </c>
    </row>
    <row r="19" spans="1:14" ht="15" customHeight="1">
      <c r="A19" s="38" t="s">
        <v>617</v>
      </c>
      <c r="B19" s="44" t="s">
        <v>412</v>
      </c>
      <c r="C19" s="163">
        <v>107161</v>
      </c>
      <c r="D19" s="163">
        <v>103970</v>
      </c>
      <c r="E19" s="163">
        <v>104026</v>
      </c>
      <c r="F19" s="28"/>
      <c r="G19" s="28"/>
      <c r="H19" s="28"/>
      <c r="I19" s="142">
        <f>SUM(I13:I18)</f>
        <v>0</v>
      </c>
      <c r="J19" s="142">
        <f>SUM(J13:J18)</f>
        <v>7386</v>
      </c>
      <c r="K19" s="142">
        <f>SUM(K13:K18)</f>
        <v>7233</v>
      </c>
      <c r="L19" s="28">
        <f t="shared" si="2"/>
        <v>107161</v>
      </c>
      <c r="M19" s="28">
        <f t="shared" si="0"/>
        <v>111356</v>
      </c>
      <c r="N19" s="28">
        <f t="shared" si="1"/>
        <v>111259</v>
      </c>
    </row>
    <row r="20" spans="1:14" ht="15" customHeight="1">
      <c r="A20" s="5" t="s">
        <v>584</v>
      </c>
      <c r="B20" s="6" t="s">
        <v>421</v>
      </c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2"/>
        <v>0</v>
      </c>
      <c r="M20" s="28">
        <f t="shared" si="0"/>
        <v>0</v>
      </c>
      <c r="N20" s="28">
        <f t="shared" si="1"/>
        <v>0</v>
      </c>
    </row>
    <row r="21" spans="1:14" ht="15" customHeight="1">
      <c r="A21" s="5" t="s">
        <v>585</v>
      </c>
      <c r="B21" s="6" t="s">
        <v>422</v>
      </c>
      <c r="C21" s="28"/>
      <c r="D21" s="28"/>
      <c r="E21" s="28"/>
      <c r="F21" s="28"/>
      <c r="G21" s="28"/>
      <c r="H21" s="28"/>
      <c r="I21" s="28"/>
      <c r="J21" s="28"/>
      <c r="K21" s="28"/>
      <c r="L21" s="28">
        <f t="shared" si="2"/>
        <v>0</v>
      </c>
      <c r="M21" s="28">
        <f t="shared" si="0"/>
        <v>0</v>
      </c>
      <c r="N21" s="28">
        <f t="shared" si="1"/>
        <v>0</v>
      </c>
    </row>
    <row r="22" spans="1:14" ht="15" customHeight="1">
      <c r="A22" s="7" t="s">
        <v>619</v>
      </c>
      <c r="B22" s="8" t="s">
        <v>423</v>
      </c>
      <c r="C22" s="28"/>
      <c r="D22" s="28"/>
      <c r="E22" s="28"/>
      <c r="F22" s="28"/>
      <c r="G22" s="28"/>
      <c r="H22" s="28"/>
      <c r="I22" s="28"/>
      <c r="J22" s="28"/>
      <c r="K22" s="28"/>
      <c r="L22" s="28">
        <f t="shared" si="2"/>
        <v>0</v>
      </c>
      <c r="M22" s="28">
        <f t="shared" si="0"/>
        <v>0</v>
      </c>
      <c r="N22" s="28">
        <f t="shared" si="1"/>
        <v>0</v>
      </c>
    </row>
    <row r="23" spans="1:14" ht="15" customHeight="1">
      <c r="A23" s="5" t="s">
        <v>586</v>
      </c>
      <c r="B23" s="6" t="s">
        <v>424</v>
      </c>
      <c r="C23" s="28"/>
      <c r="D23" s="28"/>
      <c r="E23" s="28"/>
      <c r="F23" s="28"/>
      <c r="G23" s="28"/>
      <c r="H23" s="28"/>
      <c r="I23" s="28"/>
      <c r="J23" s="28"/>
      <c r="K23" s="28"/>
      <c r="L23" s="28">
        <f t="shared" si="2"/>
        <v>0</v>
      </c>
      <c r="M23" s="28">
        <f t="shared" si="0"/>
        <v>0</v>
      </c>
      <c r="N23" s="28">
        <f t="shared" si="1"/>
        <v>0</v>
      </c>
    </row>
    <row r="24" spans="1:14" ht="15" customHeight="1">
      <c r="A24" s="5" t="s">
        <v>587</v>
      </c>
      <c r="B24" s="6" t="s">
        <v>425</v>
      </c>
      <c r="C24" s="28"/>
      <c r="D24" s="28"/>
      <c r="E24" s="28"/>
      <c r="F24" s="28"/>
      <c r="G24" s="28"/>
      <c r="H24" s="28"/>
      <c r="I24" s="28"/>
      <c r="J24" s="28"/>
      <c r="K24" s="28"/>
      <c r="L24" s="28">
        <f t="shared" si="2"/>
        <v>0</v>
      </c>
      <c r="M24" s="28">
        <f t="shared" si="0"/>
        <v>0</v>
      </c>
      <c r="N24" s="28">
        <f t="shared" si="1"/>
        <v>0</v>
      </c>
    </row>
    <row r="25" spans="1:14" ht="15" customHeight="1">
      <c r="A25" s="5" t="s">
        <v>588</v>
      </c>
      <c r="B25" s="6" t="s">
        <v>426</v>
      </c>
      <c r="C25" s="28">
        <v>2000</v>
      </c>
      <c r="D25" s="28">
        <v>2000</v>
      </c>
      <c r="E25" s="28">
        <v>1862</v>
      </c>
      <c r="F25" s="28"/>
      <c r="G25" s="28"/>
      <c r="H25" s="28"/>
      <c r="I25" s="28"/>
      <c r="J25" s="28"/>
      <c r="K25" s="28"/>
      <c r="L25" s="28">
        <f t="shared" si="2"/>
        <v>2000</v>
      </c>
      <c r="M25" s="28">
        <f t="shared" si="0"/>
        <v>2000</v>
      </c>
      <c r="N25" s="28">
        <f t="shared" si="1"/>
        <v>1862</v>
      </c>
    </row>
    <row r="26" spans="1:14" ht="15" customHeight="1">
      <c r="A26" s="5" t="s">
        <v>589</v>
      </c>
      <c r="B26" s="6" t="s">
        <v>427</v>
      </c>
      <c r="C26" s="28">
        <v>25000</v>
      </c>
      <c r="D26" s="28">
        <v>25000</v>
      </c>
      <c r="E26" s="28">
        <v>19970</v>
      </c>
      <c r="F26" s="28"/>
      <c r="G26" s="28"/>
      <c r="H26" s="28"/>
      <c r="I26" s="28"/>
      <c r="J26" s="28"/>
      <c r="K26" s="28"/>
      <c r="L26" s="28">
        <f t="shared" si="2"/>
        <v>25000</v>
      </c>
      <c r="M26" s="28">
        <f t="shared" si="0"/>
        <v>25000</v>
      </c>
      <c r="N26" s="28">
        <f t="shared" si="1"/>
        <v>19970</v>
      </c>
    </row>
    <row r="27" spans="1:14" ht="15" customHeight="1">
      <c r="A27" s="5" t="s">
        <v>590</v>
      </c>
      <c r="B27" s="6" t="s">
        <v>430</v>
      </c>
      <c r="C27" s="28"/>
      <c r="D27" s="28"/>
      <c r="E27" s="28"/>
      <c r="F27" s="28"/>
      <c r="G27" s="28"/>
      <c r="H27" s="28"/>
      <c r="I27" s="28"/>
      <c r="J27" s="28"/>
      <c r="K27" s="28"/>
      <c r="L27" s="28">
        <f t="shared" si="2"/>
        <v>0</v>
      </c>
      <c r="M27" s="28">
        <f t="shared" si="0"/>
        <v>0</v>
      </c>
      <c r="N27" s="28">
        <f t="shared" si="1"/>
        <v>0</v>
      </c>
    </row>
    <row r="28" spans="1:14" ht="15" customHeight="1">
      <c r="A28" s="5" t="s">
        <v>431</v>
      </c>
      <c r="B28" s="6" t="s">
        <v>432</v>
      </c>
      <c r="C28" s="28"/>
      <c r="D28" s="28"/>
      <c r="E28" s="28"/>
      <c r="F28" s="28"/>
      <c r="G28" s="28"/>
      <c r="H28" s="28"/>
      <c r="I28" s="28"/>
      <c r="J28" s="28"/>
      <c r="K28" s="28"/>
      <c r="L28" s="28">
        <f t="shared" si="2"/>
        <v>0</v>
      </c>
      <c r="M28" s="28">
        <f t="shared" si="0"/>
        <v>0</v>
      </c>
      <c r="N28" s="28">
        <f t="shared" si="1"/>
        <v>0</v>
      </c>
    </row>
    <row r="29" spans="1:14" ht="15" customHeight="1">
      <c r="A29" s="5" t="s">
        <v>591</v>
      </c>
      <c r="B29" s="6" t="s">
        <v>433</v>
      </c>
      <c r="C29" s="28">
        <v>2500</v>
      </c>
      <c r="D29" s="28">
        <v>3200</v>
      </c>
      <c r="E29" s="28">
        <v>3170</v>
      </c>
      <c r="F29" s="28"/>
      <c r="G29" s="28"/>
      <c r="H29" s="28"/>
      <c r="I29" s="28"/>
      <c r="J29" s="28"/>
      <c r="K29" s="28"/>
      <c r="L29" s="28">
        <f t="shared" si="2"/>
        <v>2500</v>
      </c>
      <c r="M29" s="28">
        <f t="shared" si="0"/>
        <v>3200</v>
      </c>
      <c r="N29" s="28">
        <f t="shared" si="1"/>
        <v>3170</v>
      </c>
    </row>
    <row r="30" spans="1:14" ht="15" customHeight="1">
      <c r="A30" s="5" t="s">
        <v>592</v>
      </c>
      <c r="B30" s="6" t="s">
        <v>438</v>
      </c>
      <c r="C30" s="28">
        <v>300</v>
      </c>
      <c r="D30" s="28">
        <v>305</v>
      </c>
      <c r="E30" s="28">
        <v>302</v>
      </c>
      <c r="F30" s="28"/>
      <c r="G30" s="28"/>
      <c r="H30" s="28"/>
      <c r="I30" s="28"/>
      <c r="J30" s="28"/>
      <c r="K30" s="28"/>
      <c r="L30" s="28">
        <f t="shared" si="2"/>
        <v>300</v>
      </c>
      <c r="M30" s="28">
        <f t="shared" si="0"/>
        <v>305</v>
      </c>
      <c r="N30" s="28">
        <f t="shared" si="1"/>
        <v>302</v>
      </c>
    </row>
    <row r="31" spans="1:14" ht="15" customHeight="1">
      <c r="A31" s="7" t="s">
        <v>620</v>
      </c>
      <c r="B31" s="8" t="s">
        <v>441</v>
      </c>
      <c r="C31" s="142">
        <v>27800</v>
      </c>
      <c r="D31" s="142">
        <v>28505</v>
      </c>
      <c r="E31" s="142">
        <v>23442</v>
      </c>
      <c r="F31" s="28"/>
      <c r="G31" s="28"/>
      <c r="H31" s="28"/>
      <c r="I31" s="28"/>
      <c r="J31" s="28"/>
      <c r="K31" s="28"/>
      <c r="L31" s="28">
        <f t="shared" si="2"/>
        <v>27800</v>
      </c>
      <c r="M31" s="28">
        <f t="shared" si="0"/>
        <v>28505</v>
      </c>
      <c r="N31" s="28">
        <f t="shared" si="1"/>
        <v>23442</v>
      </c>
    </row>
    <row r="32" spans="1:14" ht="15" customHeight="1">
      <c r="A32" s="5" t="s">
        <v>593</v>
      </c>
      <c r="B32" s="6" t="s">
        <v>442</v>
      </c>
      <c r="C32" s="28">
        <v>210</v>
      </c>
      <c r="D32" s="28">
        <v>462</v>
      </c>
      <c r="E32" s="28">
        <v>429</v>
      </c>
      <c r="F32" s="28"/>
      <c r="G32" s="28"/>
      <c r="H32" s="28"/>
      <c r="I32" s="28"/>
      <c r="J32" s="28"/>
      <c r="K32" s="28"/>
      <c r="L32" s="28">
        <f t="shared" si="2"/>
        <v>210</v>
      </c>
      <c r="M32" s="28">
        <f t="shared" si="0"/>
        <v>462</v>
      </c>
      <c r="N32" s="28">
        <f t="shared" si="1"/>
        <v>429</v>
      </c>
    </row>
    <row r="33" spans="1:14" ht="15" customHeight="1">
      <c r="A33" s="38" t="s">
        <v>621</v>
      </c>
      <c r="B33" s="44" t="s">
        <v>443</v>
      </c>
      <c r="C33" s="163">
        <v>30010</v>
      </c>
      <c r="D33" s="163">
        <v>30967</v>
      </c>
      <c r="E33" s="163">
        <v>25733</v>
      </c>
      <c r="F33" s="28"/>
      <c r="G33" s="28"/>
      <c r="H33" s="28"/>
      <c r="I33" s="28"/>
      <c r="J33" s="28"/>
      <c r="K33" s="28"/>
      <c r="L33" s="28">
        <f t="shared" si="2"/>
        <v>30010</v>
      </c>
      <c r="M33" s="28">
        <f t="shared" si="0"/>
        <v>30967</v>
      </c>
      <c r="N33" s="28">
        <f t="shared" si="1"/>
        <v>25733</v>
      </c>
    </row>
    <row r="34" spans="1:14" ht="15" customHeight="1">
      <c r="A34" s="13" t="s">
        <v>444</v>
      </c>
      <c r="B34" s="6" t="s">
        <v>445</v>
      </c>
      <c r="C34" s="28"/>
      <c r="D34" s="28"/>
      <c r="E34" s="28"/>
      <c r="F34" s="28"/>
      <c r="G34" s="28"/>
      <c r="H34" s="28"/>
      <c r="I34" s="28"/>
      <c r="J34" s="28"/>
      <c r="K34" s="28"/>
      <c r="L34" s="28">
        <f t="shared" si="2"/>
        <v>0</v>
      </c>
      <c r="M34" s="28">
        <f t="shared" si="0"/>
        <v>0</v>
      </c>
      <c r="N34" s="28">
        <f t="shared" si="1"/>
        <v>0</v>
      </c>
    </row>
    <row r="35" spans="1:14" ht="15" customHeight="1">
      <c r="A35" s="13" t="s">
        <v>594</v>
      </c>
      <c r="B35" s="6" t="s">
        <v>446</v>
      </c>
      <c r="C35" s="28">
        <v>2167</v>
      </c>
      <c r="D35" s="28">
        <v>2287</v>
      </c>
      <c r="E35" s="28">
        <v>2268</v>
      </c>
      <c r="F35" s="28"/>
      <c r="G35" s="28"/>
      <c r="H35" s="28"/>
      <c r="I35" s="28"/>
      <c r="J35" s="28"/>
      <c r="K35" s="28"/>
      <c r="L35" s="28">
        <f t="shared" si="2"/>
        <v>2167</v>
      </c>
      <c r="M35" s="28">
        <f t="shared" si="0"/>
        <v>2287</v>
      </c>
      <c r="N35" s="28">
        <f t="shared" si="1"/>
        <v>2268</v>
      </c>
    </row>
    <row r="36" spans="1:14" ht="15" customHeight="1">
      <c r="A36" s="13" t="s">
        <v>595</v>
      </c>
      <c r="B36" s="6" t="s">
        <v>447</v>
      </c>
      <c r="C36" s="28"/>
      <c r="D36" s="28"/>
      <c r="E36" s="28"/>
      <c r="F36" s="28"/>
      <c r="G36" s="28"/>
      <c r="H36" s="28"/>
      <c r="I36" s="28"/>
      <c r="J36" s="28"/>
      <c r="K36" s="28"/>
      <c r="L36" s="28">
        <f t="shared" si="2"/>
        <v>0</v>
      </c>
      <c r="M36" s="28">
        <f t="shared" si="0"/>
        <v>0</v>
      </c>
      <c r="N36" s="28">
        <f t="shared" si="1"/>
        <v>0</v>
      </c>
    </row>
    <row r="37" spans="1:14" ht="15" customHeight="1">
      <c r="A37" s="13" t="s">
        <v>596</v>
      </c>
      <c r="B37" s="6" t="s">
        <v>448</v>
      </c>
      <c r="C37" s="28"/>
      <c r="D37" s="28"/>
      <c r="E37" s="28"/>
      <c r="F37" s="28"/>
      <c r="G37" s="28"/>
      <c r="H37" s="28"/>
      <c r="I37" s="28"/>
      <c r="J37" s="28"/>
      <c r="K37" s="28"/>
      <c r="L37" s="28">
        <f t="shared" si="2"/>
        <v>0</v>
      </c>
      <c r="M37" s="28">
        <f t="shared" si="0"/>
        <v>0</v>
      </c>
      <c r="N37" s="28">
        <f t="shared" si="1"/>
        <v>0</v>
      </c>
    </row>
    <row r="38" spans="1:14" ht="15" customHeight="1">
      <c r="A38" s="13" t="s">
        <v>449</v>
      </c>
      <c r="B38" s="6" t="s">
        <v>450</v>
      </c>
      <c r="C38" s="28"/>
      <c r="D38" s="28"/>
      <c r="E38" s="28"/>
      <c r="F38" s="28">
        <v>2000</v>
      </c>
      <c r="G38" s="28">
        <v>2000</v>
      </c>
      <c r="H38" s="28">
        <v>1524</v>
      </c>
      <c r="I38" s="28"/>
      <c r="J38" s="28"/>
      <c r="K38" s="28"/>
      <c r="L38" s="28">
        <f t="shared" si="2"/>
        <v>2000</v>
      </c>
      <c r="M38" s="28">
        <f t="shared" si="0"/>
        <v>2000</v>
      </c>
      <c r="N38" s="28">
        <f t="shared" si="1"/>
        <v>1524</v>
      </c>
    </row>
    <row r="39" spans="1:14" ht="15" customHeight="1">
      <c r="A39" s="13" t="s">
        <v>451</v>
      </c>
      <c r="B39" s="6" t="s">
        <v>452</v>
      </c>
      <c r="C39" s="28">
        <v>15</v>
      </c>
      <c r="D39" s="28">
        <v>45</v>
      </c>
      <c r="E39" s="28">
        <v>42</v>
      </c>
      <c r="F39" s="28">
        <v>540</v>
      </c>
      <c r="G39" s="28">
        <v>540</v>
      </c>
      <c r="H39" s="28">
        <v>411</v>
      </c>
      <c r="I39" s="28"/>
      <c r="J39" s="28"/>
      <c r="K39" s="28"/>
      <c r="L39" s="28">
        <f t="shared" si="2"/>
        <v>555</v>
      </c>
      <c r="M39" s="28">
        <f t="shared" si="0"/>
        <v>585</v>
      </c>
      <c r="N39" s="28">
        <f t="shared" si="1"/>
        <v>453</v>
      </c>
    </row>
    <row r="40" spans="1:14" ht="15" customHeight="1">
      <c r="A40" s="13" t="s">
        <v>453</v>
      </c>
      <c r="B40" s="6" t="s">
        <v>454</v>
      </c>
      <c r="C40" s="28"/>
      <c r="D40" s="28"/>
      <c r="E40" s="28"/>
      <c r="F40" s="28"/>
      <c r="G40" s="28"/>
      <c r="H40" s="28"/>
      <c r="I40" s="28"/>
      <c r="J40" s="28"/>
      <c r="K40" s="28"/>
      <c r="L40" s="28">
        <f t="shared" si="2"/>
        <v>0</v>
      </c>
      <c r="M40" s="28">
        <f t="shared" si="0"/>
        <v>0</v>
      </c>
      <c r="N40" s="28">
        <f t="shared" si="1"/>
        <v>0</v>
      </c>
    </row>
    <row r="41" spans="1:14" ht="15" customHeight="1">
      <c r="A41" s="13" t="s">
        <v>597</v>
      </c>
      <c r="B41" s="6" t="s">
        <v>455</v>
      </c>
      <c r="C41" s="28">
        <v>200</v>
      </c>
      <c r="D41" s="28">
        <v>510</v>
      </c>
      <c r="E41" s="28">
        <v>510</v>
      </c>
      <c r="F41" s="28"/>
      <c r="G41" s="28"/>
      <c r="H41" s="28">
        <v>1</v>
      </c>
      <c r="I41" s="28"/>
      <c r="J41" s="28"/>
      <c r="K41" s="28"/>
      <c r="L41" s="28">
        <f t="shared" si="2"/>
        <v>200</v>
      </c>
      <c r="M41" s="28">
        <f t="shared" si="0"/>
        <v>510</v>
      </c>
      <c r="N41" s="28">
        <f t="shared" si="1"/>
        <v>511</v>
      </c>
    </row>
    <row r="42" spans="1:14" ht="15" customHeight="1">
      <c r="A42" s="13" t="s">
        <v>598</v>
      </c>
      <c r="B42" s="6" t="s">
        <v>456</v>
      </c>
      <c r="C42" s="28"/>
      <c r="D42" s="28"/>
      <c r="E42" s="28"/>
      <c r="F42" s="28"/>
      <c r="G42" s="28"/>
      <c r="H42" s="28"/>
      <c r="I42" s="28"/>
      <c r="J42" s="28"/>
      <c r="K42" s="28"/>
      <c r="L42" s="28">
        <f t="shared" si="2"/>
        <v>0</v>
      </c>
      <c r="M42" s="28">
        <f t="shared" si="0"/>
        <v>0</v>
      </c>
      <c r="N42" s="28">
        <f t="shared" si="1"/>
        <v>0</v>
      </c>
    </row>
    <row r="43" spans="1:14" ht="15" customHeight="1">
      <c r="A43" s="13" t="s">
        <v>599</v>
      </c>
      <c r="B43" s="6" t="s">
        <v>457</v>
      </c>
      <c r="C43" s="28"/>
      <c r="D43" s="28">
        <v>85</v>
      </c>
      <c r="E43" s="28">
        <v>85</v>
      </c>
      <c r="F43" s="28"/>
      <c r="G43" s="28"/>
      <c r="H43" s="28"/>
      <c r="I43" s="28"/>
      <c r="J43" s="28"/>
      <c r="K43" s="28"/>
      <c r="L43" s="28">
        <f t="shared" si="2"/>
        <v>0</v>
      </c>
      <c r="M43" s="28">
        <f t="shared" si="0"/>
        <v>85</v>
      </c>
      <c r="N43" s="28">
        <f t="shared" si="1"/>
        <v>85</v>
      </c>
    </row>
    <row r="44" spans="1:14" ht="15" customHeight="1">
      <c r="A44" s="43" t="s">
        <v>622</v>
      </c>
      <c r="B44" s="44" t="s">
        <v>458</v>
      </c>
      <c r="C44" s="163">
        <v>2382</v>
      </c>
      <c r="D44" s="163">
        <v>2927</v>
      </c>
      <c r="E44" s="163">
        <v>2905</v>
      </c>
      <c r="F44" s="142">
        <v>2540</v>
      </c>
      <c r="G44" s="142">
        <v>2540</v>
      </c>
      <c r="H44" s="142">
        <v>1936</v>
      </c>
      <c r="I44" s="28"/>
      <c r="J44" s="28"/>
      <c r="K44" s="28"/>
      <c r="L44" s="28">
        <f t="shared" si="2"/>
        <v>4922</v>
      </c>
      <c r="M44" s="28">
        <f t="shared" si="0"/>
        <v>5467</v>
      </c>
      <c r="N44" s="28">
        <f t="shared" si="1"/>
        <v>4841</v>
      </c>
    </row>
    <row r="45" spans="1:14" ht="15" customHeight="1">
      <c r="A45" s="13" t="s">
        <v>467</v>
      </c>
      <c r="B45" s="6" t="s">
        <v>468</v>
      </c>
      <c r="C45" s="28"/>
      <c r="D45" s="28"/>
      <c r="E45" s="28"/>
      <c r="F45" s="28"/>
      <c r="G45" s="28"/>
      <c r="H45" s="28"/>
      <c r="I45" s="28"/>
      <c r="J45" s="28"/>
      <c r="K45" s="28"/>
      <c r="L45" s="28">
        <f t="shared" si="2"/>
        <v>0</v>
      </c>
      <c r="M45" s="28">
        <f t="shared" si="0"/>
        <v>0</v>
      </c>
      <c r="N45" s="28">
        <f t="shared" si="1"/>
        <v>0</v>
      </c>
    </row>
    <row r="46" spans="1:14" ht="15" customHeight="1">
      <c r="A46" s="5" t="s">
        <v>603</v>
      </c>
      <c r="B46" s="6" t="s">
        <v>469</v>
      </c>
      <c r="C46" s="28"/>
      <c r="D46" s="28">
        <v>310</v>
      </c>
      <c r="E46" s="28">
        <v>317</v>
      </c>
      <c r="F46" s="28"/>
      <c r="G46" s="28"/>
      <c r="H46" s="28"/>
      <c r="I46" s="28"/>
      <c r="J46" s="28"/>
      <c r="K46" s="28"/>
      <c r="L46" s="28">
        <f t="shared" si="2"/>
        <v>0</v>
      </c>
      <c r="M46" s="28">
        <f t="shared" si="0"/>
        <v>310</v>
      </c>
      <c r="N46" s="28">
        <f t="shared" si="1"/>
        <v>317</v>
      </c>
    </row>
    <row r="47" spans="1:14" ht="15" customHeight="1">
      <c r="A47" s="13" t="s">
        <v>604</v>
      </c>
      <c r="B47" s="6" t="s">
        <v>470</v>
      </c>
      <c r="C47" s="28">
        <v>150</v>
      </c>
      <c r="D47" s="28">
        <v>620</v>
      </c>
      <c r="E47" s="28">
        <v>470</v>
      </c>
      <c r="F47" s="28"/>
      <c r="G47" s="28"/>
      <c r="H47" s="28"/>
      <c r="I47" s="28"/>
      <c r="J47" s="28"/>
      <c r="K47" s="28"/>
      <c r="L47" s="28">
        <f t="shared" si="2"/>
        <v>150</v>
      </c>
      <c r="M47" s="28">
        <f t="shared" si="0"/>
        <v>620</v>
      </c>
      <c r="N47" s="28">
        <f t="shared" si="1"/>
        <v>470</v>
      </c>
    </row>
    <row r="48" spans="1:14" ht="15" customHeight="1">
      <c r="A48" s="38" t="s">
        <v>624</v>
      </c>
      <c r="B48" s="44" t="s">
        <v>471</v>
      </c>
      <c r="C48" s="163">
        <v>150</v>
      </c>
      <c r="D48" s="163">
        <v>930</v>
      </c>
      <c r="E48" s="163">
        <v>787</v>
      </c>
      <c r="F48" s="28"/>
      <c r="G48" s="28"/>
      <c r="H48" s="28"/>
      <c r="I48" s="28"/>
      <c r="J48" s="28"/>
      <c r="K48" s="28"/>
      <c r="L48" s="28">
        <f t="shared" si="2"/>
        <v>150</v>
      </c>
      <c r="M48" s="28">
        <f t="shared" si="0"/>
        <v>930</v>
      </c>
      <c r="N48" s="28">
        <f t="shared" si="1"/>
        <v>787</v>
      </c>
    </row>
    <row r="49" spans="1:14" ht="15" customHeight="1">
      <c r="A49" s="113" t="s">
        <v>683</v>
      </c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28">
        <f t="shared" si="2"/>
        <v>0</v>
      </c>
      <c r="M49" s="28">
        <f t="shared" si="0"/>
        <v>0</v>
      </c>
      <c r="N49" s="28">
        <f t="shared" si="1"/>
        <v>0</v>
      </c>
    </row>
    <row r="50" spans="1:14" ht="15" customHeight="1">
      <c r="A50" s="5" t="s">
        <v>413</v>
      </c>
      <c r="B50" s="6" t="s">
        <v>414</v>
      </c>
      <c r="C50" s="28"/>
      <c r="D50" s="28">
        <v>20000</v>
      </c>
      <c r="E50" s="28">
        <v>20000</v>
      </c>
      <c r="F50" s="28"/>
      <c r="G50" s="28"/>
      <c r="H50" s="28"/>
      <c r="I50" s="28"/>
      <c r="J50" s="28"/>
      <c r="K50" s="28"/>
      <c r="L50" s="28">
        <f t="shared" si="2"/>
        <v>0</v>
      </c>
      <c r="M50" s="28">
        <f t="shared" si="0"/>
        <v>20000</v>
      </c>
      <c r="N50" s="28">
        <f t="shared" si="1"/>
        <v>20000</v>
      </c>
    </row>
    <row r="51" spans="1:14" ht="15" customHeight="1">
      <c r="A51" s="5" t="s">
        <v>415</v>
      </c>
      <c r="B51" s="6" t="s">
        <v>416</v>
      </c>
      <c r="C51" s="28"/>
      <c r="D51" s="28"/>
      <c r="E51" s="28"/>
      <c r="F51" s="28"/>
      <c r="G51" s="28"/>
      <c r="H51" s="28"/>
      <c r="I51" s="28"/>
      <c r="J51" s="28"/>
      <c r="K51" s="28"/>
      <c r="L51" s="28">
        <f t="shared" si="2"/>
        <v>0</v>
      </c>
      <c r="M51" s="28">
        <f t="shared" si="0"/>
        <v>0</v>
      </c>
      <c r="N51" s="28">
        <f t="shared" si="1"/>
        <v>0</v>
      </c>
    </row>
    <row r="52" spans="1:14" ht="15" customHeight="1">
      <c r="A52" s="5" t="s">
        <v>581</v>
      </c>
      <c r="B52" s="6" t="s">
        <v>417</v>
      </c>
      <c r="C52" s="28"/>
      <c r="D52" s="28"/>
      <c r="E52" s="28"/>
      <c r="F52" s="28"/>
      <c r="G52" s="28"/>
      <c r="H52" s="28"/>
      <c r="I52" s="28"/>
      <c r="J52" s="28"/>
      <c r="K52" s="28"/>
      <c r="L52" s="28">
        <f t="shared" si="2"/>
        <v>0</v>
      </c>
      <c r="M52" s="28">
        <f t="shared" si="0"/>
        <v>0</v>
      </c>
      <c r="N52" s="28">
        <f t="shared" si="1"/>
        <v>0</v>
      </c>
    </row>
    <row r="53" spans="1:14" ht="15" customHeight="1">
      <c r="A53" s="5" t="s">
        <v>582</v>
      </c>
      <c r="B53" s="6" t="s">
        <v>418</v>
      </c>
      <c r="C53" s="28"/>
      <c r="D53" s="28"/>
      <c r="E53" s="28"/>
      <c r="F53" s="28"/>
      <c r="G53" s="28"/>
      <c r="H53" s="28"/>
      <c r="I53" s="28"/>
      <c r="J53" s="28"/>
      <c r="K53" s="28"/>
      <c r="L53" s="28">
        <f t="shared" si="2"/>
        <v>0</v>
      </c>
      <c r="M53" s="28">
        <f t="shared" si="0"/>
        <v>0</v>
      </c>
      <c r="N53" s="28">
        <f t="shared" si="1"/>
        <v>0</v>
      </c>
    </row>
    <row r="54" spans="1:14" ht="15" customHeight="1">
      <c r="A54" s="5" t="s">
        <v>583</v>
      </c>
      <c r="B54" s="6" t="s">
        <v>419</v>
      </c>
      <c r="C54" s="28"/>
      <c r="D54" s="28"/>
      <c r="E54" s="28"/>
      <c r="F54" s="28"/>
      <c r="G54" s="28"/>
      <c r="H54" s="28"/>
      <c r="I54" s="28"/>
      <c r="J54" s="28"/>
      <c r="K54" s="28"/>
      <c r="L54" s="28">
        <f t="shared" si="2"/>
        <v>0</v>
      </c>
      <c r="M54" s="28">
        <f t="shared" si="0"/>
        <v>0</v>
      </c>
      <c r="N54" s="28">
        <f t="shared" si="1"/>
        <v>0</v>
      </c>
    </row>
    <row r="55" spans="1:14" ht="15" customHeight="1">
      <c r="A55" s="38" t="s">
        <v>618</v>
      </c>
      <c r="B55" s="44" t="s">
        <v>420</v>
      </c>
      <c r="C55" s="28"/>
      <c r="D55" s="163">
        <v>20000</v>
      </c>
      <c r="E55" s="163">
        <v>20000</v>
      </c>
      <c r="F55" s="28"/>
      <c r="G55" s="28"/>
      <c r="H55" s="28"/>
      <c r="I55" s="28"/>
      <c r="J55" s="28"/>
      <c r="K55" s="28"/>
      <c r="L55" s="28">
        <f t="shared" si="2"/>
        <v>0</v>
      </c>
      <c r="M55" s="28">
        <f t="shared" si="0"/>
        <v>20000</v>
      </c>
      <c r="N55" s="28">
        <f t="shared" si="1"/>
        <v>20000</v>
      </c>
    </row>
    <row r="56" spans="1:14" ht="15" customHeight="1">
      <c r="A56" s="13" t="s">
        <v>600</v>
      </c>
      <c r="B56" s="6" t="s">
        <v>459</v>
      </c>
      <c r="C56" s="28"/>
      <c r="D56" s="28"/>
      <c r="E56" s="28"/>
      <c r="F56" s="28"/>
      <c r="G56" s="28"/>
      <c r="H56" s="28"/>
      <c r="I56" s="28"/>
      <c r="J56" s="28"/>
      <c r="K56" s="28"/>
      <c r="L56" s="28">
        <f t="shared" si="2"/>
        <v>0</v>
      </c>
      <c r="M56" s="28">
        <f t="shared" si="0"/>
        <v>0</v>
      </c>
      <c r="N56" s="28">
        <f t="shared" si="1"/>
        <v>0</v>
      </c>
    </row>
    <row r="57" spans="1:14" ht="15" customHeight="1">
      <c r="A57" s="13" t="s">
        <v>601</v>
      </c>
      <c r="B57" s="6" t="s">
        <v>460</v>
      </c>
      <c r="C57" s="28"/>
      <c r="D57" s="28"/>
      <c r="E57" s="28"/>
      <c r="F57" s="28"/>
      <c r="G57" s="28"/>
      <c r="H57" s="28"/>
      <c r="I57" s="28"/>
      <c r="J57" s="28"/>
      <c r="K57" s="28"/>
      <c r="L57" s="28">
        <f t="shared" si="2"/>
        <v>0</v>
      </c>
      <c r="M57" s="28">
        <f t="shared" si="0"/>
        <v>0</v>
      </c>
      <c r="N57" s="28">
        <f t="shared" si="1"/>
        <v>0</v>
      </c>
    </row>
    <row r="58" spans="1:14" ht="15" customHeight="1">
      <c r="A58" s="13" t="s">
        <v>461</v>
      </c>
      <c r="B58" s="6" t="s">
        <v>462</v>
      </c>
      <c r="C58" s="28"/>
      <c r="D58" s="28"/>
      <c r="E58" s="28"/>
      <c r="F58" s="28"/>
      <c r="G58" s="28"/>
      <c r="H58" s="28"/>
      <c r="I58" s="28"/>
      <c r="J58" s="28"/>
      <c r="K58" s="28"/>
      <c r="L58" s="28">
        <f t="shared" si="2"/>
        <v>0</v>
      </c>
      <c r="M58" s="28">
        <f t="shared" si="0"/>
        <v>0</v>
      </c>
      <c r="N58" s="28">
        <f t="shared" si="1"/>
        <v>0</v>
      </c>
    </row>
    <row r="59" spans="1:14" ht="15" customHeight="1">
      <c r="A59" s="13" t="s">
        <v>602</v>
      </c>
      <c r="B59" s="6" t="s">
        <v>463</v>
      </c>
      <c r="C59" s="28"/>
      <c r="D59" s="28"/>
      <c r="E59" s="28"/>
      <c r="F59" s="28"/>
      <c r="G59" s="28"/>
      <c r="H59" s="28"/>
      <c r="I59" s="28"/>
      <c r="J59" s="28"/>
      <c r="K59" s="28"/>
      <c r="L59" s="28">
        <f t="shared" si="2"/>
        <v>0</v>
      </c>
      <c r="M59" s="28">
        <f t="shared" si="0"/>
        <v>0</v>
      </c>
      <c r="N59" s="28">
        <f t="shared" si="1"/>
        <v>0</v>
      </c>
    </row>
    <row r="60" spans="1:14" ht="15" customHeight="1">
      <c r="A60" s="13" t="s">
        <v>464</v>
      </c>
      <c r="B60" s="6" t="s">
        <v>465</v>
      </c>
      <c r="C60" s="28"/>
      <c r="D60" s="28"/>
      <c r="E60" s="28"/>
      <c r="F60" s="28"/>
      <c r="G60" s="28"/>
      <c r="H60" s="28"/>
      <c r="I60" s="28"/>
      <c r="J60" s="28"/>
      <c r="K60" s="28"/>
      <c r="L60" s="28">
        <f t="shared" si="2"/>
        <v>0</v>
      </c>
      <c r="M60" s="28">
        <f t="shared" si="0"/>
        <v>0</v>
      </c>
      <c r="N60" s="28">
        <f t="shared" si="1"/>
        <v>0</v>
      </c>
    </row>
    <row r="61" spans="1:14" ht="15" customHeight="1">
      <c r="A61" s="38" t="s">
        <v>623</v>
      </c>
      <c r="B61" s="44" t="s">
        <v>466</v>
      </c>
      <c r="C61" s="28"/>
      <c r="D61" s="28"/>
      <c r="E61" s="28"/>
      <c r="F61" s="28"/>
      <c r="G61" s="28"/>
      <c r="H61" s="28"/>
      <c r="I61" s="28"/>
      <c r="J61" s="28"/>
      <c r="K61" s="28"/>
      <c r="L61" s="28">
        <f t="shared" si="2"/>
        <v>0</v>
      </c>
      <c r="M61" s="28">
        <f t="shared" si="0"/>
        <v>0</v>
      </c>
      <c r="N61" s="28">
        <f t="shared" si="1"/>
        <v>0</v>
      </c>
    </row>
    <row r="62" spans="1:14" ht="15" customHeight="1">
      <c r="A62" s="13" t="s">
        <v>472</v>
      </c>
      <c r="B62" s="6" t="s">
        <v>473</v>
      </c>
      <c r="C62" s="28"/>
      <c r="D62" s="28"/>
      <c r="E62" s="28"/>
      <c r="F62" s="28"/>
      <c r="G62" s="28"/>
      <c r="H62" s="28"/>
      <c r="I62" s="28"/>
      <c r="J62" s="28"/>
      <c r="K62" s="28"/>
      <c r="L62" s="28">
        <f t="shared" si="2"/>
        <v>0</v>
      </c>
      <c r="M62" s="28">
        <f t="shared" si="0"/>
        <v>0</v>
      </c>
      <c r="N62" s="28">
        <f t="shared" si="1"/>
        <v>0</v>
      </c>
    </row>
    <row r="63" spans="1:14" ht="15" customHeight="1">
      <c r="A63" s="5" t="s">
        <v>605</v>
      </c>
      <c r="B63" s="6" t="s">
        <v>474</v>
      </c>
      <c r="C63" s="28"/>
      <c r="D63" s="28"/>
      <c r="E63" s="28"/>
      <c r="F63" s="28"/>
      <c r="G63" s="28"/>
      <c r="H63" s="28"/>
      <c r="I63" s="28"/>
      <c r="J63" s="28"/>
      <c r="K63" s="28"/>
      <c r="L63" s="28">
        <f t="shared" si="2"/>
        <v>0</v>
      </c>
      <c r="M63" s="28">
        <f t="shared" si="0"/>
        <v>0</v>
      </c>
      <c r="N63" s="28">
        <f t="shared" si="1"/>
        <v>0</v>
      </c>
    </row>
    <row r="64" spans="1:14" ht="15" customHeight="1">
      <c r="A64" s="13" t="s">
        <v>606</v>
      </c>
      <c r="B64" s="6" t="s">
        <v>475</v>
      </c>
      <c r="C64" s="28"/>
      <c r="D64" s="28">
        <v>220</v>
      </c>
      <c r="E64" s="28">
        <v>220</v>
      </c>
      <c r="F64" s="28"/>
      <c r="G64" s="28"/>
      <c r="H64" s="28"/>
      <c r="I64" s="28"/>
      <c r="J64" s="28"/>
      <c r="K64" s="28"/>
      <c r="L64" s="28">
        <f t="shared" si="2"/>
        <v>0</v>
      </c>
      <c r="M64" s="28">
        <f t="shared" si="0"/>
        <v>220</v>
      </c>
      <c r="N64" s="28">
        <f t="shared" si="1"/>
        <v>220</v>
      </c>
    </row>
    <row r="65" spans="1:14" ht="15" customHeight="1">
      <c r="A65" s="38" t="s">
        <v>626</v>
      </c>
      <c r="B65" s="44" t="s">
        <v>476</v>
      </c>
      <c r="C65" s="28"/>
      <c r="D65" s="163">
        <v>220</v>
      </c>
      <c r="E65" s="163">
        <v>220</v>
      </c>
      <c r="F65" s="28"/>
      <c r="G65" s="28"/>
      <c r="H65" s="28"/>
      <c r="I65" s="28"/>
      <c r="J65" s="28"/>
      <c r="K65" s="28"/>
      <c r="L65" s="28">
        <f t="shared" si="2"/>
        <v>0</v>
      </c>
      <c r="M65" s="28">
        <f t="shared" si="0"/>
        <v>220</v>
      </c>
      <c r="N65" s="28">
        <f t="shared" si="1"/>
        <v>220</v>
      </c>
    </row>
    <row r="66" spans="1:14" ht="15" customHeight="1">
      <c r="A66" s="113" t="s">
        <v>682</v>
      </c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28">
        <f t="shared" si="2"/>
        <v>0</v>
      </c>
      <c r="M66" s="28">
        <f t="shared" si="0"/>
        <v>0</v>
      </c>
      <c r="N66" s="28">
        <f t="shared" si="1"/>
        <v>0</v>
      </c>
    </row>
    <row r="67" spans="1:14" ht="15.75">
      <c r="A67" s="95" t="s">
        <v>625</v>
      </c>
      <c r="B67" s="89" t="s">
        <v>477</v>
      </c>
      <c r="C67" s="164">
        <v>139703</v>
      </c>
      <c r="D67" s="164">
        <v>159014</v>
      </c>
      <c r="E67" s="164">
        <v>153671</v>
      </c>
      <c r="F67" s="164">
        <v>2540</v>
      </c>
      <c r="G67" s="164">
        <v>2540</v>
      </c>
      <c r="H67" s="164">
        <v>1936</v>
      </c>
      <c r="I67" s="143">
        <f>I65+I48+I61+I44+I33+I55+I19</f>
        <v>0</v>
      </c>
      <c r="J67" s="143">
        <f>J65+J48+J61+J44+J33+J55+J19</f>
        <v>7386</v>
      </c>
      <c r="K67" s="143">
        <f>K65+K48+K61+K44+K33+K55+K19</f>
        <v>7233</v>
      </c>
      <c r="L67" s="28">
        <f t="shared" si="2"/>
        <v>142243</v>
      </c>
      <c r="M67" s="28">
        <f t="shared" si="0"/>
        <v>168940</v>
      </c>
      <c r="N67" s="28">
        <f t="shared" si="1"/>
        <v>162840</v>
      </c>
    </row>
    <row r="68" spans="1:14" ht="15.75">
      <c r="A68" s="97" t="s">
        <v>691</v>
      </c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28">
        <f t="shared" si="2"/>
        <v>0</v>
      </c>
      <c r="M68" s="28">
        <f t="shared" si="0"/>
        <v>0</v>
      </c>
      <c r="N68" s="28">
        <f t="shared" si="1"/>
        <v>0</v>
      </c>
    </row>
    <row r="69" spans="1:14" ht="15.75">
      <c r="A69" s="97" t="s">
        <v>692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28">
        <f t="shared" si="2"/>
        <v>0</v>
      </c>
      <c r="M69" s="28">
        <f t="shared" si="0"/>
        <v>0</v>
      </c>
      <c r="N69" s="28">
        <f t="shared" si="1"/>
        <v>0</v>
      </c>
    </row>
    <row r="70" spans="1:14" ht="15">
      <c r="A70" s="36" t="s">
        <v>607</v>
      </c>
      <c r="B70" s="5" t="s">
        <v>478</v>
      </c>
      <c r="C70" s="28"/>
      <c r="D70" s="28"/>
      <c r="E70" s="28"/>
      <c r="F70" s="28"/>
      <c r="G70" s="28"/>
      <c r="H70" s="28"/>
      <c r="I70" s="28"/>
      <c r="J70" s="28"/>
      <c r="K70" s="28"/>
      <c r="L70" s="28">
        <f t="shared" si="2"/>
        <v>0</v>
      </c>
      <c r="M70" s="28">
        <f t="shared" si="0"/>
        <v>0</v>
      </c>
      <c r="N70" s="28">
        <f t="shared" si="1"/>
        <v>0</v>
      </c>
    </row>
    <row r="71" spans="1:14" ht="15">
      <c r="A71" s="13" t="s">
        <v>479</v>
      </c>
      <c r="B71" s="5" t="s">
        <v>480</v>
      </c>
      <c r="C71" s="28"/>
      <c r="D71" s="28"/>
      <c r="E71" s="28"/>
      <c r="F71" s="28"/>
      <c r="G71" s="28"/>
      <c r="H71" s="28"/>
      <c r="I71" s="28"/>
      <c r="J71" s="28"/>
      <c r="K71" s="28"/>
      <c r="L71" s="28">
        <f t="shared" si="2"/>
        <v>0</v>
      </c>
      <c r="M71" s="28">
        <f t="shared" si="0"/>
        <v>0</v>
      </c>
      <c r="N71" s="28">
        <f t="shared" si="1"/>
        <v>0</v>
      </c>
    </row>
    <row r="72" spans="1:14" ht="15">
      <c r="A72" s="36" t="s">
        <v>608</v>
      </c>
      <c r="B72" s="5" t="s">
        <v>481</v>
      </c>
      <c r="C72" s="28"/>
      <c r="D72" s="28"/>
      <c r="E72" s="28"/>
      <c r="F72" s="28"/>
      <c r="G72" s="28"/>
      <c r="H72" s="28"/>
      <c r="I72" s="28"/>
      <c r="J72" s="28"/>
      <c r="K72" s="28"/>
      <c r="L72" s="28">
        <f t="shared" si="2"/>
        <v>0</v>
      </c>
      <c r="M72" s="28">
        <f aca="true" t="shared" si="3" ref="M72:M97">D72+G72+J72</f>
        <v>0</v>
      </c>
      <c r="N72" s="28">
        <f aca="true" t="shared" si="4" ref="N72:N97">E72+H72+K72</f>
        <v>0</v>
      </c>
    </row>
    <row r="73" spans="1:14" ht="15">
      <c r="A73" s="15" t="s">
        <v>627</v>
      </c>
      <c r="B73" s="7" t="s">
        <v>482</v>
      </c>
      <c r="C73" s="28"/>
      <c r="D73" s="28"/>
      <c r="E73" s="28"/>
      <c r="F73" s="28"/>
      <c r="G73" s="28"/>
      <c r="H73" s="28"/>
      <c r="I73" s="28"/>
      <c r="J73" s="28"/>
      <c r="K73" s="28"/>
      <c r="L73" s="28">
        <f aca="true" t="shared" si="5" ref="L73:L97">C73+F73+I73</f>
        <v>0</v>
      </c>
      <c r="M73" s="28">
        <f t="shared" si="3"/>
        <v>0</v>
      </c>
      <c r="N73" s="28">
        <f t="shared" si="4"/>
        <v>0</v>
      </c>
    </row>
    <row r="74" spans="1:14" ht="15">
      <c r="A74" s="13" t="s">
        <v>609</v>
      </c>
      <c r="B74" s="5" t="s">
        <v>483</v>
      </c>
      <c r="C74" s="28"/>
      <c r="D74" s="28"/>
      <c r="E74" s="28"/>
      <c r="F74" s="28"/>
      <c r="G74" s="28"/>
      <c r="H74" s="28"/>
      <c r="I74" s="28"/>
      <c r="J74" s="28"/>
      <c r="K74" s="28"/>
      <c r="L74" s="28">
        <f t="shared" si="5"/>
        <v>0</v>
      </c>
      <c r="M74" s="28">
        <f t="shared" si="3"/>
        <v>0</v>
      </c>
      <c r="N74" s="28">
        <f t="shared" si="4"/>
        <v>0</v>
      </c>
    </row>
    <row r="75" spans="1:14" ht="15">
      <c r="A75" s="36" t="s">
        <v>484</v>
      </c>
      <c r="B75" s="5" t="s">
        <v>485</v>
      </c>
      <c r="C75" s="28"/>
      <c r="D75" s="28"/>
      <c r="E75" s="28"/>
      <c r="F75" s="28"/>
      <c r="G75" s="28"/>
      <c r="H75" s="28"/>
      <c r="I75" s="28"/>
      <c r="J75" s="28"/>
      <c r="K75" s="28"/>
      <c r="L75" s="28">
        <f t="shared" si="5"/>
        <v>0</v>
      </c>
      <c r="M75" s="28">
        <f t="shared" si="3"/>
        <v>0</v>
      </c>
      <c r="N75" s="28">
        <f t="shared" si="4"/>
        <v>0</v>
      </c>
    </row>
    <row r="76" spans="1:14" ht="15">
      <c r="A76" s="13" t="s">
        <v>610</v>
      </c>
      <c r="B76" s="5" t="s">
        <v>486</v>
      </c>
      <c r="C76" s="28"/>
      <c r="D76" s="28"/>
      <c r="E76" s="28"/>
      <c r="F76" s="28"/>
      <c r="G76" s="28"/>
      <c r="H76" s="28"/>
      <c r="I76" s="28"/>
      <c r="J76" s="28"/>
      <c r="K76" s="28"/>
      <c r="L76" s="28">
        <f t="shared" si="5"/>
        <v>0</v>
      </c>
      <c r="M76" s="28">
        <f t="shared" si="3"/>
        <v>0</v>
      </c>
      <c r="N76" s="28">
        <f t="shared" si="4"/>
        <v>0</v>
      </c>
    </row>
    <row r="77" spans="1:14" ht="15">
      <c r="A77" s="36" t="s">
        <v>487</v>
      </c>
      <c r="B77" s="5" t="s">
        <v>488</v>
      </c>
      <c r="C77" s="28"/>
      <c r="D77" s="28"/>
      <c r="E77" s="28"/>
      <c r="F77" s="28"/>
      <c r="G77" s="28"/>
      <c r="H77" s="28"/>
      <c r="I77" s="28"/>
      <c r="J77" s="28"/>
      <c r="K77" s="28"/>
      <c r="L77" s="28">
        <f t="shared" si="5"/>
        <v>0</v>
      </c>
      <c r="M77" s="28">
        <f t="shared" si="3"/>
        <v>0</v>
      </c>
      <c r="N77" s="28">
        <f t="shared" si="4"/>
        <v>0</v>
      </c>
    </row>
    <row r="78" spans="1:14" ht="15">
      <c r="A78" s="14" t="s">
        <v>628</v>
      </c>
      <c r="B78" s="7" t="s">
        <v>489</v>
      </c>
      <c r="C78" s="28"/>
      <c r="D78" s="28"/>
      <c r="E78" s="28"/>
      <c r="F78" s="28"/>
      <c r="G78" s="28"/>
      <c r="H78" s="28"/>
      <c r="I78" s="28"/>
      <c r="J78" s="28"/>
      <c r="K78" s="28"/>
      <c r="L78" s="28">
        <f t="shared" si="5"/>
        <v>0</v>
      </c>
      <c r="M78" s="28">
        <f t="shared" si="3"/>
        <v>0</v>
      </c>
      <c r="N78" s="28">
        <f t="shared" si="4"/>
        <v>0</v>
      </c>
    </row>
    <row r="79" spans="1:14" ht="15">
      <c r="A79" s="5" t="s">
        <v>689</v>
      </c>
      <c r="B79" s="5" t="s">
        <v>490</v>
      </c>
      <c r="C79" s="28">
        <v>32859</v>
      </c>
      <c r="D79" s="28">
        <v>32954</v>
      </c>
      <c r="E79" s="28">
        <v>32954</v>
      </c>
      <c r="F79" s="28">
        <v>133</v>
      </c>
      <c r="G79" s="28">
        <v>200</v>
      </c>
      <c r="H79" s="28">
        <v>200</v>
      </c>
      <c r="I79" s="28"/>
      <c r="J79" s="28">
        <v>248</v>
      </c>
      <c r="K79" s="28">
        <v>248</v>
      </c>
      <c r="L79" s="28">
        <f t="shared" si="5"/>
        <v>32992</v>
      </c>
      <c r="M79" s="28">
        <f t="shared" si="3"/>
        <v>33402</v>
      </c>
      <c r="N79" s="28">
        <f t="shared" si="4"/>
        <v>33402</v>
      </c>
    </row>
    <row r="80" spans="1:14" ht="15">
      <c r="A80" s="5" t="s">
        <v>690</v>
      </c>
      <c r="B80" s="5" t="s">
        <v>490</v>
      </c>
      <c r="C80" s="28"/>
      <c r="D80" s="28"/>
      <c r="E80" s="28"/>
      <c r="F80" s="28"/>
      <c r="G80" s="28"/>
      <c r="H80" s="28"/>
      <c r="I80" s="28"/>
      <c r="J80" s="28"/>
      <c r="K80" s="28"/>
      <c r="L80" s="28">
        <f t="shared" si="5"/>
        <v>0</v>
      </c>
      <c r="M80" s="28">
        <f t="shared" si="3"/>
        <v>0</v>
      </c>
      <c r="N80" s="28">
        <f t="shared" si="4"/>
        <v>0</v>
      </c>
    </row>
    <row r="81" spans="1:14" ht="15">
      <c r="A81" s="5" t="s">
        <v>687</v>
      </c>
      <c r="B81" s="5" t="s">
        <v>491</v>
      </c>
      <c r="C81" s="28"/>
      <c r="D81" s="28"/>
      <c r="E81" s="28"/>
      <c r="F81" s="28"/>
      <c r="G81" s="28"/>
      <c r="H81" s="28"/>
      <c r="I81" s="28"/>
      <c r="J81" s="28"/>
      <c r="K81" s="28"/>
      <c r="L81" s="28">
        <f t="shared" si="5"/>
        <v>0</v>
      </c>
      <c r="M81" s="28">
        <f t="shared" si="3"/>
        <v>0</v>
      </c>
      <c r="N81" s="28">
        <f t="shared" si="4"/>
        <v>0</v>
      </c>
    </row>
    <row r="82" spans="1:14" ht="15">
      <c r="A82" s="5" t="s">
        <v>688</v>
      </c>
      <c r="B82" s="5" t="s">
        <v>491</v>
      </c>
      <c r="C82" s="28"/>
      <c r="D82" s="28"/>
      <c r="E82" s="28"/>
      <c r="F82" s="28"/>
      <c r="G82" s="28"/>
      <c r="H82" s="28"/>
      <c r="I82" s="28"/>
      <c r="J82" s="28"/>
      <c r="K82" s="28"/>
      <c r="L82" s="28">
        <f t="shared" si="5"/>
        <v>0</v>
      </c>
      <c r="M82" s="28">
        <f t="shared" si="3"/>
        <v>0</v>
      </c>
      <c r="N82" s="28">
        <f t="shared" si="4"/>
        <v>0</v>
      </c>
    </row>
    <row r="83" spans="1:14" ht="15">
      <c r="A83" s="7" t="s">
        <v>629</v>
      </c>
      <c r="B83" s="7" t="s">
        <v>492</v>
      </c>
      <c r="C83" s="142">
        <v>32859</v>
      </c>
      <c r="D83" s="142">
        <v>32954</v>
      </c>
      <c r="E83" s="142">
        <v>32954</v>
      </c>
      <c r="F83" s="142">
        <v>133</v>
      </c>
      <c r="G83" s="142">
        <v>200</v>
      </c>
      <c r="H83" s="142">
        <v>200</v>
      </c>
      <c r="I83" s="142">
        <f>SUM(I79:I82)</f>
        <v>0</v>
      </c>
      <c r="J83" s="142">
        <f>SUM(J79:J82)</f>
        <v>248</v>
      </c>
      <c r="K83" s="142">
        <f>SUM(K79:K82)</f>
        <v>248</v>
      </c>
      <c r="L83" s="28">
        <f t="shared" si="5"/>
        <v>32992</v>
      </c>
      <c r="M83" s="28">
        <f t="shared" si="3"/>
        <v>33402</v>
      </c>
      <c r="N83" s="28">
        <f t="shared" si="4"/>
        <v>33402</v>
      </c>
    </row>
    <row r="84" spans="1:14" ht="15">
      <c r="A84" s="36" t="s">
        <v>493</v>
      </c>
      <c r="B84" s="5" t="s">
        <v>494</v>
      </c>
      <c r="C84" s="28"/>
      <c r="D84" s="28">
        <v>2944</v>
      </c>
      <c r="E84" s="28">
        <v>2944</v>
      </c>
      <c r="F84" s="28"/>
      <c r="G84" s="28"/>
      <c r="H84" s="28"/>
      <c r="I84" s="28"/>
      <c r="J84" s="28"/>
      <c r="K84" s="28"/>
      <c r="L84" s="28">
        <f t="shared" si="5"/>
        <v>0</v>
      </c>
      <c r="M84" s="28">
        <f t="shared" si="3"/>
        <v>2944</v>
      </c>
      <c r="N84" s="28">
        <f t="shared" si="4"/>
        <v>2944</v>
      </c>
    </row>
    <row r="85" spans="1:14" ht="15">
      <c r="A85" s="36" t="s">
        <v>495</v>
      </c>
      <c r="B85" s="5" t="s">
        <v>496</v>
      </c>
      <c r="C85" s="28"/>
      <c r="D85" s="28"/>
      <c r="E85" s="28"/>
      <c r="F85" s="28"/>
      <c r="G85" s="28"/>
      <c r="H85" s="28"/>
      <c r="I85" s="28"/>
      <c r="J85" s="28"/>
      <c r="K85" s="28"/>
      <c r="L85" s="28">
        <f t="shared" si="5"/>
        <v>0</v>
      </c>
      <c r="M85" s="28">
        <f t="shared" si="3"/>
        <v>0</v>
      </c>
      <c r="N85" s="28">
        <f t="shared" si="4"/>
        <v>0</v>
      </c>
    </row>
    <row r="86" spans="1:14" ht="15">
      <c r="A86" s="36" t="s">
        <v>497</v>
      </c>
      <c r="B86" s="5" t="s">
        <v>498</v>
      </c>
      <c r="C86" s="28"/>
      <c r="D86" s="28"/>
      <c r="E86" s="28"/>
      <c r="F86" s="28"/>
      <c r="G86" s="28"/>
      <c r="H86" s="28"/>
      <c r="I86" s="28"/>
      <c r="J86" s="28"/>
      <c r="K86" s="28"/>
      <c r="L86" s="28">
        <f t="shared" si="5"/>
        <v>0</v>
      </c>
      <c r="M86" s="28">
        <f t="shared" si="3"/>
        <v>0</v>
      </c>
      <c r="N86" s="28">
        <f t="shared" si="4"/>
        <v>0</v>
      </c>
    </row>
    <row r="87" spans="1:14" ht="15">
      <c r="A87" s="36" t="s">
        <v>499</v>
      </c>
      <c r="B87" s="5" t="s">
        <v>500</v>
      </c>
      <c r="C87" s="28"/>
      <c r="D87" s="28"/>
      <c r="E87" s="28"/>
      <c r="F87" s="28"/>
      <c r="G87" s="28"/>
      <c r="H87" s="28"/>
      <c r="I87" s="28"/>
      <c r="J87" s="28"/>
      <c r="K87" s="28"/>
      <c r="L87" s="28">
        <f t="shared" si="5"/>
        <v>0</v>
      </c>
      <c r="M87" s="28">
        <f t="shared" si="3"/>
        <v>0</v>
      </c>
      <c r="N87" s="28">
        <f t="shared" si="4"/>
        <v>0</v>
      </c>
    </row>
    <row r="88" spans="1:14" ht="15">
      <c r="A88" s="13" t="s">
        <v>611</v>
      </c>
      <c r="B88" s="5" t="s">
        <v>501</v>
      </c>
      <c r="C88" s="28"/>
      <c r="D88" s="28"/>
      <c r="E88" s="28"/>
      <c r="F88" s="28"/>
      <c r="G88" s="28"/>
      <c r="H88" s="28"/>
      <c r="I88" s="28"/>
      <c r="J88" s="28"/>
      <c r="K88" s="28"/>
      <c r="L88" s="28">
        <f t="shared" si="5"/>
        <v>0</v>
      </c>
      <c r="M88" s="28">
        <f t="shared" si="3"/>
        <v>0</v>
      </c>
      <c r="N88" s="28">
        <f t="shared" si="4"/>
        <v>0</v>
      </c>
    </row>
    <row r="89" spans="1:14" ht="15">
      <c r="A89" s="15" t="s">
        <v>630</v>
      </c>
      <c r="B89" s="7" t="s">
        <v>503</v>
      </c>
      <c r="C89" s="142">
        <v>32859</v>
      </c>
      <c r="D89" s="142">
        <v>35898</v>
      </c>
      <c r="E89" s="142">
        <v>35898</v>
      </c>
      <c r="F89" s="142">
        <v>133</v>
      </c>
      <c r="G89" s="142">
        <v>200</v>
      </c>
      <c r="H89" s="142">
        <v>200</v>
      </c>
      <c r="I89" s="142"/>
      <c r="J89" s="142">
        <v>248</v>
      </c>
      <c r="K89" s="142">
        <v>248</v>
      </c>
      <c r="L89" s="28">
        <f t="shared" si="5"/>
        <v>32992</v>
      </c>
      <c r="M89" s="28">
        <f t="shared" si="3"/>
        <v>36346</v>
      </c>
      <c r="N89" s="28">
        <f t="shared" si="4"/>
        <v>36346</v>
      </c>
    </row>
    <row r="90" spans="1:14" ht="15">
      <c r="A90" s="13" t="s">
        <v>504</v>
      </c>
      <c r="B90" s="5" t="s">
        <v>505</v>
      </c>
      <c r="C90" s="28"/>
      <c r="D90" s="28"/>
      <c r="E90" s="28"/>
      <c r="F90" s="28"/>
      <c r="G90" s="28"/>
      <c r="H90" s="28"/>
      <c r="I90" s="28"/>
      <c r="J90" s="28"/>
      <c r="K90" s="28"/>
      <c r="L90" s="28">
        <f t="shared" si="5"/>
        <v>0</v>
      </c>
      <c r="M90" s="28">
        <f t="shared" si="3"/>
        <v>0</v>
      </c>
      <c r="N90" s="28">
        <f t="shared" si="4"/>
        <v>0</v>
      </c>
    </row>
    <row r="91" spans="1:14" ht="15">
      <c r="A91" s="13" t="s">
        <v>506</v>
      </c>
      <c r="B91" s="5" t="s">
        <v>507</v>
      </c>
      <c r="C91" s="28"/>
      <c r="D91" s="28"/>
      <c r="E91" s="28"/>
      <c r="F91" s="28"/>
      <c r="G91" s="28"/>
      <c r="H91" s="28"/>
      <c r="I91" s="28"/>
      <c r="J91" s="28"/>
      <c r="K91" s="28"/>
      <c r="L91" s="28">
        <f t="shared" si="5"/>
        <v>0</v>
      </c>
      <c r="M91" s="28">
        <f t="shared" si="3"/>
        <v>0</v>
      </c>
      <c r="N91" s="28">
        <f t="shared" si="4"/>
        <v>0</v>
      </c>
    </row>
    <row r="92" spans="1:14" ht="15">
      <c r="A92" s="36" t="s">
        <v>508</v>
      </c>
      <c r="B92" s="5" t="s">
        <v>509</v>
      </c>
      <c r="C92" s="28"/>
      <c r="D92" s="28"/>
      <c r="E92" s="28"/>
      <c r="F92" s="28"/>
      <c r="G92" s="28"/>
      <c r="H92" s="28"/>
      <c r="I92" s="28"/>
      <c r="J92" s="28"/>
      <c r="K92" s="28"/>
      <c r="L92" s="28">
        <f t="shared" si="5"/>
        <v>0</v>
      </c>
      <c r="M92" s="28">
        <f t="shared" si="3"/>
        <v>0</v>
      </c>
      <c r="N92" s="28">
        <f t="shared" si="4"/>
        <v>0</v>
      </c>
    </row>
    <row r="93" spans="1:14" ht="15">
      <c r="A93" s="36" t="s">
        <v>612</v>
      </c>
      <c r="B93" s="5" t="s">
        <v>510</v>
      </c>
      <c r="C93" s="28"/>
      <c r="D93" s="28"/>
      <c r="E93" s="28"/>
      <c r="F93" s="28"/>
      <c r="G93" s="28"/>
      <c r="H93" s="28"/>
      <c r="I93" s="28"/>
      <c r="J93" s="28"/>
      <c r="K93" s="28"/>
      <c r="L93" s="28">
        <f t="shared" si="5"/>
        <v>0</v>
      </c>
      <c r="M93" s="28">
        <f t="shared" si="3"/>
        <v>0</v>
      </c>
      <c r="N93" s="28">
        <f t="shared" si="4"/>
        <v>0</v>
      </c>
    </row>
    <row r="94" spans="1:14" ht="15">
      <c r="A94" s="14" t="s">
        <v>631</v>
      </c>
      <c r="B94" s="7" t="s">
        <v>511</v>
      </c>
      <c r="C94" s="28"/>
      <c r="D94" s="28"/>
      <c r="E94" s="28"/>
      <c r="F94" s="28"/>
      <c r="G94" s="28"/>
      <c r="H94" s="28"/>
      <c r="I94" s="28"/>
      <c r="J94" s="28"/>
      <c r="K94" s="28"/>
      <c r="L94" s="28">
        <f t="shared" si="5"/>
        <v>0</v>
      </c>
      <c r="M94" s="28">
        <f t="shared" si="3"/>
        <v>0</v>
      </c>
      <c r="N94" s="28">
        <f t="shared" si="4"/>
        <v>0</v>
      </c>
    </row>
    <row r="95" spans="1:14" ht="15">
      <c r="A95" s="15" t="s">
        <v>512</v>
      </c>
      <c r="B95" s="7" t="s">
        <v>513</v>
      </c>
      <c r="C95" s="28"/>
      <c r="D95" s="28"/>
      <c r="E95" s="28"/>
      <c r="F95" s="28"/>
      <c r="G95" s="28"/>
      <c r="H95" s="28"/>
      <c r="I95" s="28"/>
      <c r="J95" s="28"/>
      <c r="K95" s="28"/>
      <c r="L95" s="28">
        <f t="shared" si="5"/>
        <v>0</v>
      </c>
      <c r="M95" s="28">
        <f t="shared" si="3"/>
        <v>0</v>
      </c>
      <c r="N95" s="28">
        <f t="shared" si="4"/>
        <v>0</v>
      </c>
    </row>
    <row r="96" spans="1:14" ht="15.75">
      <c r="A96" s="92" t="s">
        <v>632</v>
      </c>
      <c r="B96" s="93" t="s">
        <v>514</v>
      </c>
      <c r="C96" s="164">
        <v>32859</v>
      </c>
      <c r="D96" s="164">
        <v>35898</v>
      </c>
      <c r="E96" s="164">
        <v>35898</v>
      </c>
      <c r="F96" s="143">
        <v>133</v>
      </c>
      <c r="G96" s="143">
        <v>200</v>
      </c>
      <c r="H96" s="143">
        <v>200</v>
      </c>
      <c r="I96" s="143"/>
      <c r="J96" s="143">
        <v>248</v>
      </c>
      <c r="K96" s="143">
        <v>248</v>
      </c>
      <c r="L96" s="28">
        <f t="shared" si="5"/>
        <v>32992</v>
      </c>
      <c r="M96" s="28">
        <f t="shared" si="3"/>
        <v>36346</v>
      </c>
      <c r="N96" s="28">
        <f t="shared" si="4"/>
        <v>36346</v>
      </c>
    </row>
    <row r="97" spans="1:14" ht="15.75">
      <c r="A97" s="101" t="s">
        <v>614</v>
      </c>
      <c r="B97" s="112"/>
      <c r="C97" s="165">
        <v>172562</v>
      </c>
      <c r="D97" s="165">
        <v>194912</v>
      </c>
      <c r="E97" s="165">
        <v>189569</v>
      </c>
      <c r="F97" s="165">
        <v>2673</v>
      </c>
      <c r="G97" s="165">
        <v>2740</v>
      </c>
      <c r="H97" s="165">
        <v>2136</v>
      </c>
      <c r="I97" s="144"/>
      <c r="J97" s="144">
        <v>7634</v>
      </c>
      <c r="K97" s="144">
        <v>7481</v>
      </c>
      <c r="L97" s="28">
        <f t="shared" si="5"/>
        <v>175235</v>
      </c>
      <c r="M97" s="28">
        <f t="shared" si="3"/>
        <v>205286</v>
      </c>
      <c r="N97" s="28">
        <f t="shared" si="4"/>
        <v>199186</v>
      </c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9"/>
  <sheetViews>
    <sheetView view="pageLayout" zoomScale="75" zoomScalePageLayoutView="75" workbookViewId="0" topLeftCell="B34">
      <selection activeCell="C6" sqref="C6:K47"/>
    </sheetView>
  </sheetViews>
  <sheetFormatPr defaultColWidth="9.140625" defaultRowHeight="15"/>
  <cols>
    <col min="1" max="1" width="60.140625" style="0" customWidth="1"/>
    <col min="2" max="2" width="9.421875" style="0" customWidth="1"/>
    <col min="3" max="3" width="15.00390625" style="0" customWidth="1"/>
    <col min="4" max="4" width="16.140625" style="0" customWidth="1"/>
    <col min="5" max="5" width="15.8515625" style="0" customWidth="1"/>
    <col min="6" max="6" width="11.57421875" style="0" customWidth="1"/>
    <col min="7" max="7" width="12.57421875" style="0" customWidth="1"/>
    <col min="8" max="8" width="13.28125" style="0" customWidth="1"/>
    <col min="9" max="9" width="16.7109375" style="0" customWidth="1"/>
    <col min="10" max="10" width="15.00390625" style="0" customWidth="1"/>
    <col min="11" max="11" width="15.8515625" style="0" customWidth="1"/>
  </cols>
  <sheetData>
    <row r="1" spans="1:8" ht="21.75" customHeight="1">
      <c r="A1" s="283" t="s">
        <v>774</v>
      </c>
      <c r="B1" s="284"/>
      <c r="C1" s="284"/>
      <c r="D1" s="284"/>
      <c r="E1" s="284"/>
      <c r="F1" s="284"/>
      <c r="G1" s="284"/>
      <c r="H1" s="284"/>
    </row>
    <row r="2" spans="1:8" ht="26.25" customHeight="1">
      <c r="A2" s="286" t="s">
        <v>3</v>
      </c>
      <c r="B2" s="287"/>
      <c r="C2" s="287"/>
      <c r="D2" s="287"/>
      <c r="E2" s="287"/>
      <c r="F2" s="287"/>
      <c r="G2" s="287"/>
      <c r="H2" s="287"/>
    </row>
    <row r="4" spans="1:11" ht="15" customHeight="1">
      <c r="A4" s="288" t="s">
        <v>697</v>
      </c>
      <c r="B4" s="290" t="s">
        <v>213</v>
      </c>
      <c r="C4" s="292" t="s">
        <v>706</v>
      </c>
      <c r="D4" s="293"/>
      <c r="E4" s="294"/>
      <c r="F4" s="298" t="s">
        <v>725</v>
      </c>
      <c r="G4" s="300"/>
      <c r="H4" s="301"/>
      <c r="I4" s="292" t="s">
        <v>707</v>
      </c>
      <c r="J4" s="300"/>
      <c r="K4" s="301"/>
    </row>
    <row r="5" spans="1:11" ht="23.25" customHeight="1">
      <c r="A5" s="302"/>
      <c r="B5" s="302"/>
      <c r="C5" s="3" t="s">
        <v>723</v>
      </c>
      <c r="D5" s="3" t="s">
        <v>740</v>
      </c>
      <c r="E5" s="70" t="s">
        <v>741</v>
      </c>
      <c r="F5" s="3" t="s">
        <v>723</v>
      </c>
      <c r="G5" s="3" t="s">
        <v>740</v>
      </c>
      <c r="H5" s="70" t="s">
        <v>741</v>
      </c>
      <c r="I5" s="3" t="s">
        <v>723</v>
      </c>
      <c r="J5" s="3" t="s">
        <v>740</v>
      </c>
      <c r="K5" s="70" t="s">
        <v>741</v>
      </c>
    </row>
    <row r="6" spans="1:11" ht="16.5" customHeight="1">
      <c r="A6" s="28"/>
      <c r="B6" s="28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5">
      <c r="A7" s="28"/>
      <c r="B7" s="28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5">
      <c r="A8" s="28"/>
      <c r="B8" s="28"/>
      <c r="C8" s="203"/>
      <c r="D8" s="203"/>
      <c r="E8" s="203"/>
      <c r="F8" s="203"/>
      <c r="G8" s="203"/>
      <c r="H8" s="203"/>
      <c r="I8" s="203"/>
      <c r="J8" s="203"/>
      <c r="K8" s="203"/>
    </row>
    <row r="9" spans="1:11" ht="15">
      <c r="A9" s="13" t="s">
        <v>315</v>
      </c>
      <c r="B9" s="6" t="s">
        <v>316</v>
      </c>
      <c r="C9" s="203"/>
      <c r="D9" s="203">
        <v>176000</v>
      </c>
      <c r="E9" s="203">
        <v>169600</v>
      </c>
      <c r="F9" s="203"/>
      <c r="G9" s="203">
        <v>83500</v>
      </c>
      <c r="H9" s="203">
        <v>83500</v>
      </c>
      <c r="I9" s="203"/>
      <c r="J9" s="203">
        <f>SUM(D9+G9)</f>
        <v>259500</v>
      </c>
      <c r="K9" s="203">
        <f>SUM(E9+H9)</f>
        <v>253100</v>
      </c>
    </row>
    <row r="10" spans="1:11" ht="15">
      <c r="A10" s="13"/>
      <c r="B10" s="6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15">
      <c r="A11" s="13"/>
      <c r="B11" s="6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ht="15">
      <c r="A12" s="13"/>
      <c r="B12" s="6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5">
      <c r="A13" s="13"/>
      <c r="B13" s="6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1" ht="15">
      <c r="A14" s="13" t="s">
        <v>529</v>
      </c>
      <c r="B14" s="6" t="s">
        <v>317</v>
      </c>
      <c r="C14" s="203"/>
      <c r="D14" s="203"/>
      <c r="E14" s="203"/>
      <c r="F14" s="203"/>
      <c r="G14" s="203"/>
      <c r="H14" s="203"/>
      <c r="I14" s="203"/>
      <c r="J14" s="203">
        <f>SUM(D14+G14)</f>
        <v>0</v>
      </c>
      <c r="K14" s="203">
        <f>SUM(E14+H14)</f>
        <v>0</v>
      </c>
    </row>
    <row r="15" spans="1:11" ht="15">
      <c r="A15" s="13"/>
      <c r="B15" s="6"/>
      <c r="C15" s="203"/>
      <c r="D15" s="203"/>
      <c r="E15" s="203"/>
      <c r="F15" s="203"/>
      <c r="G15" s="203"/>
      <c r="H15" s="203"/>
      <c r="I15" s="203"/>
      <c r="J15" s="203">
        <f aca="true" t="shared" si="0" ref="J15:J29">SUM(D15+G15)</f>
        <v>0</v>
      </c>
      <c r="K15" s="203">
        <f aca="true" t="shared" si="1" ref="K15:K29">SUM(E15+H15)</f>
        <v>0</v>
      </c>
    </row>
    <row r="16" spans="1:11" ht="15">
      <c r="A16" s="13"/>
      <c r="B16" s="6"/>
      <c r="C16" s="203"/>
      <c r="D16" s="203"/>
      <c r="E16" s="203"/>
      <c r="F16" s="203"/>
      <c r="G16" s="203"/>
      <c r="H16" s="203"/>
      <c r="I16" s="203"/>
      <c r="J16" s="203">
        <f t="shared" si="0"/>
        <v>0</v>
      </c>
      <c r="K16" s="203">
        <f t="shared" si="1"/>
        <v>0</v>
      </c>
    </row>
    <row r="17" spans="1:11" ht="15">
      <c r="A17" s="13"/>
      <c r="B17" s="6"/>
      <c r="C17" s="203"/>
      <c r="D17" s="203"/>
      <c r="E17" s="203"/>
      <c r="F17" s="203"/>
      <c r="G17" s="203"/>
      <c r="H17" s="203"/>
      <c r="I17" s="203"/>
      <c r="J17" s="203">
        <f t="shared" si="0"/>
        <v>0</v>
      </c>
      <c r="K17" s="203">
        <f t="shared" si="1"/>
        <v>0</v>
      </c>
    </row>
    <row r="18" spans="1:11" ht="15">
      <c r="A18" s="13"/>
      <c r="B18" s="6"/>
      <c r="C18" s="203"/>
      <c r="D18" s="203"/>
      <c r="E18" s="203"/>
      <c r="F18" s="203"/>
      <c r="G18" s="203"/>
      <c r="H18" s="203"/>
      <c r="I18" s="203"/>
      <c r="J18" s="203">
        <f t="shared" si="0"/>
        <v>0</v>
      </c>
      <c r="K18" s="203">
        <f t="shared" si="1"/>
        <v>0</v>
      </c>
    </row>
    <row r="19" spans="1:11" ht="15">
      <c r="A19" s="5" t="s">
        <v>318</v>
      </c>
      <c r="B19" s="6" t="s">
        <v>319</v>
      </c>
      <c r="C19" s="203"/>
      <c r="D19" s="203">
        <v>301000</v>
      </c>
      <c r="E19" s="203">
        <v>300867</v>
      </c>
      <c r="F19" s="203"/>
      <c r="G19" s="203">
        <v>279039</v>
      </c>
      <c r="H19" s="203">
        <v>278346</v>
      </c>
      <c r="I19" s="203"/>
      <c r="J19" s="203">
        <f t="shared" si="0"/>
        <v>580039</v>
      </c>
      <c r="K19" s="203">
        <f t="shared" si="1"/>
        <v>579213</v>
      </c>
    </row>
    <row r="20" spans="1:11" ht="15">
      <c r="A20" s="5"/>
      <c r="B20" s="6"/>
      <c r="C20" s="203"/>
      <c r="D20" s="203"/>
      <c r="E20" s="203"/>
      <c r="F20" s="203"/>
      <c r="G20" s="203"/>
      <c r="H20" s="203"/>
      <c r="I20" s="203"/>
      <c r="J20" s="203">
        <f t="shared" si="0"/>
        <v>0</v>
      </c>
      <c r="K20" s="203">
        <f t="shared" si="1"/>
        <v>0</v>
      </c>
    </row>
    <row r="21" spans="1:11" ht="15">
      <c r="A21" s="5"/>
      <c r="B21" s="6"/>
      <c r="C21" s="203"/>
      <c r="D21" s="203"/>
      <c r="E21" s="203"/>
      <c r="F21" s="203"/>
      <c r="G21" s="203"/>
      <c r="H21" s="203"/>
      <c r="I21" s="203"/>
      <c r="J21" s="203">
        <f t="shared" si="0"/>
        <v>0</v>
      </c>
      <c r="K21" s="203">
        <f t="shared" si="1"/>
        <v>0</v>
      </c>
    </row>
    <row r="22" spans="1:11" ht="15">
      <c r="A22" s="13" t="s">
        <v>320</v>
      </c>
      <c r="B22" s="6" t="s">
        <v>321</v>
      </c>
      <c r="C22" s="203">
        <v>7201000</v>
      </c>
      <c r="D22" s="203">
        <v>8026000</v>
      </c>
      <c r="E22" s="203">
        <v>8024828</v>
      </c>
      <c r="F22" s="203">
        <v>200000</v>
      </c>
      <c r="G22" s="203">
        <v>139921</v>
      </c>
      <c r="H22" s="203">
        <v>137791</v>
      </c>
      <c r="I22" s="203">
        <f>SUM(C22+F22)</f>
        <v>7401000</v>
      </c>
      <c r="J22" s="203">
        <f t="shared" si="0"/>
        <v>8165921</v>
      </c>
      <c r="K22" s="203">
        <f t="shared" si="1"/>
        <v>8162619</v>
      </c>
    </row>
    <row r="23" spans="1:11" ht="15">
      <c r="A23" s="13"/>
      <c r="B23" s="6"/>
      <c r="C23" s="203"/>
      <c r="D23" s="203"/>
      <c r="E23" s="203"/>
      <c r="F23" s="203"/>
      <c r="G23" s="203"/>
      <c r="H23" s="203"/>
      <c r="I23" s="203">
        <f aca="true" t="shared" si="2" ref="I23:I29">SUM(C23+F23)</f>
        <v>0</v>
      </c>
      <c r="J23" s="203">
        <f t="shared" si="0"/>
        <v>0</v>
      </c>
      <c r="K23" s="203">
        <f t="shared" si="1"/>
        <v>0</v>
      </c>
    </row>
    <row r="24" spans="1:11" ht="15">
      <c r="A24" s="13"/>
      <c r="B24" s="6"/>
      <c r="C24" s="203"/>
      <c r="D24" s="203"/>
      <c r="E24" s="203"/>
      <c r="F24" s="203"/>
      <c r="G24" s="203"/>
      <c r="H24" s="203"/>
      <c r="I24" s="203">
        <f t="shared" si="2"/>
        <v>0</v>
      </c>
      <c r="J24" s="203">
        <f t="shared" si="0"/>
        <v>0</v>
      </c>
      <c r="K24" s="203">
        <f t="shared" si="1"/>
        <v>0</v>
      </c>
    </row>
    <row r="25" spans="1:11" ht="15">
      <c r="A25" s="13" t="s">
        <v>322</v>
      </c>
      <c r="B25" s="6" t="s">
        <v>323</v>
      </c>
      <c r="C25" s="203"/>
      <c r="D25" s="203"/>
      <c r="E25" s="203"/>
      <c r="F25" s="203"/>
      <c r="G25" s="203"/>
      <c r="H25" s="203"/>
      <c r="I25" s="203">
        <f t="shared" si="2"/>
        <v>0</v>
      </c>
      <c r="J25" s="203">
        <f t="shared" si="0"/>
        <v>0</v>
      </c>
      <c r="K25" s="203">
        <f t="shared" si="1"/>
        <v>0</v>
      </c>
    </row>
    <row r="26" spans="1:11" ht="15">
      <c r="A26" s="13"/>
      <c r="B26" s="6"/>
      <c r="C26" s="203"/>
      <c r="D26" s="203"/>
      <c r="E26" s="203"/>
      <c r="F26" s="203"/>
      <c r="G26" s="203"/>
      <c r="H26" s="203"/>
      <c r="I26" s="203">
        <f t="shared" si="2"/>
        <v>0</v>
      </c>
      <c r="J26" s="203">
        <f t="shared" si="0"/>
        <v>0</v>
      </c>
      <c r="K26" s="203">
        <f t="shared" si="1"/>
        <v>0</v>
      </c>
    </row>
    <row r="27" spans="1:11" ht="15">
      <c r="A27" s="13"/>
      <c r="B27" s="6"/>
      <c r="C27" s="203"/>
      <c r="D27" s="203"/>
      <c r="E27" s="203"/>
      <c r="F27" s="203"/>
      <c r="G27" s="203"/>
      <c r="H27" s="203"/>
      <c r="I27" s="203">
        <f t="shared" si="2"/>
        <v>0</v>
      </c>
      <c r="J27" s="203">
        <f t="shared" si="0"/>
        <v>0</v>
      </c>
      <c r="K27" s="203">
        <f t="shared" si="1"/>
        <v>0</v>
      </c>
    </row>
    <row r="28" spans="1:11" ht="15">
      <c r="A28" s="5" t="s">
        <v>324</v>
      </c>
      <c r="B28" s="6" t="s">
        <v>325</v>
      </c>
      <c r="C28" s="203"/>
      <c r="D28" s="203"/>
      <c r="E28" s="203"/>
      <c r="F28" s="203"/>
      <c r="G28" s="203"/>
      <c r="H28" s="203"/>
      <c r="I28" s="203">
        <f t="shared" si="2"/>
        <v>0</v>
      </c>
      <c r="J28" s="203">
        <f t="shared" si="0"/>
        <v>0</v>
      </c>
      <c r="K28" s="203">
        <f t="shared" si="1"/>
        <v>0</v>
      </c>
    </row>
    <row r="29" spans="1:11" ht="30">
      <c r="A29" s="5" t="s">
        <v>326</v>
      </c>
      <c r="B29" s="6" t="s">
        <v>327</v>
      </c>
      <c r="C29" s="203">
        <v>2664000</v>
      </c>
      <c r="D29" s="203">
        <v>2277000</v>
      </c>
      <c r="E29" s="203">
        <v>2276182</v>
      </c>
      <c r="F29" s="203">
        <v>54000</v>
      </c>
      <c r="G29" s="203">
        <v>135540</v>
      </c>
      <c r="H29" s="203">
        <v>134903</v>
      </c>
      <c r="I29" s="203">
        <f t="shared" si="2"/>
        <v>2718000</v>
      </c>
      <c r="J29" s="203">
        <f t="shared" si="0"/>
        <v>2412540</v>
      </c>
      <c r="K29" s="203">
        <f t="shared" si="1"/>
        <v>2411085</v>
      </c>
    </row>
    <row r="30" spans="1:11" ht="15.75">
      <c r="A30" s="18" t="s">
        <v>530</v>
      </c>
      <c r="B30" s="9" t="s">
        <v>328</v>
      </c>
      <c r="C30" s="267">
        <v>9865000</v>
      </c>
      <c r="D30" s="267">
        <v>10780000</v>
      </c>
      <c r="E30" s="267">
        <v>10771477</v>
      </c>
      <c r="F30" s="268">
        <v>254000</v>
      </c>
      <c r="G30" s="268">
        <f>SUM(G6:G29)</f>
        <v>638000</v>
      </c>
      <c r="H30" s="268">
        <f>SUM(H6:H29)</f>
        <v>634540</v>
      </c>
      <c r="I30" s="268">
        <f>SUM(I6:I29)</f>
        <v>10119000</v>
      </c>
      <c r="J30" s="268">
        <f>SUM(J6:J29)</f>
        <v>11418000</v>
      </c>
      <c r="K30" s="268">
        <f>SUM(K6:K29)</f>
        <v>11406017</v>
      </c>
    </row>
    <row r="31" spans="1:11" ht="15.75">
      <c r="A31" s="22"/>
      <c r="B31" s="8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11" ht="15.75">
      <c r="A32" s="22"/>
      <c r="B32" s="8"/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1" ht="15.75">
      <c r="A33" s="22"/>
      <c r="B33" s="8"/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ht="15.75">
      <c r="A34" s="22"/>
      <c r="B34" s="8"/>
      <c r="C34" s="203"/>
      <c r="D34" s="203"/>
      <c r="E34" s="203"/>
      <c r="F34" s="203"/>
      <c r="G34" s="203"/>
      <c r="H34" s="203"/>
      <c r="I34" s="203"/>
      <c r="J34" s="203"/>
      <c r="K34" s="203"/>
    </row>
    <row r="35" spans="1:11" ht="15">
      <c r="A35" s="13" t="s">
        <v>329</v>
      </c>
      <c r="B35" s="6" t="s">
        <v>330</v>
      </c>
      <c r="C35" s="203"/>
      <c r="D35" s="203">
        <v>10432350</v>
      </c>
      <c r="E35" s="203">
        <v>392406</v>
      </c>
      <c r="F35" s="203"/>
      <c r="G35" s="203"/>
      <c r="H35" s="203"/>
      <c r="I35" s="203"/>
      <c r="J35" s="203">
        <f>SUM(D35+G35)</f>
        <v>10432350</v>
      </c>
      <c r="K35" s="203">
        <f>SUM(E35+H35)</f>
        <v>392406</v>
      </c>
    </row>
    <row r="36" spans="1:11" ht="15">
      <c r="A36" s="13"/>
      <c r="B36" s="6"/>
      <c r="C36" s="203"/>
      <c r="D36" s="203"/>
      <c r="E36" s="203"/>
      <c r="F36" s="203"/>
      <c r="G36" s="203"/>
      <c r="H36" s="203"/>
      <c r="I36" s="203"/>
      <c r="J36" s="203"/>
      <c r="K36" s="203"/>
    </row>
    <row r="37" spans="1:11" ht="15">
      <c r="A37" s="13"/>
      <c r="B37" s="6"/>
      <c r="C37" s="203"/>
      <c r="D37" s="203"/>
      <c r="E37" s="203"/>
      <c r="F37" s="203"/>
      <c r="G37" s="203"/>
      <c r="H37" s="203"/>
      <c r="I37" s="203"/>
      <c r="J37" s="203"/>
      <c r="K37" s="203"/>
    </row>
    <row r="38" spans="1:11" ht="15">
      <c r="A38" s="13"/>
      <c r="B38" s="6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5">
      <c r="A39" s="13"/>
      <c r="B39" s="6"/>
      <c r="C39" s="203"/>
      <c r="D39" s="203"/>
      <c r="E39" s="203"/>
      <c r="F39" s="203"/>
      <c r="G39" s="203"/>
      <c r="H39" s="203"/>
      <c r="I39" s="203"/>
      <c r="J39" s="203"/>
      <c r="K39" s="203"/>
    </row>
    <row r="40" spans="1:11" ht="15">
      <c r="A40" s="13" t="s">
        <v>331</v>
      </c>
      <c r="B40" s="6" t="s">
        <v>332</v>
      </c>
      <c r="C40" s="203"/>
      <c r="D40" s="203"/>
      <c r="E40" s="203"/>
      <c r="F40" s="203"/>
      <c r="G40" s="203"/>
      <c r="H40" s="203"/>
      <c r="I40" s="203"/>
      <c r="J40" s="203"/>
      <c r="K40" s="203"/>
    </row>
    <row r="41" spans="1:11" ht="15">
      <c r="A41" s="13"/>
      <c r="B41" s="6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1" ht="15">
      <c r="A42" s="13"/>
      <c r="B42" s="6"/>
      <c r="C42" s="203"/>
      <c r="D42" s="203"/>
      <c r="E42" s="203"/>
      <c r="F42" s="203"/>
      <c r="G42" s="203"/>
      <c r="H42" s="203"/>
      <c r="I42" s="203"/>
      <c r="J42" s="203"/>
      <c r="K42" s="203"/>
    </row>
    <row r="43" spans="1:11" ht="15">
      <c r="A43" s="13"/>
      <c r="B43" s="6"/>
      <c r="C43" s="203"/>
      <c r="D43" s="203"/>
      <c r="E43" s="203"/>
      <c r="F43" s="203"/>
      <c r="G43" s="203"/>
      <c r="H43" s="203"/>
      <c r="I43" s="203"/>
      <c r="J43" s="203"/>
      <c r="K43" s="203"/>
    </row>
    <row r="44" spans="1:11" ht="15">
      <c r="A44" s="13"/>
      <c r="B44" s="6"/>
      <c r="C44" s="203"/>
      <c r="D44" s="203"/>
      <c r="E44" s="203"/>
      <c r="F44" s="203"/>
      <c r="G44" s="203"/>
      <c r="H44" s="203"/>
      <c r="I44" s="203"/>
      <c r="J44" s="203"/>
      <c r="K44" s="203"/>
    </row>
    <row r="45" spans="1:11" ht="15">
      <c r="A45" s="13" t="s">
        <v>333</v>
      </c>
      <c r="B45" s="6" t="s">
        <v>334</v>
      </c>
      <c r="C45" s="203"/>
      <c r="D45" s="203"/>
      <c r="E45" s="203"/>
      <c r="F45" s="203"/>
      <c r="G45" s="203"/>
      <c r="H45" s="203"/>
      <c r="I45" s="203"/>
      <c r="J45" s="203"/>
      <c r="K45" s="203"/>
    </row>
    <row r="46" spans="1:11" ht="15">
      <c r="A46" s="13" t="s">
        <v>335</v>
      </c>
      <c r="B46" s="6" t="s">
        <v>336</v>
      </c>
      <c r="C46" s="203"/>
      <c r="D46" s="203">
        <v>2816624</v>
      </c>
      <c r="E46" s="203">
        <v>105949</v>
      </c>
      <c r="F46" s="203"/>
      <c r="G46" s="203"/>
      <c r="H46" s="203"/>
      <c r="I46" s="203"/>
      <c r="J46" s="203">
        <f>SUM(D46+G46)</f>
        <v>2816624</v>
      </c>
      <c r="K46" s="203">
        <f>SUM(E46+H46)</f>
        <v>105949</v>
      </c>
    </row>
    <row r="47" spans="1:11" ht="15.75">
      <c r="A47" s="18" t="s">
        <v>531</v>
      </c>
      <c r="B47" s="9" t="s">
        <v>337</v>
      </c>
      <c r="C47" s="267"/>
      <c r="D47" s="267">
        <f>SUM(D46)+D35</f>
        <v>13248974</v>
      </c>
      <c r="E47" s="267">
        <f>SUM(E46)+E35</f>
        <v>498355</v>
      </c>
      <c r="F47" s="268"/>
      <c r="G47" s="268"/>
      <c r="H47" s="268"/>
      <c r="I47" s="267"/>
      <c r="J47" s="203">
        <f>SUM(D47+G47)</f>
        <v>13248974</v>
      </c>
      <c r="K47" s="203">
        <f>SUM(E47+H47)</f>
        <v>498355</v>
      </c>
    </row>
    <row r="49" spans="1:7" ht="15">
      <c r="A49" s="4"/>
      <c r="B49" s="4"/>
      <c r="C49" s="4"/>
      <c r="D49" s="4"/>
      <c r="E49" s="4"/>
      <c r="F49" s="4"/>
      <c r="G49" s="4"/>
    </row>
  </sheetData>
  <sheetProtection/>
  <mergeCells count="7">
    <mergeCell ref="I4:K4"/>
    <mergeCell ref="A1:H1"/>
    <mergeCell ref="A2:H2"/>
    <mergeCell ref="C4:E4"/>
    <mergeCell ref="F4:H4"/>
    <mergeCell ref="B4:B5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&amp;R6. melléklet a 3/2017. (V.31.)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36"/>
  <sheetViews>
    <sheetView view="pageLayout" workbookViewId="0" topLeftCell="C25">
      <selection activeCell="C30" sqref="C30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spans="1:4" ht="25.5" customHeight="1">
      <c r="A1" s="283" t="s">
        <v>774</v>
      </c>
      <c r="B1" s="284"/>
      <c r="C1" s="284"/>
      <c r="D1" s="284"/>
    </row>
    <row r="2" spans="1:4" ht="23.25" customHeight="1">
      <c r="A2" s="286" t="s">
        <v>681</v>
      </c>
      <c r="B2" s="306"/>
      <c r="C2" s="306"/>
      <c r="D2" s="306"/>
    </row>
    <row r="3" ht="15">
      <c r="A3" s="1"/>
    </row>
    <row r="4" ht="15">
      <c r="A4" s="1"/>
    </row>
    <row r="5" spans="1:4" ht="51" customHeight="1">
      <c r="A5" s="49" t="s">
        <v>680</v>
      </c>
      <c r="B5" s="50" t="s">
        <v>726</v>
      </c>
      <c r="C5" s="50" t="s">
        <v>727</v>
      </c>
      <c r="D5" s="58" t="s">
        <v>707</v>
      </c>
    </row>
    <row r="6" spans="1:4" ht="15" customHeight="1">
      <c r="A6" s="50" t="s">
        <v>654</v>
      </c>
      <c r="B6" s="51"/>
      <c r="C6" s="51">
        <v>2</v>
      </c>
      <c r="D6" s="167">
        <f>SUM(B6:C6)</f>
        <v>2</v>
      </c>
    </row>
    <row r="7" spans="1:4" ht="15" customHeight="1">
      <c r="A7" s="50" t="s">
        <v>655</v>
      </c>
      <c r="B7" s="51"/>
      <c r="C7" s="51">
        <v>3</v>
      </c>
      <c r="D7" s="167">
        <f aca="true" t="shared" si="0" ref="D7:D29">SUM(B7:C7)</f>
        <v>3</v>
      </c>
    </row>
    <row r="8" spans="1:4" ht="15" customHeight="1">
      <c r="A8" s="50" t="s">
        <v>656</v>
      </c>
      <c r="B8" s="51"/>
      <c r="C8" s="51">
        <v>7</v>
      </c>
      <c r="D8" s="167">
        <f t="shared" si="0"/>
        <v>7</v>
      </c>
    </row>
    <row r="9" spans="1:4" ht="15" customHeight="1">
      <c r="A9" s="50" t="s">
        <v>657</v>
      </c>
      <c r="B9" s="51"/>
      <c r="C9" s="51"/>
      <c r="D9" s="167">
        <f t="shared" si="0"/>
        <v>0</v>
      </c>
    </row>
    <row r="10" spans="1:4" ht="15" customHeight="1">
      <c r="A10" s="49" t="s">
        <v>675</v>
      </c>
      <c r="B10" s="51"/>
      <c r="C10" s="166">
        <v>12</v>
      </c>
      <c r="D10" s="167">
        <f t="shared" si="0"/>
        <v>12</v>
      </c>
    </row>
    <row r="11" spans="1:4" ht="15" customHeight="1">
      <c r="A11" s="50" t="s">
        <v>658</v>
      </c>
      <c r="B11" s="51"/>
      <c r="C11" s="51"/>
      <c r="D11" s="167">
        <f t="shared" si="0"/>
        <v>0</v>
      </c>
    </row>
    <row r="12" spans="1:4" ht="15" customHeight="1">
      <c r="A12" s="50" t="s">
        <v>659</v>
      </c>
      <c r="B12" s="51"/>
      <c r="C12" s="51"/>
      <c r="D12" s="167">
        <f t="shared" si="0"/>
        <v>0</v>
      </c>
    </row>
    <row r="13" spans="1:4" ht="15" customHeight="1">
      <c r="A13" s="50" t="s">
        <v>660</v>
      </c>
      <c r="B13" s="51"/>
      <c r="C13" s="51"/>
      <c r="D13" s="167">
        <f t="shared" si="0"/>
        <v>0</v>
      </c>
    </row>
    <row r="14" spans="1:4" ht="15" customHeight="1">
      <c r="A14" s="50" t="s">
        <v>661</v>
      </c>
      <c r="B14" s="51">
        <v>1</v>
      </c>
      <c r="C14" s="51"/>
      <c r="D14" s="167">
        <f t="shared" si="0"/>
        <v>1</v>
      </c>
    </row>
    <row r="15" spans="1:4" ht="15" customHeight="1">
      <c r="A15" s="50" t="s">
        <v>662</v>
      </c>
      <c r="B15" s="51">
        <v>1</v>
      </c>
      <c r="C15" s="51"/>
      <c r="D15" s="167">
        <f t="shared" si="0"/>
        <v>1</v>
      </c>
    </row>
    <row r="16" spans="1:4" ht="15" customHeight="1">
      <c r="A16" s="50" t="s">
        <v>663</v>
      </c>
      <c r="B16" s="51">
        <v>3</v>
      </c>
      <c r="C16" s="51"/>
      <c r="D16" s="167">
        <f t="shared" si="0"/>
        <v>3</v>
      </c>
    </row>
    <row r="17" spans="1:4" ht="15" customHeight="1">
      <c r="A17" s="50" t="s">
        <v>728</v>
      </c>
      <c r="B17" s="51"/>
      <c r="C17" s="51"/>
      <c r="D17" s="167">
        <f t="shared" si="0"/>
        <v>0</v>
      </c>
    </row>
    <row r="18" spans="1:4" ht="15" customHeight="1">
      <c r="A18" s="50" t="s">
        <v>729</v>
      </c>
      <c r="B18" s="51"/>
      <c r="C18" s="51"/>
      <c r="D18" s="167">
        <f t="shared" si="0"/>
        <v>0</v>
      </c>
    </row>
    <row r="19" spans="1:4" ht="15" customHeight="1">
      <c r="A19" s="50" t="s">
        <v>664</v>
      </c>
      <c r="B19" s="51"/>
      <c r="C19" s="51"/>
      <c r="D19" s="167">
        <f t="shared" si="0"/>
        <v>0</v>
      </c>
    </row>
    <row r="20" spans="1:4" ht="15" customHeight="1">
      <c r="A20" s="49" t="s">
        <v>676</v>
      </c>
      <c r="B20" s="166">
        <v>5</v>
      </c>
      <c r="C20" s="166"/>
      <c r="D20" s="167">
        <f t="shared" si="0"/>
        <v>5</v>
      </c>
    </row>
    <row r="21" spans="1:4" ht="15" customHeight="1">
      <c r="A21" s="50" t="s">
        <v>665</v>
      </c>
      <c r="B21" s="166"/>
      <c r="C21" s="166"/>
      <c r="D21" s="167">
        <f t="shared" si="0"/>
        <v>0</v>
      </c>
    </row>
    <row r="22" spans="1:4" ht="15" customHeight="1">
      <c r="A22" s="50" t="s">
        <v>666</v>
      </c>
      <c r="B22" s="51"/>
      <c r="C22" s="51"/>
      <c r="D22" s="167">
        <f t="shared" si="0"/>
        <v>0</v>
      </c>
    </row>
    <row r="23" spans="1:4" ht="15" customHeight="1">
      <c r="A23" s="50" t="s">
        <v>667</v>
      </c>
      <c r="B23" s="51">
        <v>8</v>
      </c>
      <c r="C23" s="51"/>
      <c r="D23" s="167">
        <f t="shared" si="0"/>
        <v>8</v>
      </c>
    </row>
    <row r="24" spans="1:4" ht="15" customHeight="1">
      <c r="A24" s="49" t="s">
        <v>677</v>
      </c>
      <c r="B24" s="166">
        <f>SUM(B21:B23)</f>
        <v>8</v>
      </c>
      <c r="C24" s="166"/>
      <c r="D24" s="167">
        <f t="shared" si="0"/>
        <v>8</v>
      </c>
    </row>
    <row r="25" spans="1:4" ht="15" customHeight="1">
      <c r="A25" s="50" t="s">
        <v>668</v>
      </c>
      <c r="B25" s="51">
        <v>1</v>
      </c>
      <c r="C25" s="51"/>
      <c r="D25" s="167">
        <f t="shared" si="0"/>
        <v>1</v>
      </c>
    </row>
    <row r="26" spans="1:4" ht="15" customHeight="1">
      <c r="A26" s="50" t="s">
        <v>669</v>
      </c>
      <c r="B26" s="51">
        <v>5</v>
      </c>
      <c r="C26" s="51"/>
      <c r="D26" s="167">
        <f t="shared" si="0"/>
        <v>5</v>
      </c>
    </row>
    <row r="27" spans="1:4" ht="15" customHeight="1">
      <c r="A27" s="50" t="s">
        <v>670</v>
      </c>
      <c r="B27" s="51">
        <v>1</v>
      </c>
      <c r="C27" s="51"/>
      <c r="D27" s="167">
        <f t="shared" si="0"/>
        <v>1</v>
      </c>
    </row>
    <row r="28" spans="1:4" ht="15" customHeight="1">
      <c r="A28" s="49" t="s">
        <v>678</v>
      </c>
      <c r="B28" s="51">
        <v>7</v>
      </c>
      <c r="C28" s="51"/>
      <c r="D28" s="167">
        <f t="shared" si="0"/>
        <v>7</v>
      </c>
    </row>
    <row r="29" spans="1:4" ht="37.5" customHeight="1">
      <c r="A29" s="49" t="s">
        <v>679</v>
      </c>
      <c r="B29" s="64">
        <f>SUM(B28+B24+B20)</f>
        <v>20</v>
      </c>
      <c r="C29" s="168">
        <v>12</v>
      </c>
      <c r="D29" s="167">
        <f t="shared" si="0"/>
        <v>32</v>
      </c>
    </row>
    <row r="30" spans="1:4" ht="15" customHeight="1">
      <c r="A30" s="50" t="s">
        <v>671</v>
      </c>
      <c r="B30" s="51"/>
      <c r="C30" s="51"/>
      <c r="D30" s="28"/>
    </row>
    <row r="31" spans="1:4" ht="15" customHeight="1">
      <c r="A31" s="50" t="s">
        <v>672</v>
      </c>
      <c r="B31" s="51"/>
      <c r="C31" s="51"/>
      <c r="D31" s="28"/>
    </row>
    <row r="32" spans="1:4" ht="15" customHeight="1">
      <c r="A32" s="50" t="s">
        <v>673</v>
      </c>
      <c r="B32" s="51"/>
      <c r="C32" s="51"/>
      <c r="D32" s="28"/>
    </row>
    <row r="33" spans="1:4" ht="15" customHeight="1">
      <c r="A33" s="50" t="s">
        <v>674</v>
      </c>
      <c r="B33" s="51"/>
      <c r="C33" s="51"/>
      <c r="D33" s="28"/>
    </row>
    <row r="34" spans="1:4" ht="36" customHeight="1">
      <c r="A34" s="49" t="s">
        <v>743</v>
      </c>
      <c r="B34" s="51"/>
      <c r="C34" s="51"/>
      <c r="D34" s="28"/>
    </row>
    <row r="35" spans="1:3" ht="15">
      <c r="A35" s="303"/>
      <c r="B35" s="304"/>
      <c r="C35" s="304"/>
    </row>
    <row r="36" spans="1:3" ht="15">
      <c r="A36" s="305"/>
      <c r="B36" s="304"/>
      <c r="C36" s="304"/>
    </row>
  </sheetData>
  <sheetProtection/>
  <mergeCells count="4">
    <mergeCell ref="A35:C35"/>
    <mergeCell ref="A36:C36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&amp;R7. melléklet a 3/2017.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6"/>
  <sheetViews>
    <sheetView view="pageLayout" workbookViewId="0" topLeftCell="B25">
      <selection activeCell="A2" sqref="A2:H2"/>
    </sheetView>
  </sheetViews>
  <sheetFormatPr defaultColWidth="9.140625" defaultRowHeight="15"/>
  <cols>
    <col min="1" max="1" width="29.57421875" style="0" customWidth="1"/>
    <col min="2" max="2" width="10.140625" style="0" customWidth="1"/>
    <col min="3" max="4" width="18.85156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83" t="s">
        <v>774</v>
      </c>
      <c r="B1" s="284"/>
      <c r="C1" s="284"/>
      <c r="D1" s="284"/>
      <c r="E1" s="284"/>
      <c r="F1" s="284"/>
      <c r="G1" s="284"/>
      <c r="H1" s="284"/>
    </row>
    <row r="2" spans="1:8" ht="23.25" customHeight="1">
      <c r="A2" s="286" t="s">
        <v>4</v>
      </c>
      <c r="B2" s="287"/>
      <c r="C2" s="287"/>
      <c r="D2" s="287"/>
      <c r="E2" s="287"/>
      <c r="F2" s="287"/>
      <c r="G2" s="287"/>
      <c r="H2" s="287"/>
    </row>
    <row r="3" spans="1:3" ht="18">
      <c r="A3" s="42"/>
      <c r="C3" t="s">
        <v>523</v>
      </c>
    </row>
    <row r="5" spans="1:8" ht="15" customHeight="1">
      <c r="A5" s="288" t="s">
        <v>212</v>
      </c>
      <c r="B5" s="290" t="s">
        <v>213</v>
      </c>
      <c r="C5" s="307" t="s">
        <v>706</v>
      </c>
      <c r="D5" s="308"/>
      <c r="E5" s="298" t="s">
        <v>725</v>
      </c>
      <c r="F5" s="294"/>
      <c r="G5" s="292" t="s">
        <v>707</v>
      </c>
      <c r="H5" s="301"/>
    </row>
    <row r="6" spans="1:8" ht="15">
      <c r="A6" s="302"/>
      <c r="B6" s="302"/>
      <c r="C6" s="3" t="s">
        <v>723</v>
      </c>
      <c r="D6" s="3" t="s">
        <v>740</v>
      </c>
      <c r="E6" s="3" t="s">
        <v>723</v>
      </c>
      <c r="F6" s="3" t="s">
        <v>740</v>
      </c>
      <c r="G6" s="3" t="s">
        <v>723</v>
      </c>
      <c r="H6" s="3" t="s">
        <v>740</v>
      </c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28"/>
      <c r="B8" s="28"/>
      <c r="C8" s="28"/>
      <c r="D8" s="28"/>
      <c r="E8" s="28"/>
      <c r="F8" s="28"/>
      <c r="G8" s="28"/>
      <c r="H8" s="28"/>
    </row>
    <row r="9" spans="1:8" ht="15">
      <c r="A9" s="28"/>
      <c r="B9" s="28"/>
      <c r="C9" s="28"/>
      <c r="D9" s="28"/>
      <c r="E9" s="28"/>
      <c r="F9" s="28"/>
      <c r="G9" s="28"/>
      <c r="H9" s="28"/>
    </row>
    <row r="10" spans="1:8" ht="15">
      <c r="A10" s="28"/>
      <c r="B10" s="28"/>
      <c r="C10" s="28"/>
      <c r="D10" s="28"/>
      <c r="E10" s="28"/>
      <c r="F10" s="28"/>
      <c r="G10" s="28"/>
      <c r="H10" s="28"/>
    </row>
    <row r="11" spans="1:8" ht="15">
      <c r="A11" s="72" t="s">
        <v>696</v>
      </c>
      <c r="B11" s="73" t="s">
        <v>313</v>
      </c>
      <c r="C11" s="169"/>
      <c r="D11" s="169"/>
      <c r="E11" s="74"/>
      <c r="F11" s="74"/>
      <c r="G11" s="169"/>
      <c r="H11" s="169"/>
    </row>
    <row r="12" spans="1:8" ht="15">
      <c r="A12" s="15"/>
      <c r="B12" s="8"/>
      <c r="C12" s="142"/>
      <c r="D12" s="142"/>
      <c r="E12" s="28"/>
      <c r="F12" s="28"/>
      <c r="G12" s="28"/>
      <c r="H12" s="28"/>
    </row>
    <row r="13" spans="1:8" ht="15">
      <c r="A13" s="15"/>
      <c r="B13" s="8"/>
      <c r="C13" s="28"/>
      <c r="D13" s="28"/>
      <c r="E13" s="28"/>
      <c r="F13" s="28"/>
      <c r="G13" s="28"/>
      <c r="H13" s="28"/>
    </row>
    <row r="14" spans="1:8" ht="15">
      <c r="A14" s="15"/>
      <c r="B14" s="8"/>
      <c r="C14" s="28"/>
      <c r="D14" s="28"/>
      <c r="E14" s="28"/>
      <c r="F14" s="28"/>
      <c r="G14" s="28"/>
      <c r="H14" s="28"/>
    </row>
    <row r="15" spans="1:8" ht="15">
      <c r="A15" s="15"/>
      <c r="B15" s="8"/>
      <c r="C15" s="28"/>
      <c r="D15" s="28"/>
      <c r="E15" s="28"/>
      <c r="F15" s="28"/>
      <c r="G15" s="28"/>
      <c r="H15" s="28"/>
    </row>
    <row r="16" spans="1:8" ht="15">
      <c r="A16" s="72" t="s">
        <v>695</v>
      </c>
      <c r="B16" s="73" t="s">
        <v>313</v>
      </c>
      <c r="C16" s="74"/>
      <c r="D16" s="74"/>
      <c r="E16" s="74"/>
      <c r="F16" s="74"/>
      <c r="G16" s="74"/>
      <c r="H16" s="74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  <headerFooter>
    <oddHeader>&amp;R8. melléklet a 3/2017. (V.31.)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</sheetPr>
  <dimension ref="A1:M48"/>
  <sheetViews>
    <sheetView view="pageLayout" workbookViewId="0" topLeftCell="A49">
      <selection activeCell="A2" sqref="A2:M2"/>
    </sheetView>
  </sheetViews>
  <sheetFormatPr defaultColWidth="9.140625" defaultRowHeight="15"/>
  <cols>
    <col min="1" max="1" width="56.85156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83" t="s">
        <v>774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7" customHeight="1">
      <c r="A2" s="286" t="s">
        <v>11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6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ht="15">
      <c r="A4" s="4" t="s">
        <v>706</v>
      </c>
    </row>
    <row r="5" spans="1:13" ht="61.5" customHeight="1">
      <c r="A5" s="2" t="s">
        <v>212</v>
      </c>
      <c r="B5" s="3" t="s">
        <v>213</v>
      </c>
      <c r="C5" s="52" t="s">
        <v>698</v>
      </c>
      <c r="D5" s="52" t="s">
        <v>89</v>
      </c>
      <c r="E5" s="52" t="s">
        <v>90</v>
      </c>
      <c r="F5" s="52" t="s">
        <v>91</v>
      </c>
      <c r="G5" s="52" t="s">
        <v>92</v>
      </c>
      <c r="H5" s="52" t="s">
        <v>701</v>
      </c>
      <c r="I5" s="52" t="s">
        <v>701</v>
      </c>
      <c r="J5" s="52" t="s">
        <v>703</v>
      </c>
      <c r="K5" s="52" t="s">
        <v>699</v>
      </c>
      <c r="L5" s="52" t="s">
        <v>700</v>
      </c>
      <c r="M5" s="52" t="s">
        <v>702</v>
      </c>
    </row>
    <row r="6" spans="1:13" ht="25.5">
      <c r="A6" s="39"/>
      <c r="B6" s="39"/>
      <c r="C6" s="140" t="s">
        <v>730</v>
      </c>
      <c r="D6" s="39"/>
      <c r="E6" s="39"/>
      <c r="F6" s="39"/>
      <c r="G6" s="39"/>
      <c r="H6" s="55" t="s">
        <v>704</v>
      </c>
      <c r="I6" s="83" t="s">
        <v>93</v>
      </c>
      <c r="J6" s="54"/>
      <c r="K6" s="39"/>
      <c r="L6" s="39"/>
      <c r="M6" s="39"/>
    </row>
    <row r="7" spans="1:13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>
      <c r="A10" s="13" t="s">
        <v>315</v>
      </c>
      <c r="B10" s="6" t="s">
        <v>316</v>
      </c>
      <c r="C10" s="6"/>
      <c r="D10" s="6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>
      <c r="A11" s="13"/>
      <c r="B11" s="6"/>
      <c r="C11" s="6"/>
      <c r="D11" s="6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">
      <c r="A12" s="13"/>
      <c r="B12" s="6"/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">
      <c r="A15" s="13" t="s">
        <v>529</v>
      </c>
      <c r="B15" s="6" t="s">
        <v>317</v>
      </c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">
      <c r="A17" s="13"/>
      <c r="B17" s="6"/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">
      <c r="A20" s="5" t="s">
        <v>318</v>
      </c>
      <c r="B20" s="6" t="s">
        <v>319</v>
      </c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">
      <c r="A21" s="5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">
      <c r="A22" s="5"/>
      <c r="B22" s="6"/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13" t="s">
        <v>320</v>
      </c>
      <c r="B23" s="6" t="s">
        <v>321</v>
      </c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>
      <c r="A24" s="13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13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13" t="s">
        <v>322</v>
      </c>
      <c r="B26" s="6" t="s">
        <v>323</v>
      </c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">
      <c r="A29" s="5" t="s">
        <v>324</v>
      </c>
      <c r="B29" s="6" t="s">
        <v>325</v>
      </c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30">
      <c r="A30" s="5" t="s">
        <v>326</v>
      </c>
      <c r="B30" s="6" t="s">
        <v>327</v>
      </c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81" t="s">
        <v>530</v>
      </c>
      <c r="B31" s="73" t="s">
        <v>328</v>
      </c>
      <c r="C31" s="73"/>
      <c r="D31" s="73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15.75">
      <c r="A32" s="22"/>
      <c r="B32" s="8"/>
      <c r="C32" s="8"/>
      <c r="D32" s="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22"/>
      <c r="B33" s="8"/>
      <c r="C33" s="8"/>
      <c r="D33" s="8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">
      <c r="A36" s="13" t="s">
        <v>329</v>
      </c>
      <c r="B36" s="6" t="s">
        <v>330</v>
      </c>
      <c r="C36" s="6"/>
      <c r="D36" s="6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">
      <c r="A37" s="13"/>
      <c r="B37" s="6"/>
      <c r="C37" s="6"/>
      <c r="D37" s="6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">
      <c r="A38" s="13"/>
      <c r="B38" s="6"/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">
      <c r="A41" s="13" t="s">
        <v>331</v>
      </c>
      <c r="B41" s="6" t="s">
        <v>332</v>
      </c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">
      <c r="A43" s="13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">
      <c r="A46" s="13" t="s">
        <v>333</v>
      </c>
      <c r="B46" s="6" t="s">
        <v>334</v>
      </c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>
      <c r="A47" s="13" t="s">
        <v>335</v>
      </c>
      <c r="B47" s="6" t="s">
        <v>336</v>
      </c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81" t="s">
        <v>531</v>
      </c>
      <c r="B48" s="73" t="s">
        <v>337</v>
      </c>
      <c r="C48" s="73"/>
      <c r="D48" s="73"/>
      <c r="E48" s="82"/>
      <c r="F48" s="82"/>
      <c r="G48" s="82"/>
      <c r="H48" s="82"/>
      <c r="I48" s="82"/>
      <c r="J48" s="82"/>
      <c r="K48" s="82"/>
      <c r="L48" s="82"/>
      <c r="M48" s="82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  <headerFooter>
    <oddHeader>&amp;R9. melléklet a 3/2017. (V.31.)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view="pageLayout" workbookViewId="0" topLeftCell="C97">
      <selection activeCell="P3" sqref="P3"/>
    </sheetView>
  </sheetViews>
  <sheetFormatPr defaultColWidth="9.140625" defaultRowHeight="15"/>
  <cols>
    <col min="1" max="1" width="76.281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7.8515625" style="0" customWidth="1"/>
    <col min="7" max="7" width="7.421875" style="0" customWidth="1"/>
    <col min="8" max="8" width="6.28125" style="0" customWidth="1"/>
    <col min="9" max="9" width="6.7109375" style="0" customWidth="1"/>
    <col min="10" max="10" width="8.7109375" style="0" customWidth="1"/>
    <col min="11" max="11" width="6.57421875" style="0" customWidth="1"/>
    <col min="12" max="12" width="12.57421875" style="0" customWidth="1"/>
    <col min="13" max="13" width="13.57421875" style="0" customWidth="1"/>
    <col min="14" max="14" width="13.140625" style="0" customWidth="1"/>
  </cols>
  <sheetData>
    <row r="1" spans="1:14" ht="24" customHeight="1">
      <c r="A1" s="283" t="s">
        <v>774</v>
      </c>
      <c r="B1" s="284"/>
      <c r="C1" s="284"/>
      <c r="D1" s="284"/>
      <c r="E1" s="284"/>
      <c r="F1" s="285"/>
      <c r="G1" s="279"/>
      <c r="H1" s="279"/>
      <c r="I1" s="279"/>
      <c r="J1" s="279"/>
      <c r="K1" s="279"/>
      <c r="L1" s="279"/>
      <c r="M1" s="279"/>
      <c r="N1" s="279"/>
    </row>
    <row r="2" spans="1:14" ht="24" customHeight="1">
      <c r="A2" s="286" t="s">
        <v>781</v>
      </c>
      <c r="B2" s="287"/>
      <c r="C2" s="287"/>
      <c r="D2" s="287"/>
      <c r="E2" s="287"/>
      <c r="F2" s="285"/>
      <c r="G2" s="279"/>
      <c r="H2" s="279"/>
      <c r="I2" s="279"/>
      <c r="J2" s="279"/>
      <c r="K2" s="279"/>
      <c r="L2" s="279"/>
      <c r="M2" s="279"/>
      <c r="N2" s="279"/>
    </row>
    <row r="3" ht="18">
      <c r="A3" s="42"/>
    </row>
    <row r="4" ht="15">
      <c r="A4" s="71" t="s">
        <v>706</v>
      </c>
    </row>
    <row r="5" spans="1:14" ht="30" customHeight="1">
      <c r="A5" s="288" t="s">
        <v>212</v>
      </c>
      <c r="B5" s="290" t="s">
        <v>213</v>
      </c>
      <c r="C5" s="281" t="s">
        <v>684</v>
      </c>
      <c r="D5" s="281"/>
      <c r="E5" s="281"/>
      <c r="F5" s="281" t="s">
        <v>685</v>
      </c>
      <c r="G5" s="281"/>
      <c r="H5" s="281"/>
      <c r="I5" s="281" t="s">
        <v>686</v>
      </c>
      <c r="J5" s="281"/>
      <c r="K5" s="281"/>
      <c r="L5" s="282" t="s">
        <v>721</v>
      </c>
      <c r="M5" s="282"/>
      <c r="N5" s="282"/>
    </row>
    <row r="6" spans="1:14" ht="38.25">
      <c r="A6" s="289"/>
      <c r="B6" s="291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" customHeight="1">
      <c r="A7" s="215" t="s">
        <v>392</v>
      </c>
      <c r="B7" s="216" t="s">
        <v>393</v>
      </c>
      <c r="C7" s="217">
        <v>72489314</v>
      </c>
      <c r="D7" s="217">
        <v>83349910</v>
      </c>
      <c r="E7" s="217">
        <v>83349910</v>
      </c>
      <c r="F7" s="217"/>
      <c r="G7" s="217"/>
      <c r="H7" s="217"/>
      <c r="I7" s="217"/>
      <c r="J7" s="217"/>
      <c r="K7" s="217"/>
      <c r="L7" s="217">
        <v>72489314</v>
      </c>
      <c r="M7" s="217">
        <v>83349910</v>
      </c>
      <c r="N7" s="217">
        <v>83349910</v>
      </c>
    </row>
    <row r="8" spans="1:14" ht="15" customHeight="1">
      <c r="A8" s="218" t="s">
        <v>394</v>
      </c>
      <c r="B8" s="216" t="s">
        <v>395</v>
      </c>
      <c r="C8" s="217">
        <v>37338500</v>
      </c>
      <c r="D8" s="217">
        <v>36731834</v>
      </c>
      <c r="E8" s="217">
        <v>36731834</v>
      </c>
      <c r="F8" s="217"/>
      <c r="G8" s="217"/>
      <c r="H8" s="217"/>
      <c r="I8" s="217"/>
      <c r="J8" s="217"/>
      <c r="K8" s="217"/>
      <c r="L8" s="217">
        <v>37338500</v>
      </c>
      <c r="M8" s="217">
        <v>36731834</v>
      </c>
      <c r="N8" s="217">
        <v>36731834</v>
      </c>
    </row>
    <row r="9" spans="1:14" ht="15" customHeight="1">
      <c r="A9" s="218" t="s">
        <v>396</v>
      </c>
      <c r="B9" s="216" t="s">
        <v>397</v>
      </c>
      <c r="C9" s="217">
        <v>30091337</v>
      </c>
      <c r="D9" s="217">
        <v>30910582</v>
      </c>
      <c r="E9" s="217">
        <v>30910582</v>
      </c>
      <c r="F9" s="217"/>
      <c r="G9" s="217"/>
      <c r="H9" s="217"/>
      <c r="I9" s="217"/>
      <c r="J9" s="217"/>
      <c r="K9" s="217"/>
      <c r="L9" s="217">
        <v>30091337</v>
      </c>
      <c r="M9" s="217">
        <v>30910582</v>
      </c>
      <c r="N9" s="217">
        <v>30910582</v>
      </c>
    </row>
    <row r="10" spans="1:14" ht="15" customHeight="1">
      <c r="A10" s="218" t="s">
        <v>398</v>
      </c>
      <c r="B10" s="216" t="s">
        <v>399</v>
      </c>
      <c r="C10" s="217">
        <v>1588020</v>
      </c>
      <c r="D10" s="217">
        <v>1588020</v>
      </c>
      <c r="E10" s="217">
        <v>1588020</v>
      </c>
      <c r="F10" s="217"/>
      <c r="G10" s="217"/>
      <c r="H10" s="217"/>
      <c r="I10" s="217"/>
      <c r="J10" s="217"/>
      <c r="K10" s="217"/>
      <c r="L10" s="217">
        <v>1588020</v>
      </c>
      <c r="M10" s="217">
        <v>1588020</v>
      </c>
      <c r="N10" s="217">
        <v>1588020</v>
      </c>
    </row>
    <row r="11" spans="1:14" ht="15" customHeight="1">
      <c r="A11" s="218" t="s">
        <v>777</v>
      </c>
      <c r="B11" s="216" t="s">
        <v>401</v>
      </c>
      <c r="C11" s="217">
        <v>16929029</v>
      </c>
      <c r="D11" s="217">
        <v>18173935</v>
      </c>
      <c r="E11" s="217">
        <v>18173935</v>
      </c>
      <c r="F11" s="217"/>
      <c r="G11" s="217"/>
      <c r="H11" s="217"/>
      <c r="I11" s="217"/>
      <c r="J11" s="217"/>
      <c r="K11" s="217"/>
      <c r="L11" s="217">
        <v>16929029</v>
      </c>
      <c r="M11" s="217">
        <v>18173935</v>
      </c>
      <c r="N11" s="217">
        <v>18173935</v>
      </c>
    </row>
    <row r="12" spans="1:14" ht="15" customHeight="1">
      <c r="A12" s="218" t="s">
        <v>778</v>
      </c>
      <c r="B12" s="216" t="s">
        <v>403</v>
      </c>
      <c r="C12" s="217"/>
      <c r="D12" s="217">
        <v>153227</v>
      </c>
      <c r="E12" s="217">
        <v>153227</v>
      </c>
      <c r="F12" s="217"/>
      <c r="G12" s="217"/>
      <c r="H12" s="217"/>
      <c r="I12" s="217"/>
      <c r="J12" s="217"/>
      <c r="K12" s="217"/>
      <c r="L12" s="217"/>
      <c r="M12" s="217">
        <v>153227</v>
      </c>
      <c r="N12" s="217">
        <v>153227</v>
      </c>
    </row>
    <row r="13" spans="1:14" ht="15" customHeight="1">
      <c r="A13" s="219" t="s">
        <v>616</v>
      </c>
      <c r="B13" s="220" t="s">
        <v>404</v>
      </c>
      <c r="C13" s="221">
        <f aca="true" t="shared" si="0" ref="C13:N13">SUM(C7:C12)</f>
        <v>158436200</v>
      </c>
      <c r="D13" s="221">
        <f t="shared" si="0"/>
        <v>170907508</v>
      </c>
      <c r="E13" s="221">
        <f t="shared" si="0"/>
        <v>170907508</v>
      </c>
      <c r="F13" s="221">
        <f t="shared" si="0"/>
        <v>0</v>
      </c>
      <c r="G13" s="221">
        <f t="shared" si="0"/>
        <v>0</v>
      </c>
      <c r="H13" s="221">
        <f t="shared" si="0"/>
        <v>0</v>
      </c>
      <c r="I13" s="221">
        <f t="shared" si="0"/>
        <v>0</v>
      </c>
      <c r="J13" s="221">
        <f t="shared" si="0"/>
        <v>0</v>
      </c>
      <c r="K13" s="221">
        <f t="shared" si="0"/>
        <v>0</v>
      </c>
      <c r="L13" s="221">
        <f t="shared" si="0"/>
        <v>158436200</v>
      </c>
      <c r="M13" s="221">
        <f t="shared" si="0"/>
        <v>170907508</v>
      </c>
      <c r="N13" s="221">
        <f t="shared" si="0"/>
        <v>170907508</v>
      </c>
    </row>
    <row r="14" spans="1:14" ht="15" customHeight="1">
      <c r="A14" s="218" t="s">
        <v>405</v>
      </c>
      <c r="B14" s="216" t="s">
        <v>406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ht="35.25" customHeight="1">
      <c r="A15" s="218" t="s">
        <v>407</v>
      </c>
      <c r="B15" s="216" t="s">
        <v>408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1:14" ht="26.25" customHeight="1">
      <c r="A16" s="218" t="s">
        <v>578</v>
      </c>
      <c r="B16" s="216" t="s">
        <v>409</v>
      </c>
      <c r="C16" s="217"/>
      <c r="D16" s="217"/>
      <c r="E16" s="217">
        <v>39126</v>
      </c>
      <c r="F16" s="217"/>
      <c r="G16" s="217"/>
      <c r="H16" s="217"/>
      <c r="I16" s="217"/>
      <c r="J16" s="217"/>
      <c r="K16" s="217"/>
      <c r="L16" s="217"/>
      <c r="M16" s="217"/>
      <c r="N16" s="217">
        <v>39126</v>
      </c>
    </row>
    <row r="17" spans="1:14" ht="34.5" customHeight="1">
      <c r="A17" s="218" t="s">
        <v>579</v>
      </c>
      <c r="B17" s="216" t="s">
        <v>410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</row>
    <row r="18" spans="1:14" ht="22.5" customHeight="1">
      <c r="A18" s="218" t="s">
        <v>580</v>
      </c>
      <c r="B18" s="216" t="s">
        <v>411</v>
      </c>
      <c r="C18" s="217">
        <v>25651000</v>
      </c>
      <c r="D18" s="217">
        <v>25651000</v>
      </c>
      <c r="E18" s="217">
        <v>43068184</v>
      </c>
      <c r="F18" s="217"/>
      <c r="G18" s="217"/>
      <c r="H18" s="217"/>
      <c r="I18" s="217"/>
      <c r="J18" s="217"/>
      <c r="K18" s="217"/>
      <c r="L18" s="217">
        <v>25651000</v>
      </c>
      <c r="M18" s="217">
        <v>25651000</v>
      </c>
      <c r="N18" s="217">
        <v>43068184</v>
      </c>
    </row>
    <row r="19" spans="1:14" ht="15" customHeight="1">
      <c r="A19" s="219" t="s">
        <v>617</v>
      </c>
      <c r="B19" s="220" t="s">
        <v>412</v>
      </c>
      <c r="C19" s="221">
        <f>SUM(C13:C18)</f>
        <v>184087200</v>
      </c>
      <c r="D19" s="221">
        <f aca="true" t="shared" si="1" ref="D19:N19">SUM(D13:D18)</f>
        <v>196558508</v>
      </c>
      <c r="E19" s="221">
        <f t="shared" si="1"/>
        <v>214014818</v>
      </c>
      <c r="F19" s="221">
        <f t="shared" si="1"/>
        <v>0</v>
      </c>
      <c r="G19" s="221">
        <f t="shared" si="1"/>
        <v>0</v>
      </c>
      <c r="H19" s="221">
        <f t="shared" si="1"/>
        <v>0</v>
      </c>
      <c r="I19" s="221">
        <f t="shared" si="1"/>
        <v>0</v>
      </c>
      <c r="J19" s="221">
        <f t="shared" si="1"/>
        <v>0</v>
      </c>
      <c r="K19" s="221">
        <f t="shared" si="1"/>
        <v>0</v>
      </c>
      <c r="L19" s="221">
        <f t="shared" si="1"/>
        <v>184087200</v>
      </c>
      <c r="M19" s="221">
        <f t="shared" si="1"/>
        <v>196558508</v>
      </c>
      <c r="N19" s="221">
        <f t="shared" si="1"/>
        <v>214014818</v>
      </c>
    </row>
    <row r="20" spans="1:14" ht="15" customHeight="1">
      <c r="A20" s="218" t="s">
        <v>584</v>
      </c>
      <c r="B20" s="216" t="s">
        <v>421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1:14" ht="15" customHeight="1">
      <c r="A21" s="218" t="s">
        <v>585</v>
      </c>
      <c r="B21" s="216" t="s">
        <v>422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</row>
    <row r="22" spans="1:14" ht="15" customHeight="1">
      <c r="A22" s="219" t="s">
        <v>619</v>
      </c>
      <c r="B22" s="220" t="s">
        <v>423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ht="15" customHeight="1">
      <c r="A23" s="218" t="s">
        <v>586</v>
      </c>
      <c r="B23" s="216" t="s">
        <v>424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  <row r="24" spans="1:14" ht="15" customHeight="1">
      <c r="A24" s="218" t="s">
        <v>587</v>
      </c>
      <c r="B24" s="216" t="s">
        <v>425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</row>
    <row r="25" spans="1:14" ht="15" customHeight="1">
      <c r="A25" s="218" t="s">
        <v>588</v>
      </c>
      <c r="B25" s="216" t="s">
        <v>426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</row>
    <row r="26" spans="1:14" ht="15" customHeight="1">
      <c r="A26" s="218" t="s">
        <v>589</v>
      </c>
      <c r="B26" s="216" t="s">
        <v>427</v>
      </c>
      <c r="C26" s="217">
        <v>8500000</v>
      </c>
      <c r="D26" s="217">
        <v>8500000</v>
      </c>
      <c r="E26" s="217">
        <v>11165158</v>
      </c>
      <c r="F26" s="217"/>
      <c r="G26" s="217"/>
      <c r="H26" s="217"/>
      <c r="I26" s="217"/>
      <c r="J26" s="217"/>
      <c r="K26" s="217"/>
      <c r="L26" s="217">
        <v>8500000</v>
      </c>
      <c r="M26" s="217">
        <v>8500000</v>
      </c>
      <c r="N26" s="217">
        <v>11165158</v>
      </c>
    </row>
    <row r="27" spans="1:14" ht="15" customHeight="1">
      <c r="A27" s="218" t="s">
        <v>590</v>
      </c>
      <c r="B27" s="216" t="s">
        <v>430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</row>
    <row r="28" spans="1:14" ht="15" customHeight="1">
      <c r="A28" s="218" t="s">
        <v>431</v>
      </c>
      <c r="B28" s="216" t="s">
        <v>432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</row>
    <row r="29" spans="1:14" ht="15" customHeight="1">
      <c r="A29" s="218" t="s">
        <v>591</v>
      </c>
      <c r="B29" s="216" t="s">
        <v>433</v>
      </c>
      <c r="C29" s="217">
        <v>4000000</v>
      </c>
      <c r="D29" s="217">
        <v>4000000</v>
      </c>
      <c r="E29" s="217">
        <v>4457865</v>
      </c>
      <c r="F29" s="217"/>
      <c r="G29" s="217"/>
      <c r="H29" s="217"/>
      <c r="I29" s="217"/>
      <c r="J29" s="217"/>
      <c r="K29" s="217"/>
      <c r="L29" s="217">
        <v>4000000</v>
      </c>
      <c r="M29" s="217">
        <v>4000000</v>
      </c>
      <c r="N29" s="217">
        <v>4457865</v>
      </c>
    </row>
    <row r="30" spans="1:14" ht="15" customHeight="1">
      <c r="A30" s="218" t="s">
        <v>592</v>
      </c>
      <c r="B30" s="216" t="s">
        <v>438</v>
      </c>
      <c r="C30" s="217">
        <v>350000</v>
      </c>
      <c r="D30" s="217">
        <v>350000</v>
      </c>
      <c r="E30" s="217">
        <v>685400</v>
      </c>
      <c r="F30" s="217"/>
      <c r="G30" s="217"/>
      <c r="H30" s="217"/>
      <c r="I30" s="217"/>
      <c r="J30" s="217"/>
      <c r="K30" s="217"/>
      <c r="L30" s="217">
        <v>350000</v>
      </c>
      <c r="M30" s="217">
        <v>350000</v>
      </c>
      <c r="N30" s="217">
        <v>685400</v>
      </c>
    </row>
    <row r="31" spans="1:14" ht="15" customHeight="1">
      <c r="A31" s="219" t="s">
        <v>620</v>
      </c>
      <c r="B31" s="220" t="s">
        <v>441</v>
      </c>
      <c r="C31" s="221">
        <f>SUM(C26:C30)</f>
        <v>12850000</v>
      </c>
      <c r="D31" s="221">
        <f aca="true" t="shared" si="2" ref="D31:N31">SUM(D26:D30)</f>
        <v>12850000</v>
      </c>
      <c r="E31" s="221">
        <f t="shared" si="2"/>
        <v>16308423</v>
      </c>
      <c r="F31" s="221">
        <f t="shared" si="2"/>
        <v>0</v>
      </c>
      <c r="G31" s="221">
        <f t="shared" si="2"/>
        <v>0</v>
      </c>
      <c r="H31" s="221">
        <f t="shared" si="2"/>
        <v>0</v>
      </c>
      <c r="I31" s="221">
        <f t="shared" si="2"/>
        <v>0</v>
      </c>
      <c r="J31" s="221">
        <f t="shared" si="2"/>
        <v>0</v>
      </c>
      <c r="K31" s="221">
        <f t="shared" si="2"/>
        <v>0</v>
      </c>
      <c r="L31" s="221">
        <f t="shared" si="2"/>
        <v>12850000</v>
      </c>
      <c r="M31" s="221">
        <f t="shared" si="2"/>
        <v>12850000</v>
      </c>
      <c r="N31" s="221">
        <f t="shared" si="2"/>
        <v>16308423</v>
      </c>
    </row>
    <row r="32" spans="1:14" ht="15" customHeight="1">
      <c r="A32" s="218" t="s">
        <v>593</v>
      </c>
      <c r="B32" s="216" t="s">
        <v>442</v>
      </c>
      <c r="C32" s="217"/>
      <c r="D32" s="217"/>
      <c r="E32" s="217">
        <v>20242</v>
      </c>
      <c r="F32" s="217"/>
      <c r="G32" s="217"/>
      <c r="H32" s="217"/>
      <c r="I32" s="217"/>
      <c r="J32" s="217"/>
      <c r="K32" s="217"/>
      <c r="L32" s="217"/>
      <c r="M32" s="217"/>
      <c r="N32" s="217">
        <v>20242</v>
      </c>
    </row>
    <row r="33" spans="1:14" ht="15" customHeight="1">
      <c r="A33" s="219" t="s">
        <v>621</v>
      </c>
      <c r="B33" s="220" t="s">
        <v>443</v>
      </c>
      <c r="C33" s="221">
        <f>SUM(C31:C32)</f>
        <v>12850000</v>
      </c>
      <c r="D33" s="221">
        <f aca="true" t="shared" si="3" ref="D33:N33">SUM(D31:D32)</f>
        <v>12850000</v>
      </c>
      <c r="E33" s="221">
        <f t="shared" si="3"/>
        <v>16328665</v>
      </c>
      <c r="F33" s="221">
        <f t="shared" si="3"/>
        <v>0</v>
      </c>
      <c r="G33" s="221">
        <f t="shared" si="3"/>
        <v>0</v>
      </c>
      <c r="H33" s="221">
        <f t="shared" si="3"/>
        <v>0</v>
      </c>
      <c r="I33" s="221">
        <f t="shared" si="3"/>
        <v>0</v>
      </c>
      <c r="J33" s="221">
        <f t="shared" si="3"/>
        <v>0</v>
      </c>
      <c r="K33" s="221">
        <f t="shared" si="3"/>
        <v>0</v>
      </c>
      <c r="L33" s="221">
        <f t="shared" si="3"/>
        <v>12850000</v>
      </c>
      <c r="M33" s="221">
        <f t="shared" si="3"/>
        <v>12850000</v>
      </c>
      <c r="N33" s="221">
        <f t="shared" si="3"/>
        <v>16328665</v>
      </c>
    </row>
    <row r="34" spans="1:14" ht="15" customHeight="1">
      <c r="A34" s="222" t="s">
        <v>444</v>
      </c>
      <c r="B34" s="216" t="s">
        <v>445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1:14" ht="15" customHeight="1">
      <c r="A35" s="222" t="s">
        <v>594</v>
      </c>
      <c r="B35" s="216" t="s">
        <v>446</v>
      </c>
      <c r="C35" s="217"/>
      <c r="D35" s="217">
        <v>190500</v>
      </c>
      <c r="E35" s="217">
        <v>1613136</v>
      </c>
      <c r="F35" s="217"/>
      <c r="G35" s="217"/>
      <c r="H35" s="217"/>
      <c r="I35" s="217"/>
      <c r="J35" s="217"/>
      <c r="K35" s="217"/>
      <c r="L35" s="217"/>
      <c r="M35" s="217">
        <v>190500</v>
      </c>
      <c r="N35" s="217">
        <v>1613136</v>
      </c>
    </row>
    <row r="36" spans="1:14" ht="15" customHeight="1">
      <c r="A36" s="222" t="s">
        <v>595</v>
      </c>
      <c r="B36" s="216" t="s">
        <v>447</v>
      </c>
      <c r="C36" s="217"/>
      <c r="D36" s="217"/>
      <c r="E36" s="217">
        <v>32504</v>
      </c>
      <c r="F36" s="217"/>
      <c r="G36" s="217"/>
      <c r="H36" s="217"/>
      <c r="I36" s="217"/>
      <c r="J36" s="217"/>
      <c r="K36" s="217"/>
      <c r="L36" s="217"/>
      <c r="M36" s="217"/>
      <c r="N36" s="217">
        <v>32504</v>
      </c>
    </row>
    <row r="37" spans="1:14" ht="15" customHeight="1">
      <c r="A37" s="222" t="s">
        <v>596</v>
      </c>
      <c r="B37" s="216" t="s">
        <v>448</v>
      </c>
      <c r="C37" s="217">
        <v>120000</v>
      </c>
      <c r="D37" s="217">
        <v>120000</v>
      </c>
      <c r="E37" s="217">
        <v>4517147</v>
      </c>
      <c r="F37" s="217"/>
      <c r="G37" s="217"/>
      <c r="H37" s="217"/>
      <c r="I37" s="217"/>
      <c r="J37" s="217"/>
      <c r="K37" s="217"/>
      <c r="L37" s="217">
        <v>120000</v>
      </c>
      <c r="M37" s="217">
        <v>120000</v>
      </c>
      <c r="N37" s="217">
        <v>4517147</v>
      </c>
    </row>
    <row r="38" spans="1:14" ht="15" customHeight="1">
      <c r="A38" s="222" t="s">
        <v>449</v>
      </c>
      <c r="B38" s="216" t="s">
        <v>450</v>
      </c>
      <c r="C38" s="217">
        <v>1200000</v>
      </c>
      <c r="D38" s="217">
        <v>1200000</v>
      </c>
      <c r="E38" s="217"/>
      <c r="F38" s="217"/>
      <c r="G38" s="217"/>
      <c r="H38" s="217"/>
      <c r="I38" s="217"/>
      <c r="J38" s="217"/>
      <c r="K38" s="217"/>
      <c r="L38" s="217">
        <v>1200000</v>
      </c>
      <c r="M38" s="217">
        <v>1200000</v>
      </c>
      <c r="N38" s="217"/>
    </row>
    <row r="39" spans="1:14" ht="15" customHeight="1">
      <c r="A39" s="222" t="s">
        <v>451</v>
      </c>
      <c r="B39" s="216" t="s">
        <v>452</v>
      </c>
      <c r="C39" s="217"/>
      <c r="D39" s="217"/>
      <c r="E39" s="217">
        <v>1351654</v>
      </c>
      <c r="F39" s="217"/>
      <c r="G39" s="217"/>
      <c r="H39" s="217"/>
      <c r="I39" s="217"/>
      <c r="J39" s="217"/>
      <c r="K39" s="217"/>
      <c r="L39" s="217"/>
      <c r="M39" s="217"/>
      <c r="N39" s="217">
        <v>1351654</v>
      </c>
    </row>
    <row r="40" spans="1:14" ht="15" customHeight="1">
      <c r="A40" s="222" t="s">
        <v>453</v>
      </c>
      <c r="B40" s="216" t="s">
        <v>454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1:14" ht="15" customHeight="1">
      <c r="A41" s="222" t="s">
        <v>597</v>
      </c>
      <c r="B41" s="216" t="s">
        <v>455</v>
      </c>
      <c r="C41" s="217"/>
      <c r="D41" s="217"/>
      <c r="E41" s="217">
        <v>2306</v>
      </c>
      <c r="F41" s="217"/>
      <c r="G41" s="217"/>
      <c r="H41" s="217"/>
      <c r="I41" s="217"/>
      <c r="J41" s="217"/>
      <c r="K41" s="217"/>
      <c r="L41" s="217"/>
      <c r="M41" s="217"/>
      <c r="N41" s="217">
        <v>2306</v>
      </c>
    </row>
    <row r="42" spans="1:14" ht="15" customHeight="1">
      <c r="A42" s="222" t="s">
        <v>598</v>
      </c>
      <c r="B42" s="216" t="s">
        <v>456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ht="15" customHeight="1">
      <c r="A43" s="222" t="s">
        <v>599</v>
      </c>
      <c r="B43" s="216" t="s">
        <v>779</v>
      </c>
      <c r="C43" s="217">
        <v>800000</v>
      </c>
      <c r="D43" s="217">
        <v>5929746</v>
      </c>
      <c r="E43" s="217">
        <v>1368861</v>
      </c>
      <c r="F43" s="217"/>
      <c r="G43" s="217"/>
      <c r="H43" s="217"/>
      <c r="I43" s="217"/>
      <c r="J43" s="217"/>
      <c r="K43" s="217"/>
      <c r="L43" s="217">
        <v>800000</v>
      </c>
      <c r="M43" s="217">
        <v>5929746</v>
      </c>
      <c r="N43" s="217">
        <v>1368861</v>
      </c>
    </row>
    <row r="44" spans="1:14" ht="15" customHeight="1">
      <c r="A44" s="223" t="s">
        <v>622</v>
      </c>
      <c r="B44" s="220" t="s">
        <v>458</v>
      </c>
      <c r="C44" s="221">
        <f aca="true" t="shared" si="4" ref="C44:N44">SUM(C34:C43)</f>
        <v>2120000</v>
      </c>
      <c r="D44" s="221">
        <f t="shared" si="4"/>
        <v>7440246</v>
      </c>
      <c r="E44" s="221">
        <f t="shared" si="4"/>
        <v>8885608</v>
      </c>
      <c r="F44" s="221">
        <f t="shared" si="4"/>
        <v>0</v>
      </c>
      <c r="G44" s="221">
        <f t="shared" si="4"/>
        <v>0</v>
      </c>
      <c r="H44" s="221">
        <f t="shared" si="4"/>
        <v>0</v>
      </c>
      <c r="I44" s="221">
        <f t="shared" si="4"/>
        <v>0</v>
      </c>
      <c r="J44" s="221">
        <f t="shared" si="4"/>
        <v>0</v>
      </c>
      <c r="K44" s="221">
        <f t="shared" si="4"/>
        <v>0</v>
      </c>
      <c r="L44" s="221">
        <f t="shared" si="4"/>
        <v>2120000</v>
      </c>
      <c r="M44" s="221">
        <f t="shared" si="4"/>
        <v>7440246</v>
      </c>
      <c r="N44" s="221">
        <f t="shared" si="4"/>
        <v>8885608</v>
      </c>
    </row>
    <row r="45" spans="1:14" ht="31.5" customHeight="1">
      <c r="A45" s="222" t="s">
        <v>467</v>
      </c>
      <c r="B45" s="216" t="s">
        <v>468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4" ht="39.75" customHeight="1">
      <c r="A46" s="218" t="s">
        <v>603</v>
      </c>
      <c r="B46" s="216" t="s">
        <v>469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1:14" ht="15" customHeight="1">
      <c r="A47" s="222" t="s">
        <v>604</v>
      </c>
      <c r="B47" s="216" t="s">
        <v>470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>
        <v>0</v>
      </c>
    </row>
    <row r="48" spans="1:14" ht="15" customHeight="1">
      <c r="A48" s="219" t="s">
        <v>624</v>
      </c>
      <c r="B48" s="220" t="s">
        <v>471</v>
      </c>
      <c r="C48" s="221">
        <f>SUM(C45:C47)</f>
        <v>0</v>
      </c>
      <c r="D48" s="221">
        <f aca="true" t="shared" si="5" ref="D48:N48">SUM(D45:D47)</f>
        <v>0</v>
      </c>
      <c r="E48" s="221">
        <f t="shared" si="5"/>
        <v>0</v>
      </c>
      <c r="F48" s="221">
        <f t="shared" si="5"/>
        <v>0</v>
      </c>
      <c r="G48" s="221">
        <f t="shared" si="5"/>
        <v>0</v>
      </c>
      <c r="H48" s="221">
        <f t="shared" si="5"/>
        <v>0</v>
      </c>
      <c r="I48" s="221">
        <f t="shared" si="5"/>
        <v>0</v>
      </c>
      <c r="J48" s="221">
        <f t="shared" si="5"/>
        <v>0</v>
      </c>
      <c r="K48" s="221">
        <f t="shared" si="5"/>
        <v>0</v>
      </c>
      <c r="L48" s="221">
        <f t="shared" si="5"/>
        <v>0</v>
      </c>
      <c r="M48" s="221">
        <f t="shared" si="5"/>
        <v>0</v>
      </c>
      <c r="N48" s="221">
        <f t="shared" si="5"/>
        <v>0</v>
      </c>
    </row>
    <row r="49" spans="1:14" ht="15" customHeight="1">
      <c r="A49" s="224" t="s">
        <v>683</v>
      </c>
      <c r="B49" s="225"/>
      <c r="C49" s="226">
        <f aca="true" t="shared" si="6" ref="C49:N49">SUM(C48,C44+C33+C19)</f>
        <v>199057200</v>
      </c>
      <c r="D49" s="226">
        <f t="shared" si="6"/>
        <v>216848754</v>
      </c>
      <c r="E49" s="226">
        <f t="shared" si="6"/>
        <v>239229091</v>
      </c>
      <c r="F49" s="226">
        <f t="shared" si="6"/>
        <v>0</v>
      </c>
      <c r="G49" s="226">
        <f t="shared" si="6"/>
        <v>0</v>
      </c>
      <c r="H49" s="226">
        <f t="shared" si="6"/>
        <v>0</v>
      </c>
      <c r="I49" s="226">
        <f t="shared" si="6"/>
        <v>0</v>
      </c>
      <c r="J49" s="226">
        <f t="shared" si="6"/>
        <v>0</v>
      </c>
      <c r="K49" s="226">
        <f t="shared" si="6"/>
        <v>0</v>
      </c>
      <c r="L49" s="226">
        <f t="shared" si="6"/>
        <v>199057200</v>
      </c>
      <c r="M49" s="226">
        <f t="shared" si="6"/>
        <v>216848754</v>
      </c>
      <c r="N49" s="226">
        <f t="shared" si="6"/>
        <v>239229091</v>
      </c>
    </row>
    <row r="50" spans="1:14" ht="15" customHeight="1">
      <c r="A50" s="218" t="s">
        <v>413</v>
      </c>
      <c r="B50" s="216" t="s">
        <v>414</v>
      </c>
      <c r="C50" s="217"/>
      <c r="D50" s="217">
        <v>12749974</v>
      </c>
      <c r="E50" s="217">
        <v>12749974</v>
      </c>
      <c r="F50" s="217"/>
      <c r="G50" s="217"/>
      <c r="H50" s="217"/>
      <c r="I50" s="217"/>
      <c r="J50" s="217"/>
      <c r="K50" s="217"/>
      <c r="L50" s="217"/>
      <c r="M50" s="217">
        <v>12749974</v>
      </c>
      <c r="N50" s="217">
        <v>12749974</v>
      </c>
    </row>
    <row r="51" spans="1:14" ht="33" customHeight="1">
      <c r="A51" s="218" t="s">
        <v>415</v>
      </c>
      <c r="B51" s="216" t="s">
        <v>416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1:14" ht="33.75" customHeight="1">
      <c r="A52" s="218" t="s">
        <v>581</v>
      </c>
      <c r="B52" s="216" t="s">
        <v>417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1:14" ht="30" customHeight="1">
      <c r="A53" s="218" t="s">
        <v>582</v>
      </c>
      <c r="B53" s="216" t="s">
        <v>418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1:14" ht="15" customHeight="1">
      <c r="A54" s="218" t="s">
        <v>583</v>
      </c>
      <c r="B54" s="216" t="s">
        <v>419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1:14" ht="15" customHeight="1">
      <c r="A55" s="219" t="s">
        <v>618</v>
      </c>
      <c r="B55" s="220" t="s">
        <v>420</v>
      </c>
      <c r="C55" s="217">
        <f>SUM(C50:C54)</f>
        <v>0</v>
      </c>
      <c r="D55" s="221">
        <f>SUM(D50:D54)</f>
        <v>12749974</v>
      </c>
      <c r="E55" s="221">
        <f aca="true" t="shared" si="7" ref="E55:N55">SUM(E50:E54)</f>
        <v>12749974</v>
      </c>
      <c r="F55" s="221">
        <f t="shared" si="7"/>
        <v>0</v>
      </c>
      <c r="G55" s="221">
        <f t="shared" si="7"/>
        <v>0</v>
      </c>
      <c r="H55" s="221">
        <f t="shared" si="7"/>
        <v>0</v>
      </c>
      <c r="I55" s="221">
        <f t="shared" si="7"/>
        <v>0</v>
      </c>
      <c r="J55" s="221">
        <f t="shared" si="7"/>
        <v>0</v>
      </c>
      <c r="K55" s="221">
        <f t="shared" si="7"/>
        <v>0</v>
      </c>
      <c r="L55" s="221">
        <f t="shared" si="7"/>
        <v>0</v>
      </c>
      <c r="M55" s="221">
        <f t="shared" si="7"/>
        <v>12749974</v>
      </c>
      <c r="N55" s="221">
        <f t="shared" si="7"/>
        <v>12749974</v>
      </c>
    </row>
    <row r="56" spans="1:14" ht="15" customHeight="1">
      <c r="A56" s="222" t="s">
        <v>600</v>
      </c>
      <c r="B56" s="216" t="s">
        <v>459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1:14" ht="15" customHeight="1">
      <c r="A57" s="222" t="s">
        <v>601</v>
      </c>
      <c r="B57" s="216" t="s">
        <v>460</v>
      </c>
      <c r="C57" s="217"/>
      <c r="D57" s="217"/>
      <c r="E57" s="217">
        <v>3200000</v>
      </c>
      <c r="F57" s="217"/>
      <c r="G57" s="217"/>
      <c r="H57" s="217"/>
      <c r="I57" s="217"/>
      <c r="J57" s="217"/>
      <c r="K57" s="217"/>
      <c r="L57" s="217"/>
      <c r="M57" s="217"/>
      <c r="N57" s="217">
        <v>3200000</v>
      </c>
    </row>
    <row r="58" spans="1:14" ht="15" customHeight="1">
      <c r="A58" s="222" t="s">
        <v>461</v>
      </c>
      <c r="B58" s="216" t="s">
        <v>462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1:14" ht="15" customHeight="1">
      <c r="A59" s="222" t="s">
        <v>602</v>
      </c>
      <c r="B59" s="216" t="s">
        <v>463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1:14" ht="15" customHeight="1">
      <c r="A60" s="222" t="s">
        <v>464</v>
      </c>
      <c r="B60" s="216" t="s">
        <v>465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1:14" ht="15" customHeight="1">
      <c r="A61" s="219" t="s">
        <v>623</v>
      </c>
      <c r="B61" s="220" t="s">
        <v>466</v>
      </c>
      <c r="C61" s="217">
        <f>SUM(C56:C60)</f>
        <v>0</v>
      </c>
      <c r="D61" s="217"/>
      <c r="E61" s="227">
        <f>SUM(E57:E60)</f>
        <v>3200000</v>
      </c>
      <c r="F61" s="217"/>
      <c r="G61" s="217"/>
      <c r="H61" s="217"/>
      <c r="I61" s="217"/>
      <c r="J61" s="217"/>
      <c r="K61" s="217"/>
      <c r="L61" s="217"/>
      <c r="M61" s="217"/>
      <c r="N61" s="227">
        <f>SUM(N57:N60)</f>
        <v>3200000</v>
      </c>
    </row>
    <row r="62" spans="1:14" ht="32.25" customHeight="1">
      <c r="A62" s="222" t="s">
        <v>472</v>
      </c>
      <c r="B62" s="216" t="s">
        <v>473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1:14" ht="30.75" customHeight="1">
      <c r="A63" s="218" t="s">
        <v>605</v>
      </c>
      <c r="B63" s="216" t="s">
        <v>474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ht="15" customHeight="1">
      <c r="A64" s="222" t="s">
        <v>606</v>
      </c>
      <c r="B64" s="216" t="s">
        <v>475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1:14" ht="15" customHeight="1">
      <c r="A65" s="219" t="s">
        <v>626</v>
      </c>
      <c r="B65" s="220" t="s">
        <v>476</v>
      </c>
      <c r="C65" s="217">
        <f>SUM(C62:C64)</f>
        <v>0</v>
      </c>
      <c r="D65" s="221"/>
      <c r="E65" s="221"/>
      <c r="F65" s="217"/>
      <c r="G65" s="217"/>
      <c r="H65" s="217"/>
      <c r="I65" s="217"/>
      <c r="J65" s="217"/>
      <c r="K65" s="217"/>
      <c r="L65" s="217"/>
      <c r="M65" s="221"/>
      <c r="N65" s="221"/>
    </row>
    <row r="66" spans="1:14" ht="15" customHeight="1">
      <c r="A66" s="224" t="s">
        <v>682</v>
      </c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5">
      <c r="A67" s="228" t="s">
        <v>625</v>
      </c>
      <c r="B67" s="229" t="s">
        <v>477</v>
      </c>
      <c r="C67" s="230">
        <f aca="true" t="shared" si="8" ref="C67:N67">SUM(C65,C61,C55+C48+C44+C33+C19)</f>
        <v>199057200</v>
      </c>
      <c r="D67" s="230">
        <f t="shared" si="8"/>
        <v>229598728</v>
      </c>
      <c r="E67" s="230">
        <f t="shared" si="8"/>
        <v>255179065</v>
      </c>
      <c r="F67" s="230">
        <f t="shared" si="8"/>
        <v>0</v>
      </c>
      <c r="G67" s="230">
        <f t="shared" si="8"/>
        <v>0</v>
      </c>
      <c r="H67" s="230">
        <f t="shared" si="8"/>
        <v>0</v>
      </c>
      <c r="I67" s="230">
        <f t="shared" si="8"/>
        <v>0</v>
      </c>
      <c r="J67" s="230">
        <f t="shared" si="8"/>
        <v>0</v>
      </c>
      <c r="K67" s="230">
        <f t="shared" si="8"/>
        <v>0</v>
      </c>
      <c r="L67" s="230">
        <f t="shared" si="8"/>
        <v>199057200</v>
      </c>
      <c r="M67" s="230">
        <f t="shared" si="8"/>
        <v>229598728</v>
      </c>
      <c r="N67" s="230">
        <f t="shared" si="8"/>
        <v>255179065</v>
      </c>
    </row>
    <row r="68" spans="1:14" ht="15">
      <c r="A68" s="231" t="s">
        <v>691</v>
      </c>
      <c r="B68" s="232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</row>
    <row r="69" spans="1:14" ht="15">
      <c r="A69" s="231" t="s">
        <v>692</v>
      </c>
      <c r="B69" s="232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</row>
    <row r="70" spans="1:14" ht="15">
      <c r="A70" s="234" t="s">
        <v>607</v>
      </c>
      <c r="B70" s="218" t="s">
        <v>478</v>
      </c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1:14" ht="15">
      <c r="A71" s="222" t="s">
        <v>479</v>
      </c>
      <c r="B71" s="218" t="s">
        <v>480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1:14" ht="15">
      <c r="A72" s="234" t="s">
        <v>608</v>
      </c>
      <c r="B72" s="218" t="s">
        <v>481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4" ht="15">
      <c r="A73" s="223" t="s">
        <v>627</v>
      </c>
      <c r="B73" s="219" t="s">
        <v>482</v>
      </c>
      <c r="C73" s="217">
        <f>SUM(C70:C72)</f>
        <v>0</v>
      </c>
      <c r="D73" s="217">
        <f aca="true" t="shared" si="9" ref="D73:N73">SUM(D70:D72)</f>
        <v>0</v>
      </c>
      <c r="E73" s="217">
        <f t="shared" si="9"/>
        <v>0</v>
      </c>
      <c r="F73" s="217">
        <f t="shared" si="9"/>
        <v>0</v>
      </c>
      <c r="G73" s="217">
        <f t="shared" si="9"/>
        <v>0</v>
      </c>
      <c r="H73" s="217">
        <f t="shared" si="9"/>
        <v>0</v>
      </c>
      <c r="I73" s="217">
        <f t="shared" si="9"/>
        <v>0</v>
      </c>
      <c r="J73" s="217">
        <f t="shared" si="9"/>
        <v>0</v>
      </c>
      <c r="K73" s="217">
        <f t="shared" si="9"/>
        <v>0</v>
      </c>
      <c r="L73" s="217">
        <f t="shared" si="9"/>
        <v>0</v>
      </c>
      <c r="M73" s="217">
        <f t="shared" si="9"/>
        <v>0</v>
      </c>
      <c r="N73" s="217">
        <f t="shared" si="9"/>
        <v>0</v>
      </c>
    </row>
    <row r="74" spans="1:14" ht="15">
      <c r="A74" s="222" t="s">
        <v>609</v>
      </c>
      <c r="B74" s="218" t="s">
        <v>483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1:14" ht="15">
      <c r="A75" s="234" t="s">
        <v>484</v>
      </c>
      <c r="B75" s="218" t="s">
        <v>485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1:14" ht="15">
      <c r="A76" s="222" t="s">
        <v>610</v>
      </c>
      <c r="B76" s="218" t="s">
        <v>486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1:14" ht="15">
      <c r="A77" s="234" t="s">
        <v>487</v>
      </c>
      <c r="B77" s="218" t="s">
        <v>488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1:14" ht="15">
      <c r="A78" s="235" t="s">
        <v>628</v>
      </c>
      <c r="B78" s="219" t="s">
        <v>489</v>
      </c>
      <c r="C78" s="217">
        <f>SUM(C74:C77)</f>
        <v>0</v>
      </c>
      <c r="D78" s="217">
        <f aca="true" t="shared" si="10" ref="D78:N78">SUM(D74:D77)</f>
        <v>0</v>
      </c>
      <c r="E78" s="217">
        <f t="shared" si="10"/>
        <v>0</v>
      </c>
      <c r="F78" s="217">
        <f t="shared" si="10"/>
        <v>0</v>
      </c>
      <c r="G78" s="217">
        <f t="shared" si="10"/>
        <v>0</v>
      </c>
      <c r="H78" s="217">
        <f t="shared" si="10"/>
        <v>0</v>
      </c>
      <c r="I78" s="217">
        <f t="shared" si="10"/>
        <v>0</v>
      </c>
      <c r="J78" s="217">
        <f t="shared" si="10"/>
        <v>0</v>
      </c>
      <c r="K78" s="217">
        <f t="shared" si="10"/>
        <v>0</v>
      </c>
      <c r="L78" s="217">
        <f t="shared" si="10"/>
        <v>0</v>
      </c>
      <c r="M78" s="217">
        <f t="shared" si="10"/>
        <v>0</v>
      </c>
      <c r="N78" s="217">
        <f t="shared" si="10"/>
        <v>0</v>
      </c>
    </row>
    <row r="79" spans="1:14" ht="15">
      <c r="A79" s="218" t="s">
        <v>689</v>
      </c>
      <c r="B79" s="218" t="s">
        <v>490</v>
      </c>
      <c r="C79" s="217">
        <v>18550000</v>
      </c>
      <c r="D79" s="217">
        <v>23664000</v>
      </c>
      <c r="E79" s="217">
        <v>23664000</v>
      </c>
      <c r="F79" s="217"/>
      <c r="G79" s="217"/>
      <c r="H79" s="217"/>
      <c r="I79" s="217"/>
      <c r="J79" s="217"/>
      <c r="K79" s="217"/>
      <c r="L79" s="217">
        <v>18550000</v>
      </c>
      <c r="M79" s="217">
        <v>23664000</v>
      </c>
      <c r="N79" s="217">
        <v>23664000</v>
      </c>
    </row>
    <row r="80" spans="1:14" ht="15">
      <c r="A80" s="218" t="s">
        <v>690</v>
      </c>
      <c r="B80" s="218" t="s">
        <v>490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1:14" ht="15">
      <c r="A81" s="218" t="s">
        <v>687</v>
      </c>
      <c r="B81" s="218" t="s">
        <v>491</v>
      </c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1:14" ht="15">
      <c r="A82" s="218" t="s">
        <v>688</v>
      </c>
      <c r="B82" s="218" t="s">
        <v>491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1:14" ht="15">
      <c r="A83" s="219" t="s">
        <v>629</v>
      </c>
      <c r="B83" s="219" t="s">
        <v>492</v>
      </c>
      <c r="C83" s="221">
        <f>SUM(C79:C82)</f>
        <v>18550000</v>
      </c>
      <c r="D83" s="221">
        <f aca="true" t="shared" si="11" ref="D83:N83">SUM(D79:D82)</f>
        <v>23664000</v>
      </c>
      <c r="E83" s="221">
        <f t="shared" si="11"/>
        <v>23664000</v>
      </c>
      <c r="F83" s="221">
        <f t="shared" si="11"/>
        <v>0</v>
      </c>
      <c r="G83" s="221">
        <f t="shared" si="11"/>
        <v>0</v>
      </c>
      <c r="H83" s="221">
        <f t="shared" si="11"/>
        <v>0</v>
      </c>
      <c r="I83" s="221">
        <f t="shared" si="11"/>
        <v>0</v>
      </c>
      <c r="J83" s="221">
        <f t="shared" si="11"/>
        <v>0</v>
      </c>
      <c r="K83" s="221">
        <f t="shared" si="11"/>
        <v>0</v>
      </c>
      <c r="L83" s="221">
        <f t="shared" si="11"/>
        <v>18550000</v>
      </c>
      <c r="M83" s="221">
        <f t="shared" si="11"/>
        <v>23664000</v>
      </c>
      <c r="N83" s="221">
        <f t="shared" si="11"/>
        <v>23664000</v>
      </c>
    </row>
    <row r="84" spans="1:14" ht="15">
      <c r="A84" s="234" t="s">
        <v>493</v>
      </c>
      <c r="B84" s="218" t="s">
        <v>494</v>
      </c>
      <c r="C84" s="217"/>
      <c r="D84" s="217"/>
      <c r="E84" s="217">
        <v>5703551</v>
      </c>
      <c r="F84" s="217"/>
      <c r="G84" s="217"/>
      <c r="H84" s="217"/>
      <c r="I84" s="217"/>
      <c r="J84" s="217"/>
      <c r="K84" s="217"/>
      <c r="L84" s="217"/>
      <c r="M84" s="217"/>
      <c r="N84" s="217">
        <v>5703551</v>
      </c>
    </row>
    <row r="85" spans="1:14" ht="15">
      <c r="A85" s="234" t="s">
        <v>495</v>
      </c>
      <c r="B85" s="218" t="s">
        <v>496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ht="15">
      <c r="A86" s="234" t="s">
        <v>497</v>
      </c>
      <c r="B86" s="218" t="s">
        <v>498</v>
      </c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1:14" ht="15">
      <c r="A87" s="234" t="s">
        <v>499</v>
      </c>
      <c r="B87" s="218" t="s">
        <v>500</v>
      </c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1:14" ht="15">
      <c r="A88" s="222" t="s">
        <v>611</v>
      </c>
      <c r="B88" s="218" t="s">
        <v>501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1:14" ht="15">
      <c r="A89" s="223" t="s">
        <v>630</v>
      </c>
      <c r="B89" s="219" t="s">
        <v>503</v>
      </c>
      <c r="C89" s="221">
        <f>SUM(C83,C78,C73+C84+C85+C86+C87+C88)</f>
        <v>18550000</v>
      </c>
      <c r="D89" s="221">
        <f aca="true" t="shared" si="12" ref="D89:N89">SUM(D83,D78,D73+D84+D85+D86+D87+D88)</f>
        <v>23664000</v>
      </c>
      <c r="E89" s="221">
        <f t="shared" si="12"/>
        <v>29367551</v>
      </c>
      <c r="F89" s="221">
        <f t="shared" si="12"/>
        <v>0</v>
      </c>
      <c r="G89" s="221">
        <f t="shared" si="12"/>
        <v>0</v>
      </c>
      <c r="H89" s="221">
        <f t="shared" si="12"/>
        <v>0</v>
      </c>
      <c r="I89" s="221">
        <f t="shared" si="12"/>
        <v>0</v>
      </c>
      <c r="J89" s="221">
        <f t="shared" si="12"/>
        <v>0</v>
      </c>
      <c r="K89" s="221">
        <f t="shared" si="12"/>
        <v>0</v>
      </c>
      <c r="L89" s="221">
        <f t="shared" si="12"/>
        <v>18550000</v>
      </c>
      <c r="M89" s="221">
        <f t="shared" si="12"/>
        <v>23664000</v>
      </c>
      <c r="N89" s="221">
        <f t="shared" si="12"/>
        <v>29367551</v>
      </c>
    </row>
    <row r="90" spans="1:14" ht="15">
      <c r="A90" s="222" t="s">
        <v>504</v>
      </c>
      <c r="B90" s="218" t="s">
        <v>505</v>
      </c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1:14" ht="15">
      <c r="A91" s="222" t="s">
        <v>506</v>
      </c>
      <c r="B91" s="218" t="s">
        <v>507</v>
      </c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1:14" ht="15">
      <c r="A92" s="234" t="s">
        <v>508</v>
      </c>
      <c r="B92" s="218" t="s">
        <v>509</v>
      </c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1:14" ht="15">
      <c r="A93" s="234" t="s">
        <v>612</v>
      </c>
      <c r="B93" s="218" t="s">
        <v>510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1:14" ht="15">
      <c r="A94" s="235" t="s">
        <v>631</v>
      </c>
      <c r="B94" s="219" t="s">
        <v>511</v>
      </c>
      <c r="C94" s="217">
        <f>SUM(C90:C93)</f>
        <v>0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1:14" ht="15">
      <c r="A95" s="223" t="s">
        <v>512</v>
      </c>
      <c r="B95" s="219" t="s">
        <v>513</v>
      </c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1:14" ht="15">
      <c r="A96" s="236" t="s">
        <v>632</v>
      </c>
      <c r="B96" s="237" t="s">
        <v>514</v>
      </c>
      <c r="C96" s="230">
        <f>SUM(C89+C94+C95)</f>
        <v>18550000</v>
      </c>
      <c r="D96" s="230">
        <f aca="true" t="shared" si="13" ref="D96:N96">SUM(D89+D94+D95)</f>
        <v>23664000</v>
      </c>
      <c r="E96" s="230">
        <f t="shared" si="13"/>
        <v>29367551</v>
      </c>
      <c r="F96" s="230">
        <f t="shared" si="13"/>
        <v>0</v>
      </c>
      <c r="G96" s="230">
        <f t="shared" si="13"/>
        <v>0</v>
      </c>
      <c r="H96" s="230">
        <f t="shared" si="13"/>
        <v>0</v>
      </c>
      <c r="I96" s="230">
        <f t="shared" si="13"/>
        <v>0</v>
      </c>
      <c r="J96" s="230">
        <f t="shared" si="13"/>
        <v>0</v>
      </c>
      <c r="K96" s="230">
        <f t="shared" si="13"/>
        <v>0</v>
      </c>
      <c r="L96" s="230">
        <f t="shared" si="13"/>
        <v>18550000</v>
      </c>
      <c r="M96" s="230">
        <f t="shared" si="13"/>
        <v>23664000</v>
      </c>
      <c r="N96" s="230">
        <f t="shared" si="13"/>
        <v>29367551</v>
      </c>
    </row>
    <row r="97" spans="1:14" ht="15">
      <c r="A97" s="238" t="s">
        <v>614</v>
      </c>
      <c r="B97" s="239"/>
      <c r="C97" s="240">
        <f>SUM(C96+C67)</f>
        <v>217607200</v>
      </c>
      <c r="D97" s="240">
        <f aca="true" t="shared" si="14" ref="D97:N97">SUM(D96+D67)</f>
        <v>253262728</v>
      </c>
      <c r="E97" s="240">
        <f t="shared" si="14"/>
        <v>284546616</v>
      </c>
      <c r="F97" s="240">
        <f t="shared" si="14"/>
        <v>0</v>
      </c>
      <c r="G97" s="240">
        <f t="shared" si="14"/>
        <v>0</v>
      </c>
      <c r="H97" s="240">
        <f t="shared" si="14"/>
        <v>0</v>
      </c>
      <c r="I97" s="240">
        <f t="shared" si="14"/>
        <v>0</v>
      </c>
      <c r="J97" s="240">
        <f t="shared" si="14"/>
        <v>0</v>
      </c>
      <c r="K97" s="240">
        <f t="shared" si="14"/>
        <v>0</v>
      </c>
      <c r="L97" s="240">
        <f t="shared" si="14"/>
        <v>217607200</v>
      </c>
      <c r="M97" s="240">
        <f t="shared" si="14"/>
        <v>253262728</v>
      </c>
      <c r="N97" s="240">
        <f t="shared" si="14"/>
        <v>284546616</v>
      </c>
    </row>
  </sheetData>
  <sheetProtection/>
  <mergeCells count="8">
    <mergeCell ref="I5:K5"/>
    <mergeCell ref="L5:N5"/>
    <mergeCell ref="A1:N1"/>
    <mergeCell ref="A2:N2"/>
    <mergeCell ref="A5:A6"/>
    <mergeCell ref="B5:B6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0" r:id="rId1"/>
  <headerFooter>
    <oddHeader>&amp;R2. melléklet a 3/2017. (V.31.) önkormányzati rendelethez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42"/>
  <sheetViews>
    <sheetView view="pageLayout" workbookViewId="0" topLeftCell="C31">
      <selection activeCell="K5" sqref="K5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4" ht="27" customHeight="1">
      <c r="A1" s="283" t="s">
        <v>774</v>
      </c>
      <c r="B1" s="284"/>
      <c r="C1" s="279"/>
      <c r="D1" s="279"/>
    </row>
    <row r="2" spans="1:7" ht="71.25" customHeight="1">
      <c r="A2" s="286" t="s">
        <v>12</v>
      </c>
      <c r="B2" s="286"/>
      <c r="C2" s="309"/>
      <c r="D2" s="309"/>
      <c r="E2" s="59"/>
      <c r="F2" s="59"/>
      <c r="G2" s="59"/>
    </row>
    <row r="3" spans="1:7" ht="24" customHeight="1">
      <c r="A3" s="56" t="s">
        <v>730</v>
      </c>
      <c r="B3" s="56"/>
      <c r="C3" s="59"/>
      <c r="D3" s="59"/>
      <c r="E3" s="59"/>
      <c r="F3" s="59"/>
      <c r="G3" s="59"/>
    </row>
    <row r="4" ht="22.5" customHeight="1">
      <c r="A4" s="130" t="s">
        <v>524</v>
      </c>
    </row>
    <row r="5" spans="1:4" ht="30">
      <c r="A5" s="80" t="s">
        <v>709</v>
      </c>
      <c r="B5" s="64" t="s">
        <v>723</v>
      </c>
      <c r="C5" s="64" t="s">
        <v>740</v>
      </c>
      <c r="D5" s="116" t="s">
        <v>741</v>
      </c>
    </row>
    <row r="6" spans="1:4" ht="15">
      <c r="A6" s="39" t="s">
        <v>194</v>
      </c>
      <c r="B6" s="39"/>
      <c r="C6" s="171"/>
      <c r="D6" s="171"/>
    </row>
    <row r="7" spans="1:4" ht="15">
      <c r="A7" s="60" t="s">
        <v>195</v>
      </c>
      <c r="B7" s="39"/>
      <c r="C7" s="171"/>
      <c r="D7" s="171"/>
    </row>
    <row r="8" spans="1:4" ht="15">
      <c r="A8" s="39" t="s">
        <v>196</v>
      </c>
      <c r="B8" s="39"/>
      <c r="C8" s="171"/>
      <c r="D8" s="28"/>
    </row>
    <row r="9" spans="1:4" ht="15">
      <c r="A9" s="39" t="s">
        <v>197</v>
      </c>
      <c r="B9" s="39"/>
      <c r="C9" s="171"/>
      <c r="D9" s="28"/>
    </row>
    <row r="10" spans="1:4" ht="15">
      <c r="A10" s="39" t="s">
        <v>198</v>
      </c>
      <c r="B10" s="39"/>
      <c r="C10" s="171"/>
      <c r="D10" s="28"/>
    </row>
    <row r="11" spans="1:4" ht="15">
      <c r="A11" s="39" t="s">
        <v>199</v>
      </c>
      <c r="B11" s="39"/>
      <c r="C11" s="171"/>
      <c r="D11" s="28"/>
    </row>
    <row r="12" spans="1:4" ht="15">
      <c r="A12" s="39" t="s">
        <v>200</v>
      </c>
      <c r="B12" s="39"/>
      <c r="C12" s="171"/>
      <c r="D12" s="28"/>
    </row>
    <row r="13" spans="1:4" ht="15">
      <c r="A13" s="39" t="s">
        <v>201</v>
      </c>
      <c r="B13" s="39"/>
      <c r="C13" s="171"/>
      <c r="D13" s="28"/>
    </row>
    <row r="14" spans="1:4" ht="15">
      <c r="A14" s="117" t="s">
        <v>717</v>
      </c>
      <c r="B14" s="145"/>
      <c r="C14" s="179">
        <f>SUM(C6:C13)</f>
        <v>0</v>
      </c>
      <c r="D14" s="179">
        <f>SUM(D6:D13)</f>
        <v>0</v>
      </c>
    </row>
    <row r="15" spans="1:4" ht="30">
      <c r="A15" s="61" t="s">
        <v>710</v>
      </c>
      <c r="B15" s="39"/>
      <c r="C15" s="171"/>
      <c r="D15" s="28"/>
    </row>
    <row r="16" spans="1:4" ht="30">
      <c r="A16" s="61" t="s">
        <v>711</v>
      </c>
      <c r="B16" s="39"/>
      <c r="C16" s="171"/>
      <c r="D16" s="28"/>
    </row>
    <row r="17" spans="1:4" ht="15">
      <c r="A17" s="62" t="s">
        <v>712</v>
      </c>
      <c r="B17" s="39"/>
      <c r="C17" s="171"/>
      <c r="D17" s="28"/>
    </row>
    <row r="18" spans="1:4" ht="15">
      <c r="A18" s="62" t="s">
        <v>713</v>
      </c>
      <c r="B18" s="39"/>
      <c r="C18" s="171"/>
      <c r="D18" s="28"/>
    </row>
    <row r="19" spans="1:4" ht="15">
      <c r="A19" s="39" t="s">
        <v>715</v>
      </c>
      <c r="B19" s="39"/>
      <c r="C19" s="171"/>
      <c r="D19" s="28"/>
    </row>
    <row r="20" spans="1:4" ht="15">
      <c r="A20" s="43" t="s">
        <v>714</v>
      </c>
      <c r="B20" s="39"/>
      <c r="C20" s="171"/>
      <c r="D20" s="171"/>
    </row>
    <row r="21" spans="1:4" ht="31.5">
      <c r="A21" s="63" t="s">
        <v>716</v>
      </c>
      <c r="B21" s="21"/>
      <c r="C21" s="171"/>
      <c r="D21" s="28"/>
    </row>
    <row r="22" spans="1:4" ht="15.75">
      <c r="A22" s="108" t="s">
        <v>651</v>
      </c>
      <c r="B22" s="185"/>
      <c r="C22" s="179">
        <f>SUM(C15:C21)</f>
        <v>0</v>
      </c>
      <c r="D22" s="179">
        <f>SUM(D15:D21)</f>
        <v>0</v>
      </c>
    </row>
    <row r="25" spans="1:4" ht="30">
      <c r="A25" s="41" t="s">
        <v>709</v>
      </c>
      <c r="B25" s="64" t="s">
        <v>723</v>
      </c>
      <c r="C25" s="64" t="s">
        <v>740</v>
      </c>
      <c r="D25" s="116" t="s">
        <v>741</v>
      </c>
    </row>
    <row r="26" spans="1:4" ht="15">
      <c r="A26" s="39" t="s">
        <v>194</v>
      </c>
      <c r="B26" s="39"/>
      <c r="C26" s="28"/>
      <c r="D26" s="28"/>
    </row>
    <row r="27" spans="1:4" ht="15">
      <c r="A27" s="60" t="s">
        <v>195</v>
      </c>
      <c r="B27" s="39"/>
      <c r="C27" s="28"/>
      <c r="D27" s="28"/>
    </row>
    <row r="28" spans="1:4" ht="15">
      <c r="A28" s="39" t="s">
        <v>196</v>
      </c>
      <c r="B28" s="39"/>
      <c r="C28" s="28"/>
      <c r="D28" s="28"/>
    </row>
    <row r="29" spans="1:4" ht="15">
      <c r="A29" s="39" t="s">
        <v>197</v>
      </c>
      <c r="B29" s="39"/>
      <c r="C29" s="28"/>
      <c r="D29" s="28"/>
    </row>
    <row r="30" spans="1:4" ht="15">
      <c r="A30" s="39" t="s">
        <v>198</v>
      </c>
      <c r="B30" s="39"/>
      <c r="C30" s="28"/>
      <c r="D30" s="28"/>
    </row>
    <row r="31" spans="1:4" ht="15">
      <c r="A31" s="39" t="s">
        <v>199</v>
      </c>
      <c r="B31" s="39"/>
      <c r="C31" s="28"/>
      <c r="D31" s="28"/>
    </row>
    <row r="32" spans="1:4" ht="15">
      <c r="A32" s="39" t="s">
        <v>200</v>
      </c>
      <c r="B32" s="39"/>
      <c r="C32" s="28"/>
      <c r="D32" s="28"/>
    </row>
    <row r="33" spans="1:4" ht="15">
      <c r="A33" s="39" t="s">
        <v>201</v>
      </c>
      <c r="B33" s="39"/>
      <c r="C33" s="28"/>
      <c r="D33" s="28"/>
    </row>
    <row r="34" spans="1:4" ht="15">
      <c r="A34" s="117" t="s">
        <v>717</v>
      </c>
      <c r="B34" s="91"/>
      <c r="C34" s="96"/>
      <c r="D34" s="96"/>
    </row>
    <row r="35" spans="1:4" ht="30">
      <c r="A35" s="61" t="s">
        <v>710</v>
      </c>
      <c r="B35" s="39"/>
      <c r="C35" s="28"/>
      <c r="D35" s="28"/>
    </row>
    <row r="36" spans="1:4" ht="30">
      <c r="A36" s="61" t="s">
        <v>711</v>
      </c>
      <c r="B36" s="39"/>
      <c r="C36" s="28"/>
      <c r="D36" s="28"/>
    </row>
    <row r="37" spans="1:4" ht="15">
      <c r="A37" s="62" t="s">
        <v>712</v>
      </c>
      <c r="B37" s="39"/>
      <c r="C37" s="28"/>
      <c r="D37" s="28"/>
    </row>
    <row r="38" spans="1:4" ht="15">
      <c r="A38" s="62" t="s">
        <v>713</v>
      </c>
      <c r="B38" s="39"/>
      <c r="C38" s="28"/>
      <c r="D38" s="28"/>
    </row>
    <row r="39" spans="1:4" ht="15">
      <c r="A39" s="39" t="s">
        <v>715</v>
      </c>
      <c r="B39" s="39"/>
      <c r="C39" s="28"/>
      <c r="D39" s="28"/>
    </row>
    <row r="40" spans="1:4" ht="15">
      <c r="A40" s="43" t="s">
        <v>714</v>
      </c>
      <c r="B40" s="39"/>
      <c r="C40" s="28"/>
      <c r="D40" s="28"/>
    </row>
    <row r="41" spans="1:4" ht="31.5">
      <c r="A41" s="63" t="s">
        <v>716</v>
      </c>
      <c r="B41" s="21"/>
      <c r="C41" s="28"/>
      <c r="D41" s="28"/>
    </row>
    <row r="42" spans="1:4" ht="15.75">
      <c r="A42" s="108" t="s">
        <v>651</v>
      </c>
      <c r="B42" s="109"/>
      <c r="C42" s="96"/>
      <c r="D42" s="96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Header>&amp;R10. melléklet a 3/2017. (V.31.)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73"/>
  <sheetViews>
    <sheetView view="pageLayout" workbookViewId="0" topLeftCell="C70">
      <selection activeCell="A2" sqref="A2:H2"/>
    </sheetView>
  </sheetViews>
  <sheetFormatPr defaultColWidth="9.140625" defaultRowHeight="15"/>
  <cols>
    <col min="1" max="1" width="62.14062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22.5" customHeight="1">
      <c r="A1" s="283" t="s">
        <v>774</v>
      </c>
      <c r="B1" s="287"/>
      <c r="C1" s="287"/>
      <c r="D1" s="287"/>
      <c r="E1" s="279"/>
      <c r="F1" s="279"/>
      <c r="G1" s="279"/>
      <c r="H1" s="279"/>
    </row>
    <row r="2" spans="1:8" ht="48.75" customHeight="1">
      <c r="A2" s="286" t="s">
        <v>13</v>
      </c>
      <c r="B2" s="287"/>
      <c r="C2" s="287"/>
      <c r="D2" s="285"/>
      <c r="E2" s="279"/>
      <c r="F2" s="279"/>
      <c r="G2" s="279"/>
      <c r="H2" s="279"/>
    </row>
    <row r="3" spans="1:3" ht="21" customHeight="1">
      <c r="A3" s="56"/>
      <c r="B3" s="57"/>
      <c r="C3" s="57"/>
    </row>
    <row r="4" ht="15">
      <c r="A4" s="4" t="s">
        <v>706</v>
      </c>
    </row>
    <row r="5" spans="1:8" ht="51.75">
      <c r="A5" s="40" t="s">
        <v>697</v>
      </c>
      <c r="B5" s="3" t="s">
        <v>213</v>
      </c>
      <c r="C5" s="70" t="s">
        <v>735</v>
      </c>
      <c r="D5" s="70" t="s">
        <v>736</v>
      </c>
      <c r="E5" s="70" t="s">
        <v>97</v>
      </c>
      <c r="F5" s="70" t="s">
        <v>98</v>
      </c>
      <c r="G5" s="70" t="s">
        <v>99</v>
      </c>
      <c r="H5" s="70" t="s">
        <v>100</v>
      </c>
    </row>
    <row r="6" spans="1:8" ht="15">
      <c r="A6" s="12" t="s">
        <v>535</v>
      </c>
      <c r="B6" s="5" t="s">
        <v>350</v>
      </c>
      <c r="C6" s="193" t="s">
        <v>730</v>
      </c>
      <c r="D6" s="28"/>
      <c r="E6" s="28"/>
      <c r="F6" s="28"/>
      <c r="G6" s="28"/>
      <c r="H6" s="28"/>
    </row>
    <row r="7" spans="1:8" ht="15">
      <c r="A7" s="17" t="s">
        <v>351</v>
      </c>
      <c r="B7" s="17" t="s">
        <v>350</v>
      </c>
      <c r="C7" s="28"/>
      <c r="D7" s="28"/>
      <c r="E7" s="28"/>
      <c r="F7" s="28"/>
      <c r="G7" s="28"/>
      <c r="H7" s="28"/>
    </row>
    <row r="8" spans="1:8" ht="15">
      <c r="A8" s="17" t="s">
        <v>352</v>
      </c>
      <c r="B8" s="17" t="s">
        <v>350</v>
      </c>
      <c r="C8" s="28"/>
      <c r="D8" s="28"/>
      <c r="E8" s="28"/>
      <c r="F8" s="28"/>
      <c r="G8" s="28"/>
      <c r="H8" s="28"/>
    </row>
    <row r="9" spans="1:8" ht="30">
      <c r="A9" s="12" t="s">
        <v>353</v>
      </c>
      <c r="B9" s="5" t="s">
        <v>354</v>
      </c>
      <c r="C9" s="28"/>
      <c r="D9" s="28"/>
      <c r="E9" s="28"/>
      <c r="F9" s="28"/>
      <c r="G9" s="28"/>
      <c r="H9" s="28"/>
    </row>
    <row r="10" spans="1:8" ht="15">
      <c r="A10" s="12" t="s">
        <v>534</v>
      </c>
      <c r="B10" s="5" t="s">
        <v>355</v>
      </c>
      <c r="C10" s="28"/>
      <c r="D10" s="28"/>
      <c r="E10" s="28"/>
      <c r="F10" s="28"/>
      <c r="G10" s="28"/>
      <c r="H10" s="28"/>
    </row>
    <row r="11" spans="1:8" ht="15">
      <c r="A11" s="17" t="s">
        <v>351</v>
      </c>
      <c r="B11" s="17" t="s">
        <v>355</v>
      </c>
      <c r="C11" s="28"/>
      <c r="D11" s="28"/>
      <c r="E11" s="28"/>
      <c r="F11" s="28"/>
      <c r="G11" s="28"/>
      <c r="H11" s="28"/>
    </row>
    <row r="12" spans="1:8" ht="15">
      <c r="A12" s="17" t="s">
        <v>352</v>
      </c>
      <c r="B12" s="17" t="s">
        <v>356</v>
      </c>
      <c r="C12" s="28"/>
      <c r="D12" s="28"/>
      <c r="E12" s="28"/>
      <c r="F12" s="28"/>
      <c r="G12" s="28"/>
      <c r="H12" s="28"/>
    </row>
    <row r="13" spans="1:8" ht="15">
      <c r="A13" s="11" t="s">
        <v>533</v>
      </c>
      <c r="B13" s="7" t="s">
        <v>357</v>
      </c>
      <c r="C13" s="28"/>
      <c r="D13" s="28"/>
      <c r="E13" s="28"/>
      <c r="F13" s="28"/>
      <c r="G13" s="28"/>
      <c r="H13" s="28"/>
    </row>
    <row r="14" spans="1:8" ht="15">
      <c r="A14" s="19" t="s">
        <v>538</v>
      </c>
      <c r="B14" s="5" t="s">
        <v>358</v>
      </c>
      <c r="C14" s="28"/>
      <c r="D14" s="28"/>
      <c r="E14" s="28"/>
      <c r="F14" s="28"/>
      <c r="G14" s="28"/>
      <c r="H14" s="28"/>
    </row>
    <row r="15" spans="1:8" ht="15">
      <c r="A15" s="17" t="s">
        <v>359</v>
      </c>
      <c r="B15" s="17" t="s">
        <v>358</v>
      </c>
      <c r="C15" s="28"/>
      <c r="D15" s="28"/>
      <c r="E15" s="28"/>
      <c r="F15" s="28"/>
      <c r="G15" s="28"/>
      <c r="H15" s="28"/>
    </row>
    <row r="16" spans="1:8" ht="15">
      <c r="A16" s="17" t="s">
        <v>360</v>
      </c>
      <c r="B16" s="17" t="s">
        <v>358</v>
      </c>
      <c r="C16" s="28"/>
      <c r="D16" s="28"/>
      <c r="E16" s="28"/>
      <c r="F16" s="28"/>
      <c r="G16" s="28"/>
      <c r="H16" s="28"/>
    </row>
    <row r="17" spans="1:8" ht="15">
      <c r="A17" s="19" t="s">
        <v>539</v>
      </c>
      <c r="B17" s="5" t="s">
        <v>361</v>
      </c>
      <c r="C17" s="28"/>
      <c r="D17" s="28"/>
      <c r="E17" s="28"/>
      <c r="F17" s="28"/>
      <c r="G17" s="28"/>
      <c r="H17" s="28"/>
    </row>
    <row r="18" spans="1:8" ht="15">
      <c r="A18" s="17" t="s">
        <v>352</v>
      </c>
      <c r="B18" s="17" t="s">
        <v>361</v>
      </c>
      <c r="C18" s="28"/>
      <c r="D18" s="28"/>
      <c r="E18" s="28"/>
      <c r="F18" s="28"/>
      <c r="G18" s="28"/>
      <c r="H18" s="28"/>
    </row>
    <row r="19" spans="1:8" ht="15">
      <c r="A19" s="13" t="s">
        <v>362</v>
      </c>
      <c r="B19" s="5" t="s">
        <v>363</v>
      </c>
      <c r="C19" s="28"/>
      <c r="D19" s="28"/>
      <c r="E19" s="28"/>
      <c r="F19" s="28"/>
      <c r="G19" s="28"/>
      <c r="H19" s="28"/>
    </row>
    <row r="20" spans="1:8" ht="15">
      <c r="A20" s="13" t="s">
        <v>540</v>
      </c>
      <c r="B20" s="5" t="s">
        <v>364</v>
      </c>
      <c r="C20" s="28"/>
      <c r="D20" s="28"/>
      <c r="E20" s="28"/>
      <c r="F20" s="28"/>
      <c r="G20" s="28"/>
      <c r="H20" s="28"/>
    </row>
    <row r="21" spans="1:8" ht="15">
      <c r="A21" s="17" t="s">
        <v>360</v>
      </c>
      <c r="B21" s="17" t="s">
        <v>364</v>
      </c>
      <c r="C21" s="28"/>
      <c r="D21" s="28"/>
      <c r="E21" s="28"/>
      <c r="F21" s="28"/>
      <c r="G21" s="28"/>
      <c r="H21" s="28"/>
    </row>
    <row r="22" spans="1:8" ht="15">
      <c r="A22" s="17" t="s">
        <v>352</v>
      </c>
      <c r="B22" s="17" t="s">
        <v>364</v>
      </c>
      <c r="C22" s="28"/>
      <c r="D22" s="28"/>
      <c r="E22" s="28"/>
      <c r="F22" s="28"/>
      <c r="G22" s="28"/>
      <c r="H22" s="28"/>
    </row>
    <row r="23" spans="1:8" ht="15">
      <c r="A23" s="20" t="s">
        <v>536</v>
      </c>
      <c r="B23" s="7" t="s">
        <v>365</v>
      </c>
      <c r="C23" s="28"/>
      <c r="D23" s="28"/>
      <c r="E23" s="28"/>
      <c r="F23" s="28"/>
      <c r="G23" s="28"/>
      <c r="H23" s="28"/>
    </row>
    <row r="24" spans="1:8" ht="15">
      <c r="A24" s="19" t="s">
        <v>366</v>
      </c>
      <c r="B24" s="5" t="s">
        <v>367</v>
      </c>
      <c r="C24" s="28"/>
      <c r="D24" s="28"/>
      <c r="E24" s="28"/>
      <c r="F24" s="28"/>
      <c r="G24" s="28"/>
      <c r="H24" s="28"/>
    </row>
    <row r="25" spans="1:8" ht="15">
      <c r="A25" s="19" t="s">
        <v>368</v>
      </c>
      <c r="B25" s="5" t="s">
        <v>369</v>
      </c>
      <c r="C25" s="28"/>
      <c r="D25" s="28"/>
      <c r="E25" s="28"/>
      <c r="F25" s="28"/>
      <c r="G25" s="28"/>
      <c r="H25" s="28"/>
    </row>
    <row r="26" spans="1:8" ht="15">
      <c r="A26" s="19" t="s">
        <v>372</v>
      </c>
      <c r="B26" s="5" t="s">
        <v>373</v>
      </c>
      <c r="C26" s="28"/>
      <c r="D26" s="28"/>
      <c r="E26" s="28"/>
      <c r="F26" s="28"/>
      <c r="G26" s="28"/>
      <c r="H26" s="28"/>
    </row>
    <row r="27" spans="1:8" ht="15">
      <c r="A27" s="19" t="s">
        <v>374</v>
      </c>
      <c r="B27" s="5" t="s">
        <v>375</v>
      </c>
      <c r="C27" s="28"/>
      <c r="D27" s="28"/>
      <c r="E27" s="28"/>
      <c r="F27" s="28"/>
      <c r="G27" s="28"/>
      <c r="H27" s="28"/>
    </row>
    <row r="28" spans="1:8" ht="15">
      <c r="A28" s="19" t="s">
        <v>376</v>
      </c>
      <c r="B28" s="5" t="s">
        <v>377</v>
      </c>
      <c r="C28" s="28"/>
      <c r="D28" s="28"/>
      <c r="E28" s="28"/>
      <c r="F28" s="28"/>
      <c r="G28" s="28"/>
      <c r="H28" s="28"/>
    </row>
    <row r="29" spans="1:8" ht="15">
      <c r="A29" s="118" t="s">
        <v>537</v>
      </c>
      <c r="B29" s="119" t="s">
        <v>378</v>
      </c>
      <c r="C29" s="74"/>
      <c r="D29" s="74"/>
      <c r="E29" s="74"/>
      <c r="F29" s="74"/>
      <c r="G29" s="74"/>
      <c r="H29" s="74"/>
    </row>
    <row r="30" spans="1:8" ht="15">
      <c r="A30" s="19" t="s">
        <v>379</v>
      </c>
      <c r="B30" s="5" t="s">
        <v>380</v>
      </c>
      <c r="C30" s="28"/>
      <c r="D30" s="28"/>
      <c r="E30" s="28"/>
      <c r="F30" s="28"/>
      <c r="G30" s="28"/>
      <c r="H30" s="28"/>
    </row>
    <row r="31" spans="1:8" ht="15">
      <c r="A31" s="12" t="s">
        <v>381</v>
      </c>
      <c r="B31" s="5" t="s">
        <v>382</v>
      </c>
      <c r="C31" s="28"/>
      <c r="D31" s="28"/>
      <c r="E31" s="28"/>
      <c r="F31" s="28"/>
      <c r="G31" s="28"/>
      <c r="H31" s="28"/>
    </row>
    <row r="32" spans="1:8" ht="15">
      <c r="A32" s="19" t="s">
        <v>541</v>
      </c>
      <c r="B32" s="5" t="s">
        <v>383</v>
      </c>
      <c r="C32" s="28"/>
      <c r="D32" s="28"/>
      <c r="E32" s="28"/>
      <c r="F32" s="28"/>
      <c r="G32" s="28"/>
      <c r="H32" s="28"/>
    </row>
    <row r="33" spans="1:8" ht="15">
      <c r="A33" s="17" t="s">
        <v>352</v>
      </c>
      <c r="B33" s="17" t="s">
        <v>383</v>
      </c>
      <c r="C33" s="28"/>
      <c r="D33" s="28"/>
      <c r="E33" s="28"/>
      <c r="F33" s="28"/>
      <c r="G33" s="28"/>
      <c r="H33" s="28"/>
    </row>
    <row r="34" spans="1:8" ht="15">
      <c r="A34" s="19" t="s">
        <v>542</v>
      </c>
      <c r="B34" s="5" t="s">
        <v>384</v>
      </c>
      <c r="C34" s="28"/>
      <c r="D34" s="28"/>
      <c r="E34" s="28"/>
      <c r="F34" s="28"/>
      <c r="G34" s="28"/>
      <c r="H34" s="28"/>
    </row>
    <row r="35" spans="1:8" ht="15">
      <c r="A35" s="17" t="s">
        <v>385</v>
      </c>
      <c r="B35" s="17" t="s">
        <v>384</v>
      </c>
      <c r="C35" s="28"/>
      <c r="D35" s="28"/>
      <c r="E35" s="28"/>
      <c r="F35" s="28"/>
      <c r="G35" s="28"/>
      <c r="H35" s="28"/>
    </row>
    <row r="36" spans="1:8" ht="15">
      <c r="A36" s="17" t="s">
        <v>386</v>
      </c>
      <c r="B36" s="17" t="s">
        <v>384</v>
      </c>
      <c r="C36" s="28"/>
      <c r="D36" s="28"/>
      <c r="E36" s="28"/>
      <c r="F36" s="28"/>
      <c r="G36" s="28"/>
      <c r="H36" s="28"/>
    </row>
    <row r="37" spans="1:8" ht="15">
      <c r="A37" s="17" t="s">
        <v>387</v>
      </c>
      <c r="B37" s="17" t="s">
        <v>384</v>
      </c>
      <c r="C37" s="28"/>
      <c r="D37" s="28"/>
      <c r="E37" s="28"/>
      <c r="F37" s="28"/>
      <c r="G37" s="28"/>
      <c r="H37" s="28"/>
    </row>
    <row r="38" spans="1:8" ht="15">
      <c r="A38" s="17" t="s">
        <v>352</v>
      </c>
      <c r="B38" s="17" t="s">
        <v>384</v>
      </c>
      <c r="C38" s="28"/>
      <c r="D38" s="28"/>
      <c r="E38" s="28"/>
      <c r="F38" s="28"/>
      <c r="G38" s="28"/>
      <c r="H38" s="28"/>
    </row>
    <row r="39" spans="1:8" ht="15">
      <c r="A39" s="118" t="s">
        <v>543</v>
      </c>
      <c r="B39" s="119" t="s">
        <v>388</v>
      </c>
      <c r="C39" s="74"/>
      <c r="D39" s="74"/>
      <c r="E39" s="74"/>
      <c r="F39" s="74"/>
      <c r="G39" s="74"/>
      <c r="H39" s="74"/>
    </row>
    <row r="40" spans="1:8" ht="15">
      <c r="A40" s="196"/>
      <c r="B40" s="197"/>
      <c r="C40" s="198"/>
      <c r="D40" s="198"/>
      <c r="E40" s="198"/>
      <c r="F40" s="198"/>
      <c r="G40" s="198"/>
      <c r="H40" s="198"/>
    </row>
    <row r="41" spans="1:8" ht="15">
      <c r="A41" s="196"/>
      <c r="B41" s="197"/>
      <c r="C41" s="198"/>
      <c r="D41" s="198"/>
      <c r="E41" s="198"/>
      <c r="F41" s="198"/>
      <c r="G41" s="198"/>
      <c r="H41" s="198"/>
    </row>
    <row r="42" spans="1:8" ht="15">
      <c r="A42" s="196"/>
      <c r="B42" s="197"/>
      <c r="C42" s="198"/>
      <c r="D42" s="198"/>
      <c r="E42" s="198"/>
      <c r="F42" s="198"/>
      <c r="G42" s="198"/>
      <c r="H42" s="198"/>
    </row>
    <row r="43" spans="1:8" ht="15">
      <c r="A43" s="196"/>
      <c r="B43" s="197"/>
      <c r="C43" s="198"/>
      <c r="D43" s="198"/>
      <c r="E43" s="198"/>
      <c r="F43" s="198"/>
      <c r="G43" s="198"/>
      <c r="H43" s="198"/>
    </row>
    <row r="46" spans="1:8" ht="51.75">
      <c r="A46" s="40" t="s">
        <v>697</v>
      </c>
      <c r="B46" s="3" t="s">
        <v>213</v>
      </c>
      <c r="C46" s="70" t="s">
        <v>735</v>
      </c>
      <c r="D46" s="70" t="s">
        <v>736</v>
      </c>
      <c r="E46" s="70" t="s">
        <v>97</v>
      </c>
      <c r="F46" s="70" t="s">
        <v>98</v>
      </c>
      <c r="G46" s="70" t="s">
        <v>99</v>
      </c>
      <c r="H46" s="70" t="s">
        <v>100</v>
      </c>
    </row>
    <row r="47" spans="1:8" ht="15">
      <c r="A47" s="19" t="s">
        <v>607</v>
      </c>
      <c r="B47" s="5" t="s">
        <v>478</v>
      </c>
      <c r="C47" s="28"/>
      <c r="D47" s="28"/>
      <c r="E47" s="28"/>
      <c r="F47" s="28"/>
      <c r="G47" s="28"/>
      <c r="H47" s="28"/>
    </row>
    <row r="48" spans="1:8" ht="15">
      <c r="A48" s="47" t="s">
        <v>351</v>
      </c>
      <c r="B48" s="47" t="s">
        <v>478</v>
      </c>
      <c r="C48" s="28"/>
      <c r="D48" s="28"/>
      <c r="E48" s="28"/>
      <c r="F48" s="28"/>
      <c r="G48" s="28"/>
      <c r="H48" s="28"/>
    </row>
    <row r="49" spans="1:8" ht="30">
      <c r="A49" s="12" t="s">
        <v>479</v>
      </c>
      <c r="B49" s="5" t="s">
        <v>480</v>
      </c>
      <c r="C49" s="28"/>
      <c r="D49" s="28"/>
      <c r="E49" s="28"/>
      <c r="F49" s="28"/>
      <c r="G49" s="28"/>
      <c r="H49" s="28"/>
    </row>
    <row r="50" spans="1:8" ht="15">
      <c r="A50" s="19" t="s">
        <v>648</v>
      </c>
      <c r="B50" s="5" t="s">
        <v>481</v>
      </c>
      <c r="C50" s="28"/>
      <c r="D50" s="28"/>
      <c r="E50" s="28"/>
      <c r="F50" s="28"/>
      <c r="G50" s="28"/>
      <c r="H50" s="28"/>
    </row>
    <row r="51" spans="1:8" ht="15">
      <c r="A51" s="47" t="s">
        <v>351</v>
      </c>
      <c r="B51" s="47" t="s">
        <v>481</v>
      </c>
      <c r="C51" s="28"/>
      <c r="D51" s="28"/>
      <c r="E51" s="28"/>
      <c r="F51" s="28"/>
      <c r="G51" s="28"/>
      <c r="H51" s="28"/>
    </row>
    <row r="52" spans="1:8" ht="15">
      <c r="A52" s="11" t="s">
        <v>627</v>
      </c>
      <c r="B52" s="7" t="s">
        <v>482</v>
      </c>
      <c r="C52" s="28"/>
      <c r="D52" s="28"/>
      <c r="E52" s="28"/>
      <c r="F52" s="28"/>
      <c r="G52" s="28"/>
      <c r="H52" s="28"/>
    </row>
    <row r="53" spans="1:8" ht="15">
      <c r="A53" s="12" t="s">
        <v>649</v>
      </c>
      <c r="B53" s="5" t="s">
        <v>483</v>
      </c>
      <c r="C53" s="28"/>
      <c r="D53" s="28"/>
      <c r="E53" s="28"/>
      <c r="F53" s="28"/>
      <c r="G53" s="28"/>
      <c r="H53" s="28"/>
    </row>
    <row r="54" spans="1:8" ht="15">
      <c r="A54" s="47" t="s">
        <v>359</v>
      </c>
      <c r="B54" s="47" t="s">
        <v>483</v>
      </c>
      <c r="C54" s="28"/>
      <c r="D54" s="28"/>
      <c r="E54" s="28"/>
      <c r="F54" s="28"/>
      <c r="G54" s="28"/>
      <c r="H54" s="28"/>
    </row>
    <row r="55" spans="1:8" ht="15">
      <c r="A55" s="19" t="s">
        <v>484</v>
      </c>
      <c r="B55" s="5" t="s">
        <v>485</v>
      </c>
      <c r="C55" s="28"/>
      <c r="D55" s="28"/>
      <c r="E55" s="28"/>
      <c r="F55" s="28"/>
      <c r="G55" s="28"/>
      <c r="H55" s="28"/>
    </row>
    <row r="56" spans="1:8" ht="15">
      <c r="A56" s="13" t="s">
        <v>650</v>
      </c>
      <c r="B56" s="5" t="s">
        <v>486</v>
      </c>
      <c r="C56" s="28"/>
      <c r="D56" s="28"/>
      <c r="E56" s="28"/>
      <c r="F56" s="28"/>
      <c r="G56" s="28"/>
      <c r="H56" s="28"/>
    </row>
    <row r="57" spans="1:8" ht="15">
      <c r="A57" s="47" t="s">
        <v>360</v>
      </c>
      <c r="B57" s="47" t="s">
        <v>486</v>
      </c>
      <c r="C57" s="28"/>
      <c r="D57" s="28"/>
      <c r="E57" s="28"/>
      <c r="F57" s="28"/>
      <c r="G57" s="28"/>
      <c r="H57" s="28"/>
    </row>
    <row r="58" spans="1:8" ht="15">
      <c r="A58" s="19" t="s">
        <v>487</v>
      </c>
      <c r="B58" s="5" t="s">
        <v>488</v>
      </c>
      <c r="C58" s="28"/>
      <c r="D58" s="28"/>
      <c r="E58" s="28"/>
      <c r="F58" s="28"/>
      <c r="G58" s="28"/>
      <c r="H58" s="28"/>
    </row>
    <row r="59" spans="1:8" ht="15">
      <c r="A59" s="20" t="s">
        <v>628</v>
      </c>
      <c r="B59" s="7" t="s">
        <v>489</v>
      </c>
      <c r="C59" s="28"/>
      <c r="D59" s="28"/>
      <c r="E59" s="28"/>
      <c r="F59" s="28"/>
      <c r="G59" s="28"/>
      <c r="H59" s="28"/>
    </row>
    <row r="60" spans="1:8" ht="15">
      <c r="A60" s="20" t="s">
        <v>493</v>
      </c>
      <c r="B60" s="7" t="s">
        <v>494</v>
      </c>
      <c r="C60" s="28"/>
      <c r="D60" s="28"/>
      <c r="E60" s="28"/>
      <c r="F60" s="28"/>
      <c r="G60" s="28"/>
      <c r="H60" s="28"/>
    </row>
    <row r="61" spans="1:8" ht="15">
      <c r="A61" s="20" t="s">
        <v>495</v>
      </c>
      <c r="B61" s="7" t="s">
        <v>496</v>
      </c>
      <c r="C61" s="28"/>
      <c r="D61" s="28"/>
      <c r="E61" s="28"/>
      <c r="F61" s="28"/>
      <c r="G61" s="28"/>
      <c r="H61" s="28"/>
    </row>
    <row r="62" spans="1:8" ht="15">
      <c r="A62" s="20" t="s">
        <v>499</v>
      </c>
      <c r="B62" s="7" t="s">
        <v>500</v>
      </c>
      <c r="C62" s="28"/>
      <c r="D62" s="28"/>
      <c r="E62" s="28"/>
      <c r="F62" s="28"/>
      <c r="G62" s="28"/>
      <c r="H62" s="28"/>
    </row>
    <row r="63" spans="1:8" ht="15">
      <c r="A63" s="11" t="s">
        <v>705</v>
      </c>
      <c r="B63" s="7" t="s">
        <v>501</v>
      </c>
      <c r="C63" s="28"/>
      <c r="D63" s="28"/>
      <c r="E63" s="28"/>
      <c r="F63" s="28"/>
      <c r="G63" s="28"/>
      <c r="H63" s="28"/>
    </row>
    <row r="64" spans="1:8" ht="15">
      <c r="A64" s="15" t="s">
        <v>502</v>
      </c>
      <c r="B64" s="7" t="s">
        <v>501</v>
      </c>
      <c r="C64" s="28"/>
      <c r="D64" s="28"/>
      <c r="E64" s="28"/>
      <c r="F64" s="28"/>
      <c r="G64" s="28"/>
      <c r="H64" s="28"/>
    </row>
    <row r="65" spans="1:8" ht="15">
      <c r="A65" s="120" t="s">
        <v>630</v>
      </c>
      <c r="B65" s="121" t="s">
        <v>503</v>
      </c>
      <c r="C65" s="102"/>
      <c r="D65" s="102"/>
      <c r="E65" s="102"/>
      <c r="F65" s="102"/>
      <c r="G65" s="102"/>
      <c r="H65" s="102"/>
    </row>
    <row r="66" spans="1:8" ht="15">
      <c r="A66" s="12" t="s">
        <v>504</v>
      </c>
      <c r="B66" s="5" t="s">
        <v>505</v>
      </c>
      <c r="C66" s="28"/>
      <c r="D66" s="28"/>
      <c r="E66" s="28"/>
      <c r="F66" s="28"/>
      <c r="G66" s="28"/>
      <c r="H66" s="28"/>
    </row>
    <row r="67" spans="1:8" ht="15">
      <c r="A67" s="13" t="s">
        <v>506</v>
      </c>
      <c r="B67" s="5" t="s">
        <v>507</v>
      </c>
      <c r="C67" s="28"/>
      <c r="D67" s="28"/>
      <c r="E67" s="28"/>
      <c r="F67" s="28"/>
      <c r="G67" s="28"/>
      <c r="H67" s="28"/>
    </row>
    <row r="68" spans="1:8" ht="15">
      <c r="A68" s="19" t="s">
        <v>508</v>
      </c>
      <c r="B68" s="5" t="s">
        <v>509</v>
      </c>
      <c r="C68" s="28"/>
      <c r="D68" s="28"/>
      <c r="E68" s="28"/>
      <c r="F68" s="28"/>
      <c r="G68" s="28"/>
      <c r="H68" s="28"/>
    </row>
    <row r="69" spans="1:8" ht="15">
      <c r="A69" s="19" t="s">
        <v>612</v>
      </c>
      <c r="B69" s="5" t="s">
        <v>510</v>
      </c>
      <c r="C69" s="28"/>
      <c r="D69" s="28"/>
      <c r="E69" s="28"/>
      <c r="F69" s="28"/>
      <c r="G69" s="28"/>
      <c r="H69" s="28"/>
    </row>
    <row r="70" spans="1:8" ht="15">
      <c r="A70" s="47" t="s">
        <v>385</v>
      </c>
      <c r="B70" s="47" t="s">
        <v>510</v>
      </c>
      <c r="C70" s="28"/>
      <c r="D70" s="28"/>
      <c r="E70" s="28"/>
      <c r="F70" s="28"/>
      <c r="G70" s="28"/>
      <c r="H70" s="28"/>
    </row>
    <row r="71" spans="1:8" ht="15">
      <c r="A71" s="47" t="s">
        <v>386</v>
      </c>
      <c r="B71" s="47" t="s">
        <v>510</v>
      </c>
      <c r="C71" s="28"/>
      <c r="D71" s="28"/>
      <c r="E71" s="28"/>
      <c r="F71" s="28"/>
      <c r="G71" s="28"/>
      <c r="H71" s="28"/>
    </row>
    <row r="72" spans="1:8" ht="15">
      <c r="A72" s="48" t="s">
        <v>387</v>
      </c>
      <c r="B72" s="48" t="s">
        <v>510</v>
      </c>
      <c r="C72" s="28"/>
      <c r="D72" s="28"/>
      <c r="E72" s="28"/>
      <c r="F72" s="28"/>
      <c r="G72" s="28"/>
      <c r="H72" s="28"/>
    </row>
    <row r="73" spans="1:8" ht="15">
      <c r="A73" s="122" t="s">
        <v>631</v>
      </c>
      <c r="B73" s="121" t="s">
        <v>511</v>
      </c>
      <c r="C73" s="102"/>
      <c r="D73" s="102"/>
      <c r="E73" s="102"/>
      <c r="F73" s="102"/>
      <c r="G73" s="102"/>
      <c r="H73" s="102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2" r:id="rId1"/>
  <headerFooter>
    <oddHeader>&amp;R11. melléklet a 3/2017. (V.31.) önkormányzati rendelethez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2"/>
  <sheetViews>
    <sheetView view="pageLayout" workbookViewId="0" topLeftCell="B58">
      <selection activeCell="A2" sqref="A2:E2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4.421875" style="0" customWidth="1"/>
    <col min="5" max="5" width="15.421875" style="0" customWidth="1"/>
  </cols>
  <sheetData>
    <row r="1" spans="1:5" ht="24" customHeight="1">
      <c r="A1" s="283" t="s">
        <v>774</v>
      </c>
      <c r="B1" s="284"/>
      <c r="C1" s="284"/>
      <c r="D1" s="279"/>
      <c r="E1" s="279"/>
    </row>
    <row r="2" spans="1:5" ht="26.25" customHeight="1">
      <c r="A2" s="286" t="s">
        <v>8</v>
      </c>
      <c r="B2" s="287"/>
      <c r="C2" s="287"/>
      <c r="D2" s="279"/>
      <c r="E2" s="279"/>
    </row>
    <row r="4" spans="1:5" ht="26.25">
      <c r="A4" s="40" t="s">
        <v>697</v>
      </c>
      <c r="B4" s="3" t="s">
        <v>213</v>
      </c>
      <c r="C4" s="65" t="s">
        <v>723</v>
      </c>
      <c r="D4" s="70" t="s">
        <v>740</v>
      </c>
      <c r="E4" s="65" t="s">
        <v>741</v>
      </c>
    </row>
    <row r="5" spans="1:5" ht="15">
      <c r="A5" s="5" t="s">
        <v>633</v>
      </c>
      <c r="B5" s="5" t="s">
        <v>426</v>
      </c>
      <c r="C5" s="203"/>
      <c r="D5" s="203"/>
      <c r="E5" s="203"/>
    </row>
    <row r="6" spans="1:5" ht="15">
      <c r="A6" s="5" t="s">
        <v>634</v>
      </c>
      <c r="B6" s="5" t="s">
        <v>426</v>
      </c>
      <c r="C6" s="203"/>
      <c r="D6" s="203"/>
      <c r="E6" s="203"/>
    </row>
    <row r="7" spans="1:5" ht="15">
      <c r="A7" s="5" t="s">
        <v>635</v>
      </c>
      <c r="B7" s="5" t="s">
        <v>426</v>
      </c>
      <c r="C7" s="203"/>
      <c r="D7" s="203"/>
      <c r="E7" s="203"/>
    </row>
    <row r="8" spans="1:5" ht="15">
      <c r="A8" s="5" t="s">
        <v>636</v>
      </c>
      <c r="B8" s="5" t="s">
        <v>426</v>
      </c>
      <c r="C8" s="203"/>
      <c r="D8" s="203"/>
      <c r="E8" s="203"/>
    </row>
    <row r="9" spans="1:5" ht="15">
      <c r="A9" s="7" t="s">
        <v>588</v>
      </c>
      <c r="B9" s="8" t="s">
        <v>426</v>
      </c>
      <c r="C9" s="205"/>
      <c r="D9" s="205"/>
      <c r="E9" s="205"/>
    </row>
    <row r="10" spans="1:5" ht="15">
      <c r="A10" s="5" t="s">
        <v>589</v>
      </c>
      <c r="B10" s="6" t="s">
        <v>427</v>
      </c>
      <c r="C10" s="203">
        <v>8500000</v>
      </c>
      <c r="D10" s="203">
        <v>8500000</v>
      </c>
      <c r="E10" s="203">
        <v>11165158</v>
      </c>
    </row>
    <row r="11" spans="1:5" ht="27">
      <c r="A11" s="47" t="s">
        <v>428</v>
      </c>
      <c r="B11" s="47" t="s">
        <v>427</v>
      </c>
      <c r="C11" s="203">
        <v>8500000</v>
      </c>
      <c r="D11" s="203">
        <v>8500000</v>
      </c>
      <c r="E11" s="203">
        <v>11165158</v>
      </c>
    </row>
    <row r="12" spans="1:5" ht="27">
      <c r="A12" s="47" t="s">
        <v>429</v>
      </c>
      <c r="B12" s="47" t="s">
        <v>427</v>
      </c>
      <c r="C12" s="203"/>
      <c r="D12" s="203"/>
      <c r="E12" s="203"/>
    </row>
    <row r="13" spans="1:5" ht="15">
      <c r="A13" s="5" t="s">
        <v>591</v>
      </c>
      <c r="B13" s="6" t="s">
        <v>433</v>
      </c>
      <c r="C13" s="203">
        <v>4000000</v>
      </c>
      <c r="D13" s="203">
        <v>4000000</v>
      </c>
      <c r="E13" s="203">
        <v>4457865</v>
      </c>
    </row>
    <row r="14" spans="1:5" ht="27">
      <c r="A14" s="47" t="s">
        <v>434</v>
      </c>
      <c r="B14" s="47" t="s">
        <v>433</v>
      </c>
      <c r="C14" s="203"/>
      <c r="D14" s="203"/>
      <c r="E14" s="203"/>
    </row>
    <row r="15" spans="1:5" ht="27">
      <c r="A15" s="47" t="s">
        <v>435</v>
      </c>
      <c r="B15" s="47" t="s">
        <v>433</v>
      </c>
      <c r="C15" s="203"/>
      <c r="D15" s="203"/>
      <c r="E15" s="203"/>
    </row>
    <row r="16" spans="1:5" ht="15">
      <c r="A16" s="47" t="s">
        <v>436</v>
      </c>
      <c r="B16" s="47" t="s">
        <v>433</v>
      </c>
      <c r="C16" s="203"/>
      <c r="D16" s="203"/>
      <c r="E16" s="203"/>
    </row>
    <row r="17" spans="1:5" ht="15">
      <c r="A17" s="47" t="s">
        <v>437</v>
      </c>
      <c r="B17" s="47" t="s">
        <v>433</v>
      </c>
      <c r="C17" s="203"/>
      <c r="D17" s="203"/>
      <c r="E17" s="203"/>
    </row>
    <row r="18" spans="1:5" ht="15">
      <c r="A18" s="5" t="s">
        <v>637</v>
      </c>
      <c r="B18" s="6" t="s">
        <v>438</v>
      </c>
      <c r="C18" s="203">
        <v>350000</v>
      </c>
      <c r="D18" s="203">
        <v>350000</v>
      </c>
      <c r="E18" s="203">
        <v>685400</v>
      </c>
    </row>
    <row r="19" spans="1:5" ht="15">
      <c r="A19" s="47" t="s">
        <v>439</v>
      </c>
      <c r="B19" s="47" t="s">
        <v>438</v>
      </c>
      <c r="C19" s="203">
        <v>350000</v>
      </c>
      <c r="D19" s="203">
        <v>350000</v>
      </c>
      <c r="E19" s="203">
        <v>685400</v>
      </c>
    </row>
    <row r="20" spans="1:5" ht="15">
      <c r="A20" s="47" t="s">
        <v>440</v>
      </c>
      <c r="B20" s="47" t="s">
        <v>438</v>
      </c>
      <c r="C20" s="203"/>
      <c r="D20" s="203"/>
      <c r="E20" s="203"/>
    </row>
    <row r="21" spans="1:5" ht="15">
      <c r="A21" s="7" t="s">
        <v>620</v>
      </c>
      <c r="B21" s="8" t="s">
        <v>441</v>
      </c>
      <c r="C21" s="205">
        <f>SUM(C13+C10+C18)</f>
        <v>12850000</v>
      </c>
      <c r="D21" s="205">
        <f>SUM(D13+D10+D18)</f>
        <v>12850000</v>
      </c>
      <c r="E21" s="205">
        <f>SUM(E13+E10+E18)</f>
        <v>16308423</v>
      </c>
    </row>
    <row r="22" spans="1:5" ht="15">
      <c r="A22" s="5" t="s">
        <v>638</v>
      </c>
      <c r="B22" s="5" t="s">
        <v>442</v>
      </c>
      <c r="C22" s="203"/>
      <c r="D22" s="203"/>
      <c r="E22" s="203"/>
    </row>
    <row r="23" spans="1:5" ht="15">
      <c r="A23" s="5" t="s">
        <v>639</v>
      </c>
      <c r="B23" s="5" t="s">
        <v>442</v>
      </c>
      <c r="C23" s="203"/>
      <c r="D23" s="203"/>
      <c r="E23" s="203"/>
    </row>
    <row r="24" spans="1:5" ht="15">
      <c r="A24" s="5" t="s">
        <v>640</v>
      </c>
      <c r="B24" s="5" t="s">
        <v>442</v>
      </c>
      <c r="C24" s="203"/>
      <c r="D24" s="203"/>
      <c r="E24" s="203"/>
    </row>
    <row r="25" spans="1:5" ht="15">
      <c r="A25" s="5" t="s">
        <v>641</v>
      </c>
      <c r="B25" s="5" t="s">
        <v>442</v>
      </c>
      <c r="C25" s="203"/>
      <c r="D25" s="203"/>
      <c r="E25" s="203"/>
    </row>
    <row r="26" spans="1:5" ht="15">
      <c r="A26" s="5" t="s">
        <v>642</v>
      </c>
      <c r="B26" s="5" t="s">
        <v>442</v>
      </c>
      <c r="C26" s="203"/>
      <c r="D26" s="203"/>
      <c r="E26" s="203"/>
    </row>
    <row r="27" spans="1:5" ht="15">
      <c r="A27" s="5" t="s">
        <v>643</v>
      </c>
      <c r="B27" s="5" t="s">
        <v>442</v>
      </c>
      <c r="C27" s="203"/>
      <c r="D27" s="203"/>
      <c r="E27" s="203"/>
    </row>
    <row r="28" spans="1:5" ht="15">
      <c r="A28" s="5" t="s">
        <v>644</v>
      </c>
      <c r="B28" s="5" t="s">
        <v>442</v>
      </c>
      <c r="C28" s="203"/>
      <c r="D28" s="203"/>
      <c r="E28" s="203"/>
    </row>
    <row r="29" spans="1:5" ht="15">
      <c r="A29" s="5" t="s">
        <v>645</v>
      </c>
      <c r="B29" s="5" t="s">
        <v>442</v>
      </c>
      <c r="C29" s="203"/>
      <c r="D29" s="203"/>
      <c r="E29" s="203"/>
    </row>
    <row r="30" spans="1:5" ht="45">
      <c r="A30" s="5" t="s">
        <v>646</v>
      </c>
      <c r="B30" s="5" t="s">
        <v>442</v>
      </c>
      <c r="C30" s="203"/>
      <c r="D30" s="203"/>
      <c r="E30" s="203"/>
    </row>
    <row r="31" spans="1:5" ht="15">
      <c r="A31" s="5" t="s">
        <v>647</v>
      </c>
      <c r="B31" s="5" t="s">
        <v>442</v>
      </c>
      <c r="C31" s="203"/>
      <c r="D31" s="203"/>
      <c r="E31" s="203"/>
    </row>
    <row r="32" spans="1:5" ht="15">
      <c r="A32" s="7" t="s">
        <v>593</v>
      </c>
      <c r="B32" s="8" t="s">
        <v>442</v>
      </c>
      <c r="C32" s="205">
        <f>SUM(C22:C31)</f>
        <v>0</v>
      </c>
      <c r="D32" s="205">
        <f>SUM(D22:D31)</f>
        <v>0</v>
      </c>
      <c r="E32" s="205">
        <f>SUM(E22:E31)</f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4" r:id="rId1"/>
  <headerFooter>
    <oddHeader>&amp;R12. melléklet a 3/2017. (V.31.)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view="pageLayout" workbookViewId="0" topLeftCell="C136">
      <selection activeCell="B6" sqref="B6:D127"/>
    </sheetView>
  </sheetViews>
  <sheetFormatPr defaultColWidth="9.140625" defaultRowHeight="15"/>
  <cols>
    <col min="1" max="1" width="73.140625" style="0" customWidth="1"/>
    <col min="2" max="2" width="16.421875" style="0" customWidth="1"/>
    <col min="3" max="3" width="17.28125" style="0" customWidth="1"/>
    <col min="4" max="4" width="16.00390625" style="0" customWidth="1"/>
  </cols>
  <sheetData>
    <row r="1" spans="1:6" ht="27" customHeight="1">
      <c r="A1" s="310" t="s">
        <v>774</v>
      </c>
      <c r="B1" s="287"/>
      <c r="C1" s="287"/>
      <c r="D1" s="287"/>
      <c r="E1" s="124"/>
      <c r="F1" s="69"/>
    </row>
    <row r="2" spans="1:6" ht="25.5" customHeight="1">
      <c r="A2" s="286" t="s">
        <v>7</v>
      </c>
      <c r="B2" s="287"/>
      <c r="C2" s="287"/>
      <c r="D2" s="287"/>
      <c r="E2" s="57"/>
      <c r="F2" s="69"/>
    </row>
    <row r="4" spans="1:6" ht="15">
      <c r="A4" s="132" t="s">
        <v>725</v>
      </c>
      <c r="B4" s="4"/>
      <c r="C4" s="4"/>
      <c r="D4" s="4"/>
      <c r="E4" s="4"/>
      <c r="F4" s="4"/>
    </row>
    <row r="5" spans="1:6" ht="25.5">
      <c r="A5" s="40" t="s">
        <v>697</v>
      </c>
      <c r="B5" s="125" t="s">
        <v>775</v>
      </c>
      <c r="C5" s="125" t="s">
        <v>102</v>
      </c>
      <c r="D5" s="125" t="s">
        <v>776</v>
      </c>
      <c r="E5" s="4"/>
      <c r="F5" s="4"/>
    </row>
    <row r="6" spans="1:6" ht="15.75">
      <c r="A6" s="77" t="s">
        <v>101</v>
      </c>
      <c r="B6" s="199">
        <v>130000</v>
      </c>
      <c r="C6" s="199"/>
      <c r="D6" s="199">
        <v>202056</v>
      </c>
      <c r="E6" s="4"/>
      <c r="F6" s="4"/>
    </row>
    <row r="7" spans="1:6" ht="15">
      <c r="A7" s="75" t="s">
        <v>744</v>
      </c>
      <c r="B7" s="269">
        <v>19</v>
      </c>
      <c r="C7" s="269"/>
      <c r="D7" s="269"/>
      <c r="E7" s="4"/>
      <c r="F7" s="4"/>
    </row>
    <row r="8" spans="1:6" ht="15">
      <c r="A8" s="75" t="s">
        <v>745</v>
      </c>
      <c r="B8" s="269"/>
      <c r="C8" s="269"/>
      <c r="D8" s="269"/>
      <c r="E8" s="4"/>
      <c r="F8" s="4"/>
    </row>
    <row r="9" spans="1:6" ht="15">
      <c r="A9" s="75" t="s">
        <v>746</v>
      </c>
      <c r="B9" s="269"/>
      <c r="C9" s="269"/>
      <c r="D9" s="269"/>
      <c r="E9" s="4"/>
      <c r="F9" s="4"/>
    </row>
    <row r="10" spans="1:6" ht="15">
      <c r="A10" s="77" t="s">
        <v>76</v>
      </c>
      <c r="B10" s="270">
        <f>SUM(B6:B9)</f>
        <v>130019</v>
      </c>
      <c r="C10" s="270">
        <f>SUM(C6:C9)</f>
        <v>0</v>
      </c>
      <c r="D10" s="270">
        <f>SUM(D6:D9)</f>
        <v>202056</v>
      </c>
      <c r="E10" s="4"/>
      <c r="F10" s="4"/>
    </row>
    <row r="11" spans="1:6" ht="15">
      <c r="A11" s="75" t="s">
        <v>747</v>
      </c>
      <c r="B11" s="269"/>
      <c r="C11" s="269"/>
      <c r="D11" s="269"/>
      <c r="E11" s="4"/>
      <c r="F11" s="4"/>
    </row>
    <row r="12" spans="1:6" ht="15">
      <c r="A12" s="75" t="s">
        <v>748</v>
      </c>
      <c r="B12" s="269">
        <v>1004157</v>
      </c>
      <c r="C12" s="269"/>
      <c r="D12" s="269">
        <v>764603</v>
      </c>
      <c r="E12" s="4"/>
      <c r="F12" s="4"/>
    </row>
    <row r="13" spans="1:6" ht="15">
      <c r="A13" s="75" t="s">
        <v>749</v>
      </c>
      <c r="B13" s="269"/>
      <c r="C13" s="269"/>
      <c r="D13" s="269"/>
      <c r="E13" s="4"/>
      <c r="F13" s="4"/>
    </row>
    <row r="14" spans="1:6" ht="15">
      <c r="A14" s="75" t="s">
        <v>750</v>
      </c>
      <c r="B14" s="269"/>
      <c r="C14" s="269"/>
      <c r="D14" s="269"/>
      <c r="E14" s="4"/>
      <c r="F14" s="4"/>
    </row>
    <row r="15" spans="1:6" ht="15">
      <c r="A15" s="75" t="s">
        <v>751</v>
      </c>
      <c r="B15" s="269"/>
      <c r="C15" s="269"/>
      <c r="D15" s="269"/>
      <c r="E15" s="4"/>
      <c r="F15" s="4"/>
    </row>
    <row r="16" spans="1:6" ht="15">
      <c r="A16" s="77" t="s">
        <v>77</v>
      </c>
      <c r="B16" s="270">
        <f>SUM(B11:B15)</f>
        <v>1004157</v>
      </c>
      <c r="C16" s="270">
        <f>SUM(C11:C15)</f>
        <v>0</v>
      </c>
      <c r="D16" s="270">
        <f>SUM(D11:D15)</f>
        <v>764603</v>
      </c>
      <c r="E16" s="4"/>
      <c r="F16" s="4"/>
    </row>
    <row r="17" spans="1:6" ht="15">
      <c r="A17" s="75" t="s">
        <v>73</v>
      </c>
      <c r="B17" s="269"/>
      <c r="C17" s="269"/>
      <c r="D17" s="269"/>
      <c r="E17" s="4"/>
      <c r="F17" s="4"/>
    </row>
    <row r="18" spans="1:6" ht="15">
      <c r="A18" s="75" t="s">
        <v>74</v>
      </c>
      <c r="B18" s="269"/>
      <c r="C18" s="269"/>
      <c r="D18" s="269"/>
      <c r="E18" s="4"/>
      <c r="F18" s="4"/>
    </row>
    <row r="19" spans="1:6" ht="15">
      <c r="A19" s="75" t="s">
        <v>752</v>
      </c>
      <c r="B19" s="269"/>
      <c r="C19" s="269"/>
      <c r="D19" s="269"/>
      <c r="E19" s="4"/>
      <c r="F19" s="4"/>
    </row>
    <row r="20" spans="1:6" ht="15">
      <c r="A20" s="77" t="s">
        <v>75</v>
      </c>
      <c r="B20" s="270"/>
      <c r="C20" s="270"/>
      <c r="D20" s="270"/>
      <c r="E20" s="4"/>
      <c r="F20" s="4"/>
    </row>
    <row r="21" spans="1:6" ht="15">
      <c r="A21" s="75" t="s">
        <v>753</v>
      </c>
      <c r="B21" s="269"/>
      <c r="C21" s="269"/>
      <c r="D21" s="269"/>
      <c r="E21" s="4"/>
      <c r="F21" s="4"/>
    </row>
    <row r="22" spans="1:6" ht="30">
      <c r="A22" s="75" t="s">
        <v>754</v>
      </c>
      <c r="B22" s="269"/>
      <c r="C22" s="269"/>
      <c r="D22" s="269"/>
      <c r="E22" s="4"/>
      <c r="F22" s="4"/>
    </row>
    <row r="23" spans="1:6" ht="15">
      <c r="A23" s="77" t="s">
        <v>104</v>
      </c>
      <c r="B23" s="270"/>
      <c r="C23" s="270"/>
      <c r="D23" s="270"/>
      <c r="E23" s="4"/>
      <c r="F23" s="4"/>
    </row>
    <row r="24" spans="1:6" ht="15">
      <c r="A24" s="77" t="s">
        <v>78</v>
      </c>
      <c r="B24" s="270">
        <v>1134176</v>
      </c>
      <c r="C24" s="270"/>
      <c r="D24" s="270">
        <v>966659</v>
      </c>
      <c r="E24" s="4"/>
      <c r="F24" s="4"/>
    </row>
    <row r="25" spans="1:6" ht="15">
      <c r="A25" s="75" t="s">
        <v>755</v>
      </c>
      <c r="B25" s="269"/>
      <c r="C25" s="269"/>
      <c r="D25" s="269"/>
      <c r="E25" s="4"/>
      <c r="F25" s="4"/>
    </row>
    <row r="26" spans="1:6" ht="15">
      <c r="A26" s="75" t="s">
        <v>756</v>
      </c>
      <c r="B26" s="269"/>
      <c r="C26" s="269"/>
      <c r="D26" s="269"/>
      <c r="E26" s="4"/>
      <c r="F26" s="4"/>
    </row>
    <row r="27" spans="1:6" ht="15">
      <c r="A27" s="75" t="s">
        <v>757</v>
      </c>
      <c r="B27" s="269"/>
      <c r="C27" s="269"/>
      <c r="D27" s="269"/>
      <c r="E27" s="4"/>
      <c r="F27" s="4"/>
    </row>
    <row r="28" spans="1:6" ht="15">
      <c r="A28" s="75" t="s">
        <v>758</v>
      </c>
      <c r="B28" s="269"/>
      <c r="C28" s="269"/>
      <c r="D28" s="269"/>
      <c r="E28" s="4"/>
      <c r="F28" s="4"/>
    </row>
    <row r="29" spans="1:6" ht="15">
      <c r="A29" s="75" t="s">
        <v>759</v>
      </c>
      <c r="B29" s="269"/>
      <c r="C29" s="269"/>
      <c r="D29" s="269"/>
      <c r="E29" s="4"/>
      <c r="F29" s="4"/>
    </row>
    <row r="30" spans="1:6" ht="15">
      <c r="A30" s="77" t="s">
        <v>105</v>
      </c>
      <c r="B30" s="270"/>
      <c r="C30" s="270"/>
      <c r="D30" s="270"/>
      <c r="E30" s="4"/>
      <c r="F30" s="4"/>
    </row>
    <row r="31" spans="1:6" ht="15">
      <c r="A31" s="75" t="s">
        <v>760</v>
      </c>
      <c r="B31" s="269"/>
      <c r="C31" s="269"/>
      <c r="D31" s="269"/>
      <c r="E31" s="4"/>
      <c r="F31" s="4"/>
    </row>
    <row r="32" spans="1:6" ht="15">
      <c r="A32" s="75" t="s">
        <v>79</v>
      </c>
      <c r="B32" s="269"/>
      <c r="C32" s="269"/>
      <c r="D32" s="269"/>
      <c r="E32" s="4"/>
      <c r="F32" s="4"/>
    </row>
    <row r="33" spans="1:6" ht="15">
      <c r="A33" s="75" t="s">
        <v>761</v>
      </c>
      <c r="B33" s="269"/>
      <c r="C33" s="269"/>
      <c r="D33" s="269"/>
      <c r="E33" s="4"/>
      <c r="F33" s="4"/>
    </row>
    <row r="34" spans="1:6" ht="15">
      <c r="A34" s="75" t="s">
        <v>762</v>
      </c>
      <c r="B34" s="269"/>
      <c r="C34" s="269"/>
      <c r="D34" s="269"/>
      <c r="E34" s="4"/>
      <c r="F34" s="4"/>
    </row>
    <row r="35" spans="1:6" ht="15">
      <c r="A35" s="75" t="s">
        <v>763</v>
      </c>
      <c r="B35" s="269"/>
      <c r="C35" s="269"/>
      <c r="D35" s="269"/>
      <c r="E35" s="4"/>
      <c r="F35" s="4"/>
    </row>
    <row r="36" spans="1:6" ht="15">
      <c r="A36" s="75" t="s">
        <v>764</v>
      </c>
      <c r="B36" s="269"/>
      <c r="C36" s="269"/>
      <c r="D36" s="269"/>
      <c r="E36" s="4"/>
      <c r="F36" s="4"/>
    </row>
    <row r="37" spans="1:6" ht="15">
      <c r="A37" s="75" t="s">
        <v>765</v>
      </c>
      <c r="B37" s="269"/>
      <c r="C37" s="269"/>
      <c r="D37" s="269"/>
      <c r="E37" s="4"/>
      <c r="F37" s="4"/>
    </row>
    <row r="38" spans="1:6" ht="15">
      <c r="A38" s="77" t="s">
        <v>80</v>
      </c>
      <c r="B38" s="270"/>
      <c r="C38" s="270"/>
      <c r="D38" s="270"/>
      <c r="E38" s="4"/>
      <c r="F38" s="4"/>
    </row>
    <row r="39" spans="1:6" ht="15">
      <c r="A39" s="77" t="s">
        <v>106</v>
      </c>
      <c r="B39" s="270"/>
      <c r="C39" s="270"/>
      <c r="D39" s="270"/>
      <c r="E39" s="4"/>
      <c r="F39" s="4"/>
    </row>
    <row r="40" spans="1:6" ht="15">
      <c r="A40" s="75" t="s">
        <v>766</v>
      </c>
      <c r="B40" s="269"/>
      <c r="C40" s="269"/>
      <c r="D40" s="269"/>
      <c r="E40" s="4"/>
      <c r="F40" s="4"/>
    </row>
    <row r="41" spans="1:6" ht="15">
      <c r="A41" s="75" t="s">
        <v>767</v>
      </c>
      <c r="B41" s="269">
        <v>24640</v>
      </c>
      <c r="C41" s="269">
        <v>0</v>
      </c>
      <c r="D41" s="269">
        <v>8200</v>
      </c>
      <c r="E41" s="4"/>
      <c r="F41" s="4"/>
    </row>
    <row r="42" spans="1:6" ht="15">
      <c r="A42" s="75" t="s">
        <v>768</v>
      </c>
      <c r="B42" s="269">
        <v>1812881</v>
      </c>
      <c r="C42" s="269"/>
      <c r="D42" s="269">
        <v>826342</v>
      </c>
      <c r="E42" s="4"/>
      <c r="F42" s="4"/>
    </row>
    <row r="43" spans="1:6" ht="15">
      <c r="A43" s="75" t="s">
        <v>769</v>
      </c>
      <c r="B43" s="269"/>
      <c r="C43" s="269"/>
      <c r="D43" s="269"/>
      <c r="E43" s="4"/>
      <c r="F43" s="4"/>
    </row>
    <row r="44" spans="1:6" ht="15">
      <c r="A44" s="75" t="s">
        <v>20</v>
      </c>
      <c r="B44" s="269"/>
      <c r="C44" s="269"/>
      <c r="D44" s="269"/>
      <c r="E44" s="4"/>
      <c r="F44" s="4"/>
    </row>
    <row r="45" spans="1:6" ht="15">
      <c r="A45" s="77" t="s">
        <v>81</v>
      </c>
      <c r="B45" s="270">
        <f>SUM(B40:B44)</f>
        <v>1837521</v>
      </c>
      <c r="C45" s="270">
        <f>SUM(C40:C44)</f>
        <v>0</v>
      </c>
      <c r="D45" s="270">
        <f>SUM(D40:D44)</f>
        <v>834542</v>
      </c>
      <c r="E45" s="4"/>
      <c r="F45" s="4"/>
    </row>
    <row r="46" spans="1:6" ht="30">
      <c r="A46" s="75" t="s">
        <v>107</v>
      </c>
      <c r="B46" s="269"/>
      <c r="C46" s="269"/>
      <c r="D46" s="269"/>
      <c r="E46" s="4"/>
      <c r="F46" s="4"/>
    </row>
    <row r="47" spans="1:6" ht="30">
      <c r="A47" s="75" t="s">
        <v>108</v>
      </c>
      <c r="B47" s="269"/>
      <c r="C47" s="269"/>
      <c r="D47" s="269"/>
      <c r="E47" s="4"/>
      <c r="F47" s="4"/>
    </row>
    <row r="48" spans="1:6" ht="30">
      <c r="A48" s="75" t="s">
        <v>21</v>
      </c>
      <c r="B48" s="269"/>
      <c r="C48" s="269"/>
      <c r="D48" s="269"/>
      <c r="E48" s="4"/>
      <c r="F48" s="4"/>
    </row>
    <row r="49" spans="1:6" ht="15">
      <c r="A49" s="75" t="s">
        <v>22</v>
      </c>
      <c r="B49" s="269"/>
      <c r="C49" s="269"/>
      <c r="D49" s="269"/>
      <c r="E49" s="4"/>
      <c r="F49" s="4"/>
    </row>
    <row r="50" spans="1:6" ht="30">
      <c r="A50" s="75" t="s">
        <v>23</v>
      </c>
      <c r="B50" s="269"/>
      <c r="C50" s="269"/>
      <c r="D50" s="269"/>
      <c r="E50" s="4"/>
      <c r="F50" s="4"/>
    </row>
    <row r="51" spans="1:6" ht="30">
      <c r="A51" s="75" t="s">
        <v>109</v>
      </c>
      <c r="B51" s="269"/>
      <c r="C51" s="269"/>
      <c r="D51" s="269"/>
      <c r="E51" s="4"/>
      <c r="F51" s="4"/>
    </row>
    <row r="52" spans="1:6" ht="30">
      <c r="A52" s="75" t="s">
        <v>110</v>
      </c>
      <c r="B52" s="269"/>
      <c r="C52" s="269"/>
      <c r="D52" s="269"/>
      <c r="E52" s="4"/>
      <c r="F52" s="4"/>
    </row>
    <row r="53" spans="1:6" ht="30">
      <c r="A53" s="75" t="s">
        <v>111</v>
      </c>
      <c r="B53" s="269"/>
      <c r="C53" s="269"/>
      <c r="D53" s="269"/>
      <c r="E53" s="4"/>
      <c r="F53" s="4"/>
    </row>
    <row r="54" spans="1:6" ht="15">
      <c r="A54" s="77" t="s">
        <v>112</v>
      </c>
      <c r="B54" s="270">
        <f>SUM(B46:B53)</f>
        <v>0</v>
      </c>
      <c r="C54" s="270">
        <f>SUM(C46:C53)</f>
        <v>0</v>
      </c>
      <c r="D54" s="270">
        <f>SUM(D46:D53)</f>
        <v>0</v>
      </c>
      <c r="E54" s="4"/>
      <c r="F54" s="4"/>
    </row>
    <row r="55" spans="1:6" ht="30">
      <c r="A55" s="75" t="s">
        <v>113</v>
      </c>
      <c r="B55" s="269"/>
      <c r="C55" s="269"/>
      <c r="D55" s="269"/>
      <c r="E55" s="4"/>
      <c r="F55" s="4"/>
    </row>
    <row r="56" spans="1:6" ht="30">
      <c r="A56" s="75" t="s">
        <v>117</v>
      </c>
      <c r="B56" s="269"/>
      <c r="C56" s="269"/>
      <c r="D56" s="269"/>
      <c r="E56" s="4"/>
      <c r="F56" s="4"/>
    </row>
    <row r="57" spans="1:6" ht="30">
      <c r="A57" s="75" t="s">
        <v>24</v>
      </c>
      <c r="B57" s="269"/>
      <c r="C57" s="269"/>
      <c r="D57" s="269"/>
      <c r="E57" s="4"/>
      <c r="F57" s="4"/>
    </row>
    <row r="58" spans="1:6" ht="30">
      <c r="A58" s="75" t="s">
        <v>25</v>
      </c>
      <c r="B58" s="269"/>
      <c r="C58" s="269"/>
      <c r="D58" s="269"/>
      <c r="E58" s="4"/>
      <c r="F58" s="4"/>
    </row>
    <row r="59" spans="1:6" ht="30">
      <c r="A59" s="75" t="s">
        <v>26</v>
      </c>
      <c r="B59" s="269"/>
      <c r="C59" s="269"/>
      <c r="D59" s="269"/>
      <c r="E59" s="4"/>
      <c r="F59" s="4"/>
    </row>
    <row r="60" spans="1:6" ht="30">
      <c r="A60" s="75" t="s">
        <v>116</v>
      </c>
      <c r="B60" s="269"/>
      <c r="C60" s="269"/>
      <c r="D60" s="269"/>
      <c r="E60" s="4"/>
      <c r="F60" s="4"/>
    </row>
    <row r="61" spans="1:6" ht="30">
      <c r="A61" s="75" t="s">
        <v>115</v>
      </c>
      <c r="B61" s="269"/>
      <c r="C61" s="269"/>
      <c r="D61" s="269"/>
      <c r="E61" s="4"/>
      <c r="F61" s="4"/>
    </row>
    <row r="62" spans="1:6" ht="30">
      <c r="A62" s="75" t="s">
        <v>114</v>
      </c>
      <c r="B62" s="269"/>
      <c r="C62" s="269"/>
      <c r="D62" s="269"/>
      <c r="E62" s="4"/>
      <c r="F62" s="4"/>
    </row>
    <row r="63" spans="1:6" ht="15">
      <c r="A63" s="77" t="s">
        <v>82</v>
      </c>
      <c r="B63" s="270"/>
      <c r="C63" s="270"/>
      <c r="D63" s="270"/>
      <c r="E63" s="4"/>
      <c r="F63" s="4"/>
    </row>
    <row r="64" spans="1:6" ht="15">
      <c r="A64" s="75" t="s">
        <v>83</v>
      </c>
      <c r="B64" s="269"/>
      <c r="C64" s="269"/>
      <c r="D64" s="269">
        <v>238959</v>
      </c>
      <c r="E64" s="4"/>
      <c r="F64" s="4"/>
    </row>
    <row r="65" spans="1:6" ht="15">
      <c r="A65" s="75" t="s">
        <v>27</v>
      </c>
      <c r="B65" s="269"/>
      <c r="C65" s="269"/>
      <c r="D65" s="269"/>
      <c r="E65" s="4"/>
      <c r="F65" s="4"/>
    </row>
    <row r="66" spans="1:6" ht="15">
      <c r="A66" s="75" t="s">
        <v>28</v>
      </c>
      <c r="B66" s="269"/>
      <c r="C66" s="269"/>
      <c r="D66" s="269"/>
      <c r="E66" s="4"/>
      <c r="F66" s="4"/>
    </row>
    <row r="67" spans="1:6" ht="15">
      <c r="A67" s="75" t="s">
        <v>29</v>
      </c>
      <c r="B67" s="269"/>
      <c r="C67" s="269"/>
      <c r="D67" s="269"/>
      <c r="E67" s="4"/>
      <c r="F67" s="4"/>
    </row>
    <row r="68" spans="1:6" ht="15">
      <c r="A68" s="75" t="s">
        <v>30</v>
      </c>
      <c r="B68" s="269"/>
      <c r="C68" s="269"/>
      <c r="D68" s="269">
        <v>238959</v>
      </c>
      <c r="E68" s="4"/>
      <c r="F68" s="4"/>
    </row>
    <row r="69" spans="1:6" ht="15">
      <c r="A69" s="75" t="s">
        <v>31</v>
      </c>
      <c r="B69" s="269"/>
      <c r="C69" s="269"/>
      <c r="D69" s="269"/>
      <c r="E69" s="4"/>
      <c r="F69" s="4"/>
    </row>
    <row r="70" spans="1:6" ht="30">
      <c r="A70" s="75" t="s">
        <v>32</v>
      </c>
      <c r="B70" s="269"/>
      <c r="C70" s="269"/>
      <c r="D70" s="269"/>
      <c r="E70" s="4"/>
      <c r="F70" s="4"/>
    </row>
    <row r="71" spans="1:6" ht="15">
      <c r="A71" s="75" t="s">
        <v>33</v>
      </c>
      <c r="B71" s="269"/>
      <c r="C71" s="269"/>
      <c r="D71" s="269"/>
      <c r="E71" s="4"/>
      <c r="F71" s="4"/>
    </row>
    <row r="72" spans="1:6" ht="15">
      <c r="A72" s="75" t="s">
        <v>34</v>
      </c>
      <c r="B72" s="269"/>
      <c r="C72" s="269"/>
      <c r="D72" s="269"/>
      <c r="E72" s="4"/>
      <c r="F72" s="4"/>
    </row>
    <row r="73" spans="1:6" ht="30">
      <c r="A73" s="75" t="s">
        <v>35</v>
      </c>
      <c r="B73" s="269"/>
      <c r="C73" s="269"/>
      <c r="D73" s="269"/>
      <c r="E73" s="4"/>
      <c r="F73" s="4"/>
    </row>
    <row r="74" spans="1:6" ht="30">
      <c r="A74" s="75" t="s">
        <v>36</v>
      </c>
      <c r="B74" s="269"/>
      <c r="C74" s="269"/>
      <c r="D74" s="269"/>
      <c r="E74" s="4"/>
      <c r="F74" s="4"/>
    </row>
    <row r="75" spans="1:6" ht="30">
      <c r="A75" s="75" t="s">
        <v>37</v>
      </c>
      <c r="B75" s="269"/>
      <c r="C75" s="269"/>
      <c r="D75" s="269"/>
      <c r="E75" s="4"/>
      <c r="F75" s="4"/>
    </row>
    <row r="76" spans="1:6" ht="15">
      <c r="A76" s="77" t="s">
        <v>84</v>
      </c>
      <c r="B76" s="270"/>
      <c r="C76" s="270"/>
      <c r="D76" s="270">
        <v>238959</v>
      </c>
      <c r="E76" s="4"/>
      <c r="F76" s="4"/>
    </row>
    <row r="77" spans="1:6" ht="15">
      <c r="A77" s="77" t="s">
        <v>119</v>
      </c>
      <c r="B77" s="270">
        <f>B76+B63+B54</f>
        <v>0</v>
      </c>
      <c r="C77" s="270">
        <f>C76+C63+C54</f>
        <v>0</v>
      </c>
      <c r="D77" s="270">
        <f>D76+D63+D54</f>
        <v>238959</v>
      </c>
      <c r="E77" s="4"/>
      <c r="F77" s="4"/>
    </row>
    <row r="78" spans="1:6" ht="15">
      <c r="A78" s="77" t="s">
        <v>38</v>
      </c>
      <c r="B78" s="270">
        <v>80000</v>
      </c>
      <c r="C78" s="270"/>
      <c r="D78" s="270"/>
      <c r="E78" s="4"/>
      <c r="F78" s="4"/>
    </row>
    <row r="79" spans="1:6" ht="15">
      <c r="A79" s="75" t="s">
        <v>39</v>
      </c>
      <c r="B79" s="269"/>
      <c r="C79" s="269"/>
      <c r="D79" s="269"/>
      <c r="E79" s="4"/>
      <c r="F79" s="4"/>
    </row>
    <row r="80" spans="1:6" ht="15">
      <c r="A80" s="75" t="s">
        <v>40</v>
      </c>
      <c r="B80" s="269"/>
      <c r="C80" s="269"/>
      <c r="D80" s="269"/>
      <c r="E80" s="4"/>
      <c r="F80" s="4"/>
    </row>
    <row r="81" spans="1:6" ht="15">
      <c r="A81" s="75" t="s">
        <v>41</v>
      </c>
      <c r="B81" s="269"/>
      <c r="C81" s="269"/>
      <c r="D81" s="269"/>
      <c r="E81" s="4"/>
      <c r="F81" s="4"/>
    </row>
    <row r="82" spans="1:6" ht="15">
      <c r="A82" s="77" t="s">
        <v>118</v>
      </c>
      <c r="B82" s="270">
        <f>SUM(B79:B81)</f>
        <v>0</v>
      </c>
      <c r="C82" s="270">
        <f>SUM(C79:C81)</f>
        <v>0</v>
      </c>
      <c r="D82" s="270">
        <f>SUM(D79:D81)</f>
        <v>0</v>
      </c>
      <c r="E82" s="4"/>
      <c r="F82" s="4"/>
    </row>
    <row r="83" spans="1:6" ht="15">
      <c r="A83" s="123" t="s">
        <v>85</v>
      </c>
      <c r="B83" s="271">
        <f>B82+B78+B77+B45+B39+B24</f>
        <v>3051697</v>
      </c>
      <c r="C83" s="271">
        <f>C82+C78+C77+C45+C39+C24</f>
        <v>0</v>
      </c>
      <c r="D83" s="271">
        <f>D82+D78+D77+D45+D39+D24</f>
        <v>2040160</v>
      </c>
      <c r="E83" s="4"/>
      <c r="F83" s="4"/>
    </row>
    <row r="84" spans="1:6" ht="15.75">
      <c r="A84" s="77" t="s">
        <v>42</v>
      </c>
      <c r="B84" s="272"/>
      <c r="C84" s="272"/>
      <c r="D84" s="272"/>
      <c r="E84" s="4"/>
      <c r="F84" s="4"/>
    </row>
    <row r="85" spans="1:6" ht="15">
      <c r="A85" s="75" t="s">
        <v>43</v>
      </c>
      <c r="B85" s="269">
        <v>14430000</v>
      </c>
      <c r="C85" s="269"/>
      <c r="D85" s="269">
        <v>14430000</v>
      </c>
      <c r="E85" s="4"/>
      <c r="F85" s="4"/>
    </row>
    <row r="86" spans="1:6" ht="15">
      <c r="A86" s="75" t="s">
        <v>44</v>
      </c>
      <c r="B86" s="269"/>
      <c r="C86" s="269"/>
      <c r="D86" s="269"/>
      <c r="E86" s="4"/>
      <c r="F86" s="4"/>
    </row>
    <row r="87" spans="1:6" ht="15">
      <c r="A87" s="75" t="s">
        <v>45</v>
      </c>
      <c r="B87" s="269">
        <v>1444268</v>
      </c>
      <c r="C87" s="269"/>
      <c r="D87" s="269">
        <v>1444268</v>
      </c>
      <c r="E87" s="4"/>
      <c r="F87" s="4"/>
    </row>
    <row r="88" spans="1:6" ht="15">
      <c r="A88" s="75" t="s">
        <v>46</v>
      </c>
      <c r="B88" s="269">
        <v>-15502754</v>
      </c>
      <c r="C88" s="269"/>
      <c r="D88" s="269">
        <v>-13009107</v>
      </c>
      <c r="E88" s="4"/>
      <c r="F88" s="4"/>
    </row>
    <row r="89" spans="1:6" ht="15">
      <c r="A89" s="75" t="s">
        <v>47</v>
      </c>
      <c r="B89" s="269"/>
      <c r="C89" s="269"/>
      <c r="D89" s="269"/>
      <c r="E89" s="4"/>
      <c r="F89" s="4"/>
    </row>
    <row r="90" spans="1:6" ht="15">
      <c r="A90" s="75" t="s">
        <v>48</v>
      </c>
      <c r="B90" s="269">
        <v>2492835</v>
      </c>
      <c r="C90" s="269"/>
      <c r="D90" s="269">
        <v>-825001</v>
      </c>
      <c r="E90" s="4"/>
      <c r="F90" s="4"/>
    </row>
    <row r="91" spans="1:6" ht="15">
      <c r="A91" s="77" t="s">
        <v>120</v>
      </c>
      <c r="B91" s="270">
        <f>SUM(B85:B90)</f>
        <v>2864349</v>
      </c>
      <c r="C91" s="270">
        <f>SUM(C85:C90)</f>
        <v>0</v>
      </c>
      <c r="D91" s="270">
        <f>SUM(D85:D90)</f>
        <v>2040160</v>
      </c>
      <c r="E91" s="4"/>
      <c r="F91" s="4"/>
    </row>
    <row r="92" spans="1:6" ht="30">
      <c r="A92" s="75" t="s">
        <v>49</v>
      </c>
      <c r="B92" s="269"/>
      <c r="C92" s="269"/>
      <c r="D92" s="269"/>
      <c r="E92" s="4"/>
      <c r="F92" s="4"/>
    </row>
    <row r="93" spans="1:6" ht="30">
      <c r="A93" s="75" t="s">
        <v>50</v>
      </c>
      <c r="B93" s="269"/>
      <c r="C93" s="269"/>
      <c r="D93" s="269"/>
      <c r="E93" s="4"/>
      <c r="F93" s="4"/>
    </row>
    <row r="94" spans="1:6" ht="30">
      <c r="A94" s="75" t="s">
        <v>51</v>
      </c>
      <c r="B94" s="269">
        <v>175849</v>
      </c>
      <c r="C94" s="269"/>
      <c r="D94" s="269"/>
      <c r="E94" s="4"/>
      <c r="F94" s="4"/>
    </row>
    <row r="95" spans="1:6" ht="30">
      <c r="A95" s="75" t="s">
        <v>52</v>
      </c>
      <c r="B95" s="269"/>
      <c r="C95" s="269"/>
      <c r="D95" s="269"/>
      <c r="E95" s="4"/>
      <c r="F95" s="4"/>
    </row>
    <row r="96" spans="1:6" ht="30">
      <c r="A96" s="75" t="s">
        <v>121</v>
      </c>
      <c r="B96" s="269"/>
      <c r="C96" s="269"/>
      <c r="D96" s="269"/>
      <c r="E96" s="4"/>
      <c r="F96" s="4"/>
    </row>
    <row r="97" spans="1:6" ht="15">
      <c r="A97" s="75" t="s">
        <v>53</v>
      </c>
      <c r="B97" s="269"/>
      <c r="C97" s="269"/>
      <c r="D97" s="269"/>
      <c r="E97" s="4"/>
      <c r="F97" s="4"/>
    </row>
    <row r="98" spans="1:6" ht="15">
      <c r="A98" s="75" t="s">
        <v>54</v>
      </c>
      <c r="B98" s="269"/>
      <c r="C98" s="269"/>
      <c r="D98" s="269"/>
      <c r="E98" s="4"/>
      <c r="F98" s="4"/>
    </row>
    <row r="99" spans="1:6" ht="30">
      <c r="A99" s="75" t="s">
        <v>122</v>
      </c>
      <c r="B99" s="269"/>
      <c r="C99" s="269"/>
      <c r="D99" s="269"/>
      <c r="E99" s="4"/>
      <c r="F99" s="4"/>
    </row>
    <row r="100" spans="1:6" ht="30">
      <c r="A100" s="75" t="s">
        <v>123</v>
      </c>
      <c r="B100" s="269"/>
      <c r="C100" s="269"/>
      <c r="D100" s="269"/>
      <c r="E100" s="4"/>
      <c r="F100" s="4"/>
    </row>
    <row r="101" spans="1:6" ht="15">
      <c r="A101" s="77" t="s">
        <v>86</v>
      </c>
      <c r="B101" s="270">
        <v>175849</v>
      </c>
      <c r="C101" s="270"/>
      <c r="D101" s="270"/>
      <c r="E101" s="4"/>
      <c r="F101" s="4"/>
    </row>
    <row r="102" spans="1:6" ht="30">
      <c r="A102" s="75" t="s">
        <v>55</v>
      </c>
      <c r="B102" s="269"/>
      <c r="C102" s="269"/>
      <c r="D102" s="269"/>
      <c r="E102" s="4"/>
      <c r="F102" s="4"/>
    </row>
    <row r="103" spans="1:6" ht="30">
      <c r="A103" s="75" t="s">
        <v>56</v>
      </c>
      <c r="B103" s="269"/>
      <c r="C103" s="269"/>
      <c r="D103" s="269"/>
      <c r="E103" s="4"/>
      <c r="F103" s="4"/>
    </row>
    <row r="104" spans="1:6" ht="30">
      <c r="A104" s="75" t="s">
        <v>57</v>
      </c>
      <c r="B104" s="269"/>
      <c r="C104" s="269"/>
      <c r="D104" s="269"/>
      <c r="E104" s="4"/>
      <c r="F104" s="4"/>
    </row>
    <row r="105" spans="1:6" ht="30">
      <c r="A105" s="75" t="s">
        <v>58</v>
      </c>
      <c r="B105" s="269"/>
      <c r="C105" s="269"/>
      <c r="D105" s="269"/>
      <c r="E105" s="4"/>
      <c r="F105" s="4"/>
    </row>
    <row r="106" spans="1:6" ht="30">
      <c r="A106" s="75" t="s">
        <v>124</v>
      </c>
      <c r="B106" s="269"/>
      <c r="C106" s="269"/>
      <c r="D106" s="269"/>
      <c r="E106" s="4"/>
      <c r="F106" s="4"/>
    </row>
    <row r="107" spans="1:6" ht="30">
      <c r="A107" s="75" t="s">
        <v>59</v>
      </c>
      <c r="B107" s="269"/>
      <c r="C107" s="269"/>
      <c r="D107" s="269"/>
      <c r="E107" s="4"/>
      <c r="F107" s="4"/>
    </row>
    <row r="108" spans="1:6" ht="30">
      <c r="A108" s="75" t="s">
        <v>60</v>
      </c>
      <c r="B108" s="269"/>
      <c r="C108" s="269"/>
      <c r="D108" s="269"/>
      <c r="E108" s="4"/>
      <c r="F108" s="4"/>
    </row>
    <row r="109" spans="1:6" ht="30">
      <c r="A109" s="75" t="s">
        <v>125</v>
      </c>
      <c r="B109" s="269"/>
      <c r="C109" s="269"/>
      <c r="D109" s="269"/>
      <c r="E109" s="4"/>
      <c r="F109" s="4"/>
    </row>
    <row r="110" spans="1:6" ht="30">
      <c r="A110" s="75" t="s">
        <v>126</v>
      </c>
      <c r="B110" s="269"/>
      <c r="C110" s="269"/>
      <c r="D110" s="269"/>
      <c r="E110" s="4"/>
      <c r="F110" s="4"/>
    </row>
    <row r="111" spans="1:6" ht="15">
      <c r="A111" s="77" t="s">
        <v>87</v>
      </c>
      <c r="B111" s="270"/>
      <c r="C111" s="270"/>
      <c r="D111" s="270"/>
      <c r="E111" s="4"/>
      <c r="F111" s="4"/>
    </row>
    <row r="112" spans="1:6" ht="15">
      <c r="A112" s="75" t="s">
        <v>61</v>
      </c>
      <c r="B112" s="269">
        <v>11499</v>
      </c>
      <c r="C112" s="269"/>
      <c r="D112" s="269"/>
      <c r="E112" s="4"/>
      <c r="F112" s="4"/>
    </row>
    <row r="113" spans="1:6" ht="30">
      <c r="A113" s="75" t="s">
        <v>62</v>
      </c>
      <c r="B113" s="269"/>
      <c r="C113" s="269"/>
      <c r="D113" s="269"/>
      <c r="E113" s="4"/>
      <c r="F113" s="4"/>
    </row>
    <row r="114" spans="1:6" ht="15">
      <c r="A114" s="75" t="s">
        <v>63</v>
      </c>
      <c r="B114" s="269"/>
      <c r="C114" s="269"/>
      <c r="D114" s="269"/>
      <c r="E114" s="4"/>
      <c r="F114" s="4"/>
    </row>
    <row r="115" spans="1:6" ht="15">
      <c r="A115" s="75" t="s">
        <v>64</v>
      </c>
      <c r="B115" s="269"/>
      <c r="C115" s="269"/>
      <c r="D115" s="269"/>
      <c r="E115" s="4"/>
      <c r="F115" s="4"/>
    </row>
    <row r="116" spans="1:6" ht="30">
      <c r="A116" s="75" t="s">
        <v>65</v>
      </c>
      <c r="B116" s="269"/>
      <c r="C116" s="269"/>
      <c r="D116" s="269"/>
      <c r="E116" s="4"/>
      <c r="F116" s="4"/>
    </row>
    <row r="117" spans="1:6" ht="30">
      <c r="A117" s="75" t="s">
        <v>66</v>
      </c>
      <c r="B117" s="269"/>
      <c r="C117" s="269"/>
      <c r="D117" s="269"/>
      <c r="E117" s="4"/>
      <c r="F117" s="4"/>
    </row>
    <row r="118" spans="1:6" ht="30">
      <c r="A118" s="75" t="s">
        <v>67</v>
      </c>
      <c r="B118" s="269"/>
      <c r="C118" s="269"/>
      <c r="D118" s="269"/>
      <c r="E118" s="4"/>
      <c r="F118" s="4"/>
    </row>
    <row r="119" spans="1:6" ht="15">
      <c r="A119" s="77" t="s">
        <v>127</v>
      </c>
      <c r="B119" s="269">
        <v>11499</v>
      </c>
      <c r="C119" s="269"/>
      <c r="D119" s="269"/>
      <c r="E119" s="4"/>
      <c r="F119" s="4"/>
    </row>
    <row r="120" spans="1:6" ht="15">
      <c r="A120" s="77" t="s">
        <v>88</v>
      </c>
      <c r="B120" s="270">
        <v>187348</v>
      </c>
      <c r="C120" s="270"/>
      <c r="D120" s="270"/>
      <c r="E120" s="4"/>
      <c r="F120" s="4"/>
    </row>
    <row r="121" spans="1:6" ht="15">
      <c r="A121" s="77" t="s">
        <v>68</v>
      </c>
      <c r="B121" s="270"/>
      <c r="C121" s="270"/>
      <c r="D121" s="270"/>
      <c r="E121" s="4"/>
      <c r="F121" s="4"/>
    </row>
    <row r="122" spans="1:6" ht="25.5">
      <c r="A122" s="77" t="s">
        <v>69</v>
      </c>
      <c r="B122" s="270"/>
      <c r="C122" s="270"/>
      <c r="D122" s="270"/>
      <c r="E122" s="4"/>
      <c r="F122" s="4"/>
    </row>
    <row r="123" spans="1:6" ht="15">
      <c r="A123" s="75" t="s">
        <v>70</v>
      </c>
      <c r="B123" s="269"/>
      <c r="C123" s="269"/>
      <c r="D123" s="269"/>
      <c r="E123" s="4"/>
      <c r="F123" s="4"/>
    </row>
    <row r="124" spans="1:6" ht="15">
      <c r="A124" s="75" t="s">
        <v>71</v>
      </c>
      <c r="B124" s="269"/>
      <c r="C124" s="269"/>
      <c r="D124" s="269"/>
      <c r="E124" s="4"/>
      <c r="F124" s="4"/>
    </row>
    <row r="125" spans="1:6" ht="15">
      <c r="A125" s="75" t="s">
        <v>72</v>
      </c>
      <c r="B125" s="269"/>
      <c r="C125" s="269"/>
      <c r="D125" s="269"/>
      <c r="E125" s="4"/>
      <c r="F125" s="4"/>
    </row>
    <row r="126" spans="1:6" ht="15">
      <c r="A126" s="77" t="s">
        <v>128</v>
      </c>
      <c r="B126" s="270">
        <f>SUM(B123:B125)</f>
        <v>0</v>
      </c>
      <c r="C126" s="270">
        <f>SUM(C123:C125)</f>
        <v>0</v>
      </c>
      <c r="D126" s="270">
        <f>SUM(D123:D125)</f>
        <v>0</v>
      </c>
      <c r="E126" s="4"/>
      <c r="F126" s="4"/>
    </row>
    <row r="127" spans="1:6" ht="15">
      <c r="A127" s="123" t="s">
        <v>129</v>
      </c>
      <c r="B127" s="271">
        <f>B126+B122+B121+B120+B91</f>
        <v>3051697</v>
      </c>
      <c r="C127" s="271">
        <f>C126+C122+C121+C120+C91</f>
        <v>0</v>
      </c>
      <c r="D127" s="271">
        <f>D126+D122+D121+D120+D91</f>
        <v>2040160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  <headerFooter>
    <oddHeader>&amp;R13. melléklet a 3/2017.(V.31.) önkormányzati rendelethez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view="pageLayout" workbookViewId="0" topLeftCell="B133">
      <selection activeCell="C127" sqref="C127"/>
    </sheetView>
  </sheetViews>
  <sheetFormatPr defaultColWidth="9.140625" defaultRowHeight="15"/>
  <cols>
    <col min="1" max="1" width="73.140625" style="0" customWidth="1"/>
    <col min="2" max="2" width="17.140625" style="0" customWidth="1"/>
    <col min="3" max="3" width="17.28125" style="0" customWidth="1"/>
    <col min="4" max="4" width="16.421875" style="0" customWidth="1"/>
  </cols>
  <sheetData>
    <row r="1" spans="1:6" ht="27" customHeight="1">
      <c r="A1" s="310" t="s">
        <v>774</v>
      </c>
      <c r="B1" s="287"/>
      <c r="C1" s="287"/>
      <c r="D1" s="287"/>
      <c r="E1" s="124"/>
      <c r="F1" s="69"/>
    </row>
    <row r="2" spans="1:6" ht="25.5" customHeight="1">
      <c r="A2" s="286" t="s">
        <v>7</v>
      </c>
      <c r="B2" s="287"/>
      <c r="C2" s="287"/>
      <c r="D2" s="287"/>
      <c r="E2" s="57"/>
      <c r="F2" s="69"/>
    </row>
    <row r="4" spans="1:6" ht="15">
      <c r="A4" s="132" t="s">
        <v>524</v>
      </c>
      <c r="B4" s="4"/>
      <c r="C4" s="4"/>
      <c r="D4" s="4"/>
      <c r="E4" s="4"/>
      <c r="F4" s="4"/>
    </row>
    <row r="5" spans="1:6" ht="25.5">
      <c r="A5" s="40" t="s">
        <v>697</v>
      </c>
      <c r="B5" s="125" t="s">
        <v>775</v>
      </c>
      <c r="C5" s="125" t="s">
        <v>102</v>
      </c>
      <c r="D5" s="125" t="s">
        <v>776</v>
      </c>
      <c r="E5" s="4"/>
      <c r="F5" s="4"/>
    </row>
    <row r="6" spans="1:6" ht="15">
      <c r="A6" s="77" t="s">
        <v>101</v>
      </c>
      <c r="B6" s="39"/>
      <c r="C6" s="39"/>
      <c r="D6" s="39"/>
      <c r="E6" s="4"/>
      <c r="F6" s="4"/>
    </row>
    <row r="7" spans="1:6" ht="15">
      <c r="A7" s="75" t="s">
        <v>744</v>
      </c>
      <c r="B7" s="76"/>
      <c r="C7" s="76"/>
      <c r="D7" s="76"/>
      <c r="E7" s="4"/>
      <c r="F7" s="4"/>
    </row>
    <row r="8" spans="1:6" ht="15">
      <c r="A8" s="75" t="s">
        <v>745</v>
      </c>
      <c r="B8" s="76"/>
      <c r="C8" s="76"/>
      <c r="D8" s="76">
        <v>142075</v>
      </c>
      <c r="E8" s="4"/>
      <c r="F8" s="4"/>
    </row>
    <row r="9" spans="1:6" ht="15">
      <c r="A9" s="75" t="s">
        <v>746</v>
      </c>
      <c r="B9" s="76"/>
      <c r="C9" s="76"/>
      <c r="D9" s="76"/>
      <c r="E9" s="4"/>
      <c r="F9" s="4"/>
    </row>
    <row r="10" spans="1:6" ht="15">
      <c r="A10" s="77" t="s">
        <v>76</v>
      </c>
      <c r="B10" s="78"/>
      <c r="C10" s="78"/>
      <c r="D10" s="78">
        <v>142075</v>
      </c>
      <c r="E10" s="4"/>
      <c r="F10" s="4"/>
    </row>
    <row r="11" spans="1:6" ht="15">
      <c r="A11" s="75" t="s">
        <v>747</v>
      </c>
      <c r="B11" s="76">
        <v>1108848091</v>
      </c>
      <c r="C11" s="76"/>
      <c r="D11" s="76">
        <v>1074081341</v>
      </c>
      <c r="E11" s="4"/>
      <c r="F11" s="4"/>
    </row>
    <row r="12" spans="1:6" ht="15">
      <c r="A12" s="75" t="s">
        <v>748</v>
      </c>
      <c r="B12" s="76">
        <v>22845344</v>
      </c>
      <c r="C12" s="76"/>
      <c r="D12" s="76">
        <v>17714575</v>
      </c>
      <c r="E12" s="4"/>
      <c r="F12" s="4"/>
    </row>
    <row r="13" spans="1:6" ht="15">
      <c r="A13" s="75" t="s">
        <v>749</v>
      </c>
      <c r="B13" s="76"/>
      <c r="C13" s="76"/>
      <c r="D13" s="76"/>
      <c r="E13" s="4"/>
      <c r="F13" s="4"/>
    </row>
    <row r="14" spans="1:6" ht="15">
      <c r="A14" s="75" t="s">
        <v>750</v>
      </c>
      <c r="B14" s="76"/>
      <c r="C14" s="76"/>
      <c r="D14" s="76"/>
      <c r="E14" s="4"/>
      <c r="F14" s="4"/>
    </row>
    <row r="15" spans="1:6" ht="15">
      <c r="A15" s="75" t="s">
        <v>751</v>
      </c>
      <c r="B15" s="76"/>
      <c r="C15" s="76"/>
      <c r="D15" s="76"/>
      <c r="E15" s="4"/>
      <c r="F15" s="4"/>
    </row>
    <row r="16" spans="1:6" ht="15">
      <c r="A16" s="77" t="s">
        <v>77</v>
      </c>
      <c r="B16" s="78">
        <v>1131693435</v>
      </c>
      <c r="C16" s="78"/>
      <c r="D16" s="78">
        <v>1091795916</v>
      </c>
      <c r="E16" s="4"/>
      <c r="F16" s="4"/>
    </row>
    <row r="17" spans="1:6" ht="15">
      <c r="A17" s="75" t="s">
        <v>73</v>
      </c>
      <c r="B17" s="76">
        <v>2570740</v>
      </c>
      <c r="C17" s="76"/>
      <c r="D17" s="76">
        <v>2570740</v>
      </c>
      <c r="E17" s="4"/>
      <c r="F17" s="4"/>
    </row>
    <row r="18" spans="1:6" ht="15">
      <c r="A18" s="75" t="s">
        <v>74</v>
      </c>
      <c r="B18" s="76"/>
      <c r="C18" s="76"/>
      <c r="D18" s="76"/>
      <c r="E18" s="4"/>
      <c r="F18" s="4"/>
    </row>
    <row r="19" spans="1:6" ht="15">
      <c r="A19" s="75" t="s">
        <v>752</v>
      </c>
      <c r="B19" s="76"/>
      <c r="C19" s="76"/>
      <c r="D19" s="76"/>
      <c r="E19" s="4"/>
      <c r="F19" s="4"/>
    </row>
    <row r="20" spans="1:6" ht="15">
      <c r="A20" s="77" t="s">
        <v>75</v>
      </c>
      <c r="B20" s="78">
        <v>2570740</v>
      </c>
      <c r="C20" s="78"/>
      <c r="D20" s="78">
        <v>2570740</v>
      </c>
      <c r="E20" s="4"/>
      <c r="F20" s="4"/>
    </row>
    <row r="21" spans="1:6" ht="15">
      <c r="A21" s="75" t="s">
        <v>753</v>
      </c>
      <c r="B21" s="76"/>
      <c r="C21" s="76"/>
      <c r="D21" s="76"/>
      <c r="E21" s="4"/>
      <c r="F21" s="4"/>
    </row>
    <row r="22" spans="1:6" ht="30">
      <c r="A22" s="75" t="s">
        <v>754</v>
      </c>
      <c r="B22" s="76"/>
      <c r="C22" s="76"/>
      <c r="D22" s="76"/>
      <c r="E22" s="4"/>
      <c r="F22" s="4"/>
    </row>
    <row r="23" spans="1:6" ht="15">
      <c r="A23" s="77" t="s">
        <v>104</v>
      </c>
      <c r="B23" s="78"/>
      <c r="C23" s="78"/>
      <c r="D23" s="78"/>
      <c r="E23" s="4"/>
      <c r="F23" s="4"/>
    </row>
    <row r="24" spans="1:6" ht="15">
      <c r="A24" s="77" t="s">
        <v>78</v>
      </c>
      <c r="B24" s="78">
        <v>1134264175</v>
      </c>
      <c r="C24" s="78"/>
      <c r="D24" s="78">
        <v>1094508731</v>
      </c>
      <c r="E24" s="4"/>
      <c r="F24" s="4"/>
    </row>
    <row r="25" spans="1:6" ht="15">
      <c r="A25" s="75" t="s">
        <v>755</v>
      </c>
      <c r="B25" s="76"/>
      <c r="C25" s="76"/>
      <c r="D25" s="76"/>
      <c r="E25" s="4"/>
      <c r="F25" s="4"/>
    </row>
    <row r="26" spans="1:6" ht="15">
      <c r="A26" s="75" t="s">
        <v>756</v>
      </c>
      <c r="B26" s="76"/>
      <c r="C26" s="76"/>
      <c r="D26" s="76"/>
      <c r="E26" s="4"/>
      <c r="F26" s="4"/>
    </row>
    <row r="27" spans="1:6" ht="15">
      <c r="A27" s="75" t="s">
        <v>757</v>
      </c>
      <c r="B27" s="76"/>
      <c r="C27" s="76"/>
      <c r="D27" s="76"/>
      <c r="E27" s="4"/>
      <c r="F27" s="4"/>
    </row>
    <row r="28" spans="1:6" ht="15">
      <c r="A28" s="75" t="s">
        <v>758</v>
      </c>
      <c r="B28" s="76"/>
      <c r="C28" s="76"/>
      <c r="D28" s="76"/>
      <c r="E28" s="4"/>
      <c r="F28" s="4"/>
    </row>
    <row r="29" spans="1:6" ht="15">
      <c r="A29" s="75" t="s">
        <v>759</v>
      </c>
      <c r="B29" s="76"/>
      <c r="C29" s="76"/>
      <c r="D29" s="76"/>
      <c r="E29" s="4"/>
      <c r="F29" s="4"/>
    </row>
    <row r="30" spans="1:6" ht="15">
      <c r="A30" s="77" t="s">
        <v>105</v>
      </c>
      <c r="B30" s="78"/>
      <c r="C30" s="78"/>
      <c r="D30" s="78"/>
      <c r="E30" s="4"/>
      <c r="F30" s="4"/>
    </row>
    <row r="31" spans="1:6" ht="15">
      <c r="A31" s="75" t="s">
        <v>760</v>
      </c>
      <c r="B31" s="76"/>
      <c r="C31" s="76"/>
      <c r="D31" s="76"/>
      <c r="E31" s="4"/>
      <c r="F31" s="4"/>
    </row>
    <row r="32" spans="1:6" ht="15">
      <c r="A32" s="75" t="s">
        <v>79</v>
      </c>
      <c r="B32" s="76"/>
      <c r="C32" s="76"/>
      <c r="D32" s="76"/>
      <c r="E32" s="4"/>
      <c r="F32" s="4"/>
    </row>
    <row r="33" spans="1:6" ht="15">
      <c r="A33" s="75" t="s">
        <v>761</v>
      </c>
      <c r="B33" s="76"/>
      <c r="C33" s="76"/>
      <c r="D33" s="76"/>
      <c r="E33" s="4"/>
      <c r="F33" s="4"/>
    </row>
    <row r="34" spans="1:6" ht="15">
      <c r="A34" s="75" t="s">
        <v>762</v>
      </c>
      <c r="B34" s="76"/>
      <c r="C34" s="76"/>
      <c r="D34" s="76"/>
      <c r="E34" s="4"/>
      <c r="F34" s="4"/>
    </row>
    <row r="35" spans="1:6" ht="15">
      <c r="A35" s="75" t="s">
        <v>763</v>
      </c>
      <c r="B35" s="76"/>
      <c r="C35" s="76"/>
      <c r="D35" s="76"/>
      <c r="E35" s="4"/>
      <c r="F35" s="4"/>
    </row>
    <row r="36" spans="1:6" ht="15">
      <c r="A36" s="75" t="s">
        <v>764</v>
      </c>
      <c r="B36" s="76"/>
      <c r="C36" s="76"/>
      <c r="D36" s="76"/>
      <c r="E36" s="4"/>
      <c r="F36" s="4"/>
    </row>
    <row r="37" spans="1:6" ht="15">
      <c r="A37" s="75" t="s">
        <v>765</v>
      </c>
      <c r="B37" s="76"/>
      <c r="C37" s="76"/>
      <c r="D37" s="76"/>
      <c r="E37" s="4"/>
      <c r="F37" s="4"/>
    </row>
    <row r="38" spans="1:6" ht="15">
      <c r="A38" s="77" t="s">
        <v>80</v>
      </c>
      <c r="B38" s="78"/>
      <c r="C38" s="78"/>
      <c r="D38" s="78"/>
      <c r="E38" s="4"/>
      <c r="F38" s="4"/>
    </row>
    <row r="39" spans="1:6" ht="15">
      <c r="A39" s="77" t="s">
        <v>106</v>
      </c>
      <c r="B39" s="78"/>
      <c r="C39" s="78"/>
      <c r="D39" s="78"/>
      <c r="E39" s="4"/>
      <c r="F39" s="4"/>
    </row>
    <row r="40" spans="1:6" ht="15">
      <c r="A40" s="75" t="s">
        <v>766</v>
      </c>
      <c r="B40" s="76"/>
      <c r="C40" s="76"/>
      <c r="D40" s="76"/>
      <c r="E40" s="4"/>
      <c r="F40" s="4"/>
    </row>
    <row r="41" spans="1:6" ht="15">
      <c r="A41" s="75" t="s">
        <v>767</v>
      </c>
      <c r="B41" s="76">
        <v>194735</v>
      </c>
      <c r="C41" s="76"/>
      <c r="D41" s="76">
        <v>239040</v>
      </c>
      <c r="E41" s="4"/>
      <c r="F41" s="4"/>
    </row>
    <row r="42" spans="1:6" ht="15">
      <c r="A42" s="75" t="s">
        <v>768</v>
      </c>
      <c r="B42" s="76">
        <v>18365197</v>
      </c>
      <c r="C42" s="76"/>
      <c r="D42" s="76">
        <v>57853801</v>
      </c>
      <c r="E42" s="4"/>
      <c r="F42" s="4"/>
    </row>
    <row r="43" spans="1:6" ht="15">
      <c r="A43" s="75" t="s">
        <v>769</v>
      </c>
      <c r="B43" s="76"/>
      <c r="C43" s="76"/>
      <c r="D43" s="76"/>
      <c r="E43" s="4"/>
      <c r="F43" s="4"/>
    </row>
    <row r="44" spans="1:6" ht="15">
      <c r="A44" s="75" t="s">
        <v>20</v>
      </c>
      <c r="B44" s="76"/>
      <c r="C44" s="76"/>
      <c r="D44" s="76"/>
      <c r="E44" s="4"/>
      <c r="F44" s="4"/>
    </row>
    <row r="45" spans="1:6" ht="15">
      <c r="A45" s="77" t="s">
        <v>81</v>
      </c>
      <c r="B45" s="78">
        <v>18549932</v>
      </c>
      <c r="C45" s="78"/>
      <c r="D45" s="78">
        <v>58092841</v>
      </c>
      <c r="E45" s="4"/>
      <c r="F45" s="4"/>
    </row>
    <row r="46" spans="1:6" ht="30">
      <c r="A46" s="75" t="s">
        <v>107</v>
      </c>
      <c r="B46" s="76"/>
      <c r="C46" s="76"/>
      <c r="D46" s="76"/>
      <c r="E46" s="4"/>
      <c r="F46" s="4"/>
    </row>
    <row r="47" spans="1:6" ht="30">
      <c r="A47" s="75" t="s">
        <v>108</v>
      </c>
      <c r="B47" s="76"/>
      <c r="C47" s="76"/>
      <c r="D47" s="76"/>
      <c r="E47" s="4"/>
      <c r="F47" s="4"/>
    </row>
    <row r="48" spans="1:6" ht="30">
      <c r="A48" s="75" t="s">
        <v>21</v>
      </c>
      <c r="B48" s="76">
        <v>9158539</v>
      </c>
      <c r="C48" s="76"/>
      <c r="D48" s="76">
        <v>1766498</v>
      </c>
      <c r="E48" s="4"/>
      <c r="F48" s="4"/>
    </row>
    <row r="49" spans="1:6" ht="15">
      <c r="A49" s="75" t="s">
        <v>22</v>
      </c>
      <c r="B49" s="76">
        <v>3339049</v>
      </c>
      <c r="C49" s="76"/>
      <c r="D49" s="76">
        <v>962000</v>
      </c>
      <c r="E49" s="4"/>
      <c r="F49" s="4"/>
    </row>
    <row r="50" spans="1:6" ht="30">
      <c r="A50" s="75" t="s">
        <v>23</v>
      </c>
      <c r="B50" s="76"/>
      <c r="C50" s="76"/>
      <c r="D50" s="76"/>
      <c r="E50" s="4"/>
      <c r="F50" s="4"/>
    </row>
    <row r="51" spans="1:6" ht="30">
      <c r="A51" s="75" t="s">
        <v>109</v>
      </c>
      <c r="B51" s="76"/>
      <c r="C51" s="76"/>
      <c r="D51" s="76"/>
      <c r="E51" s="4"/>
      <c r="F51" s="4"/>
    </row>
    <row r="52" spans="1:6" ht="30">
      <c r="A52" s="75" t="s">
        <v>110</v>
      </c>
      <c r="B52" s="76"/>
      <c r="C52" s="76"/>
      <c r="D52" s="76"/>
      <c r="E52" s="4"/>
      <c r="F52" s="4"/>
    </row>
    <row r="53" spans="1:6" ht="30">
      <c r="A53" s="75" t="s">
        <v>111</v>
      </c>
      <c r="B53" s="76"/>
      <c r="C53" s="76"/>
      <c r="D53" s="76"/>
      <c r="E53" s="4"/>
      <c r="F53" s="4"/>
    </row>
    <row r="54" spans="1:6" ht="15">
      <c r="A54" s="77" t="s">
        <v>112</v>
      </c>
      <c r="B54" s="78">
        <v>12497588</v>
      </c>
      <c r="C54" s="78"/>
      <c r="D54" s="78">
        <v>2728498</v>
      </c>
      <c r="E54" s="4"/>
      <c r="F54" s="4"/>
    </row>
    <row r="55" spans="1:6" ht="30">
      <c r="A55" s="75" t="s">
        <v>113</v>
      </c>
      <c r="B55" s="76"/>
      <c r="C55" s="76"/>
      <c r="D55" s="76"/>
      <c r="E55" s="4"/>
      <c r="F55" s="4"/>
    </row>
    <row r="56" spans="1:6" ht="30">
      <c r="A56" s="75" t="s">
        <v>117</v>
      </c>
      <c r="B56" s="76"/>
      <c r="C56" s="76"/>
      <c r="D56" s="76"/>
      <c r="E56" s="4"/>
      <c r="F56" s="4"/>
    </row>
    <row r="57" spans="1:6" ht="30">
      <c r="A57" s="75" t="s">
        <v>24</v>
      </c>
      <c r="B57" s="76"/>
      <c r="C57" s="76"/>
      <c r="D57" s="76"/>
      <c r="E57" s="4"/>
      <c r="F57" s="4"/>
    </row>
    <row r="58" spans="1:6" ht="30">
      <c r="A58" s="75" t="s">
        <v>25</v>
      </c>
      <c r="B58" s="76">
        <v>10000</v>
      </c>
      <c r="C58" s="76"/>
      <c r="D58" s="76"/>
      <c r="E58" s="4"/>
      <c r="F58" s="4"/>
    </row>
    <row r="59" spans="1:6" ht="30">
      <c r="A59" s="75" t="s">
        <v>26</v>
      </c>
      <c r="B59" s="76"/>
      <c r="C59" s="76"/>
      <c r="D59" s="76"/>
      <c r="E59" s="4"/>
      <c r="F59" s="4"/>
    </row>
    <row r="60" spans="1:6" ht="30">
      <c r="A60" s="75" t="s">
        <v>116</v>
      </c>
      <c r="B60" s="76"/>
      <c r="C60" s="76"/>
      <c r="D60" s="76"/>
      <c r="E60" s="4"/>
      <c r="F60" s="4"/>
    </row>
    <row r="61" spans="1:6" ht="30">
      <c r="A61" s="75" t="s">
        <v>115</v>
      </c>
      <c r="B61" s="76"/>
      <c r="C61" s="76"/>
      <c r="D61" s="76"/>
      <c r="E61" s="4"/>
      <c r="F61" s="4"/>
    </row>
    <row r="62" spans="1:6" ht="30">
      <c r="A62" s="75" t="s">
        <v>114</v>
      </c>
      <c r="B62" s="76"/>
      <c r="C62" s="76"/>
      <c r="D62" s="76"/>
      <c r="E62" s="4"/>
      <c r="F62" s="4"/>
    </row>
    <row r="63" spans="1:6" ht="15">
      <c r="A63" s="77" t="s">
        <v>82</v>
      </c>
      <c r="B63" s="78">
        <v>10000</v>
      </c>
      <c r="C63" s="78"/>
      <c r="D63" s="78"/>
      <c r="E63" s="4"/>
      <c r="F63" s="4"/>
    </row>
    <row r="64" spans="1:6" ht="15">
      <c r="A64" s="75" t="s">
        <v>83</v>
      </c>
      <c r="B64" s="76">
        <v>221255</v>
      </c>
      <c r="C64" s="76"/>
      <c r="D64" s="76">
        <v>362727</v>
      </c>
      <c r="E64" s="4"/>
      <c r="F64" s="4"/>
    </row>
    <row r="65" spans="1:6" ht="15">
      <c r="A65" s="75" t="s">
        <v>27</v>
      </c>
      <c r="B65" s="76"/>
      <c r="C65" s="76"/>
      <c r="D65" s="76"/>
      <c r="E65" s="4"/>
      <c r="F65" s="4"/>
    </row>
    <row r="66" spans="1:6" ht="15">
      <c r="A66" s="75" t="s">
        <v>28</v>
      </c>
      <c r="B66" s="76"/>
      <c r="C66" s="76"/>
      <c r="D66" s="76"/>
      <c r="E66" s="4"/>
      <c r="F66" s="4"/>
    </row>
    <row r="67" spans="1:6" ht="15">
      <c r="A67" s="75" t="s">
        <v>29</v>
      </c>
      <c r="B67" s="76"/>
      <c r="C67" s="76"/>
      <c r="D67" s="76"/>
      <c r="E67" s="4"/>
      <c r="F67" s="4"/>
    </row>
    <row r="68" spans="1:6" ht="15">
      <c r="A68" s="75" t="s">
        <v>30</v>
      </c>
      <c r="B68" s="76">
        <v>198395</v>
      </c>
      <c r="C68" s="76"/>
      <c r="D68" s="76">
        <v>362727</v>
      </c>
      <c r="E68" s="4"/>
      <c r="F68" s="4"/>
    </row>
    <row r="69" spans="1:6" ht="15">
      <c r="A69" s="75" t="s">
        <v>31</v>
      </c>
      <c r="B69" s="76"/>
      <c r="C69" s="76"/>
      <c r="D69" s="76"/>
      <c r="E69" s="4"/>
      <c r="F69" s="4"/>
    </row>
    <row r="70" spans="1:6" ht="30">
      <c r="A70" s="75" t="s">
        <v>32</v>
      </c>
      <c r="B70" s="76"/>
      <c r="C70" s="76"/>
      <c r="D70" s="76"/>
      <c r="E70" s="4"/>
      <c r="F70" s="4"/>
    </row>
    <row r="71" spans="1:6" ht="15">
      <c r="A71" s="75" t="s">
        <v>33</v>
      </c>
      <c r="B71" s="76"/>
      <c r="C71" s="76"/>
      <c r="D71" s="76"/>
      <c r="E71" s="4"/>
      <c r="F71" s="4"/>
    </row>
    <row r="72" spans="1:6" ht="15">
      <c r="A72" s="75" t="s">
        <v>34</v>
      </c>
      <c r="B72" s="76"/>
      <c r="C72" s="76"/>
      <c r="D72" s="76">
        <v>75000</v>
      </c>
      <c r="E72" s="4"/>
      <c r="F72" s="4"/>
    </row>
    <row r="73" spans="1:6" ht="30">
      <c r="A73" s="75" t="s">
        <v>35</v>
      </c>
      <c r="B73" s="76"/>
      <c r="C73" s="76"/>
      <c r="D73" s="76"/>
      <c r="E73" s="4"/>
      <c r="F73" s="4"/>
    </row>
    <row r="74" spans="1:6" ht="30">
      <c r="A74" s="75" t="s">
        <v>36</v>
      </c>
      <c r="B74" s="76"/>
      <c r="C74" s="76"/>
      <c r="D74" s="76"/>
      <c r="E74" s="4"/>
      <c r="F74" s="4"/>
    </row>
    <row r="75" spans="1:6" ht="30">
      <c r="A75" s="75" t="s">
        <v>37</v>
      </c>
      <c r="B75" s="76"/>
      <c r="C75" s="76"/>
      <c r="D75" s="76"/>
      <c r="E75" s="4"/>
      <c r="F75" s="4"/>
    </row>
    <row r="76" spans="1:6" ht="15">
      <c r="A76" s="77" t="s">
        <v>84</v>
      </c>
      <c r="B76" s="78">
        <v>221255</v>
      </c>
      <c r="C76" s="78"/>
      <c r="D76" s="78">
        <v>437727</v>
      </c>
      <c r="E76" s="4"/>
      <c r="F76" s="4"/>
    </row>
    <row r="77" spans="1:6" ht="15">
      <c r="A77" s="77" t="s">
        <v>119</v>
      </c>
      <c r="B77" s="78">
        <v>12728843</v>
      </c>
      <c r="C77" s="78"/>
      <c r="D77" s="78">
        <v>3166225</v>
      </c>
      <c r="E77" s="4"/>
      <c r="F77" s="4"/>
    </row>
    <row r="78" spans="1:6" ht="15">
      <c r="A78" s="77" t="s">
        <v>38</v>
      </c>
      <c r="B78" s="78">
        <v>8626491</v>
      </c>
      <c r="C78" s="78"/>
      <c r="D78" s="78">
        <v>34000</v>
      </c>
      <c r="E78" s="4"/>
      <c r="F78" s="4"/>
    </row>
    <row r="79" spans="1:6" ht="15">
      <c r="A79" s="75" t="s">
        <v>39</v>
      </c>
      <c r="B79" s="76"/>
      <c r="C79" s="76"/>
      <c r="D79" s="76"/>
      <c r="E79" s="4"/>
      <c r="F79" s="4"/>
    </row>
    <row r="80" spans="1:6" ht="15">
      <c r="A80" s="75" t="s">
        <v>40</v>
      </c>
      <c r="B80" s="76"/>
      <c r="C80" s="76"/>
      <c r="D80" s="76"/>
      <c r="E80" s="4"/>
      <c r="F80" s="4"/>
    </row>
    <row r="81" spans="1:6" ht="15">
      <c r="A81" s="75" t="s">
        <v>41</v>
      </c>
      <c r="B81" s="76"/>
      <c r="C81" s="76"/>
      <c r="D81" s="76"/>
      <c r="E81" s="4"/>
      <c r="F81" s="4"/>
    </row>
    <row r="82" spans="1:6" ht="15">
      <c r="A82" s="77" t="s">
        <v>118</v>
      </c>
      <c r="B82" s="78"/>
      <c r="C82" s="78"/>
      <c r="D82" s="78"/>
      <c r="E82" s="4"/>
      <c r="F82" s="4"/>
    </row>
    <row r="83" spans="1:6" ht="15">
      <c r="A83" s="123" t="s">
        <v>85</v>
      </c>
      <c r="B83" s="79">
        <v>1174169441</v>
      </c>
      <c r="C83" s="79"/>
      <c r="D83" s="79">
        <v>1155801797</v>
      </c>
      <c r="E83" s="4"/>
      <c r="F83" s="4"/>
    </row>
    <row r="84" spans="1:6" ht="15">
      <c r="A84" s="77" t="s">
        <v>42</v>
      </c>
      <c r="B84" s="39"/>
      <c r="C84" s="39"/>
      <c r="D84" s="39"/>
      <c r="E84" s="4"/>
      <c r="F84" s="4"/>
    </row>
    <row r="85" spans="1:6" ht="15">
      <c r="A85" s="75" t="s">
        <v>43</v>
      </c>
      <c r="B85" s="76">
        <v>1292139000</v>
      </c>
      <c r="C85" s="76"/>
      <c r="D85" s="76">
        <v>1292139000</v>
      </c>
      <c r="E85" s="4"/>
      <c r="F85" s="4"/>
    </row>
    <row r="86" spans="1:6" ht="15">
      <c r="A86" s="75" t="s">
        <v>44</v>
      </c>
      <c r="B86" s="76"/>
      <c r="C86" s="76"/>
      <c r="D86" s="76"/>
      <c r="E86" s="4"/>
      <c r="F86" s="4"/>
    </row>
    <row r="87" spans="1:6" ht="15">
      <c r="A87" s="75" t="s">
        <v>45</v>
      </c>
      <c r="B87" s="76">
        <v>1678777</v>
      </c>
      <c r="C87" s="76"/>
      <c r="D87" s="76">
        <v>1678777</v>
      </c>
      <c r="E87" s="4"/>
      <c r="F87" s="4"/>
    </row>
    <row r="88" spans="1:6" ht="15">
      <c r="A88" s="75" t="s">
        <v>46</v>
      </c>
      <c r="B88" s="76">
        <v>-285090501</v>
      </c>
      <c r="C88" s="76"/>
      <c r="D88" s="76">
        <v>-144462163</v>
      </c>
      <c r="E88" s="4"/>
      <c r="F88" s="4"/>
    </row>
    <row r="89" spans="1:6" ht="15">
      <c r="A89" s="75" t="s">
        <v>47</v>
      </c>
      <c r="B89" s="76"/>
      <c r="C89" s="76"/>
      <c r="D89" s="76"/>
      <c r="E89" s="4"/>
      <c r="F89" s="4"/>
    </row>
    <row r="90" spans="1:6" ht="15">
      <c r="A90" s="75" t="s">
        <v>48</v>
      </c>
      <c r="B90" s="76">
        <v>134470170</v>
      </c>
      <c r="C90" s="76"/>
      <c r="D90" s="76">
        <v>-29954317</v>
      </c>
      <c r="E90" s="4"/>
      <c r="F90" s="4"/>
    </row>
    <row r="91" spans="1:6" ht="15">
      <c r="A91" s="77" t="s">
        <v>120</v>
      </c>
      <c r="B91" s="78">
        <v>1143197446</v>
      </c>
      <c r="C91" s="78"/>
      <c r="D91" s="78">
        <v>1119401297</v>
      </c>
      <c r="E91" s="4"/>
      <c r="F91" s="4"/>
    </row>
    <row r="92" spans="1:6" ht="30">
      <c r="A92" s="75" t="s">
        <v>49</v>
      </c>
      <c r="B92" s="76"/>
      <c r="C92" s="76"/>
      <c r="D92" s="76"/>
      <c r="E92" s="4"/>
      <c r="F92" s="4"/>
    </row>
    <row r="93" spans="1:6" ht="30">
      <c r="A93" s="75" t="s">
        <v>50</v>
      </c>
      <c r="B93" s="76"/>
      <c r="C93" s="76"/>
      <c r="D93" s="76"/>
      <c r="E93" s="4"/>
      <c r="F93" s="4"/>
    </row>
    <row r="94" spans="1:6" ht="30">
      <c r="A94" s="75" t="s">
        <v>51</v>
      </c>
      <c r="B94" s="76">
        <v>844426</v>
      </c>
      <c r="C94" s="76"/>
      <c r="D94" s="76">
        <v>5202707</v>
      </c>
      <c r="E94" s="4"/>
      <c r="F94" s="4"/>
    </row>
    <row r="95" spans="1:6" ht="30">
      <c r="A95" s="75" t="s">
        <v>52</v>
      </c>
      <c r="B95" s="76"/>
      <c r="C95" s="76"/>
      <c r="D95" s="76"/>
      <c r="E95" s="4"/>
      <c r="F95" s="4"/>
    </row>
    <row r="96" spans="1:6" ht="30">
      <c r="A96" s="75" t="s">
        <v>121</v>
      </c>
      <c r="B96" s="76"/>
      <c r="C96" s="76"/>
      <c r="D96" s="76"/>
      <c r="E96" s="4"/>
      <c r="F96" s="4"/>
    </row>
    <row r="97" spans="1:6" ht="15">
      <c r="A97" s="75" t="s">
        <v>53</v>
      </c>
      <c r="B97" s="76">
        <v>9865000</v>
      </c>
      <c r="C97" s="76"/>
      <c r="D97" s="76"/>
      <c r="E97" s="4"/>
      <c r="F97" s="4"/>
    </row>
    <row r="98" spans="1:6" ht="15">
      <c r="A98" s="75" t="s">
        <v>54</v>
      </c>
      <c r="B98" s="76">
        <v>498355</v>
      </c>
      <c r="C98" s="76"/>
      <c r="D98" s="76"/>
      <c r="E98" s="4"/>
      <c r="F98" s="4"/>
    </row>
    <row r="99" spans="1:6" ht="30">
      <c r="A99" s="75" t="s">
        <v>122</v>
      </c>
      <c r="B99" s="76"/>
      <c r="C99" s="76"/>
      <c r="D99" s="76"/>
      <c r="E99" s="4"/>
      <c r="F99" s="4"/>
    </row>
    <row r="100" spans="1:6" ht="30">
      <c r="A100" s="75" t="s">
        <v>123</v>
      </c>
      <c r="B100" s="76"/>
      <c r="C100" s="76"/>
      <c r="D100" s="76"/>
      <c r="E100" s="4"/>
      <c r="F100" s="4"/>
    </row>
    <row r="101" spans="1:6" ht="15">
      <c r="A101" s="77" t="s">
        <v>86</v>
      </c>
      <c r="B101" s="78">
        <v>11207781</v>
      </c>
      <c r="C101" s="78"/>
      <c r="D101" s="78">
        <v>5202707</v>
      </c>
      <c r="E101" s="4"/>
      <c r="F101" s="4"/>
    </row>
    <row r="102" spans="1:6" ht="30">
      <c r="A102" s="75" t="s">
        <v>55</v>
      </c>
      <c r="B102" s="76"/>
      <c r="C102" s="76"/>
      <c r="D102" s="76"/>
      <c r="E102" s="4"/>
      <c r="F102" s="4"/>
    </row>
    <row r="103" spans="1:6" ht="30">
      <c r="A103" s="75" t="s">
        <v>56</v>
      </c>
      <c r="B103" s="76"/>
      <c r="C103" s="76"/>
      <c r="D103" s="76"/>
      <c r="E103" s="4"/>
      <c r="F103" s="4"/>
    </row>
    <row r="104" spans="1:6" ht="30">
      <c r="A104" s="75" t="s">
        <v>57</v>
      </c>
      <c r="B104" s="76"/>
      <c r="C104" s="76"/>
      <c r="D104" s="76"/>
      <c r="E104" s="4"/>
      <c r="F104" s="4"/>
    </row>
    <row r="105" spans="1:6" ht="30">
      <c r="A105" s="75" t="s">
        <v>58</v>
      </c>
      <c r="B105" s="76"/>
      <c r="C105" s="76"/>
      <c r="D105" s="76"/>
      <c r="E105" s="4"/>
      <c r="F105" s="4"/>
    </row>
    <row r="106" spans="1:6" ht="30">
      <c r="A106" s="75" t="s">
        <v>124</v>
      </c>
      <c r="B106" s="76">
        <v>22860</v>
      </c>
      <c r="C106" s="76"/>
      <c r="D106" s="76"/>
      <c r="E106" s="4"/>
      <c r="F106" s="4"/>
    </row>
    <row r="107" spans="1:6" ht="30">
      <c r="A107" s="75" t="s">
        <v>59</v>
      </c>
      <c r="B107" s="76"/>
      <c r="C107" s="76"/>
      <c r="D107" s="76"/>
      <c r="E107" s="4"/>
      <c r="F107" s="4"/>
    </row>
    <row r="108" spans="1:6" ht="30">
      <c r="A108" s="75" t="s">
        <v>60</v>
      </c>
      <c r="B108" s="76"/>
      <c r="C108" s="76"/>
      <c r="D108" s="76"/>
      <c r="E108" s="4"/>
      <c r="F108" s="4"/>
    </row>
    <row r="109" spans="1:6" ht="30">
      <c r="A109" s="75" t="s">
        <v>125</v>
      </c>
      <c r="B109" s="76"/>
      <c r="C109" s="76"/>
      <c r="D109" s="76"/>
      <c r="E109" s="4"/>
      <c r="F109" s="4"/>
    </row>
    <row r="110" spans="1:6" ht="30">
      <c r="A110" s="75" t="s">
        <v>126</v>
      </c>
      <c r="B110" s="76">
        <v>5129746</v>
      </c>
      <c r="C110" s="76"/>
      <c r="D110" s="76">
        <v>5703551</v>
      </c>
      <c r="E110" s="4"/>
      <c r="F110" s="4"/>
    </row>
    <row r="111" spans="1:6" ht="15">
      <c r="A111" s="77" t="s">
        <v>87</v>
      </c>
      <c r="B111" s="78">
        <v>5152606</v>
      </c>
      <c r="C111" s="78"/>
      <c r="D111" s="78">
        <v>5703551</v>
      </c>
      <c r="E111" s="4"/>
      <c r="F111" s="4"/>
    </row>
    <row r="112" spans="1:6" ht="15">
      <c r="A112" s="75" t="s">
        <v>61</v>
      </c>
      <c r="B112" s="76">
        <v>2960910</v>
      </c>
      <c r="C112" s="76"/>
      <c r="D112" s="76">
        <v>1386266</v>
      </c>
      <c r="E112" s="4"/>
      <c r="F112" s="4"/>
    </row>
    <row r="113" spans="1:6" ht="30">
      <c r="A113" s="75" t="s">
        <v>62</v>
      </c>
      <c r="B113" s="76"/>
      <c r="C113" s="76"/>
      <c r="D113" s="76"/>
      <c r="E113" s="4"/>
      <c r="F113" s="4"/>
    </row>
    <row r="114" spans="1:6" ht="15">
      <c r="A114" s="75" t="s">
        <v>63</v>
      </c>
      <c r="B114" s="76">
        <v>772742</v>
      </c>
      <c r="C114" s="76"/>
      <c r="D114" s="76">
        <v>78281</v>
      </c>
      <c r="E114" s="4"/>
      <c r="F114" s="4"/>
    </row>
    <row r="115" spans="1:6" ht="15">
      <c r="A115" s="75" t="s">
        <v>64</v>
      </c>
      <c r="B115" s="76"/>
      <c r="C115" s="76"/>
      <c r="D115" s="76"/>
      <c r="E115" s="4"/>
      <c r="F115" s="4"/>
    </row>
    <row r="116" spans="1:6" ht="30">
      <c r="A116" s="75" t="s">
        <v>65</v>
      </c>
      <c r="B116" s="76"/>
      <c r="C116" s="76"/>
      <c r="D116" s="76"/>
      <c r="E116" s="4"/>
      <c r="F116" s="4"/>
    </row>
    <row r="117" spans="1:6" ht="30">
      <c r="A117" s="75" t="s">
        <v>66</v>
      </c>
      <c r="B117" s="76"/>
      <c r="C117" s="76"/>
      <c r="D117" s="76"/>
      <c r="E117" s="4"/>
      <c r="F117" s="4"/>
    </row>
    <row r="118" spans="1:6" ht="30">
      <c r="A118" s="75" t="s">
        <v>67</v>
      </c>
      <c r="B118" s="76"/>
      <c r="C118" s="76"/>
      <c r="D118" s="76"/>
      <c r="E118" s="4"/>
      <c r="F118" s="4"/>
    </row>
    <row r="119" spans="1:6" ht="15">
      <c r="A119" s="77" t="s">
        <v>127</v>
      </c>
      <c r="B119" s="76">
        <v>3733652</v>
      </c>
      <c r="C119" s="76"/>
      <c r="D119" s="76">
        <v>1464547</v>
      </c>
      <c r="E119" s="4"/>
      <c r="F119" s="4"/>
    </row>
    <row r="120" spans="1:6" ht="15">
      <c r="A120" s="77" t="s">
        <v>88</v>
      </c>
      <c r="B120" s="78">
        <v>20094039</v>
      </c>
      <c r="C120" s="78"/>
      <c r="D120" s="78">
        <v>12370805</v>
      </c>
      <c r="E120" s="4"/>
      <c r="F120" s="4"/>
    </row>
    <row r="121" spans="1:6" ht="15">
      <c r="A121" s="77" t="s">
        <v>68</v>
      </c>
      <c r="B121" s="78"/>
      <c r="C121" s="78"/>
      <c r="D121" s="78"/>
      <c r="E121" s="4"/>
      <c r="F121" s="4"/>
    </row>
    <row r="122" spans="1:6" ht="25.5">
      <c r="A122" s="77" t="s">
        <v>69</v>
      </c>
      <c r="B122" s="78"/>
      <c r="C122" s="78"/>
      <c r="D122" s="78"/>
      <c r="E122" s="4"/>
      <c r="F122" s="4"/>
    </row>
    <row r="123" spans="1:6" ht="15">
      <c r="A123" s="75" t="s">
        <v>70</v>
      </c>
      <c r="B123" s="76"/>
      <c r="C123" s="76"/>
      <c r="D123" s="76"/>
      <c r="E123" s="4"/>
      <c r="F123" s="4"/>
    </row>
    <row r="124" spans="1:6" ht="15">
      <c r="A124" s="75" t="s">
        <v>71</v>
      </c>
      <c r="B124" s="76">
        <v>10877956</v>
      </c>
      <c r="C124" s="76"/>
      <c r="D124" s="76">
        <v>24029695</v>
      </c>
      <c r="E124" s="4"/>
      <c r="F124" s="4"/>
    </row>
    <row r="125" spans="1:6" ht="15">
      <c r="A125" s="75" t="s">
        <v>72</v>
      </c>
      <c r="B125" s="76"/>
      <c r="C125" s="76"/>
      <c r="D125" s="76"/>
      <c r="E125" s="4"/>
      <c r="F125" s="4"/>
    </row>
    <row r="126" spans="1:6" ht="15">
      <c r="A126" s="77" t="s">
        <v>128</v>
      </c>
      <c r="B126" s="78">
        <v>10877956</v>
      </c>
      <c r="C126" s="78"/>
      <c r="D126" s="78">
        <v>24029695</v>
      </c>
      <c r="E126" s="4"/>
      <c r="F126" s="4"/>
    </row>
    <row r="127" spans="1:6" ht="15">
      <c r="A127" s="123" t="s">
        <v>129</v>
      </c>
      <c r="B127" s="79">
        <v>1174169441</v>
      </c>
      <c r="C127" s="79"/>
      <c r="D127" s="79">
        <v>1155801797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  <headerFooter>
    <oddHeader>&amp;R13.a melléklet a 3/2017.(V.31.) önkormányzati rendelethez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view="pageLayout" workbookViewId="0" topLeftCell="B133">
      <selection activeCell="A1" sqref="A1:D1"/>
    </sheetView>
  </sheetViews>
  <sheetFormatPr defaultColWidth="9.140625" defaultRowHeight="15"/>
  <cols>
    <col min="1" max="1" width="73.140625" style="0" customWidth="1"/>
    <col min="2" max="2" width="18.421875" style="0" customWidth="1"/>
    <col min="3" max="3" width="17.28125" style="0" customWidth="1"/>
    <col min="4" max="4" width="19.140625" style="0" customWidth="1"/>
  </cols>
  <sheetData>
    <row r="1" spans="1:6" ht="27" customHeight="1">
      <c r="A1" s="310" t="s">
        <v>774</v>
      </c>
      <c r="B1" s="287"/>
      <c r="C1" s="287"/>
      <c r="D1" s="287"/>
      <c r="E1" s="124"/>
      <c r="F1" s="69"/>
    </row>
    <row r="2" spans="1:6" ht="25.5" customHeight="1">
      <c r="A2" s="311" t="s">
        <v>103</v>
      </c>
      <c r="B2" s="287"/>
      <c r="C2" s="287"/>
      <c r="D2" s="287"/>
      <c r="E2" s="57"/>
      <c r="F2" s="69"/>
    </row>
    <row r="4" spans="1:6" ht="15">
      <c r="A4" s="132" t="s">
        <v>770</v>
      </c>
      <c r="B4" s="132"/>
      <c r="C4" s="132"/>
      <c r="D4" s="132"/>
      <c r="E4" s="132"/>
      <c r="F4" s="132"/>
    </row>
    <row r="5" spans="1:6" ht="25.5">
      <c r="A5" s="140" t="s">
        <v>697</v>
      </c>
      <c r="B5" s="125" t="s">
        <v>771</v>
      </c>
      <c r="C5" s="125" t="s">
        <v>102</v>
      </c>
      <c r="D5" s="125" t="s">
        <v>772</v>
      </c>
      <c r="E5" s="132"/>
      <c r="F5" s="132"/>
    </row>
    <row r="6" spans="1:6" ht="15">
      <c r="A6" s="77" t="s">
        <v>101</v>
      </c>
      <c r="B6" s="39">
        <f>IF('13.melléklet'!B6+'13.a.mell.'!B6=0,"",'13.melléklet'!B6+'13.a.mell.'!B6)</f>
        <v>130000</v>
      </c>
      <c r="C6" s="39">
        <f>IF('13.melléklet'!C6+'13.a.mell.'!C6=0,"",'13.melléklet'!C6+'13.a.mell.'!C6)</f>
      </c>
      <c r="D6" s="39">
        <f>IF('13.melléklet'!D6+'13.a.mell.'!D6=0,"",'13.melléklet'!D6+'13.a.mell.'!D6)</f>
        <v>202056</v>
      </c>
      <c r="E6" s="132"/>
      <c r="F6" s="132"/>
    </row>
    <row r="7" spans="1:6" ht="15">
      <c r="A7" s="75" t="s">
        <v>744</v>
      </c>
      <c r="B7" s="76">
        <f>IF('13.melléklet'!B7+'13.a.mell.'!B7=0,"",'13.melléklet'!B7+'13.a.mell.'!B7)</f>
        <v>19</v>
      </c>
      <c r="C7" s="76">
        <f>IF('13.melléklet'!C7+'13.a.mell.'!C7=0,"",'13.melléklet'!C7+'13.a.mell.'!C7)</f>
      </c>
      <c r="D7" s="76">
        <f>IF('13.melléklet'!D7+'13.a.mell.'!D7=0,"",'13.melléklet'!D7+'13.a.mell.'!D7)</f>
      </c>
      <c r="E7" s="132"/>
      <c r="F7" s="132"/>
    </row>
    <row r="8" spans="1:6" ht="15">
      <c r="A8" s="75" t="s">
        <v>745</v>
      </c>
      <c r="B8" s="76">
        <f>IF('13.melléklet'!B8+'13.a.mell.'!B8=0,"",'13.melléklet'!B8+'13.a.mell.'!B8)</f>
      </c>
      <c r="C8" s="76">
        <f>IF('13.melléklet'!C8+'13.a.mell.'!C8=0,"",'13.melléklet'!C8+'13.a.mell.'!C8)</f>
      </c>
      <c r="D8" s="76">
        <f>IF('13.melléklet'!D8+'13.a.mell.'!D8=0,"",'13.melléklet'!D8+'13.a.mell.'!D8)</f>
        <v>142075</v>
      </c>
      <c r="E8" s="132"/>
      <c r="F8" s="132"/>
    </row>
    <row r="9" spans="1:6" ht="15">
      <c r="A9" s="75" t="s">
        <v>746</v>
      </c>
      <c r="B9" s="76">
        <f>IF('13.melléklet'!B9+'13.a.mell.'!B9=0,"",'13.melléklet'!B9+'13.a.mell.'!B9)</f>
      </c>
      <c r="C9" s="76">
        <f>IF('13.melléklet'!C9+'13.a.mell.'!C9=0,"",'13.melléklet'!C9+'13.a.mell.'!C9)</f>
      </c>
      <c r="D9" s="76">
        <f>IF('13.melléklet'!D9+'13.a.mell.'!D9=0,"",'13.melléklet'!D9+'13.a.mell.'!D9)</f>
      </c>
      <c r="E9" s="132"/>
      <c r="F9" s="132"/>
    </row>
    <row r="10" spans="1:6" ht="15">
      <c r="A10" s="77" t="s">
        <v>76</v>
      </c>
      <c r="B10" s="78">
        <f>IF('13.melléklet'!B10+'13.a.mell.'!B10=0,"",'13.melléklet'!B10+'13.a.mell.'!B10)</f>
        <v>130019</v>
      </c>
      <c r="C10" s="78">
        <f>IF('13.melléklet'!C10+'13.a.mell.'!C10=0,"",'13.melléklet'!C10+'13.a.mell.'!C10)</f>
      </c>
      <c r="D10" s="78">
        <f>IF('13.melléklet'!D10+'13.a.mell.'!D10=0,"",'13.melléklet'!D10+'13.a.mell.'!D10)</f>
        <v>344131</v>
      </c>
      <c r="E10" s="132"/>
      <c r="F10" s="132"/>
    </row>
    <row r="11" spans="1:6" ht="15">
      <c r="A11" s="75" t="s">
        <v>747</v>
      </c>
      <c r="B11" s="76">
        <f>IF('13.melléklet'!B11+'13.a.mell.'!B11=0,"",'13.melléklet'!B11+'13.a.mell.'!B11)</f>
        <v>1108848091</v>
      </c>
      <c r="C11" s="76">
        <f>IF('13.melléklet'!C11+'13.a.mell.'!C11=0,"",'13.melléklet'!C11+'13.a.mell.'!C11)</f>
      </c>
      <c r="D11" s="76">
        <f>IF('13.melléklet'!D11+'13.a.mell.'!D11=0,"",'13.melléklet'!D11+'13.a.mell.'!D11)</f>
        <v>1074081341</v>
      </c>
      <c r="E11" s="132"/>
      <c r="F11" s="132"/>
    </row>
    <row r="12" spans="1:6" ht="15">
      <c r="A12" s="75" t="s">
        <v>748</v>
      </c>
      <c r="B12" s="76">
        <f>IF('13.melléklet'!B12+'13.a.mell.'!B12=0,"",'13.melléklet'!B12+'13.a.mell.'!B12)</f>
        <v>23849501</v>
      </c>
      <c r="C12" s="76">
        <f>IF('13.melléklet'!C12+'13.a.mell.'!C12=0,"",'13.melléklet'!C12+'13.a.mell.'!C12)</f>
      </c>
      <c r="D12" s="76">
        <f>IF('13.melléklet'!D12+'13.a.mell.'!D12=0,"",'13.melléklet'!D12+'13.a.mell.'!D12)</f>
        <v>18479178</v>
      </c>
      <c r="E12" s="132"/>
      <c r="F12" s="132"/>
    </row>
    <row r="13" spans="1:6" ht="15">
      <c r="A13" s="75" t="s">
        <v>749</v>
      </c>
      <c r="B13" s="76">
        <f>IF('13.melléklet'!B13+'13.a.mell.'!B13=0,"",'13.melléklet'!B13+'13.a.mell.'!B13)</f>
      </c>
      <c r="C13" s="76">
        <f>IF('13.melléklet'!C13+'13.a.mell.'!C13=0,"",'13.melléklet'!C13+'13.a.mell.'!C13)</f>
      </c>
      <c r="D13" s="76">
        <f>IF('13.melléklet'!D13+'13.a.mell.'!D13=0,"",'13.melléklet'!D13+'13.a.mell.'!D13)</f>
      </c>
      <c r="E13" s="132"/>
      <c r="F13" s="132"/>
    </row>
    <row r="14" spans="1:6" ht="15">
      <c r="A14" s="75" t="s">
        <v>750</v>
      </c>
      <c r="B14" s="76">
        <f>IF('13.melléklet'!B14+'13.a.mell.'!B14=0,"",'13.melléklet'!B14+'13.a.mell.'!B14)</f>
      </c>
      <c r="C14" s="76">
        <f>IF('13.melléklet'!C14+'13.a.mell.'!C14=0,"",'13.melléklet'!C14+'13.a.mell.'!C14)</f>
      </c>
      <c r="D14" s="76">
        <f>IF('13.melléklet'!D14+'13.a.mell.'!D14=0,"",'13.melléklet'!D14+'13.a.mell.'!D14)</f>
      </c>
      <c r="E14" s="132"/>
      <c r="F14" s="132"/>
    </row>
    <row r="15" spans="1:6" ht="15">
      <c r="A15" s="75" t="s">
        <v>751</v>
      </c>
      <c r="B15" s="76">
        <f>IF('13.melléklet'!B15+'13.a.mell.'!B15=0,"",'13.melléklet'!B15+'13.a.mell.'!B15)</f>
      </c>
      <c r="C15" s="76">
        <f>IF('13.melléklet'!C15+'13.a.mell.'!C15=0,"",'13.melléklet'!C15+'13.a.mell.'!C15)</f>
      </c>
      <c r="D15" s="76">
        <f>IF('13.melléklet'!D15+'13.a.mell.'!D15=0,"",'13.melléklet'!D15+'13.a.mell.'!D15)</f>
      </c>
      <c r="E15" s="132"/>
      <c r="F15" s="132"/>
    </row>
    <row r="16" spans="1:6" ht="15">
      <c r="A16" s="77" t="s">
        <v>77</v>
      </c>
      <c r="B16" s="78">
        <f>IF('13.melléklet'!B16+'13.a.mell.'!B16=0,"",'13.melléklet'!B16+'13.a.mell.'!B16)</f>
        <v>1132697592</v>
      </c>
      <c r="C16" s="78">
        <f>IF('13.melléklet'!C16+'13.a.mell.'!C16=0,"",'13.melléklet'!C16+'13.a.mell.'!C16)</f>
      </c>
      <c r="D16" s="78">
        <f>IF('13.melléklet'!D16+'13.a.mell.'!D16=0,"",'13.melléklet'!D16+'13.a.mell.'!D16)</f>
        <v>1092560519</v>
      </c>
      <c r="E16" s="132"/>
      <c r="F16" s="132"/>
    </row>
    <row r="17" spans="1:6" ht="15">
      <c r="A17" s="75" t="s">
        <v>73</v>
      </c>
      <c r="B17" s="76">
        <f>IF('13.melléklet'!B17+'13.a.mell.'!B17=0,"",'13.melléklet'!B17+'13.a.mell.'!B17)</f>
        <v>2570740</v>
      </c>
      <c r="C17" s="76">
        <f>IF('13.melléklet'!C17+'13.a.mell.'!C17=0,"",'13.melléklet'!C17+'13.a.mell.'!C17)</f>
      </c>
      <c r="D17" s="76">
        <f>IF('13.melléklet'!D17+'13.a.mell.'!D17=0,"",'13.melléklet'!D17+'13.a.mell.'!D17)</f>
        <v>2570740</v>
      </c>
      <c r="E17" s="132"/>
      <c r="F17" s="132"/>
    </row>
    <row r="18" spans="1:6" ht="15">
      <c r="A18" s="75" t="s">
        <v>74</v>
      </c>
      <c r="B18" s="76">
        <f>IF('13.melléklet'!B18+'13.a.mell.'!B18=0,"",'13.melléklet'!B18+'13.a.mell.'!B18)</f>
      </c>
      <c r="C18" s="76">
        <f>IF('13.melléklet'!C18+'13.a.mell.'!C18=0,"",'13.melléklet'!C18+'13.a.mell.'!C18)</f>
      </c>
      <c r="D18" s="76">
        <f>IF('13.melléklet'!D18+'13.a.mell.'!D18=0,"",'13.melléklet'!D18+'13.a.mell.'!D18)</f>
      </c>
      <c r="E18" s="132"/>
      <c r="F18" s="132"/>
    </row>
    <row r="19" spans="1:6" ht="15">
      <c r="A19" s="75" t="s">
        <v>752</v>
      </c>
      <c r="B19" s="76">
        <f>IF('13.melléklet'!B19+'13.a.mell.'!B19=0,"",'13.melléklet'!B19+'13.a.mell.'!B19)</f>
      </c>
      <c r="C19" s="76">
        <f>IF('13.melléklet'!C19+'13.a.mell.'!C19=0,"",'13.melléklet'!C19+'13.a.mell.'!C19)</f>
      </c>
      <c r="D19" s="76">
        <f>IF('13.melléklet'!D19+'13.a.mell.'!D19=0,"",'13.melléklet'!D19+'13.a.mell.'!D19)</f>
      </c>
      <c r="E19" s="132"/>
      <c r="F19" s="132"/>
    </row>
    <row r="20" spans="1:6" ht="15">
      <c r="A20" s="77" t="s">
        <v>75</v>
      </c>
      <c r="B20" s="78">
        <f>IF('13.melléklet'!B20+'13.a.mell.'!B20=0,"",'13.melléklet'!B20+'13.a.mell.'!B20)</f>
        <v>2570740</v>
      </c>
      <c r="C20" s="78">
        <f>IF('13.melléklet'!C20+'13.a.mell.'!C20=0,"",'13.melléklet'!C20+'13.a.mell.'!C20)</f>
      </c>
      <c r="D20" s="78">
        <f>IF('13.melléklet'!D20+'13.a.mell.'!D20=0,"",'13.melléklet'!D20+'13.a.mell.'!D20)</f>
        <v>2570740</v>
      </c>
      <c r="E20" s="132"/>
      <c r="F20" s="132"/>
    </row>
    <row r="21" spans="1:6" ht="15">
      <c r="A21" s="75" t="s">
        <v>753</v>
      </c>
      <c r="B21" s="76">
        <f>IF('13.melléklet'!B21+'13.a.mell.'!B21=0,"",'13.melléklet'!B21+'13.a.mell.'!B21)</f>
      </c>
      <c r="C21" s="76">
        <f>IF('13.melléklet'!C21+'13.a.mell.'!C21=0,"",'13.melléklet'!C21+'13.a.mell.'!C21)</f>
      </c>
      <c r="D21" s="76">
        <f>IF('13.melléklet'!D21+'13.a.mell.'!D21=0,"",'13.melléklet'!D21+'13.a.mell.'!D21)</f>
      </c>
      <c r="E21" s="132"/>
      <c r="F21" s="132"/>
    </row>
    <row r="22" spans="1:6" ht="30">
      <c r="A22" s="75" t="s">
        <v>754</v>
      </c>
      <c r="B22" s="76">
        <f>IF('13.melléklet'!B22+'13.a.mell.'!B22=0,"",'13.melléklet'!B22+'13.a.mell.'!B22)</f>
      </c>
      <c r="C22" s="76">
        <f>IF('13.melléklet'!C22+'13.a.mell.'!C22=0,"",'13.melléklet'!C22+'13.a.mell.'!C22)</f>
      </c>
      <c r="D22" s="76">
        <f>IF('13.melléklet'!D22+'13.a.mell.'!D22=0,"",'13.melléklet'!D22+'13.a.mell.'!D22)</f>
      </c>
      <c r="E22" s="132"/>
      <c r="F22" s="132"/>
    </row>
    <row r="23" spans="1:6" ht="15">
      <c r="A23" s="77" t="s">
        <v>104</v>
      </c>
      <c r="B23" s="78">
        <f>IF('13.melléklet'!B23+'13.a.mell.'!B23=0,"",'13.melléklet'!B23+'13.a.mell.'!B23)</f>
      </c>
      <c r="C23" s="78">
        <f>IF('13.melléklet'!C23+'13.a.mell.'!C23=0,"",'13.melléklet'!C23+'13.a.mell.'!C23)</f>
      </c>
      <c r="D23" s="78">
        <f>IF('13.melléklet'!D23+'13.a.mell.'!D23=0,"",'13.melléklet'!D23+'13.a.mell.'!D23)</f>
      </c>
      <c r="E23" s="132"/>
      <c r="F23" s="132"/>
    </row>
    <row r="24" spans="1:6" ht="15">
      <c r="A24" s="77" t="s">
        <v>78</v>
      </c>
      <c r="B24" s="78">
        <f>IF('13.melléklet'!B24+'13.a.mell.'!B24=0,"",'13.melléklet'!B24+'13.a.mell.'!B24)</f>
        <v>1135398351</v>
      </c>
      <c r="C24" s="78">
        <f>IF('13.melléklet'!C24+'13.a.mell.'!C24=0,"",'13.melléklet'!C24+'13.a.mell.'!C24)</f>
      </c>
      <c r="D24" s="78">
        <f>IF('13.melléklet'!D24+'13.a.mell.'!D24=0,"",'13.melléklet'!D24+'13.a.mell.'!D24)</f>
        <v>1095475390</v>
      </c>
      <c r="E24" s="132"/>
      <c r="F24" s="132"/>
    </row>
    <row r="25" spans="1:6" ht="15">
      <c r="A25" s="75" t="s">
        <v>755</v>
      </c>
      <c r="B25" s="76">
        <f>IF('13.melléklet'!B25+'13.a.mell.'!B25=0,"",'13.melléklet'!B25+'13.a.mell.'!B25)</f>
      </c>
      <c r="C25" s="76">
        <f>IF('13.melléklet'!C25+'13.a.mell.'!C25=0,"",'13.melléklet'!C25+'13.a.mell.'!C25)</f>
      </c>
      <c r="D25" s="76">
        <f>IF('13.melléklet'!D25+'13.a.mell.'!D25=0,"",'13.melléklet'!D25+'13.a.mell.'!D25)</f>
      </c>
      <c r="E25" s="132"/>
      <c r="F25" s="132"/>
    </row>
    <row r="26" spans="1:6" ht="15">
      <c r="A26" s="75" t="s">
        <v>756</v>
      </c>
      <c r="B26" s="76">
        <f>IF('13.melléklet'!B26+'13.a.mell.'!B26=0,"",'13.melléklet'!B26+'13.a.mell.'!B26)</f>
      </c>
      <c r="C26" s="76">
        <f>IF('13.melléklet'!C26+'13.a.mell.'!C26=0,"",'13.melléklet'!C26+'13.a.mell.'!C26)</f>
      </c>
      <c r="D26" s="76">
        <f>IF('13.melléklet'!D26+'13.a.mell.'!D26=0,"",'13.melléklet'!D26+'13.a.mell.'!D26)</f>
      </c>
      <c r="E26" s="132"/>
      <c r="F26" s="132"/>
    </row>
    <row r="27" spans="1:6" ht="15">
      <c r="A27" s="75" t="s">
        <v>757</v>
      </c>
      <c r="B27" s="76">
        <f>IF('13.melléklet'!B27+'13.a.mell.'!B27=0,"",'13.melléklet'!B27+'13.a.mell.'!B27)</f>
      </c>
      <c r="C27" s="76">
        <f>IF('13.melléklet'!C27+'13.a.mell.'!C27=0,"",'13.melléklet'!C27+'13.a.mell.'!C27)</f>
      </c>
      <c r="D27" s="76">
        <f>IF('13.melléklet'!D27+'13.a.mell.'!D27=0,"",'13.melléklet'!D27+'13.a.mell.'!D27)</f>
      </c>
      <c r="E27" s="132"/>
      <c r="F27" s="132"/>
    </row>
    <row r="28" spans="1:6" ht="15">
      <c r="A28" s="75" t="s">
        <v>758</v>
      </c>
      <c r="B28" s="76">
        <f>IF('13.melléklet'!B28+'13.a.mell.'!B28=0,"",'13.melléklet'!B28+'13.a.mell.'!B28)</f>
      </c>
      <c r="C28" s="76">
        <f>IF('13.melléklet'!C28+'13.a.mell.'!C28=0,"",'13.melléklet'!C28+'13.a.mell.'!C28)</f>
      </c>
      <c r="D28" s="76">
        <f>IF('13.melléklet'!D28+'13.a.mell.'!D28=0,"",'13.melléklet'!D28+'13.a.mell.'!D28)</f>
      </c>
      <c r="E28" s="132"/>
      <c r="F28" s="132"/>
    </row>
    <row r="29" spans="1:6" ht="15">
      <c r="A29" s="75" t="s">
        <v>759</v>
      </c>
      <c r="B29" s="76">
        <f>IF('13.melléklet'!B29+'13.a.mell.'!B29=0,"",'13.melléklet'!B29+'13.a.mell.'!B29)</f>
      </c>
      <c r="C29" s="76">
        <f>IF('13.melléklet'!C29+'13.a.mell.'!C29=0,"",'13.melléklet'!C29+'13.a.mell.'!C29)</f>
      </c>
      <c r="D29" s="76">
        <f>IF('13.melléklet'!D29+'13.a.mell.'!D29=0,"",'13.melléklet'!D29+'13.a.mell.'!D29)</f>
      </c>
      <c r="E29" s="132"/>
      <c r="F29" s="132"/>
    </row>
    <row r="30" spans="1:6" ht="15">
      <c r="A30" s="77" t="s">
        <v>105</v>
      </c>
      <c r="B30" s="78">
        <f>IF('13.melléklet'!B30+'13.a.mell.'!B30=0,"",'13.melléklet'!B30+'13.a.mell.'!B30)</f>
      </c>
      <c r="C30" s="78">
        <f>IF('13.melléklet'!C30+'13.a.mell.'!C30=0,"",'13.melléklet'!C30+'13.a.mell.'!C30)</f>
      </c>
      <c r="D30" s="78">
        <f>IF('13.melléklet'!D30+'13.a.mell.'!D30=0,"",'13.melléklet'!D30+'13.a.mell.'!D30)</f>
      </c>
      <c r="E30" s="132"/>
      <c r="F30" s="132"/>
    </row>
    <row r="31" spans="1:6" ht="15">
      <c r="A31" s="75" t="s">
        <v>760</v>
      </c>
      <c r="B31" s="76">
        <f>IF('13.melléklet'!B31+'13.a.mell.'!B31=0,"",'13.melléklet'!B31+'13.a.mell.'!B31)</f>
      </c>
      <c r="C31" s="76">
        <f>IF('13.melléklet'!C31+'13.a.mell.'!C31=0,"",'13.melléklet'!C31+'13.a.mell.'!C31)</f>
      </c>
      <c r="D31" s="76">
        <f>IF('13.melléklet'!D31+'13.a.mell.'!D31=0,"",'13.melléklet'!D31+'13.a.mell.'!D31)</f>
      </c>
      <c r="E31" s="132"/>
      <c r="F31" s="132"/>
    </row>
    <row r="32" spans="1:6" ht="15">
      <c r="A32" s="75" t="s">
        <v>79</v>
      </c>
      <c r="B32" s="76">
        <f>IF('13.melléklet'!B32+'13.a.mell.'!B32=0,"",'13.melléklet'!B32+'13.a.mell.'!B32)</f>
      </c>
      <c r="C32" s="76">
        <f>IF('13.melléklet'!C32+'13.a.mell.'!C32=0,"",'13.melléklet'!C32+'13.a.mell.'!C32)</f>
      </c>
      <c r="D32" s="76">
        <f>IF('13.melléklet'!D32+'13.a.mell.'!D32=0,"",'13.melléklet'!D32+'13.a.mell.'!D32)</f>
      </c>
      <c r="E32" s="132"/>
      <c r="F32" s="132"/>
    </row>
    <row r="33" spans="1:6" ht="15">
      <c r="A33" s="75" t="s">
        <v>761</v>
      </c>
      <c r="B33" s="76">
        <f>IF('13.melléklet'!B33+'13.a.mell.'!B33=0,"",'13.melléklet'!B33+'13.a.mell.'!B33)</f>
      </c>
      <c r="C33" s="76">
        <f>IF('13.melléklet'!C33+'13.a.mell.'!C33=0,"",'13.melléklet'!C33+'13.a.mell.'!C33)</f>
      </c>
      <c r="D33" s="76">
        <f>IF('13.melléklet'!D33+'13.a.mell.'!D33=0,"",'13.melléklet'!D33+'13.a.mell.'!D33)</f>
      </c>
      <c r="E33" s="132"/>
      <c r="F33" s="132"/>
    </row>
    <row r="34" spans="1:6" ht="15">
      <c r="A34" s="75" t="s">
        <v>762</v>
      </c>
      <c r="B34" s="76">
        <f>IF('13.melléklet'!B34+'13.a.mell.'!B34=0,"",'13.melléklet'!B34+'13.a.mell.'!B34)</f>
      </c>
      <c r="C34" s="76">
        <f>IF('13.melléklet'!C34+'13.a.mell.'!C34=0,"",'13.melléklet'!C34+'13.a.mell.'!C34)</f>
      </c>
      <c r="D34" s="76">
        <f>IF('13.melléklet'!D34+'13.a.mell.'!D34=0,"",'13.melléklet'!D34+'13.a.mell.'!D34)</f>
      </c>
      <c r="E34" s="132"/>
      <c r="F34" s="132"/>
    </row>
    <row r="35" spans="1:6" ht="15">
      <c r="A35" s="75" t="s">
        <v>763</v>
      </c>
      <c r="B35" s="76">
        <f>IF('13.melléklet'!B35+'13.a.mell.'!B35=0,"",'13.melléklet'!B35+'13.a.mell.'!B35)</f>
      </c>
      <c r="C35" s="76">
        <f>IF('13.melléklet'!C35+'13.a.mell.'!C35=0,"",'13.melléklet'!C35+'13.a.mell.'!C35)</f>
      </c>
      <c r="D35" s="76">
        <f>IF('13.melléklet'!D35+'13.a.mell.'!D35=0,"",'13.melléklet'!D35+'13.a.mell.'!D35)</f>
      </c>
      <c r="E35" s="132"/>
      <c r="F35" s="132"/>
    </row>
    <row r="36" spans="1:6" ht="15">
      <c r="A36" s="75" t="s">
        <v>764</v>
      </c>
      <c r="B36" s="76">
        <f>IF('13.melléklet'!B36+'13.a.mell.'!B36=0,"",'13.melléklet'!B36+'13.a.mell.'!B36)</f>
      </c>
      <c r="C36" s="76">
        <f>IF('13.melléklet'!C36+'13.a.mell.'!C36=0,"",'13.melléklet'!C36+'13.a.mell.'!C36)</f>
      </c>
      <c r="D36" s="76">
        <f>IF('13.melléklet'!D36+'13.a.mell.'!D36=0,"",'13.melléklet'!D36+'13.a.mell.'!D36)</f>
      </c>
      <c r="E36" s="132"/>
      <c r="F36" s="132"/>
    </row>
    <row r="37" spans="1:6" ht="15">
      <c r="A37" s="75" t="s">
        <v>765</v>
      </c>
      <c r="B37" s="76">
        <f>IF('13.melléklet'!B37+'13.a.mell.'!B37=0,"",'13.melléklet'!B37+'13.a.mell.'!B37)</f>
      </c>
      <c r="C37" s="76">
        <f>IF('13.melléklet'!C37+'13.a.mell.'!C37=0,"",'13.melléklet'!C37+'13.a.mell.'!C37)</f>
      </c>
      <c r="D37" s="76">
        <f>IF('13.melléklet'!D37+'13.a.mell.'!D37=0,"",'13.melléklet'!D37+'13.a.mell.'!D37)</f>
      </c>
      <c r="E37" s="132"/>
      <c r="F37" s="132"/>
    </row>
    <row r="38" spans="1:6" ht="15">
      <c r="A38" s="77" t="s">
        <v>80</v>
      </c>
      <c r="B38" s="78">
        <f>IF('13.melléklet'!B38+'13.a.mell.'!B38=0,"",'13.melléklet'!B38+'13.a.mell.'!B38)</f>
      </c>
      <c r="C38" s="78">
        <f>IF('13.melléklet'!C38+'13.a.mell.'!C38=0,"",'13.melléklet'!C38+'13.a.mell.'!C38)</f>
      </c>
      <c r="D38" s="78">
        <f>IF('13.melléklet'!D38+'13.a.mell.'!D38=0,"",'13.melléklet'!D38+'13.a.mell.'!D38)</f>
      </c>
      <c r="E38" s="132"/>
      <c r="F38" s="132"/>
    </row>
    <row r="39" spans="1:6" ht="15">
      <c r="A39" s="77" t="s">
        <v>106</v>
      </c>
      <c r="B39" s="78">
        <f>IF('13.melléklet'!B39+'13.a.mell.'!B39=0,"",'13.melléklet'!B39+'13.a.mell.'!B39)</f>
      </c>
      <c r="C39" s="78">
        <f>IF('13.melléklet'!C39+'13.a.mell.'!C39=0,"",'13.melléklet'!C39+'13.a.mell.'!C39)</f>
      </c>
      <c r="D39" s="78">
        <f>IF('13.melléklet'!D39+'13.a.mell.'!D39=0,"",'13.melléklet'!D39+'13.a.mell.'!D39)</f>
      </c>
      <c r="E39" s="132"/>
      <c r="F39" s="132"/>
    </row>
    <row r="40" spans="1:6" ht="15">
      <c r="A40" s="75" t="s">
        <v>766</v>
      </c>
      <c r="B40" s="76">
        <f>IF('13.melléklet'!B40+'13.a.mell.'!B40=0,"",'13.melléklet'!B40+'13.a.mell.'!B40)</f>
      </c>
      <c r="C40" s="76">
        <f>IF('13.melléklet'!C40+'13.a.mell.'!C40=0,"",'13.melléklet'!C40+'13.a.mell.'!C40)</f>
      </c>
      <c r="D40" s="76">
        <f>IF('13.melléklet'!D40+'13.a.mell.'!D40=0,"",'13.melléklet'!D40+'13.a.mell.'!D40)</f>
      </c>
      <c r="E40" s="132"/>
      <c r="F40" s="132"/>
    </row>
    <row r="41" spans="1:6" ht="15">
      <c r="A41" s="75" t="s">
        <v>767</v>
      </c>
      <c r="B41" s="76">
        <f>IF('13.melléklet'!B41+'13.a.mell.'!B41=0,"",'13.melléklet'!B41+'13.a.mell.'!B41)</f>
        <v>219375</v>
      </c>
      <c r="C41" s="76">
        <f>IF('13.melléklet'!C41+'13.a.mell.'!C41=0,"",'13.melléklet'!C41+'13.a.mell.'!C41)</f>
      </c>
      <c r="D41" s="76">
        <f>IF('13.melléklet'!D41+'13.a.mell.'!D41=0,"",'13.melléklet'!D41+'13.a.mell.'!D41)</f>
        <v>247240</v>
      </c>
      <c r="E41" s="132"/>
      <c r="F41" s="132"/>
    </row>
    <row r="42" spans="1:6" ht="15">
      <c r="A42" s="75" t="s">
        <v>768</v>
      </c>
      <c r="B42" s="76">
        <f>IF('13.melléklet'!B42+'13.a.mell.'!B42=0,"",'13.melléklet'!B42+'13.a.mell.'!B42)</f>
        <v>20178078</v>
      </c>
      <c r="C42" s="76">
        <f>IF('13.melléklet'!C42+'13.a.mell.'!C42=0,"",'13.melléklet'!C42+'13.a.mell.'!C42)</f>
      </c>
      <c r="D42" s="76">
        <f>IF('13.melléklet'!D42+'13.a.mell.'!D42=0,"",'13.melléklet'!D42+'13.a.mell.'!D42)</f>
        <v>58680143</v>
      </c>
      <c r="E42" s="132"/>
      <c r="F42" s="132"/>
    </row>
    <row r="43" spans="1:6" ht="15">
      <c r="A43" s="75" t="s">
        <v>769</v>
      </c>
      <c r="B43" s="76">
        <f>IF('13.melléklet'!B43+'13.a.mell.'!B43=0,"",'13.melléklet'!B43+'13.a.mell.'!B43)</f>
      </c>
      <c r="C43" s="76">
        <f>IF('13.melléklet'!C43+'13.a.mell.'!C43=0,"",'13.melléklet'!C43+'13.a.mell.'!C43)</f>
      </c>
      <c r="D43" s="76">
        <f>IF('13.melléklet'!D43+'13.a.mell.'!D43=0,"",'13.melléklet'!D43+'13.a.mell.'!D43)</f>
      </c>
      <c r="E43" s="132"/>
      <c r="F43" s="132"/>
    </row>
    <row r="44" spans="1:6" ht="15">
      <c r="A44" s="75" t="s">
        <v>20</v>
      </c>
      <c r="B44" s="76">
        <f>IF('13.melléklet'!B44+'13.a.mell.'!B44=0,"",'13.melléklet'!B44+'13.a.mell.'!B44)</f>
      </c>
      <c r="C44" s="76">
        <f>IF('13.melléklet'!C44+'13.a.mell.'!C44=0,"",'13.melléklet'!C44+'13.a.mell.'!C44)</f>
      </c>
      <c r="D44" s="76">
        <f>IF('13.melléklet'!D44+'13.a.mell.'!D44=0,"",'13.melléklet'!D44+'13.a.mell.'!D44)</f>
      </c>
      <c r="E44" s="132"/>
      <c r="F44" s="132"/>
    </row>
    <row r="45" spans="1:6" ht="15">
      <c r="A45" s="77" t="s">
        <v>81</v>
      </c>
      <c r="B45" s="78">
        <f>IF('13.melléklet'!B45+'13.a.mell.'!B45=0,"",'13.melléklet'!B45+'13.a.mell.'!B45)</f>
        <v>20387453</v>
      </c>
      <c r="C45" s="78">
        <f>IF('13.melléklet'!C45+'13.a.mell.'!C45=0,"",'13.melléklet'!C45+'13.a.mell.'!C45)</f>
      </c>
      <c r="D45" s="78">
        <f>IF('13.melléklet'!D45+'13.a.mell.'!D45=0,"",'13.melléklet'!D45+'13.a.mell.'!D45)</f>
        <v>58927383</v>
      </c>
      <c r="E45" s="132"/>
      <c r="F45" s="132"/>
    </row>
    <row r="46" spans="1:6" ht="30">
      <c r="A46" s="75" t="s">
        <v>107</v>
      </c>
      <c r="B46" s="76">
        <f>IF('13.melléklet'!B46+'13.a.mell.'!B46=0,"",'13.melléklet'!B46+'13.a.mell.'!B46)</f>
      </c>
      <c r="C46" s="76">
        <f>IF('13.melléklet'!C46+'13.a.mell.'!C46=0,"",'13.melléklet'!C46+'13.a.mell.'!C46)</f>
      </c>
      <c r="D46" s="76">
        <f>IF('13.melléklet'!D46+'13.a.mell.'!D46=0,"",'13.melléklet'!D46+'13.a.mell.'!D46)</f>
      </c>
      <c r="E46" s="132"/>
      <c r="F46" s="132"/>
    </row>
    <row r="47" spans="1:6" ht="30">
      <c r="A47" s="75" t="s">
        <v>108</v>
      </c>
      <c r="B47" s="76">
        <f>IF('13.melléklet'!B47+'13.a.mell.'!B47=0,"",'13.melléklet'!B47+'13.a.mell.'!B47)</f>
      </c>
      <c r="C47" s="76">
        <f>IF('13.melléklet'!C47+'13.a.mell.'!C47=0,"",'13.melléklet'!C47+'13.a.mell.'!C47)</f>
      </c>
      <c r="D47" s="76">
        <f>IF('13.melléklet'!D47+'13.a.mell.'!D47=0,"",'13.melléklet'!D47+'13.a.mell.'!D47)</f>
      </c>
      <c r="E47" s="132"/>
      <c r="F47" s="132"/>
    </row>
    <row r="48" spans="1:6" ht="30">
      <c r="A48" s="75" t="s">
        <v>21</v>
      </c>
      <c r="B48" s="76">
        <f>IF('13.melléklet'!B48+'13.a.mell.'!B48=0,"",'13.melléklet'!B48+'13.a.mell.'!B48)</f>
        <v>9158539</v>
      </c>
      <c r="C48" s="76">
        <f>IF('13.melléklet'!C48+'13.a.mell.'!C48=0,"",'13.melléklet'!C48+'13.a.mell.'!C48)</f>
      </c>
      <c r="D48" s="76">
        <f>IF('13.melléklet'!D48+'13.a.mell.'!D48=0,"",'13.melléklet'!D48+'13.a.mell.'!D48)</f>
        <v>1766498</v>
      </c>
      <c r="E48" s="132"/>
      <c r="F48" s="132"/>
    </row>
    <row r="49" spans="1:6" ht="15">
      <c r="A49" s="75" t="s">
        <v>22</v>
      </c>
      <c r="B49" s="76">
        <f>IF('13.melléklet'!B49+'13.a.mell.'!B49=0,"",'13.melléklet'!B49+'13.a.mell.'!B49)</f>
        <v>3339049</v>
      </c>
      <c r="C49" s="76">
        <f>IF('13.melléklet'!C49+'13.a.mell.'!C49=0,"",'13.melléklet'!C49+'13.a.mell.'!C49)</f>
      </c>
      <c r="D49" s="76">
        <f>IF('13.melléklet'!D49+'13.a.mell.'!D49=0,"",'13.melléklet'!D49+'13.a.mell.'!D49)</f>
        <v>962000</v>
      </c>
      <c r="E49" s="132"/>
      <c r="F49" s="132"/>
    </row>
    <row r="50" spans="1:6" ht="30">
      <c r="A50" s="75" t="s">
        <v>23</v>
      </c>
      <c r="B50" s="76">
        <f>IF('13.melléklet'!B50+'13.a.mell.'!B50=0,"",'13.melléklet'!B50+'13.a.mell.'!B50)</f>
      </c>
      <c r="C50" s="76">
        <f>IF('13.melléklet'!C50+'13.a.mell.'!C50=0,"",'13.melléklet'!C50+'13.a.mell.'!C50)</f>
      </c>
      <c r="D50" s="76">
        <f>IF('13.melléklet'!D50+'13.a.mell.'!D50=0,"",'13.melléklet'!D50+'13.a.mell.'!D50)</f>
      </c>
      <c r="E50" s="132"/>
      <c r="F50" s="132"/>
    </row>
    <row r="51" spans="1:6" ht="30">
      <c r="A51" s="75" t="s">
        <v>109</v>
      </c>
      <c r="B51" s="76">
        <f>IF('13.melléklet'!B51+'13.a.mell.'!B51=0,"",'13.melléklet'!B51+'13.a.mell.'!B51)</f>
      </c>
      <c r="C51" s="76">
        <f>IF('13.melléklet'!C51+'13.a.mell.'!C51=0,"",'13.melléklet'!C51+'13.a.mell.'!C51)</f>
      </c>
      <c r="D51" s="76">
        <f>IF('13.melléklet'!D51+'13.a.mell.'!D51=0,"",'13.melléklet'!D51+'13.a.mell.'!D51)</f>
      </c>
      <c r="E51" s="132"/>
      <c r="F51" s="132"/>
    </row>
    <row r="52" spans="1:6" ht="30">
      <c r="A52" s="75" t="s">
        <v>110</v>
      </c>
      <c r="B52" s="76">
        <f>IF('13.melléklet'!B52+'13.a.mell.'!B52=0,"",'13.melléklet'!B52+'13.a.mell.'!B52)</f>
      </c>
      <c r="C52" s="76">
        <f>IF('13.melléklet'!C52+'13.a.mell.'!C52=0,"",'13.melléklet'!C52+'13.a.mell.'!C52)</f>
      </c>
      <c r="D52" s="76">
        <f>IF('13.melléklet'!D52+'13.a.mell.'!D52=0,"",'13.melléklet'!D52+'13.a.mell.'!D52)</f>
      </c>
      <c r="E52" s="132"/>
      <c r="F52" s="132"/>
    </row>
    <row r="53" spans="1:6" ht="30">
      <c r="A53" s="75" t="s">
        <v>111</v>
      </c>
      <c r="B53" s="76">
        <f>IF('13.melléklet'!B53+'13.a.mell.'!B53=0,"",'13.melléklet'!B53+'13.a.mell.'!B53)</f>
      </c>
      <c r="C53" s="76">
        <f>IF('13.melléklet'!C53+'13.a.mell.'!C53=0,"",'13.melléklet'!C53+'13.a.mell.'!C53)</f>
      </c>
      <c r="D53" s="76">
        <f>IF('13.melléklet'!D53+'13.a.mell.'!D53=0,"",'13.melléklet'!D53+'13.a.mell.'!D53)</f>
      </c>
      <c r="E53" s="132"/>
      <c r="F53" s="132"/>
    </row>
    <row r="54" spans="1:6" ht="15">
      <c r="A54" s="77" t="s">
        <v>112</v>
      </c>
      <c r="B54" s="78">
        <f>IF('13.melléklet'!B54+'13.a.mell.'!B54=0,"",'13.melléklet'!B54+'13.a.mell.'!B54)</f>
        <v>12497588</v>
      </c>
      <c r="C54" s="78">
        <f>IF('13.melléklet'!C54+'13.a.mell.'!C54=0,"",'13.melléklet'!C54+'13.a.mell.'!C54)</f>
      </c>
      <c r="D54" s="78">
        <f>IF('13.melléklet'!D54+'13.a.mell.'!D54=0,"",'13.melléklet'!D54+'13.a.mell.'!D54)</f>
        <v>2728498</v>
      </c>
      <c r="E54" s="132"/>
      <c r="F54" s="132"/>
    </row>
    <row r="55" spans="1:6" ht="30">
      <c r="A55" s="75" t="s">
        <v>113</v>
      </c>
      <c r="B55" s="76">
        <f>IF('13.melléklet'!B55+'13.a.mell.'!B55=0,"",'13.melléklet'!B55+'13.a.mell.'!B55)</f>
      </c>
      <c r="C55" s="76">
        <f>IF('13.melléklet'!C55+'13.a.mell.'!C55=0,"",'13.melléklet'!C55+'13.a.mell.'!C55)</f>
      </c>
      <c r="D55" s="76">
        <f>IF('13.melléklet'!D55+'13.a.mell.'!D55=0,"",'13.melléklet'!D55+'13.a.mell.'!D55)</f>
      </c>
      <c r="E55" s="132"/>
      <c r="F55" s="132"/>
    </row>
    <row r="56" spans="1:6" ht="30">
      <c r="A56" s="75" t="s">
        <v>117</v>
      </c>
      <c r="B56" s="76">
        <f>IF('13.melléklet'!B56+'13.a.mell.'!B56=0,"",'13.melléklet'!B56+'13.a.mell.'!B56)</f>
      </c>
      <c r="C56" s="76">
        <f>IF('13.melléklet'!C56+'13.a.mell.'!C56=0,"",'13.melléklet'!C56+'13.a.mell.'!C56)</f>
      </c>
      <c r="D56" s="76">
        <f>IF('13.melléklet'!D56+'13.a.mell.'!D56=0,"",'13.melléklet'!D56+'13.a.mell.'!D56)</f>
      </c>
      <c r="E56" s="132"/>
      <c r="F56" s="132"/>
    </row>
    <row r="57" spans="1:6" ht="30">
      <c r="A57" s="75" t="s">
        <v>24</v>
      </c>
      <c r="B57" s="76">
        <f>IF('13.melléklet'!B57+'13.a.mell.'!B57=0,"",'13.melléklet'!B57+'13.a.mell.'!B57)</f>
      </c>
      <c r="C57" s="76">
        <f>IF('13.melléklet'!C57+'13.a.mell.'!C57=0,"",'13.melléklet'!C57+'13.a.mell.'!C57)</f>
      </c>
      <c r="D57" s="76">
        <f>IF('13.melléklet'!D57+'13.a.mell.'!D57=0,"",'13.melléklet'!D57+'13.a.mell.'!D57)</f>
      </c>
      <c r="E57" s="132"/>
      <c r="F57" s="132"/>
    </row>
    <row r="58" spans="1:6" ht="30">
      <c r="A58" s="75" t="s">
        <v>25</v>
      </c>
      <c r="B58" s="76">
        <f>IF('13.melléklet'!B58+'13.a.mell.'!B58=0,"",'13.melléklet'!B58+'13.a.mell.'!B58)</f>
        <v>10000</v>
      </c>
      <c r="C58" s="76">
        <f>IF('13.melléklet'!C58+'13.a.mell.'!C58=0,"",'13.melléklet'!C58+'13.a.mell.'!C58)</f>
      </c>
      <c r="D58" s="76">
        <f>IF('13.melléklet'!D58+'13.a.mell.'!D58=0,"",'13.melléklet'!D58+'13.a.mell.'!D58)</f>
      </c>
      <c r="E58" s="132"/>
      <c r="F58" s="132"/>
    </row>
    <row r="59" spans="1:6" ht="30">
      <c r="A59" s="75" t="s">
        <v>26</v>
      </c>
      <c r="B59" s="76">
        <f>IF('13.melléklet'!B59+'13.a.mell.'!B59=0,"",'13.melléklet'!B59+'13.a.mell.'!B59)</f>
      </c>
      <c r="C59" s="76">
        <f>IF('13.melléklet'!C59+'13.a.mell.'!C59=0,"",'13.melléklet'!C59+'13.a.mell.'!C59)</f>
      </c>
      <c r="D59" s="76">
        <f>IF('13.melléklet'!D59+'13.a.mell.'!D59=0,"",'13.melléklet'!D59+'13.a.mell.'!D59)</f>
      </c>
      <c r="E59" s="132"/>
      <c r="F59" s="132"/>
    </row>
    <row r="60" spans="1:6" ht="30">
      <c r="A60" s="75" t="s">
        <v>116</v>
      </c>
      <c r="B60" s="76">
        <f>IF('13.melléklet'!B60+'13.a.mell.'!B60=0,"",'13.melléklet'!B60+'13.a.mell.'!B60)</f>
      </c>
      <c r="C60" s="76">
        <f>IF('13.melléklet'!C60+'13.a.mell.'!C60=0,"",'13.melléklet'!C60+'13.a.mell.'!C60)</f>
      </c>
      <c r="D60" s="76">
        <f>IF('13.melléklet'!D60+'13.a.mell.'!D60=0,"",'13.melléklet'!D60+'13.a.mell.'!D60)</f>
      </c>
      <c r="E60" s="132"/>
      <c r="F60" s="132"/>
    </row>
    <row r="61" spans="1:6" ht="30">
      <c r="A61" s="75" t="s">
        <v>115</v>
      </c>
      <c r="B61" s="76">
        <f>IF('13.melléklet'!B61+'13.a.mell.'!B61=0,"",'13.melléklet'!B61+'13.a.mell.'!B61)</f>
      </c>
      <c r="C61" s="76">
        <f>IF('13.melléklet'!C61+'13.a.mell.'!C61=0,"",'13.melléklet'!C61+'13.a.mell.'!C61)</f>
      </c>
      <c r="D61" s="76">
        <f>IF('13.melléklet'!D61+'13.a.mell.'!D61=0,"",'13.melléklet'!D61+'13.a.mell.'!D61)</f>
      </c>
      <c r="E61" s="132"/>
      <c r="F61" s="132"/>
    </row>
    <row r="62" spans="1:6" ht="30">
      <c r="A62" s="75" t="s">
        <v>114</v>
      </c>
      <c r="B62" s="76">
        <f>IF('13.melléklet'!B62+'13.a.mell.'!B62=0,"",'13.melléklet'!B62+'13.a.mell.'!B62)</f>
      </c>
      <c r="C62" s="76">
        <f>IF('13.melléklet'!C62+'13.a.mell.'!C62=0,"",'13.melléklet'!C62+'13.a.mell.'!C62)</f>
      </c>
      <c r="D62" s="76">
        <f>IF('13.melléklet'!D62+'13.a.mell.'!D62=0,"",'13.melléklet'!D62+'13.a.mell.'!D62)</f>
      </c>
      <c r="E62" s="132"/>
      <c r="F62" s="132"/>
    </row>
    <row r="63" spans="1:6" ht="15">
      <c r="A63" s="77" t="s">
        <v>82</v>
      </c>
      <c r="B63" s="78">
        <f>IF('13.melléklet'!B63+'13.a.mell.'!B63=0,"",'13.melléklet'!B63+'13.a.mell.'!B63)</f>
        <v>10000</v>
      </c>
      <c r="C63" s="78">
        <f>IF('13.melléklet'!C63+'13.a.mell.'!C63=0,"",'13.melléklet'!C63+'13.a.mell.'!C63)</f>
      </c>
      <c r="D63" s="78">
        <f>IF('13.melléklet'!D63+'13.a.mell.'!D63=0,"",'13.melléklet'!D63+'13.a.mell.'!D63)</f>
      </c>
      <c r="E63" s="132"/>
      <c r="F63" s="132"/>
    </row>
    <row r="64" spans="1:6" ht="15">
      <c r="A64" s="75" t="s">
        <v>83</v>
      </c>
      <c r="B64" s="76">
        <f>IF('13.melléklet'!B64+'13.a.mell.'!B64=0,"",'13.melléklet'!B64+'13.a.mell.'!B64)</f>
        <v>221255</v>
      </c>
      <c r="C64" s="76">
        <f>IF('13.melléklet'!C64+'13.a.mell.'!C64=0,"",'13.melléklet'!C64+'13.a.mell.'!C64)</f>
      </c>
      <c r="D64" s="76">
        <f>IF('13.melléklet'!D64+'13.a.mell.'!D64=0,"",'13.melléklet'!D64+'13.a.mell.'!D64)</f>
        <v>601686</v>
      </c>
      <c r="E64" s="132"/>
      <c r="F64" s="132"/>
    </row>
    <row r="65" spans="1:6" ht="15">
      <c r="A65" s="75" t="s">
        <v>27</v>
      </c>
      <c r="B65" s="76">
        <f>IF('13.melléklet'!B65+'13.a.mell.'!B65=0,"",'13.melléklet'!B65+'13.a.mell.'!B65)</f>
      </c>
      <c r="C65" s="76">
        <f>IF('13.melléklet'!C65+'13.a.mell.'!C65=0,"",'13.melléklet'!C65+'13.a.mell.'!C65)</f>
      </c>
      <c r="D65" s="76">
        <f>IF('13.melléklet'!D65+'13.a.mell.'!D65=0,"",'13.melléklet'!D65+'13.a.mell.'!D65)</f>
      </c>
      <c r="E65" s="132"/>
      <c r="F65" s="132"/>
    </row>
    <row r="66" spans="1:6" ht="15">
      <c r="A66" s="75" t="s">
        <v>28</v>
      </c>
      <c r="B66" s="76">
        <f>IF('13.melléklet'!B66+'13.a.mell.'!B66=0,"",'13.melléklet'!B66+'13.a.mell.'!B66)</f>
      </c>
      <c r="C66" s="76">
        <f>IF('13.melléklet'!C66+'13.a.mell.'!C66=0,"",'13.melléklet'!C66+'13.a.mell.'!C66)</f>
      </c>
      <c r="D66" s="76">
        <f>IF('13.melléklet'!D66+'13.a.mell.'!D66=0,"",'13.melléklet'!D66+'13.a.mell.'!D66)</f>
      </c>
      <c r="E66" s="132"/>
      <c r="F66" s="132"/>
    </row>
    <row r="67" spans="1:6" ht="15">
      <c r="A67" s="75" t="s">
        <v>29</v>
      </c>
      <c r="B67" s="76">
        <f>IF('13.melléklet'!B67+'13.a.mell.'!B67=0,"",'13.melléklet'!B67+'13.a.mell.'!B67)</f>
      </c>
      <c r="C67" s="76">
        <f>IF('13.melléklet'!C67+'13.a.mell.'!C67=0,"",'13.melléklet'!C67+'13.a.mell.'!C67)</f>
      </c>
      <c r="D67" s="76">
        <f>IF('13.melléklet'!D67+'13.a.mell.'!D67=0,"",'13.melléklet'!D67+'13.a.mell.'!D67)</f>
      </c>
      <c r="E67" s="132"/>
      <c r="F67" s="132"/>
    </row>
    <row r="68" spans="1:6" ht="15">
      <c r="A68" s="75" t="s">
        <v>30</v>
      </c>
      <c r="B68" s="76">
        <f>IF('13.melléklet'!B68+'13.a.mell.'!B68=0,"",'13.melléklet'!B68+'13.a.mell.'!B68)</f>
        <v>198395</v>
      </c>
      <c r="C68" s="76">
        <f>IF('13.melléklet'!C68+'13.a.mell.'!C68=0,"",'13.melléklet'!C68+'13.a.mell.'!C68)</f>
      </c>
      <c r="D68" s="76">
        <f>IF('13.melléklet'!D68+'13.a.mell.'!D68=0,"",'13.melléklet'!D68+'13.a.mell.'!D68)</f>
        <v>601686</v>
      </c>
      <c r="E68" s="132"/>
      <c r="F68" s="132"/>
    </row>
    <row r="69" spans="1:6" ht="15">
      <c r="A69" s="75" t="s">
        <v>31</v>
      </c>
      <c r="B69" s="76">
        <f>IF('13.melléklet'!B69+'13.a.mell.'!B69=0,"",'13.melléklet'!B69+'13.a.mell.'!B69)</f>
      </c>
      <c r="C69" s="76">
        <f>IF('13.melléklet'!C69+'13.a.mell.'!C69=0,"",'13.melléklet'!C69+'13.a.mell.'!C69)</f>
      </c>
      <c r="D69" s="76">
        <f>IF('13.melléklet'!D69+'13.a.mell.'!D69=0,"",'13.melléklet'!D69+'13.a.mell.'!D69)</f>
      </c>
      <c r="E69" s="132"/>
      <c r="F69" s="132"/>
    </row>
    <row r="70" spans="1:6" ht="30">
      <c r="A70" s="75" t="s">
        <v>32</v>
      </c>
      <c r="B70" s="76">
        <f>IF('13.melléklet'!B70+'13.a.mell.'!B70=0,"",'13.melléklet'!B70+'13.a.mell.'!B70)</f>
      </c>
      <c r="C70" s="76">
        <f>IF('13.melléklet'!C70+'13.a.mell.'!C70=0,"",'13.melléklet'!C70+'13.a.mell.'!C70)</f>
      </c>
      <c r="D70" s="76">
        <f>IF('13.melléklet'!D70+'13.a.mell.'!D70=0,"",'13.melléklet'!D70+'13.a.mell.'!D70)</f>
      </c>
      <c r="E70" s="132"/>
      <c r="F70" s="132"/>
    </row>
    <row r="71" spans="1:6" ht="15">
      <c r="A71" s="75" t="s">
        <v>33</v>
      </c>
      <c r="B71" s="76">
        <f>IF('13.melléklet'!B71+'13.a.mell.'!B71=0,"",'13.melléklet'!B71+'13.a.mell.'!B71)</f>
      </c>
      <c r="C71" s="76">
        <f>IF('13.melléklet'!C71+'13.a.mell.'!C71=0,"",'13.melléklet'!C71+'13.a.mell.'!C71)</f>
      </c>
      <c r="D71" s="76">
        <f>IF('13.melléklet'!D71+'13.a.mell.'!D71=0,"",'13.melléklet'!D71+'13.a.mell.'!D71)</f>
      </c>
      <c r="E71" s="132"/>
      <c r="F71" s="132"/>
    </row>
    <row r="72" spans="1:6" ht="15">
      <c r="A72" s="75" t="s">
        <v>34</v>
      </c>
      <c r="B72" s="76">
        <f>IF('13.melléklet'!B72+'13.a.mell.'!B72=0,"",'13.melléklet'!B72+'13.a.mell.'!B72)</f>
      </c>
      <c r="C72" s="76">
        <f>IF('13.melléklet'!C72+'13.a.mell.'!C72=0,"",'13.melléklet'!C72+'13.a.mell.'!C72)</f>
      </c>
      <c r="D72" s="76">
        <f>IF('13.melléklet'!D72+'13.a.mell.'!D72=0,"",'13.melléklet'!D72+'13.a.mell.'!D72)</f>
        <v>75000</v>
      </c>
      <c r="E72" s="132"/>
      <c r="F72" s="132"/>
    </row>
    <row r="73" spans="1:6" ht="30">
      <c r="A73" s="75" t="s">
        <v>35</v>
      </c>
      <c r="B73" s="76">
        <f>IF('13.melléklet'!B73+'13.a.mell.'!B73=0,"",'13.melléklet'!B73+'13.a.mell.'!B73)</f>
      </c>
      <c r="C73" s="76">
        <f>IF('13.melléklet'!C73+'13.a.mell.'!C73=0,"",'13.melléklet'!C73+'13.a.mell.'!C73)</f>
      </c>
      <c r="D73" s="76">
        <f>IF('13.melléklet'!D73+'13.a.mell.'!D73=0,"",'13.melléklet'!D73+'13.a.mell.'!D73)</f>
      </c>
      <c r="E73" s="132"/>
      <c r="F73" s="132"/>
    </row>
    <row r="74" spans="1:6" ht="30">
      <c r="A74" s="75" t="s">
        <v>36</v>
      </c>
      <c r="B74" s="76">
        <f>IF('13.melléklet'!B74+'13.a.mell.'!B74=0,"",'13.melléklet'!B74+'13.a.mell.'!B74)</f>
      </c>
      <c r="C74" s="76">
        <f>IF('13.melléklet'!C74+'13.a.mell.'!C74=0,"",'13.melléklet'!C74+'13.a.mell.'!C74)</f>
      </c>
      <c r="D74" s="76">
        <f>IF('13.melléklet'!D74+'13.a.mell.'!D74=0,"",'13.melléklet'!D74+'13.a.mell.'!D74)</f>
      </c>
      <c r="E74" s="132"/>
      <c r="F74" s="132"/>
    </row>
    <row r="75" spans="1:6" ht="30">
      <c r="A75" s="75" t="s">
        <v>37</v>
      </c>
      <c r="B75" s="76">
        <f>IF('13.melléklet'!B75+'13.a.mell.'!B75=0,"",'13.melléklet'!B75+'13.a.mell.'!B75)</f>
      </c>
      <c r="C75" s="76">
        <f>IF('13.melléklet'!C75+'13.a.mell.'!C75=0,"",'13.melléklet'!C75+'13.a.mell.'!C75)</f>
      </c>
      <c r="D75" s="76">
        <f>IF('13.melléklet'!D75+'13.a.mell.'!D75=0,"",'13.melléklet'!D75+'13.a.mell.'!D75)</f>
      </c>
      <c r="E75" s="132"/>
      <c r="F75" s="132"/>
    </row>
    <row r="76" spans="1:6" ht="15">
      <c r="A76" s="77" t="s">
        <v>84</v>
      </c>
      <c r="B76" s="78">
        <f>IF('13.melléklet'!B76+'13.a.mell.'!B76=0,"",'13.melléklet'!B76+'13.a.mell.'!B76)</f>
        <v>221255</v>
      </c>
      <c r="C76" s="78">
        <f>IF('13.melléklet'!C76+'13.a.mell.'!C76=0,"",'13.melléklet'!C76+'13.a.mell.'!C76)</f>
      </c>
      <c r="D76" s="78">
        <f>IF('13.melléklet'!D76+'13.a.mell.'!D76=0,"",'13.melléklet'!D76+'13.a.mell.'!D76)</f>
        <v>676686</v>
      </c>
      <c r="E76" s="132"/>
      <c r="F76" s="132"/>
    </row>
    <row r="77" spans="1:6" ht="15">
      <c r="A77" s="77" t="s">
        <v>119</v>
      </c>
      <c r="B77" s="78">
        <f>IF('13.melléklet'!B77+'13.a.mell.'!B77=0,"",'13.melléklet'!B77+'13.a.mell.'!B77)</f>
        <v>12728843</v>
      </c>
      <c r="C77" s="78">
        <f>IF('13.melléklet'!C77+'13.a.mell.'!C77=0,"",'13.melléklet'!C77+'13.a.mell.'!C77)</f>
      </c>
      <c r="D77" s="78">
        <f>IF('13.melléklet'!D77+'13.a.mell.'!D77=0,"",'13.melléklet'!D77+'13.a.mell.'!D77)</f>
        <v>3405184</v>
      </c>
      <c r="E77" s="132"/>
      <c r="F77" s="132"/>
    </row>
    <row r="78" spans="1:6" ht="15">
      <c r="A78" s="77" t="s">
        <v>38</v>
      </c>
      <c r="B78" s="78">
        <f>IF('13.melléklet'!B78+'13.a.mell.'!B78=0,"",'13.melléklet'!B78+'13.a.mell.'!B78)</f>
        <v>8706491</v>
      </c>
      <c r="C78" s="78">
        <f>IF('13.melléklet'!C78+'13.a.mell.'!C78=0,"",'13.melléklet'!C78+'13.a.mell.'!C78)</f>
      </c>
      <c r="D78" s="78">
        <f>IF('13.melléklet'!D78+'13.a.mell.'!D78=0,"",'13.melléklet'!D78+'13.a.mell.'!D78)</f>
        <v>34000</v>
      </c>
      <c r="E78" s="132"/>
      <c r="F78" s="132"/>
    </row>
    <row r="79" spans="1:6" ht="15">
      <c r="A79" s="75" t="s">
        <v>39</v>
      </c>
      <c r="B79" s="76">
        <f>IF('13.melléklet'!B79+'13.a.mell.'!B79=0,"",'13.melléklet'!B79+'13.a.mell.'!B79)</f>
      </c>
      <c r="C79" s="76">
        <f>IF('13.melléklet'!C79+'13.a.mell.'!C79=0,"",'13.melléklet'!C79+'13.a.mell.'!C79)</f>
      </c>
      <c r="D79" s="76">
        <f>IF('13.melléklet'!D79+'13.a.mell.'!D79=0,"",'13.melléklet'!D79+'13.a.mell.'!D79)</f>
      </c>
      <c r="E79" s="132"/>
      <c r="F79" s="132"/>
    </row>
    <row r="80" spans="1:6" ht="15">
      <c r="A80" s="75" t="s">
        <v>40</v>
      </c>
      <c r="B80" s="76">
        <f>IF('13.melléklet'!B80+'13.a.mell.'!B80=0,"",'13.melléklet'!B80+'13.a.mell.'!B80)</f>
      </c>
      <c r="C80" s="76">
        <f>IF('13.melléklet'!C80+'13.a.mell.'!C80=0,"",'13.melléklet'!C80+'13.a.mell.'!C80)</f>
      </c>
      <c r="D80" s="76">
        <f>IF('13.melléklet'!D80+'13.a.mell.'!D80=0,"",'13.melléklet'!D80+'13.a.mell.'!D80)</f>
      </c>
      <c r="E80" s="132"/>
      <c r="F80" s="132"/>
    </row>
    <row r="81" spans="1:6" ht="15">
      <c r="A81" s="75" t="s">
        <v>41</v>
      </c>
      <c r="B81" s="76">
        <f>IF('13.melléklet'!B81+'13.a.mell.'!B81=0,"",'13.melléklet'!B81+'13.a.mell.'!B81)</f>
      </c>
      <c r="C81" s="76">
        <f>IF('13.melléklet'!C81+'13.a.mell.'!C81=0,"",'13.melléklet'!C81+'13.a.mell.'!C81)</f>
      </c>
      <c r="D81" s="76">
        <f>IF('13.melléklet'!D81+'13.a.mell.'!D81=0,"",'13.melléklet'!D81+'13.a.mell.'!D81)</f>
      </c>
      <c r="E81" s="132"/>
      <c r="F81" s="132"/>
    </row>
    <row r="82" spans="1:6" ht="15">
      <c r="A82" s="77" t="s">
        <v>118</v>
      </c>
      <c r="B82" s="78">
        <f>IF('13.melléklet'!B82+'13.a.mell.'!B82=0,"",'13.melléklet'!B82+'13.a.mell.'!B82)</f>
      </c>
      <c r="C82" s="78">
        <f>IF('13.melléklet'!C82+'13.a.mell.'!C82=0,"",'13.melléklet'!C82+'13.a.mell.'!C82)</f>
      </c>
      <c r="D82" s="78">
        <f>IF('13.melléklet'!D82+'13.a.mell.'!D82=0,"",'13.melléklet'!D82+'13.a.mell.'!D82)</f>
      </c>
      <c r="E82" s="132"/>
      <c r="F82" s="132"/>
    </row>
    <row r="83" spans="1:6" ht="15">
      <c r="A83" s="123" t="s">
        <v>85</v>
      </c>
      <c r="B83" s="79">
        <f>IF('13.melléklet'!B83+'13.a.mell.'!B83=0,"",'13.melléklet'!B83+'13.a.mell.'!B83)</f>
        <v>1177221138</v>
      </c>
      <c r="C83" s="79">
        <f>IF('13.melléklet'!C83+'13.a.mell.'!C83=0,"",'13.melléklet'!C83+'13.a.mell.'!C83)</f>
      </c>
      <c r="D83" s="79">
        <f>IF('13.melléklet'!D83+'13.a.mell.'!D83=0,"",'13.melléklet'!D83+'13.a.mell.'!D83)</f>
        <v>1157841957</v>
      </c>
      <c r="E83" s="132"/>
      <c r="F83" s="132"/>
    </row>
    <row r="84" spans="1:6" ht="15">
      <c r="A84" s="77" t="s">
        <v>42</v>
      </c>
      <c r="B84" s="39">
        <f>IF('13.melléklet'!B84+'13.a.mell.'!B84=0,"",'13.melléklet'!B84+'13.a.mell.'!B84)</f>
      </c>
      <c r="C84" s="39">
        <f>IF('13.melléklet'!C84+'13.a.mell.'!C84=0,"",'13.melléklet'!C84+'13.a.mell.'!C84)</f>
      </c>
      <c r="D84" s="39">
        <f>IF('13.melléklet'!D84+'13.a.mell.'!D84=0,"",'13.melléklet'!D84+'13.a.mell.'!D84)</f>
      </c>
      <c r="E84" s="132"/>
      <c r="F84" s="132"/>
    </row>
    <row r="85" spans="1:6" ht="15">
      <c r="A85" s="75" t="s">
        <v>43</v>
      </c>
      <c r="B85" s="76">
        <f>IF('13.melléklet'!B85+'13.a.mell.'!B85=0,"",'13.melléklet'!B85+'13.a.mell.'!B85)</f>
        <v>1306569000</v>
      </c>
      <c r="C85" s="76">
        <f>IF('13.melléklet'!C85+'13.a.mell.'!C85=0,"",'13.melléklet'!C85+'13.a.mell.'!C85)</f>
      </c>
      <c r="D85" s="76">
        <f>IF('13.melléklet'!D85+'13.a.mell.'!D85=0,"",'13.melléklet'!D85+'13.a.mell.'!D85)</f>
        <v>1306569000</v>
      </c>
      <c r="E85" s="132"/>
      <c r="F85" s="132"/>
    </row>
    <row r="86" spans="1:6" ht="15">
      <c r="A86" s="75" t="s">
        <v>44</v>
      </c>
      <c r="B86" s="76">
        <f>IF('13.melléklet'!B86+'13.a.mell.'!B86=0,"",'13.melléklet'!B86+'13.a.mell.'!B86)</f>
      </c>
      <c r="C86" s="76">
        <f>IF('13.melléklet'!C86+'13.a.mell.'!C86=0,"",'13.melléklet'!C86+'13.a.mell.'!C86)</f>
      </c>
      <c r="D86" s="76">
        <f>IF('13.melléklet'!D86+'13.a.mell.'!D86=0,"",'13.melléklet'!D86+'13.a.mell.'!D86)</f>
      </c>
      <c r="E86" s="132"/>
      <c r="F86" s="132"/>
    </row>
    <row r="87" spans="1:6" ht="15">
      <c r="A87" s="75" t="s">
        <v>45</v>
      </c>
      <c r="B87" s="76">
        <f>IF('13.melléklet'!B87+'13.a.mell.'!B87=0,"",'13.melléklet'!B87+'13.a.mell.'!B87)</f>
        <v>3123045</v>
      </c>
      <c r="C87" s="76">
        <f>IF('13.melléklet'!C87+'13.a.mell.'!C87=0,"",'13.melléklet'!C87+'13.a.mell.'!C87)</f>
      </c>
      <c r="D87" s="76">
        <f>IF('13.melléklet'!D87+'13.a.mell.'!D87=0,"",'13.melléklet'!D87+'13.a.mell.'!D87)</f>
        <v>3123045</v>
      </c>
      <c r="E87" s="132"/>
      <c r="F87" s="132"/>
    </row>
    <row r="88" spans="1:6" ht="15">
      <c r="A88" s="75" t="s">
        <v>46</v>
      </c>
      <c r="B88" s="76">
        <f>IF('13.melléklet'!B88+'13.a.mell.'!B88=0,"",'13.melléklet'!B88+'13.a.mell.'!B88)</f>
        <v>-300593255</v>
      </c>
      <c r="C88" s="76">
        <f>IF('13.melléklet'!C88+'13.a.mell.'!C88=0,"",'13.melléklet'!C88+'13.a.mell.'!C88)</f>
      </c>
      <c r="D88" s="76">
        <f>IF('13.melléklet'!D88+'13.a.mell.'!D88=0,"",'13.melléklet'!D88+'13.a.mell.'!D88)</f>
        <v>-157471270</v>
      </c>
      <c r="E88" s="132"/>
      <c r="F88" s="132"/>
    </row>
    <row r="89" spans="1:6" ht="15">
      <c r="A89" s="75" t="s">
        <v>47</v>
      </c>
      <c r="B89" s="76">
        <f>IF('13.melléklet'!B89+'13.a.mell.'!B89=0,"",'13.melléklet'!B89+'13.a.mell.'!B89)</f>
      </c>
      <c r="C89" s="76">
        <f>IF('13.melléklet'!C89+'13.a.mell.'!C89=0,"",'13.melléklet'!C89+'13.a.mell.'!C89)</f>
      </c>
      <c r="D89" s="76">
        <f>IF('13.melléklet'!D89+'13.a.mell.'!D89=0,"",'13.melléklet'!D89+'13.a.mell.'!D89)</f>
      </c>
      <c r="E89" s="132"/>
      <c r="F89" s="132"/>
    </row>
    <row r="90" spans="1:6" ht="15">
      <c r="A90" s="75" t="s">
        <v>48</v>
      </c>
      <c r="B90" s="76">
        <f>IF('13.melléklet'!B90+'13.a.mell.'!B90=0,"",'13.melléklet'!B90+'13.a.mell.'!B90)</f>
        <v>136963005</v>
      </c>
      <c r="C90" s="76">
        <f>IF('13.melléklet'!C90+'13.a.mell.'!C90=0,"",'13.melléklet'!C90+'13.a.mell.'!C90)</f>
      </c>
      <c r="D90" s="76">
        <f>IF('13.melléklet'!D90+'13.a.mell.'!D90=0,"",'13.melléklet'!D90+'13.a.mell.'!D90)</f>
        <v>-30779318</v>
      </c>
      <c r="E90" s="132"/>
      <c r="F90" s="132"/>
    </row>
    <row r="91" spans="1:6" ht="15">
      <c r="A91" s="77" t="s">
        <v>120</v>
      </c>
      <c r="B91" s="78">
        <f>IF('13.melléklet'!B91+'13.a.mell.'!B91=0,"",'13.melléklet'!B91+'13.a.mell.'!B91)</f>
        <v>1146061795</v>
      </c>
      <c r="C91" s="78">
        <f>IF('13.melléklet'!C91+'13.a.mell.'!C91=0,"",'13.melléklet'!C91+'13.a.mell.'!C91)</f>
      </c>
      <c r="D91" s="78">
        <f>IF('13.melléklet'!D91+'13.a.mell.'!D91=0,"",'13.melléklet'!D91+'13.a.mell.'!D91)</f>
        <v>1121441457</v>
      </c>
      <c r="E91" s="132"/>
      <c r="F91" s="132"/>
    </row>
    <row r="92" spans="1:6" ht="30">
      <c r="A92" s="75" t="s">
        <v>49</v>
      </c>
      <c r="B92" s="76">
        <f>IF('13.melléklet'!B92+'13.a.mell.'!B92=0,"",'13.melléklet'!B92+'13.a.mell.'!B92)</f>
      </c>
      <c r="C92" s="76">
        <f>IF('13.melléklet'!C92+'13.a.mell.'!C92=0,"",'13.melléklet'!C92+'13.a.mell.'!C92)</f>
      </c>
      <c r="D92" s="76">
        <f>IF('13.melléklet'!D92+'13.a.mell.'!D92=0,"",'13.melléklet'!D92+'13.a.mell.'!D92)</f>
      </c>
      <c r="E92" s="132"/>
      <c r="F92" s="132"/>
    </row>
    <row r="93" spans="1:6" ht="30">
      <c r="A93" s="75" t="s">
        <v>50</v>
      </c>
      <c r="B93" s="76">
        <f>IF('13.melléklet'!B93+'13.a.mell.'!B93=0,"",'13.melléklet'!B93+'13.a.mell.'!B93)</f>
      </c>
      <c r="C93" s="76">
        <f>IF('13.melléklet'!C93+'13.a.mell.'!C93=0,"",'13.melléklet'!C93+'13.a.mell.'!C93)</f>
      </c>
      <c r="D93" s="76">
        <f>IF('13.melléklet'!D93+'13.a.mell.'!D93=0,"",'13.melléklet'!D93+'13.a.mell.'!D93)</f>
      </c>
      <c r="E93" s="132"/>
      <c r="F93" s="132"/>
    </row>
    <row r="94" spans="1:6" ht="30">
      <c r="A94" s="75" t="s">
        <v>51</v>
      </c>
      <c r="B94" s="76">
        <f>IF('13.melléklet'!B94+'13.a.mell.'!B94=0,"",'13.melléklet'!B94+'13.a.mell.'!B94)</f>
        <v>1020275</v>
      </c>
      <c r="C94" s="76">
        <f>IF('13.melléklet'!C94+'13.a.mell.'!C94=0,"",'13.melléklet'!C94+'13.a.mell.'!C94)</f>
      </c>
      <c r="D94" s="76">
        <f>IF('13.melléklet'!D94+'13.a.mell.'!D94=0,"",'13.melléklet'!D94+'13.a.mell.'!D94)</f>
        <v>5202707</v>
      </c>
      <c r="E94" s="132"/>
      <c r="F94" s="132"/>
    </row>
    <row r="95" spans="1:6" ht="30">
      <c r="A95" s="75" t="s">
        <v>52</v>
      </c>
      <c r="B95" s="76">
        <f>IF('13.melléklet'!B95+'13.a.mell.'!B95=0,"",'13.melléklet'!B95+'13.a.mell.'!B95)</f>
      </c>
      <c r="C95" s="76">
        <f>IF('13.melléklet'!C95+'13.a.mell.'!C95=0,"",'13.melléklet'!C95+'13.a.mell.'!C95)</f>
      </c>
      <c r="D95" s="76">
        <f>IF('13.melléklet'!D95+'13.a.mell.'!D95=0,"",'13.melléklet'!D95+'13.a.mell.'!D95)</f>
      </c>
      <c r="E95" s="132"/>
      <c r="F95" s="132"/>
    </row>
    <row r="96" spans="1:6" ht="30">
      <c r="A96" s="75" t="s">
        <v>121</v>
      </c>
      <c r="B96" s="76">
        <f>IF('13.melléklet'!B96+'13.a.mell.'!B96=0,"",'13.melléklet'!B96+'13.a.mell.'!B96)</f>
      </c>
      <c r="C96" s="76">
        <f>IF('13.melléklet'!C96+'13.a.mell.'!C96=0,"",'13.melléklet'!C96+'13.a.mell.'!C96)</f>
      </c>
      <c r="D96" s="76">
        <f>IF('13.melléklet'!D96+'13.a.mell.'!D96=0,"",'13.melléklet'!D96+'13.a.mell.'!D96)</f>
      </c>
      <c r="E96" s="132"/>
      <c r="F96" s="132"/>
    </row>
    <row r="97" spans="1:6" ht="15">
      <c r="A97" s="75" t="s">
        <v>53</v>
      </c>
      <c r="B97" s="76">
        <f>IF('13.melléklet'!B97+'13.a.mell.'!B97=0,"",'13.melléklet'!B97+'13.a.mell.'!B97)</f>
        <v>9865000</v>
      </c>
      <c r="C97" s="76">
        <f>IF('13.melléklet'!C97+'13.a.mell.'!C97=0,"",'13.melléklet'!C97+'13.a.mell.'!C97)</f>
      </c>
      <c r="D97" s="76">
        <f>IF('13.melléklet'!D97+'13.a.mell.'!D97=0,"",'13.melléklet'!D97+'13.a.mell.'!D97)</f>
      </c>
      <c r="E97" s="132"/>
      <c r="F97" s="132"/>
    </row>
    <row r="98" spans="1:6" ht="15">
      <c r="A98" s="75" t="s">
        <v>54</v>
      </c>
      <c r="B98" s="76">
        <f>IF('13.melléklet'!B98+'13.a.mell.'!B98=0,"",'13.melléklet'!B98+'13.a.mell.'!B98)</f>
        <v>498355</v>
      </c>
      <c r="C98" s="76">
        <f>IF('13.melléklet'!C98+'13.a.mell.'!C98=0,"",'13.melléklet'!C98+'13.a.mell.'!C98)</f>
      </c>
      <c r="D98" s="76">
        <f>IF('13.melléklet'!D98+'13.a.mell.'!D98=0,"",'13.melléklet'!D98+'13.a.mell.'!D98)</f>
      </c>
      <c r="E98" s="132"/>
      <c r="F98" s="132"/>
    </row>
    <row r="99" spans="1:6" ht="30">
      <c r="A99" s="75" t="s">
        <v>122</v>
      </c>
      <c r="B99" s="76">
        <f>IF('13.melléklet'!B99+'13.a.mell.'!B99=0,"",'13.melléklet'!B99+'13.a.mell.'!B99)</f>
      </c>
      <c r="C99" s="76">
        <f>IF('13.melléklet'!C99+'13.a.mell.'!C99=0,"",'13.melléklet'!C99+'13.a.mell.'!C99)</f>
      </c>
      <c r="D99" s="76">
        <f>IF('13.melléklet'!D99+'13.a.mell.'!D99=0,"",'13.melléklet'!D99+'13.a.mell.'!D99)</f>
      </c>
      <c r="E99" s="132"/>
      <c r="F99" s="132"/>
    </row>
    <row r="100" spans="1:6" ht="30">
      <c r="A100" s="75" t="s">
        <v>123</v>
      </c>
      <c r="B100" s="76">
        <f>IF('13.melléklet'!B100+'13.a.mell.'!B100=0,"",'13.melléklet'!B100+'13.a.mell.'!B100)</f>
      </c>
      <c r="C100" s="76">
        <f>IF('13.melléklet'!C100+'13.a.mell.'!C100=0,"",'13.melléklet'!C100+'13.a.mell.'!C100)</f>
      </c>
      <c r="D100" s="76">
        <f>IF('13.melléklet'!D100+'13.a.mell.'!D100=0,"",'13.melléklet'!D100+'13.a.mell.'!D100)</f>
      </c>
      <c r="E100" s="132"/>
      <c r="F100" s="132"/>
    </row>
    <row r="101" spans="1:6" ht="15">
      <c r="A101" s="77" t="s">
        <v>86</v>
      </c>
      <c r="B101" s="78">
        <f>IF('13.melléklet'!B101+'13.a.mell.'!B101=0,"",'13.melléklet'!B101+'13.a.mell.'!B101)</f>
        <v>11383630</v>
      </c>
      <c r="C101" s="78">
        <f>IF('13.melléklet'!C101+'13.a.mell.'!C101=0,"",'13.melléklet'!C101+'13.a.mell.'!C101)</f>
      </c>
      <c r="D101" s="78">
        <f>IF('13.melléklet'!D101+'13.a.mell.'!D101=0,"",'13.melléklet'!D101+'13.a.mell.'!D101)</f>
        <v>5202707</v>
      </c>
      <c r="E101" s="132"/>
      <c r="F101" s="132"/>
    </row>
    <row r="102" spans="1:6" ht="30">
      <c r="A102" s="75" t="s">
        <v>55</v>
      </c>
      <c r="B102" s="76">
        <f>IF('13.melléklet'!B102+'13.a.mell.'!B102=0,"",'13.melléklet'!B102+'13.a.mell.'!B102)</f>
      </c>
      <c r="C102" s="76">
        <f>IF('13.melléklet'!C102+'13.a.mell.'!C102=0,"",'13.melléklet'!C102+'13.a.mell.'!C102)</f>
      </c>
      <c r="D102" s="76">
        <f>IF('13.melléklet'!D102+'13.a.mell.'!D102=0,"",'13.melléklet'!D102+'13.a.mell.'!D102)</f>
      </c>
      <c r="E102" s="132"/>
      <c r="F102" s="132"/>
    </row>
    <row r="103" spans="1:6" ht="30">
      <c r="A103" s="75" t="s">
        <v>56</v>
      </c>
      <c r="B103" s="76">
        <f>IF('13.melléklet'!B103+'13.a.mell.'!B103=0,"",'13.melléklet'!B103+'13.a.mell.'!B103)</f>
      </c>
      <c r="C103" s="76">
        <f>IF('13.melléklet'!C103+'13.a.mell.'!C103=0,"",'13.melléklet'!C103+'13.a.mell.'!C103)</f>
      </c>
      <c r="D103" s="76">
        <f>IF('13.melléklet'!D103+'13.a.mell.'!D103=0,"",'13.melléklet'!D103+'13.a.mell.'!D103)</f>
      </c>
      <c r="E103" s="132"/>
      <c r="F103" s="132"/>
    </row>
    <row r="104" spans="1:6" ht="30">
      <c r="A104" s="75" t="s">
        <v>57</v>
      </c>
      <c r="B104" s="76">
        <f>IF('13.melléklet'!B104+'13.a.mell.'!B104=0,"",'13.melléklet'!B104+'13.a.mell.'!B104)</f>
      </c>
      <c r="C104" s="76">
        <f>IF('13.melléklet'!C104+'13.a.mell.'!C104=0,"",'13.melléklet'!C104+'13.a.mell.'!C104)</f>
      </c>
      <c r="D104" s="76">
        <f>IF('13.melléklet'!D104+'13.a.mell.'!D104=0,"",'13.melléklet'!D104+'13.a.mell.'!D104)</f>
      </c>
      <c r="E104" s="132"/>
      <c r="F104" s="132"/>
    </row>
    <row r="105" spans="1:6" ht="30">
      <c r="A105" s="75" t="s">
        <v>58</v>
      </c>
      <c r="B105" s="76">
        <f>IF('13.melléklet'!B105+'13.a.mell.'!B105=0,"",'13.melléklet'!B105+'13.a.mell.'!B105)</f>
      </c>
      <c r="C105" s="76">
        <f>IF('13.melléklet'!C105+'13.a.mell.'!C105=0,"",'13.melléklet'!C105+'13.a.mell.'!C105)</f>
      </c>
      <c r="D105" s="76">
        <f>IF('13.melléklet'!D105+'13.a.mell.'!D105=0,"",'13.melléklet'!D105+'13.a.mell.'!D105)</f>
      </c>
      <c r="E105" s="132"/>
      <c r="F105" s="132"/>
    </row>
    <row r="106" spans="1:6" ht="30">
      <c r="A106" s="75" t="s">
        <v>124</v>
      </c>
      <c r="B106" s="76">
        <f>IF('13.melléklet'!B106+'13.a.mell.'!B106=0,"",'13.melléklet'!B106+'13.a.mell.'!B106)</f>
        <v>22860</v>
      </c>
      <c r="C106" s="76">
        <f>IF('13.melléklet'!C106+'13.a.mell.'!C106=0,"",'13.melléklet'!C106+'13.a.mell.'!C106)</f>
      </c>
      <c r="D106" s="76">
        <f>IF('13.melléklet'!D106+'13.a.mell.'!D106=0,"",'13.melléklet'!D106+'13.a.mell.'!D106)</f>
      </c>
      <c r="E106" s="132"/>
      <c r="F106" s="132"/>
    </row>
    <row r="107" spans="1:6" ht="30">
      <c r="A107" s="75" t="s">
        <v>59</v>
      </c>
      <c r="B107" s="76">
        <f>IF('13.melléklet'!B107+'13.a.mell.'!B107=0,"",'13.melléklet'!B107+'13.a.mell.'!B107)</f>
      </c>
      <c r="C107" s="76">
        <f>IF('13.melléklet'!C107+'13.a.mell.'!C107=0,"",'13.melléklet'!C107+'13.a.mell.'!C107)</f>
      </c>
      <c r="D107" s="76">
        <f>IF('13.melléklet'!D107+'13.a.mell.'!D107=0,"",'13.melléklet'!D107+'13.a.mell.'!D107)</f>
      </c>
      <c r="E107" s="132"/>
      <c r="F107" s="132"/>
    </row>
    <row r="108" spans="1:6" ht="30">
      <c r="A108" s="75" t="s">
        <v>60</v>
      </c>
      <c r="B108" s="76">
        <f>IF('13.melléklet'!B108+'13.a.mell.'!B108=0,"",'13.melléklet'!B108+'13.a.mell.'!B108)</f>
      </c>
      <c r="C108" s="76">
        <f>IF('13.melléklet'!C108+'13.a.mell.'!C108=0,"",'13.melléklet'!C108+'13.a.mell.'!C108)</f>
      </c>
      <c r="D108" s="76">
        <f>IF('13.melléklet'!D108+'13.a.mell.'!D108=0,"",'13.melléklet'!D108+'13.a.mell.'!D108)</f>
      </c>
      <c r="E108" s="132"/>
      <c r="F108" s="132"/>
    </row>
    <row r="109" spans="1:6" ht="30">
      <c r="A109" s="75" t="s">
        <v>125</v>
      </c>
      <c r="B109" s="76">
        <f>IF('13.melléklet'!B109+'13.a.mell.'!B109=0,"",'13.melléklet'!B109+'13.a.mell.'!B109)</f>
      </c>
      <c r="C109" s="76">
        <f>IF('13.melléklet'!C109+'13.a.mell.'!C109=0,"",'13.melléklet'!C109+'13.a.mell.'!C109)</f>
      </c>
      <c r="D109" s="76">
        <f>IF('13.melléklet'!D109+'13.a.mell.'!D109=0,"",'13.melléklet'!D109+'13.a.mell.'!D109)</f>
      </c>
      <c r="E109" s="132"/>
      <c r="F109" s="132"/>
    </row>
    <row r="110" spans="1:6" ht="30">
      <c r="A110" s="75" t="s">
        <v>126</v>
      </c>
      <c r="B110" s="76">
        <f>IF('13.melléklet'!B110+'13.a.mell.'!B110=0,"",'13.melléklet'!B110+'13.a.mell.'!B110)</f>
        <v>5129746</v>
      </c>
      <c r="C110" s="76">
        <f>IF('13.melléklet'!C110+'13.a.mell.'!C110=0,"",'13.melléklet'!C110+'13.a.mell.'!C110)</f>
      </c>
      <c r="D110" s="76">
        <f>IF('13.melléklet'!D110+'13.a.mell.'!D110=0,"",'13.melléklet'!D110+'13.a.mell.'!D110)</f>
        <v>5703551</v>
      </c>
      <c r="E110" s="132"/>
      <c r="F110" s="132"/>
    </row>
    <row r="111" spans="1:6" ht="15">
      <c r="A111" s="77" t="s">
        <v>87</v>
      </c>
      <c r="B111" s="78">
        <f>IF('13.melléklet'!B111+'13.a.mell.'!B111=0,"",'13.melléklet'!B111+'13.a.mell.'!B111)</f>
        <v>5152606</v>
      </c>
      <c r="C111" s="78">
        <f>IF('13.melléklet'!C111+'13.a.mell.'!C111=0,"",'13.melléklet'!C111+'13.a.mell.'!C111)</f>
      </c>
      <c r="D111" s="78">
        <f>IF('13.melléklet'!D111+'13.a.mell.'!D111=0,"",'13.melléklet'!D111+'13.a.mell.'!D111)</f>
        <v>5703551</v>
      </c>
      <c r="E111" s="132"/>
      <c r="F111" s="132"/>
    </row>
    <row r="112" spans="1:6" ht="15">
      <c r="A112" s="75" t="s">
        <v>61</v>
      </c>
      <c r="B112" s="76">
        <f>IF('13.melléklet'!B112+'13.a.mell.'!B112=0,"",'13.melléklet'!B112+'13.a.mell.'!B112)</f>
        <v>2972409</v>
      </c>
      <c r="C112" s="76">
        <f>IF('13.melléklet'!C112+'13.a.mell.'!C112=0,"",'13.melléklet'!C112+'13.a.mell.'!C112)</f>
      </c>
      <c r="D112" s="76">
        <f>IF('13.melléklet'!D112+'13.a.mell.'!D112=0,"",'13.melléklet'!D112+'13.a.mell.'!D112)</f>
        <v>1386266</v>
      </c>
      <c r="E112" s="132"/>
      <c r="F112" s="132"/>
    </row>
    <row r="113" spans="1:6" ht="30">
      <c r="A113" s="75" t="s">
        <v>62</v>
      </c>
      <c r="B113" s="76">
        <f>IF('13.melléklet'!B113+'13.a.mell.'!B113=0,"",'13.melléklet'!B113+'13.a.mell.'!B113)</f>
      </c>
      <c r="C113" s="76">
        <f>IF('13.melléklet'!C113+'13.a.mell.'!C113=0,"",'13.melléklet'!C113+'13.a.mell.'!C113)</f>
      </c>
      <c r="D113" s="76">
        <f>IF('13.melléklet'!D113+'13.a.mell.'!D113=0,"",'13.melléklet'!D113+'13.a.mell.'!D113)</f>
      </c>
      <c r="E113" s="132"/>
      <c r="F113" s="132"/>
    </row>
    <row r="114" spans="1:6" ht="15">
      <c r="A114" s="75" t="s">
        <v>63</v>
      </c>
      <c r="B114" s="76">
        <f>IF('13.melléklet'!B114+'13.a.mell.'!B114=0,"",'13.melléklet'!B114+'13.a.mell.'!B114)</f>
        <v>772742</v>
      </c>
      <c r="C114" s="76">
        <f>IF('13.melléklet'!C114+'13.a.mell.'!C114=0,"",'13.melléklet'!C114+'13.a.mell.'!C114)</f>
      </c>
      <c r="D114" s="76">
        <f>IF('13.melléklet'!D114+'13.a.mell.'!D114=0,"",'13.melléklet'!D114+'13.a.mell.'!D114)</f>
        <v>78281</v>
      </c>
      <c r="E114" s="132"/>
      <c r="F114" s="132"/>
    </row>
    <row r="115" spans="1:6" ht="15">
      <c r="A115" s="75" t="s">
        <v>64</v>
      </c>
      <c r="B115" s="76">
        <f>IF('13.melléklet'!B115+'13.a.mell.'!B115=0,"",'13.melléklet'!B115+'13.a.mell.'!B115)</f>
      </c>
      <c r="C115" s="76">
        <f>IF('13.melléklet'!C115+'13.a.mell.'!C115=0,"",'13.melléklet'!C115+'13.a.mell.'!C115)</f>
      </c>
      <c r="D115" s="76">
        <f>IF('13.melléklet'!D115+'13.a.mell.'!D115=0,"",'13.melléklet'!D115+'13.a.mell.'!D115)</f>
      </c>
      <c r="E115" s="132"/>
      <c r="F115" s="132"/>
    </row>
    <row r="116" spans="1:6" ht="30">
      <c r="A116" s="75" t="s">
        <v>65</v>
      </c>
      <c r="B116" s="76">
        <f>IF('13.melléklet'!B116+'13.a.mell.'!B116=0,"",'13.melléklet'!B116+'13.a.mell.'!B116)</f>
      </c>
      <c r="C116" s="76">
        <f>IF('13.melléklet'!C116+'13.a.mell.'!C116=0,"",'13.melléklet'!C116+'13.a.mell.'!C116)</f>
      </c>
      <c r="D116" s="76">
        <f>IF('13.melléklet'!D116+'13.a.mell.'!D116=0,"",'13.melléklet'!D116+'13.a.mell.'!D116)</f>
      </c>
      <c r="E116" s="132"/>
      <c r="F116" s="132"/>
    </row>
    <row r="117" spans="1:6" ht="30">
      <c r="A117" s="75" t="s">
        <v>66</v>
      </c>
      <c r="B117" s="76">
        <f>IF('13.melléklet'!B117+'13.a.mell.'!B117=0,"",'13.melléklet'!B117+'13.a.mell.'!B117)</f>
      </c>
      <c r="C117" s="76">
        <f>IF('13.melléklet'!C117+'13.a.mell.'!C117=0,"",'13.melléklet'!C117+'13.a.mell.'!C117)</f>
      </c>
      <c r="D117" s="76">
        <f>IF('13.melléklet'!D117+'13.a.mell.'!D117=0,"",'13.melléklet'!D117+'13.a.mell.'!D117)</f>
      </c>
      <c r="E117" s="132"/>
      <c r="F117" s="132"/>
    </row>
    <row r="118" spans="1:6" ht="30">
      <c r="A118" s="75" t="s">
        <v>67</v>
      </c>
      <c r="B118" s="76">
        <f>IF('13.melléklet'!B118+'13.a.mell.'!B118=0,"",'13.melléklet'!B118+'13.a.mell.'!B118)</f>
      </c>
      <c r="C118" s="76">
        <f>IF('13.melléklet'!C118+'13.a.mell.'!C118=0,"",'13.melléklet'!C118+'13.a.mell.'!C118)</f>
      </c>
      <c r="D118" s="76">
        <f>IF('13.melléklet'!D118+'13.a.mell.'!D118=0,"",'13.melléklet'!D118+'13.a.mell.'!D118)</f>
      </c>
      <c r="E118" s="132"/>
      <c r="F118" s="132"/>
    </row>
    <row r="119" spans="1:6" ht="15">
      <c r="A119" s="77" t="s">
        <v>127</v>
      </c>
      <c r="B119" s="76">
        <f>IF('13.melléklet'!B119+'13.a.mell.'!B119=0,"",'13.melléklet'!B119+'13.a.mell.'!B119)</f>
        <v>3745151</v>
      </c>
      <c r="C119" s="76">
        <f>IF('13.melléklet'!C119+'13.a.mell.'!C119=0,"",'13.melléklet'!C119+'13.a.mell.'!C119)</f>
      </c>
      <c r="D119" s="76">
        <f>IF('13.melléklet'!D119+'13.a.mell.'!D119=0,"",'13.melléklet'!D119+'13.a.mell.'!D119)</f>
        <v>1464547</v>
      </c>
      <c r="E119" s="132"/>
      <c r="F119" s="132"/>
    </row>
    <row r="120" spans="1:6" ht="15">
      <c r="A120" s="77" t="s">
        <v>88</v>
      </c>
      <c r="B120" s="78">
        <f>IF('13.melléklet'!B120+'13.a.mell.'!B120=0,"",'13.melléklet'!B120+'13.a.mell.'!B120)</f>
        <v>20281387</v>
      </c>
      <c r="C120" s="78">
        <f>IF('13.melléklet'!C120+'13.a.mell.'!C120=0,"",'13.melléklet'!C120+'13.a.mell.'!C120)</f>
      </c>
      <c r="D120" s="78">
        <f>IF('13.melléklet'!D120+'13.a.mell.'!D120=0,"",'13.melléklet'!D120+'13.a.mell.'!D120)</f>
        <v>12370805</v>
      </c>
      <c r="E120" s="132"/>
      <c r="F120" s="132"/>
    </row>
    <row r="121" spans="1:6" ht="15">
      <c r="A121" s="77" t="s">
        <v>68</v>
      </c>
      <c r="B121" s="78">
        <f>IF('13.melléklet'!B121+'13.a.mell.'!B121=0,"",'13.melléklet'!B121+'13.a.mell.'!B121)</f>
      </c>
      <c r="C121" s="78">
        <f>IF('13.melléklet'!C121+'13.a.mell.'!C121=0,"",'13.melléklet'!C121+'13.a.mell.'!C121)</f>
      </c>
      <c r="D121" s="78">
        <f>IF('13.melléklet'!D121+'13.a.mell.'!D121=0,"",'13.melléklet'!D121+'13.a.mell.'!D121)</f>
      </c>
      <c r="E121" s="132"/>
      <c r="F121" s="132"/>
    </row>
    <row r="122" spans="1:6" ht="25.5">
      <c r="A122" s="77" t="s">
        <v>69</v>
      </c>
      <c r="B122" s="78">
        <f>IF('13.melléklet'!B122+'13.a.mell.'!B122=0,"",'13.melléklet'!B122+'13.a.mell.'!B122)</f>
      </c>
      <c r="C122" s="78">
        <f>IF('13.melléklet'!C122+'13.a.mell.'!C122=0,"",'13.melléklet'!C122+'13.a.mell.'!C122)</f>
      </c>
      <c r="D122" s="78">
        <f>IF('13.melléklet'!D122+'13.a.mell.'!D122=0,"",'13.melléklet'!D122+'13.a.mell.'!D122)</f>
      </c>
      <c r="E122" s="132"/>
      <c r="F122" s="132"/>
    </row>
    <row r="123" spans="1:6" ht="15">
      <c r="A123" s="75" t="s">
        <v>70</v>
      </c>
      <c r="B123" s="76">
        <f>IF('13.melléklet'!B123+'13.a.mell.'!B123=0,"",'13.melléklet'!B123+'13.a.mell.'!B123)</f>
      </c>
      <c r="C123" s="76">
        <f>IF('13.melléklet'!C123+'13.a.mell.'!C123=0,"",'13.melléklet'!C123+'13.a.mell.'!C123)</f>
      </c>
      <c r="D123" s="76">
        <f>IF('13.melléklet'!D123+'13.a.mell.'!D123=0,"",'13.melléklet'!D123+'13.a.mell.'!D123)</f>
      </c>
      <c r="E123" s="132"/>
      <c r="F123" s="132"/>
    </row>
    <row r="124" spans="1:6" ht="15">
      <c r="A124" s="75" t="s">
        <v>71</v>
      </c>
      <c r="B124" s="76">
        <f>IF('13.melléklet'!B124+'13.a.mell.'!B124=0,"",'13.melléklet'!B124+'13.a.mell.'!B124)</f>
        <v>10877956</v>
      </c>
      <c r="C124" s="76">
        <f>IF('13.melléklet'!C124+'13.a.mell.'!C124=0,"",'13.melléklet'!C124+'13.a.mell.'!C124)</f>
      </c>
      <c r="D124" s="76">
        <f>IF('13.melléklet'!D124+'13.a.mell.'!D124=0,"",'13.melléklet'!D124+'13.a.mell.'!D124)</f>
        <v>24029695</v>
      </c>
      <c r="E124" s="132"/>
      <c r="F124" s="132"/>
    </row>
    <row r="125" spans="1:6" ht="15">
      <c r="A125" s="75" t="s">
        <v>72</v>
      </c>
      <c r="B125" s="76">
        <f>IF('13.melléklet'!B125+'13.a.mell.'!B125=0,"",'13.melléklet'!B125+'13.a.mell.'!B125)</f>
      </c>
      <c r="C125" s="76">
        <f>IF('13.melléklet'!C125+'13.a.mell.'!C125=0,"",'13.melléklet'!C125+'13.a.mell.'!C125)</f>
      </c>
      <c r="D125" s="76">
        <f>IF('13.melléklet'!D125+'13.a.mell.'!D125=0,"",'13.melléklet'!D125+'13.a.mell.'!D125)</f>
      </c>
      <c r="E125" s="132"/>
      <c r="F125" s="132"/>
    </row>
    <row r="126" spans="1:6" ht="15">
      <c r="A126" s="77" t="s">
        <v>128</v>
      </c>
      <c r="B126" s="78">
        <f>IF('13.melléklet'!B126+'13.a.mell.'!B126=0,"",'13.melléklet'!B126+'13.a.mell.'!B126)</f>
        <v>10877956</v>
      </c>
      <c r="C126" s="78">
        <f>IF('13.melléklet'!C126+'13.a.mell.'!C126=0,"",'13.melléklet'!C126+'13.a.mell.'!C126)</f>
      </c>
      <c r="D126" s="78">
        <f>IF('13.melléklet'!D126+'13.a.mell.'!D126=0,"",'13.melléklet'!D126+'13.a.mell.'!D126)</f>
        <v>24029695</v>
      </c>
      <c r="E126" s="132"/>
      <c r="F126" s="132"/>
    </row>
    <row r="127" spans="1:6" ht="15">
      <c r="A127" s="123" t="s">
        <v>129</v>
      </c>
      <c r="B127" s="79">
        <f>IF('13.melléklet'!B127+'13.a.mell.'!B127=0,"",'13.melléklet'!B127+'13.a.mell.'!B127)</f>
        <v>1177221138</v>
      </c>
      <c r="C127" s="79">
        <f>IF('13.melléklet'!C127+'13.a.mell.'!C127=0,"",'13.melléklet'!C127+'13.a.mell.'!C127)</f>
      </c>
      <c r="D127" s="79">
        <f>IF('13.melléklet'!D127+'13.a.mell.'!D127=0,"",'13.melléklet'!D127+'13.a.mell.'!D127)</f>
        <v>1157841957</v>
      </c>
      <c r="E127" s="132"/>
      <c r="F127" s="132"/>
    </row>
    <row r="128" spans="1:6" ht="15">
      <c r="A128" s="132"/>
      <c r="B128" s="132"/>
      <c r="C128" s="132"/>
      <c r="D128" s="132"/>
      <c r="E128" s="132"/>
      <c r="F128" s="132"/>
    </row>
    <row r="129" spans="1:6" ht="15">
      <c r="A129" s="132"/>
      <c r="B129" s="132"/>
      <c r="C129" s="132"/>
      <c r="D129" s="132"/>
      <c r="E129" s="132"/>
      <c r="F129" s="132"/>
    </row>
    <row r="130" spans="1:6" ht="15">
      <c r="A130" s="132"/>
      <c r="B130" s="132"/>
      <c r="C130" s="132"/>
      <c r="D130" s="132"/>
      <c r="E130" s="132"/>
      <c r="F130" s="132"/>
    </row>
    <row r="131" spans="1:6" ht="15">
      <c r="A131" s="132"/>
      <c r="B131" s="132"/>
      <c r="C131" s="132"/>
      <c r="D131" s="132"/>
      <c r="E131" s="132"/>
      <c r="F131" s="132"/>
    </row>
    <row r="132" spans="1:6" ht="15">
      <c r="A132" s="132"/>
      <c r="B132" s="132"/>
      <c r="C132" s="132"/>
      <c r="D132" s="132"/>
      <c r="E132" s="132"/>
      <c r="F132" s="132"/>
    </row>
    <row r="133" spans="1:6" ht="15">
      <c r="A133" s="132"/>
      <c r="B133" s="132"/>
      <c r="C133" s="132"/>
      <c r="D133" s="132"/>
      <c r="E133" s="132"/>
      <c r="F133" s="132"/>
    </row>
    <row r="134" spans="1:6" ht="15">
      <c r="A134" s="132"/>
      <c r="B134" s="132"/>
      <c r="C134" s="132"/>
      <c r="D134" s="132"/>
      <c r="E134" s="132"/>
      <c r="F134" s="132"/>
    </row>
    <row r="135" spans="1:6" ht="15">
      <c r="A135" s="132"/>
      <c r="B135" s="132"/>
      <c r="C135" s="132"/>
      <c r="D135" s="132"/>
      <c r="E135" s="132"/>
      <c r="F135" s="132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  <headerFooter alignWithMargins="0">
    <oddHeader>&amp;R13.b melléklet a 3/2017.(V.31.) önkormnyzati rendelethez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80"/>
  <sheetViews>
    <sheetView view="pageLayout" workbookViewId="0" topLeftCell="B22">
      <selection activeCell="A2" sqref="A2:D2"/>
    </sheetView>
  </sheetViews>
  <sheetFormatPr defaultColWidth="9.140625" defaultRowHeight="15"/>
  <cols>
    <col min="1" max="1" width="67.140625" style="0" customWidth="1"/>
    <col min="2" max="2" width="16.8515625" style="0" customWidth="1"/>
    <col min="3" max="3" width="18.57421875" style="0" customWidth="1"/>
    <col min="4" max="4" width="19.28125" style="0" customWidth="1"/>
  </cols>
  <sheetData>
    <row r="1" spans="1:4" ht="27.75" customHeight="1">
      <c r="A1" s="310" t="s">
        <v>774</v>
      </c>
      <c r="B1" s="312"/>
      <c r="C1" s="312"/>
      <c r="D1" s="279"/>
    </row>
    <row r="2" spans="1:4" ht="23.25" customHeight="1">
      <c r="A2" s="286" t="s">
        <v>9</v>
      </c>
      <c r="B2" s="312"/>
      <c r="C2" s="312"/>
      <c r="D2" s="279"/>
    </row>
    <row r="5" spans="1:5" ht="15.75">
      <c r="A5" s="65" t="s">
        <v>697</v>
      </c>
      <c r="B5" s="65" t="s">
        <v>191</v>
      </c>
      <c r="C5" s="131" t="s">
        <v>725</v>
      </c>
      <c r="D5" s="127" t="s">
        <v>738</v>
      </c>
      <c r="E5" s="4"/>
    </row>
    <row r="6" spans="1:5" ht="15.75">
      <c r="A6" s="75" t="s">
        <v>172</v>
      </c>
      <c r="B6" s="269">
        <v>255179065</v>
      </c>
      <c r="C6" s="272">
        <v>5442259</v>
      </c>
      <c r="D6" s="272">
        <f>SUM(B6:C6)</f>
        <v>260621324</v>
      </c>
      <c r="E6" s="4"/>
    </row>
    <row r="7" spans="1:5" ht="15.75">
      <c r="A7" s="75" t="s">
        <v>173</v>
      </c>
      <c r="B7" s="269">
        <v>166525149</v>
      </c>
      <c r="C7" s="272">
        <v>62067458</v>
      </c>
      <c r="D7" s="272">
        <f aca="true" t="shared" si="0" ref="D7:D22">SUM(B7:C7)</f>
        <v>228592607</v>
      </c>
      <c r="E7" s="4"/>
    </row>
    <row r="8" spans="1:5" ht="15.75">
      <c r="A8" s="77" t="s">
        <v>174</v>
      </c>
      <c r="B8" s="270">
        <v>88653916</v>
      </c>
      <c r="C8" s="201">
        <v>-56625199</v>
      </c>
      <c r="D8" s="199">
        <f t="shared" si="0"/>
        <v>32028717</v>
      </c>
      <c r="E8" s="4"/>
    </row>
    <row r="9" spans="1:5" ht="15.75">
      <c r="A9" s="75" t="s">
        <v>175</v>
      </c>
      <c r="B9" s="269">
        <v>29367551</v>
      </c>
      <c r="C9" s="272">
        <v>57689700</v>
      </c>
      <c r="D9" s="272">
        <f t="shared" si="0"/>
        <v>87057251</v>
      </c>
      <c r="E9" s="4"/>
    </row>
    <row r="10" spans="1:5" ht="15.75">
      <c r="A10" s="75" t="s">
        <v>176</v>
      </c>
      <c r="B10" s="269">
        <v>60921446</v>
      </c>
      <c r="C10" s="272"/>
      <c r="D10" s="272">
        <f t="shared" si="0"/>
        <v>60921446</v>
      </c>
      <c r="E10" s="4"/>
    </row>
    <row r="11" spans="1:5" ht="15.75">
      <c r="A11" s="77" t="s">
        <v>177</v>
      </c>
      <c r="B11" s="270">
        <v>-31553895</v>
      </c>
      <c r="C11" s="201">
        <v>57689700</v>
      </c>
      <c r="D11" s="199">
        <f t="shared" si="0"/>
        <v>26135805</v>
      </c>
      <c r="E11" s="4"/>
    </row>
    <row r="12" spans="1:5" ht="15.75">
      <c r="A12" s="123" t="s">
        <v>178</v>
      </c>
      <c r="B12" s="271">
        <v>57100021</v>
      </c>
      <c r="C12" s="275">
        <v>1073501</v>
      </c>
      <c r="D12" s="199">
        <f t="shared" si="0"/>
        <v>58173522</v>
      </c>
      <c r="E12" s="4"/>
    </row>
    <row r="13" spans="1:5" ht="15.75">
      <c r="A13" s="75" t="s">
        <v>179</v>
      </c>
      <c r="B13" s="269"/>
      <c r="C13" s="272"/>
      <c r="D13" s="272">
        <f t="shared" si="0"/>
        <v>0</v>
      </c>
      <c r="E13" s="4"/>
    </row>
    <row r="14" spans="1:5" ht="15.75">
      <c r="A14" s="75" t="s">
        <v>180</v>
      </c>
      <c r="B14" s="269"/>
      <c r="C14" s="272"/>
      <c r="D14" s="272">
        <f t="shared" si="0"/>
        <v>0</v>
      </c>
      <c r="E14" s="4"/>
    </row>
    <row r="15" spans="1:5" ht="25.5">
      <c r="A15" s="77" t="s">
        <v>181</v>
      </c>
      <c r="B15" s="270"/>
      <c r="C15" s="272"/>
      <c r="D15" s="272">
        <f t="shared" si="0"/>
        <v>0</v>
      </c>
      <c r="E15" s="4"/>
    </row>
    <row r="16" spans="1:5" ht="15.75">
      <c r="A16" s="75" t="s">
        <v>182</v>
      </c>
      <c r="B16" s="269"/>
      <c r="C16" s="272"/>
      <c r="D16" s="272">
        <f t="shared" si="0"/>
        <v>0</v>
      </c>
      <c r="E16" s="4"/>
    </row>
    <row r="17" spans="1:5" ht="15.75">
      <c r="A17" s="75" t="s">
        <v>183</v>
      </c>
      <c r="B17" s="269"/>
      <c r="C17" s="272"/>
      <c r="D17" s="272">
        <f t="shared" si="0"/>
        <v>0</v>
      </c>
      <c r="E17" s="4"/>
    </row>
    <row r="18" spans="1:5" ht="25.5">
      <c r="A18" s="77" t="s">
        <v>184</v>
      </c>
      <c r="B18" s="270"/>
      <c r="C18" s="272"/>
      <c r="D18" s="272">
        <f t="shared" si="0"/>
        <v>0</v>
      </c>
      <c r="E18" s="4"/>
    </row>
    <row r="19" spans="1:5" ht="15.75">
      <c r="A19" s="128" t="s">
        <v>185</v>
      </c>
      <c r="B19" s="273"/>
      <c r="C19" s="276"/>
      <c r="D19" s="272">
        <f t="shared" si="0"/>
        <v>0</v>
      </c>
      <c r="E19" s="4"/>
    </row>
    <row r="20" spans="1:5" ht="15.75">
      <c r="A20" s="77" t="s">
        <v>186</v>
      </c>
      <c r="B20" s="270">
        <v>57100021</v>
      </c>
      <c r="C20" s="201">
        <v>1073501</v>
      </c>
      <c r="D20" s="199">
        <f t="shared" si="0"/>
        <v>58173522</v>
      </c>
      <c r="E20" s="4"/>
    </row>
    <row r="21" spans="1:5" ht="25.5">
      <c r="A21" s="123" t="s">
        <v>187</v>
      </c>
      <c r="B21" s="274"/>
      <c r="C21" s="275"/>
      <c r="D21" s="199">
        <f t="shared" si="0"/>
        <v>0</v>
      </c>
      <c r="E21" s="4"/>
    </row>
    <row r="22" spans="1:5" ht="15.75">
      <c r="A22" s="123" t="s">
        <v>188</v>
      </c>
      <c r="B22" s="271">
        <v>57100021</v>
      </c>
      <c r="C22" s="275">
        <v>1073501</v>
      </c>
      <c r="D22" s="199">
        <f t="shared" si="0"/>
        <v>58173522</v>
      </c>
      <c r="E22" s="4"/>
    </row>
    <row r="23" spans="1:5" ht="25.5">
      <c r="A23" s="128" t="s">
        <v>189</v>
      </c>
      <c r="B23" s="273"/>
      <c r="C23" s="276"/>
      <c r="D23" s="276"/>
      <c r="E23" s="4"/>
    </row>
    <row r="24" spans="1:5" ht="25.5">
      <c r="A24" s="128" t="s">
        <v>190</v>
      </c>
      <c r="B24" s="273"/>
      <c r="C24" s="276"/>
      <c r="D24" s="276"/>
      <c r="E24" s="4"/>
    </row>
    <row r="25" spans="1:5" ht="27" customHeight="1">
      <c r="A25" s="129" t="s">
        <v>192</v>
      </c>
      <c r="B25" s="277"/>
      <c r="C25" s="277"/>
      <c r="D25" s="277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  <row r="43" spans="1:5" ht="15">
      <c r="A43" s="4"/>
      <c r="B43" s="4"/>
      <c r="C43" s="4"/>
      <c r="D43" s="4"/>
      <c r="E43" s="4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1" spans="1:5" ht="15">
      <c r="A71" s="4"/>
      <c r="B71" s="4"/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/>
      <c r="B73" s="4"/>
      <c r="C73" s="4"/>
      <c r="D73" s="4"/>
      <c r="E73" s="4"/>
    </row>
    <row r="74" spans="1:5" ht="15">
      <c r="A74" s="4"/>
      <c r="B74" s="4"/>
      <c r="C74" s="4"/>
      <c r="D74" s="4"/>
      <c r="E74" s="4"/>
    </row>
    <row r="75" spans="1:5" ht="15">
      <c r="A75" s="4"/>
      <c r="B75" s="4"/>
      <c r="C75" s="4"/>
      <c r="D75" s="4"/>
      <c r="E75" s="4"/>
    </row>
    <row r="76" spans="1:5" ht="15">
      <c r="A76" s="4"/>
      <c r="B76" s="4"/>
      <c r="C76" s="4"/>
      <c r="D76" s="4"/>
      <c r="E76" s="4"/>
    </row>
    <row r="77" spans="1:5" ht="15">
      <c r="A77" s="4"/>
      <c r="B77" s="4"/>
      <c r="C77" s="4"/>
      <c r="D77" s="4"/>
      <c r="E77" s="4"/>
    </row>
    <row r="78" spans="1:5" ht="15">
      <c r="A78" s="4"/>
      <c r="B78" s="4"/>
      <c r="C78" s="4"/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&amp;R14. melléklet a 3/2017. (V.31)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9"/>
  <sheetViews>
    <sheetView view="pageLayout" workbookViewId="0" topLeftCell="A37">
      <selection activeCell="B17" sqref="B17"/>
    </sheetView>
  </sheetViews>
  <sheetFormatPr defaultColWidth="9.140625" defaultRowHeight="15"/>
  <cols>
    <col min="1" max="1" width="65.00390625" style="0" customWidth="1"/>
    <col min="2" max="2" width="16.7109375" style="0" customWidth="1"/>
    <col min="3" max="3" width="14.421875" style="0" customWidth="1"/>
    <col min="4" max="4" width="14.28125" style="0" customWidth="1"/>
  </cols>
  <sheetData>
    <row r="1" spans="1:4" ht="21" customHeight="1">
      <c r="A1" s="310" t="s">
        <v>774</v>
      </c>
      <c r="B1" s="312"/>
      <c r="C1" s="312"/>
      <c r="D1" s="312"/>
    </row>
    <row r="2" spans="1:4" ht="21" customHeight="1">
      <c r="A2" s="286" t="s">
        <v>19</v>
      </c>
      <c r="B2" s="312"/>
      <c r="C2" s="312"/>
      <c r="D2" s="312"/>
    </row>
    <row r="3" spans="1:4" ht="18">
      <c r="A3" s="56"/>
      <c r="B3" s="126"/>
      <c r="C3" s="126"/>
      <c r="D3" s="126"/>
    </row>
    <row r="4" spans="1:4" ht="15">
      <c r="A4" s="132" t="s">
        <v>524</v>
      </c>
      <c r="B4" s="4"/>
      <c r="C4" s="4"/>
      <c r="D4" s="4"/>
    </row>
    <row r="5" spans="1:4" ht="38.25">
      <c r="A5" s="40" t="s">
        <v>697</v>
      </c>
      <c r="B5" s="125" t="s">
        <v>775</v>
      </c>
      <c r="C5" s="125" t="s">
        <v>102</v>
      </c>
      <c r="D5" s="125" t="s">
        <v>776</v>
      </c>
    </row>
    <row r="6" spans="1:4" ht="15">
      <c r="A6" s="75" t="s">
        <v>130</v>
      </c>
      <c r="B6" s="76">
        <v>18010000</v>
      </c>
      <c r="C6" s="76"/>
      <c r="D6" s="76">
        <v>21253196</v>
      </c>
    </row>
    <row r="7" spans="1:4" ht="30">
      <c r="A7" s="75" t="s">
        <v>131</v>
      </c>
      <c r="B7" s="76">
        <v>2883000</v>
      </c>
      <c r="C7" s="76"/>
      <c r="D7" s="76">
        <v>1649625</v>
      </c>
    </row>
    <row r="8" spans="1:4" ht="15">
      <c r="A8" s="75" t="s">
        <v>132</v>
      </c>
      <c r="B8" s="76">
        <v>814000</v>
      </c>
      <c r="C8" s="76"/>
      <c r="D8" s="76">
        <v>2437368</v>
      </c>
    </row>
    <row r="9" spans="1:4" ht="25.5">
      <c r="A9" s="77" t="s">
        <v>133</v>
      </c>
      <c r="B9" s="78">
        <v>21707000</v>
      </c>
      <c r="C9" s="78"/>
      <c r="D9" s="78">
        <v>25340189</v>
      </c>
    </row>
    <row r="10" spans="1:4" ht="15">
      <c r="A10" s="75" t="s">
        <v>134</v>
      </c>
      <c r="B10" s="76"/>
      <c r="C10" s="76"/>
      <c r="D10" s="76"/>
    </row>
    <row r="11" spans="1:4" ht="15">
      <c r="A11" s="75" t="s">
        <v>135</v>
      </c>
      <c r="B11" s="76"/>
      <c r="C11" s="76"/>
      <c r="D11" s="76"/>
    </row>
    <row r="12" spans="1:4" ht="25.5">
      <c r="A12" s="77" t="s">
        <v>136</v>
      </c>
      <c r="B12" s="78"/>
      <c r="C12" s="78"/>
      <c r="D12" s="78"/>
    </row>
    <row r="13" spans="1:4" ht="30">
      <c r="A13" s="75" t="s">
        <v>137</v>
      </c>
      <c r="B13" s="76">
        <v>148444000</v>
      </c>
      <c r="C13" s="76"/>
      <c r="D13" s="76">
        <v>146911687</v>
      </c>
    </row>
    <row r="14" spans="1:4" ht="30">
      <c r="A14" s="75" t="s">
        <v>138</v>
      </c>
      <c r="B14" s="76">
        <v>20613000</v>
      </c>
      <c r="C14" s="76"/>
      <c r="D14" s="76">
        <v>43068184</v>
      </c>
    </row>
    <row r="15" spans="1:4" ht="15">
      <c r="A15" s="75" t="s">
        <v>5</v>
      </c>
      <c r="B15" s="76">
        <v>201439000</v>
      </c>
      <c r="C15" s="76"/>
      <c r="D15" s="76"/>
    </row>
    <row r="16" spans="1:4" ht="15">
      <c r="A16" s="75" t="s">
        <v>139</v>
      </c>
      <c r="B16" s="76">
        <v>6683000</v>
      </c>
      <c r="C16" s="76"/>
      <c r="D16" s="76">
        <v>18315495</v>
      </c>
    </row>
    <row r="17" spans="1:4" ht="25.5">
      <c r="A17" s="77" t="s">
        <v>140</v>
      </c>
      <c r="B17" s="78">
        <v>377179000</v>
      </c>
      <c r="C17" s="78"/>
      <c r="D17" s="78">
        <v>208297366</v>
      </c>
    </row>
    <row r="18" spans="1:4" ht="15">
      <c r="A18" s="75" t="s">
        <v>141</v>
      </c>
      <c r="B18" s="76">
        <v>5055000</v>
      </c>
      <c r="C18" s="76"/>
      <c r="D18" s="76">
        <v>4338099</v>
      </c>
    </row>
    <row r="19" spans="1:4" ht="15">
      <c r="A19" s="75" t="s">
        <v>142</v>
      </c>
      <c r="B19" s="76">
        <v>32484000</v>
      </c>
      <c r="C19" s="76"/>
      <c r="D19" s="76">
        <v>25854933</v>
      </c>
    </row>
    <row r="20" spans="1:4" ht="15">
      <c r="A20" s="75" t="s">
        <v>143</v>
      </c>
      <c r="B20" s="76"/>
      <c r="C20" s="76"/>
      <c r="D20" s="76">
        <v>25027</v>
      </c>
    </row>
    <row r="21" spans="1:4" ht="15">
      <c r="A21" s="75" t="s">
        <v>144</v>
      </c>
      <c r="B21" s="76"/>
      <c r="C21" s="76"/>
      <c r="D21" s="76"/>
    </row>
    <row r="22" spans="1:4" ht="25.5">
      <c r="A22" s="77" t="s">
        <v>145</v>
      </c>
      <c r="B22" s="78">
        <v>38539000</v>
      </c>
      <c r="C22" s="78"/>
      <c r="D22" s="78">
        <v>30218059</v>
      </c>
    </row>
    <row r="23" spans="1:4" ht="15">
      <c r="A23" s="75" t="s">
        <v>146</v>
      </c>
      <c r="B23" s="76">
        <v>19970000</v>
      </c>
      <c r="C23" s="76"/>
      <c r="D23" s="76">
        <v>29927930</v>
      </c>
    </row>
    <row r="24" spans="1:4" ht="15">
      <c r="A24" s="75" t="s">
        <v>147</v>
      </c>
      <c r="B24" s="76">
        <v>8492000</v>
      </c>
      <c r="C24" s="76"/>
      <c r="D24" s="76">
        <v>7401538</v>
      </c>
    </row>
    <row r="25" spans="1:4" ht="15">
      <c r="A25" s="75" t="s">
        <v>148</v>
      </c>
      <c r="B25" s="76">
        <v>6570000</v>
      </c>
      <c r="C25" s="76"/>
      <c r="D25" s="76">
        <v>7100862</v>
      </c>
    </row>
    <row r="26" spans="1:4" ht="25.5">
      <c r="A26" s="77" t="s">
        <v>149</v>
      </c>
      <c r="B26" s="78">
        <v>35032000</v>
      </c>
      <c r="C26" s="78"/>
      <c r="D26" s="78">
        <v>44430330</v>
      </c>
    </row>
    <row r="27" spans="1:4" ht="15">
      <c r="A27" s="77" t="s">
        <v>150</v>
      </c>
      <c r="B27" s="78">
        <v>25988000</v>
      </c>
      <c r="C27" s="78"/>
      <c r="D27" s="78">
        <v>46504983</v>
      </c>
    </row>
    <row r="28" spans="1:4" ht="15">
      <c r="A28" s="77" t="s">
        <v>151</v>
      </c>
      <c r="B28" s="78">
        <v>165793000</v>
      </c>
      <c r="C28" s="78"/>
      <c r="D28" s="78">
        <v>142377741</v>
      </c>
    </row>
    <row r="29" spans="1:4" ht="25.5">
      <c r="A29" s="77" t="s">
        <v>152</v>
      </c>
      <c r="B29" s="78">
        <v>134534000</v>
      </c>
      <c r="C29" s="78"/>
      <c r="D29" s="78">
        <v>-29893558</v>
      </c>
    </row>
    <row r="30" spans="1:4" ht="15">
      <c r="A30" s="75" t="s">
        <v>153</v>
      </c>
      <c r="B30" s="76"/>
      <c r="C30" s="76"/>
      <c r="D30" s="76"/>
    </row>
    <row r="31" spans="1:4" ht="30">
      <c r="A31" s="75" t="s">
        <v>154</v>
      </c>
      <c r="B31" s="76"/>
      <c r="C31" s="76"/>
      <c r="D31" s="76"/>
    </row>
    <row r="32" spans="1:4" ht="30">
      <c r="A32" s="75" t="s">
        <v>155</v>
      </c>
      <c r="B32" s="76">
        <v>2000</v>
      </c>
      <c r="C32" s="76"/>
      <c r="D32" s="76">
        <v>2306</v>
      </c>
    </row>
    <row r="33" spans="1:4" ht="15">
      <c r="A33" s="75" t="s">
        <v>156</v>
      </c>
      <c r="B33" s="76"/>
      <c r="C33" s="76"/>
      <c r="D33" s="76"/>
    </row>
    <row r="34" spans="1:4" ht="25.5">
      <c r="A34" s="77" t="s">
        <v>157</v>
      </c>
      <c r="B34" s="78">
        <v>2000</v>
      </c>
      <c r="C34" s="78"/>
      <c r="D34" s="78">
        <v>2306</v>
      </c>
    </row>
    <row r="35" spans="1:4" ht="15">
      <c r="A35" s="75" t="s">
        <v>158</v>
      </c>
      <c r="B35" s="76">
        <v>66000</v>
      </c>
      <c r="C35" s="76"/>
      <c r="D35" s="76">
        <v>63065</v>
      </c>
    </row>
    <row r="36" spans="1:4" ht="15">
      <c r="A36" s="75" t="s">
        <v>159</v>
      </c>
      <c r="B36" s="76"/>
      <c r="C36" s="76"/>
      <c r="D36" s="76"/>
    </row>
    <row r="37" spans="1:4" ht="15">
      <c r="A37" s="75" t="s">
        <v>160</v>
      </c>
      <c r="B37" s="76"/>
      <c r="C37" s="76"/>
      <c r="D37" s="76"/>
    </row>
    <row r="38" spans="1:4" ht="15">
      <c r="A38" s="75" t="s">
        <v>161</v>
      </c>
      <c r="B38" s="76"/>
      <c r="C38" s="76"/>
      <c r="D38" s="76"/>
    </row>
    <row r="39" spans="1:4" ht="25.5">
      <c r="A39" s="77" t="s">
        <v>162</v>
      </c>
      <c r="B39" s="78">
        <v>66000</v>
      </c>
      <c r="C39" s="78"/>
      <c r="D39" s="78">
        <v>63065</v>
      </c>
    </row>
    <row r="40" spans="1:4" ht="25.5">
      <c r="A40" s="77" t="s">
        <v>163</v>
      </c>
      <c r="B40" s="78">
        <v>-64000</v>
      </c>
      <c r="C40" s="78"/>
      <c r="D40" s="78">
        <v>-60759</v>
      </c>
    </row>
    <row r="41" spans="1:4" ht="15">
      <c r="A41" s="77" t="s">
        <v>164</v>
      </c>
      <c r="B41" s="78"/>
      <c r="C41" s="78"/>
      <c r="D41" s="78"/>
    </row>
    <row r="42" spans="1:4" ht="30">
      <c r="A42" s="75" t="s">
        <v>165</v>
      </c>
      <c r="B42" s="76"/>
      <c r="C42" s="76"/>
      <c r="D42" s="76"/>
    </row>
    <row r="43" spans="1:4" ht="15">
      <c r="A43" s="75" t="s">
        <v>166</v>
      </c>
      <c r="B43" s="76"/>
      <c r="C43" s="76"/>
      <c r="D43" s="76"/>
    </row>
    <row r="44" spans="1:4" ht="25.5">
      <c r="A44" s="77" t="s">
        <v>167</v>
      </c>
      <c r="B44" s="78"/>
      <c r="C44" s="78"/>
      <c r="D44" s="78"/>
    </row>
    <row r="45" spans="1:4" ht="15">
      <c r="A45" s="77" t="s">
        <v>168</v>
      </c>
      <c r="B45" s="78"/>
      <c r="C45" s="78"/>
      <c r="D45" s="78"/>
    </row>
    <row r="46" spans="1:4" ht="15">
      <c r="A46" s="77" t="s">
        <v>169</v>
      </c>
      <c r="B46" s="78"/>
      <c r="C46" s="78"/>
      <c r="D46" s="78"/>
    </row>
    <row r="47" spans="1:4" ht="15">
      <c r="A47" s="77" t="s">
        <v>170</v>
      </c>
      <c r="B47" s="78">
        <v>134470000</v>
      </c>
      <c r="C47" s="78"/>
      <c r="D47" s="78">
        <v>-29954317</v>
      </c>
    </row>
    <row r="48" spans="1:4" ht="15">
      <c r="A48" s="4"/>
      <c r="B48" s="4"/>
      <c r="C48" s="4"/>
      <c r="D48" s="4"/>
    </row>
    <row r="49" ht="15">
      <c r="D49" s="13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&amp;R15. melléklet a 3/2017. (V.31)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42"/>
  <sheetViews>
    <sheetView view="pageLayout" workbookViewId="0" topLeftCell="A37">
      <selection activeCell="A4" sqref="A4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4" ht="21" customHeight="1">
      <c r="A1" s="310" t="s">
        <v>774</v>
      </c>
      <c r="B1" s="312"/>
      <c r="C1" s="312"/>
      <c r="D1" s="312"/>
    </row>
    <row r="2" spans="1:4" ht="21" customHeight="1">
      <c r="A2" s="286" t="s">
        <v>19</v>
      </c>
      <c r="B2" s="312"/>
      <c r="C2" s="312"/>
      <c r="D2" s="312"/>
    </row>
    <row r="3" spans="1:4" ht="18">
      <c r="A3" s="56"/>
      <c r="B3" s="126"/>
      <c r="C3" s="126"/>
      <c r="D3" s="126"/>
    </row>
    <row r="4" spans="1:4" ht="15">
      <c r="A4" s="4" t="s">
        <v>6</v>
      </c>
      <c r="B4" s="4"/>
      <c r="C4" s="4"/>
      <c r="D4" s="4"/>
    </row>
    <row r="5" spans="1:4" ht="38.25">
      <c r="A5" s="40" t="s">
        <v>697</v>
      </c>
      <c r="B5" s="125" t="s">
        <v>775</v>
      </c>
      <c r="C5" s="125" t="s">
        <v>102</v>
      </c>
      <c r="D5" s="125" t="s">
        <v>776</v>
      </c>
    </row>
    <row r="6" spans="1:4" ht="15">
      <c r="A6" s="75" t="s">
        <v>130</v>
      </c>
      <c r="B6" s="76">
        <v>999000</v>
      </c>
      <c r="C6" s="76"/>
      <c r="D6" s="76">
        <v>970200</v>
      </c>
    </row>
    <row r="7" spans="1:4" ht="30">
      <c r="A7" s="75" t="s">
        <v>131</v>
      </c>
      <c r="B7" s="76"/>
      <c r="C7" s="76"/>
      <c r="D7" s="76"/>
    </row>
    <row r="8" spans="1:4" ht="15">
      <c r="A8" s="75" t="s">
        <v>132</v>
      </c>
      <c r="B8" s="76"/>
      <c r="C8" s="76"/>
      <c r="D8" s="76"/>
    </row>
    <row r="9" spans="1:4" ht="25.5">
      <c r="A9" s="77" t="s">
        <v>133</v>
      </c>
      <c r="B9" s="78">
        <v>999000</v>
      </c>
      <c r="C9" s="78"/>
      <c r="D9" s="78">
        <v>970200</v>
      </c>
    </row>
    <row r="10" spans="1:4" ht="15">
      <c r="A10" s="75" t="s">
        <v>134</v>
      </c>
      <c r="B10" s="76"/>
      <c r="C10" s="76"/>
      <c r="D10" s="76"/>
    </row>
    <row r="11" spans="1:4" ht="15">
      <c r="A11" s="75" t="s">
        <v>135</v>
      </c>
      <c r="B11" s="76"/>
      <c r="C11" s="76"/>
      <c r="D11" s="76"/>
    </row>
    <row r="12" spans="1:4" ht="25.5">
      <c r="A12" s="77" t="s">
        <v>136</v>
      </c>
      <c r="B12" s="78"/>
      <c r="C12" s="78"/>
      <c r="D12" s="78"/>
    </row>
    <row r="13" spans="1:4" ht="30">
      <c r="A13" s="75" t="s">
        <v>137</v>
      </c>
      <c r="B13" s="76">
        <v>52047000</v>
      </c>
      <c r="C13" s="76"/>
      <c r="D13" s="76">
        <v>55791700</v>
      </c>
    </row>
    <row r="14" spans="1:4" ht="30">
      <c r="A14" s="75" t="s">
        <v>138</v>
      </c>
      <c r="B14" s="76">
        <v>793000</v>
      </c>
      <c r="C14" s="76"/>
      <c r="D14" s="76">
        <v>4467110</v>
      </c>
    </row>
    <row r="15" spans="1:4" ht="30">
      <c r="A15" s="75" t="s">
        <v>14</v>
      </c>
      <c r="B15" s="76">
        <v>771000</v>
      </c>
      <c r="C15" s="76"/>
      <c r="D15" s="76"/>
    </row>
    <row r="16" spans="1:4" ht="15">
      <c r="A16" s="75" t="s">
        <v>15</v>
      </c>
      <c r="B16" s="76"/>
      <c r="C16" s="76"/>
      <c r="D16" s="76">
        <v>4850</v>
      </c>
    </row>
    <row r="17" spans="1:4" ht="25.5">
      <c r="A17" s="77" t="s">
        <v>140</v>
      </c>
      <c r="B17" s="78">
        <v>53611000</v>
      </c>
      <c r="C17" s="78"/>
      <c r="D17" s="78">
        <v>60263660</v>
      </c>
    </row>
    <row r="18" spans="1:4" ht="15">
      <c r="A18" s="75" t="s">
        <v>141</v>
      </c>
      <c r="B18" s="76">
        <v>2199000</v>
      </c>
      <c r="C18" s="76"/>
      <c r="D18" s="76">
        <v>2771349</v>
      </c>
    </row>
    <row r="19" spans="1:4" ht="15">
      <c r="A19" s="75" t="s">
        <v>142</v>
      </c>
      <c r="B19" s="76">
        <v>6560000</v>
      </c>
      <c r="C19" s="76"/>
      <c r="D19" s="76">
        <v>6146894</v>
      </c>
    </row>
    <row r="20" spans="1:4" ht="15">
      <c r="A20" s="75" t="s">
        <v>143</v>
      </c>
      <c r="B20" s="76"/>
      <c r="C20" s="76"/>
      <c r="D20" s="76"/>
    </row>
    <row r="21" spans="1:4" ht="15">
      <c r="A21" s="75" t="s">
        <v>144</v>
      </c>
      <c r="B21" s="76"/>
      <c r="C21" s="76"/>
      <c r="D21" s="76"/>
    </row>
    <row r="22" spans="1:4" ht="25.5">
      <c r="A22" s="77" t="s">
        <v>145</v>
      </c>
      <c r="B22" s="78">
        <v>8759000</v>
      </c>
      <c r="C22" s="78"/>
      <c r="D22" s="78">
        <v>8918243</v>
      </c>
    </row>
    <row r="23" spans="1:4" ht="15">
      <c r="A23" s="75" t="s">
        <v>146</v>
      </c>
      <c r="B23" s="76">
        <v>26528000</v>
      </c>
      <c r="C23" s="76"/>
      <c r="D23" s="76">
        <v>35092069</v>
      </c>
    </row>
    <row r="24" spans="1:4" ht="15">
      <c r="A24" s="75" t="s">
        <v>147</v>
      </c>
      <c r="B24" s="76">
        <v>2429000</v>
      </c>
      <c r="C24" s="76"/>
      <c r="D24" s="76">
        <v>3980650</v>
      </c>
    </row>
    <row r="25" spans="1:4" ht="15">
      <c r="A25" s="75" t="s">
        <v>148</v>
      </c>
      <c r="B25" s="76">
        <v>8630000</v>
      </c>
      <c r="C25" s="76"/>
      <c r="D25" s="76">
        <v>10583272</v>
      </c>
    </row>
    <row r="26" spans="1:4" ht="25.5">
      <c r="A26" s="77" t="s">
        <v>149</v>
      </c>
      <c r="B26" s="78">
        <v>37587000</v>
      </c>
      <c r="C26" s="78"/>
      <c r="D26" s="78">
        <v>49655991</v>
      </c>
    </row>
    <row r="27" spans="1:4" ht="15">
      <c r="A27" s="77" t="s">
        <v>150</v>
      </c>
      <c r="B27" s="78">
        <v>365000</v>
      </c>
      <c r="C27" s="78"/>
      <c r="D27" s="78">
        <v>668747</v>
      </c>
    </row>
    <row r="28" spans="1:4" ht="15">
      <c r="A28" s="77" t="s">
        <v>151</v>
      </c>
      <c r="B28" s="78">
        <v>5406000</v>
      </c>
      <c r="C28" s="78"/>
      <c r="D28" s="78">
        <v>2816957</v>
      </c>
    </row>
    <row r="29" spans="1:4" ht="25.5">
      <c r="A29" s="77" t="s">
        <v>152</v>
      </c>
      <c r="B29" s="78">
        <v>2493000</v>
      </c>
      <c r="C29" s="78"/>
      <c r="D29" s="78">
        <v>-826078</v>
      </c>
    </row>
    <row r="30" spans="1:4" ht="30">
      <c r="A30" s="75" t="s">
        <v>16</v>
      </c>
      <c r="B30" s="76"/>
      <c r="C30" s="76"/>
      <c r="D30" s="76">
        <v>99</v>
      </c>
    </row>
    <row r="31" spans="1:4" ht="30">
      <c r="A31" s="75" t="s">
        <v>17</v>
      </c>
      <c r="B31" s="76"/>
      <c r="C31" s="76"/>
      <c r="D31" s="76">
        <v>978</v>
      </c>
    </row>
    <row r="32" spans="1:4" ht="15">
      <c r="A32" s="75" t="s">
        <v>18</v>
      </c>
      <c r="B32" s="76"/>
      <c r="C32" s="76"/>
      <c r="D32" s="76"/>
    </row>
    <row r="33" spans="1:4" ht="25.5">
      <c r="A33" s="77" t="s">
        <v>157</v>
      </c>
      <c r="B33" s="78"/>
      <c r="C33" s="78"/>
      <c r="D33" s="78">
        <v>1077</v>
      </c>
    </row>
    <row r="34" spans="1:4" ht="25.5">
      <c r="A34" s="77" t="s">
        <v>163</v>
      </c>
      <c r="B34" s="78"/>
      <c r="C34" s="78"/>
      <c r="D34" s="78">
        <v>1077</v>
      </c>
    </row>
    <row r="35" spans="1:4" ht="15">
      <c r="A35" s="77" t="s">
        <v>164</v>
      </c>
      <c r="B35" s="78"/>
      <c r="C35" s="78"/>
      <c r="D35" s="78"/>
    </row>
    <row r="36" spans="1:4" ht="30">
      <c r="A36" s="75" t="s">
        <v>165</v>
      </c>
      <c r="B36" s="76"/>
      <c r="C36" s="76"/>
      <c r="D36" s="76"/>
    </row>
    <row r="37" spans="1:4" ht="15">
      <c r="A37" s="75" t="s">
        <v>166</v>
      </c>
      <c r="B37" s="76"/>
      <c r="C37" s="76"/>
      <c r="D37" s="76"/>
    </row>
    <row r="38" spans="1:4" ht="25.5">
      <c r="A38" s="77" t="s">
        <v>167</v>
      </c>
      <c r="B38" s="78"/>
      <c r="C38" s="78"/>
      <c r="D38" s="78"/>
    </row>
    <row r="39" spans="1:4" ht="15">
      <c r="A39" s="77" t="s">
        <v>168</v>
      </c>
      <c r="B39" s="78"/>
      <c r="C39" s="78"/>
      <c r="D39" s="78"/>
    </row>
    <row r="40" spans="1:4" ht="15">
      <c r="A40" s="77" t="s">
        <v>169</v>
      </c>
      <c r="B40" s="78"/>
      <c r="C40" s="78"/>
      <c r="D40" s="78"/>
    </row>
    <row r="41" spans="1:4" ht="15">
      <c r="A41" s="77" t="s">
        <v>170</v>
      </c>
      <c r="B41" s="78">
        <v>2493000</v>
      </c>
      <c r="C41" s="78"/>
      <c r="D41" s="78">
        <v>-825001</v>
      </c>
    </row>
    <row r="42" spans="1:4" ht="15">
      <c r="A42" s="4"/>
      <c r="B42" s="4"/>
      <c r="C42" s="4"/>
      <c r="D42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  <headerFooter>
    <oddHeader>&amp;R15.a melléklet a 3/2017. (V.31.)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00"/>
  </sheetPr>
  <dimension ref="A1:D49"/>
  <sheetViews>
    <sheetView view="pageLayout" workbookViewId="0" topLeftCell="A37">
      <selection activeCell="D40" sqref="D40"/>
    </sheetView>
  </sheetViews>
  <sheetFormatPr defaultColWidth="9.140625" defaultRowHeight="15"/>
  <cols>
    <col min="1" max="1" width="65.00390625" style="0" customWidth="1"/>
    <col min="2" max="2" width="19.421875" style="0" customWidth="1"/>
    <col min="3" max="3" width="14.421875" style="0" customWidth="1"/>
    <col min="4" max="4" width="19.00390625" style="0" customWidth="1"/>
  </cols>
  <sheetData>
    <row r="1" spans="1:4" ht="21" customHeight="1">
      <c r="A1" s="310" t="s">
        <v>774</v>
      </c>
      <c r="B1" s="313"/>
      <c r="C1" s="313"/>
      <c r="D1" s="313"/>
    </row>
    <row r="2" spans="1:4" ht="21" customHeight="1">
      <c r="A2" s="311" t="s">
        <v>171</v>
      </c>
      <c r="B2" s="313"/>
      <c r="C2" s="313"/>
      <c r="D2" s="313"/>
    </row>
    <row r="3" spans="1:4" ht="18">
      <c r="A3" s="194"/>
      <c r="B3" s="195"/>
      <c r="C3" s="195"/>
      <c r="D3" s="195"/>
    </row>
    <row r="4" spans="1:4" ht="15">
      <c r="A4" s="132" t="s">
        <v>524</v>
      </c>
      <c r="B4" s="132"/>
      <c r="C4" s="132"/>
      <c r="D4" s="132"/>
    </row>
    <row r="5" spans="1:4" ht="25.5">
      <c r="A5" s="140" t="s">
        <v>697</v>
      </c>
      <c r="B5" s="125" t="s">
        <v>775</v>
      </c>
      <c r="C5" s="125" t="s">
        <v>102</v>
      </c>
      <c r="D5" s="125" t="s">
        <v>776</v>
      </c>
    </row>
    <row r="6" spans="1:4" ht="15">
      <c r="A6" s="75" t="s">
        <v>130</v>
      </c>
      <c r="B6" s="76">
        <f>IF('15.melléklet'!B6+'15.a.mell.'!B6=0,"",'15.melléklet'!B6+'15.a.mell.'!B6)</f>
        <v>19009000</v>
      </c>
      <c r="C6" s="76">
        <f>IF('15.melléklet'!C6+'15.a.mell.'!C6=0,"",'15.melléklet'!C6+'15.a.mell.'!C6)</f>
      </c>
      <c r="D6" s="76">
        <f>IF('15.melléklet'!D6+'15.a.mell.'!D6=0,"",'15.melléklet'!D6+'15.a.mell.'!D6)</f>
        <v>22223396</v>
      </c>
    </row>
    <row r="7" spans="1:4" ht="30">
      <c r="A7" s="75" t="s">
        <v>131</v>
      </c>
      <c r="B7" s="76">
        <f>IF('15.melléklet'!B7+'15.a.mell.'!B7=0,"",'15.melléklet'!B7+'15.a.mell.'!B7)</f>
        <v>2883000</v>
      </c>
      <c r="C7" s="76">
        <f>IF('15.melléklet'!C7+'15.a.mell.'!C7=0,"",'15.melléklet'!C7+'15.a.mell.'!C7)</f>
      </c>
      <c r="D7" s="76">
        <f>IF('15.melléklet'!D7+'15.a.mell.'!D7=0,"",'15.melléklet'!D7+'15.a.mell.'!D7)</f>
        <v>1649625</v>
      </c>
    </row>
    <row r="8" spans="1:4" ht="15">
      <c r="A8" s="75" t="s">
        <v>132</v>
      </c>
      <c r="B8" s="76">
        <f>IF('15.melléklet'!B8+'15.a.mell.'!B8=0,"",'15.melléklet'!B8+'15.a.mell.'!B8)</f>
        <v>814000</v>
      </c>
      <c r="C8" s="76">
        <f>IF('15.melléklet'!C8+'15.a.mell.'!C8=0,"",'15.melléklet'!C8+'15.a.mell.'!C8)</f>
      </c>
      <c r="D8" s="76">
        <f>IF('15.melléklet'!D8+'15.a.mell.'!D8=0,"",'15.melléklet'!D8+'15.a.mell.'!D8)</f>
        <v>2437368</v>
      </c>
    </row>
    <row r="9" spans="1:4" ht="25.5">
      <c r="A9" s="77" t="s">
        <v>133</v>
      </c>
      <c r="B9" s="78">
        <f>IF('15.melléklet'!B9+'15.a.mell.'!B9=0,"",'15.melléklet'!B9+'15.a.mell.'!B9)</f>
        <v>22706000</v>
      </c>
      <c r="C9" s="78">
        <f>IF('15.melléklet'!C9+'15.a.mell.'!C9=0,"",'15.melléklet'!C9+'15.a.mell.'!C9)</f>
      </c>
      <c r="D9" s="78">
        <f>IF('15.melléklet'!D9+'15.a.mell.'!D9=0,"",'15.melléklet'!D9+'15.a.mell.'!D9)</f>
        <v>26310389</v>
      </c>
    </row>
    <row r="10" spans="1:4" ht="15">
      <c r="A10" s="75" t="s">
        <v>134</v>
      </c>
      <c r="B10" s="76">
        <f>IF('15.melléklet'!B10+'15.a.mell.'!B10=0,"",'15.melléklet'!B10+'15.a.mell.'!B10)</f>
      </c>
      <c r="C10" s="76">
        <f>IF('15.melléklet'!C10+'15.a.mell.'!C10=0,"",'15.melléklet'!C10+'15.a.mell.'!C10)</f>
      </c>
      <c r="D10" s="76">
        <f>IF('15.melléklet'!D10+'15.a.mell.'!D10=0,"",'15.melléklet'!D10+'15.a.mell.'!D10)</f>
      </c>
    </row>
    <row r="11" spans="1:4" ht="15">
      <c r="A11" s="75" t="s">
        <v>135</v>
      </c>
      <c r="B11" s="76">
        <f>IF('15.melléklet'!B11+'15.a.mell.'!B11=0,"",'15.melléklet'!B11+'15.a.mell.'!B11)</f>
      </c>
      <c r="C11" s="76">
        <f>IF('15.melléklet'!C11+'15.a.mell.'!C11=0,"",'15.melléklet'!C11+'15.a.mell.'!C11)</f>
      </c>
      <c r="D11" s="76">
        <f>IF('15.melléklet'!D11+'15.a.mell.'!D11=0,"",'15.melléklet'!D11+'15.a.mell.'!D11)</f>
      </c>
    </row>
    <row r="12" spans="1:4" ht="25.5">
      <c r="A12" s="77" t="s">
        <v>136</v>
      </c>
      <c r="B12" s="78">
        <f>IF('15.melléklet'!B12+'15.a.mell.'!B12=0,"",'15.melléklet'!B12+'15.a.mell.'!B12)</f>
      </c>
      <c r="C12" s="78">
        <f>IF('15.melléklet'!C12+'15.a.mell.'!C12=0,"",'15.melléklet'!C12+'15.a.mell.'!C12)</f>
      </c>
      <c r="D12" s="78">
        <f>IF('15.melléklet'!D12+'15.a.mell.'!D12=0,"",'15.melléklet'!D12+'15.a.mell.'!D12)</f>
      </c>
    </row>
    <row r="13" spans="1:4" ht="30">
      <c r="A13" s="75" t="s">
        <v>137</v>
      </c>
      <c r="B13" s="76">
        <f>IF('15.melléklet'!B13+'15.a.mell.'!B13=0,"",'15.melléklet'!B13+'15.a.mell.'!B13)</f>
        <v>200491000</v>
      </c>
      <c r="C13" s="76">
        <f>IF('15.melléklet'!C13+'15.a.mell.'!C13=0,"",'15.melléklet'!C13+'15.a.mell.'!C13)</f>
      </c>
      <c r="D13" s="76">
        <f>IF('15.melléklet'!D13+'15.a.mell.'!D13=0,"",'15.melléklet'!D13+'15.a.mell.'!D13)</f>
        <v>202703387</v>
      </c>
    </row>
    <row r="14" spans="1:4" ht="30">
      <c r="A14" s="75" t="s">
        <v>138</v>
      </c>
      <c r="B14" s="76">
        <f>IF('15.melléklet'!B14+'15.a.mell.'!B14=0,"",'15.melléklet'!B14+'15.a.mell.'!B14)</f>
        <v>21406000</v>
      </c>
      <c r="C14" s="76">
        <f>IF('15.melléklet'!C14+'15.a.mell.'!C14=0,"",'15.melléklet'!C14+'15.a.mell.'!C14)</f>
      </c>
      <c r="D14" s="76">
        <f>IF('15.melléklet'!D14+'15.a.mell.'!D14=0,"",'15.melléklet'!D14+'15.a.mell.'!D14)</f>
        <v>47535294</v>
      </c>
    </row>
    <row r="15" spans="1:4" ht="15">
      <c r="A15" s="75" t="s">
        <v>5</v>
      </c>
      <c r="B15" s="76">
        <v>202210</v>
      </c>
      <c r="C15" s="76"/>
      <c r="D15" s="76"/>
    </row>
    <row r="16" spans="1:4" ht="15">
      <c r="A16" s="75" t="s">
        <v>139</v>
      </c>
      <c r="B16" s="76">
        <v>6683000</v>
      </c>
      <c r="C16" s="76">
        <f>IF('15.melléklet'!C16+'15.a.mell.'!C15=0,"",'15.melléklet'!C16+'15.a.mell.'!C15)</f>
      </c>
      <c r="D16" s="76">
        <f>IF('15.melléklet'!D16+'15.a.mell.'!D15=0,"",'15.melléklet'!D16+'15.a.mell.'!D15)</f>
        <v>18315495</v>
      </c>
    </row>
    <row r="17" spans="1:4" ht="25.5">
      <c r="A17" s="77" t="s">
        <v>140</v>
      </c>
      <c r="B17" s="78">
        <f>IF('15.melléklet'!B17+'15.a.mell.'!B17=0,"",'15.melléklet'!B17+'15.a.mell.'!B17)</f>
        <v>430790000</v>
      </c>
      <c r="C17" s="78">
        <f>IF('15.melléklet'!C17+'15.a.mell.'!C17=0,"",'15.melléklet'!C17+'15.a.mell.'!C17)</f>
      </c>
      <c r="D17" s="78">
        <f>IF('15.melléklet'!D17+'15.a.mell.'!D17=0,"",'15.melléklet'!D17+'15.a.mell.'!D17)</f>
        <v>268561026</v>
      </c>
    </row>
    <row r="18" spans="1:4" ht="15">
      <c r="A18" s="75" t="s">
        <v>141</v>
      </c>
      <c r="B18" s="76">
        <f>IF('15.melléklet'!B18+'15.a.mell.'!B18=0,"",'15.melléklet'!B18+'15.a.mell.'!B18)</f>
        <v>7254000</v>
      </c>
      <c r="C18" s="76">
        <f>IF('15.melléklet'!C18+'15.a.mell.'!C18=0,"",'15.melléklet'!C18+'15.a.mell.'!C18)</f>
      </c>
      <c r="D18" s="76">
        <f>IF('15.melléklet'!D18+'15.a.mell.'!D18=0,"",'15.melléklet'!D18+'15.a.mell.'!D18)</f>
        <v>7109448</v>
      </c>
    </row>
    <row r="19" spans="1:4" ht="15">
      <c r="A19" s="75" t="s">
        <v>142</v>
      </c>
      <c r="B19" s="76">
        <f>IF('15.melléklet'!B19+'15.a.mell.'!B19=0,"",'15.melléklet'!B19+'15.a.mell.'!B19)</f>
        <v>39044000</v>
      </c>
      <c r="C19" s="76">
        <f>IF('15.melléklet'!C19+'15.a.mell.'!C19=0,"",'15.melléklet'!C19+'15.a.mell.'!C19)</f>
      </c>
      <c r="D19" s="76">
        <f>IF('15.melléklet'!D19+'15.a.mell.'!D19=0,"",'15.melléklet'!D19+'15.a.mell.'!D19)</f>
        <v>32001827</v>
      </c>
    </row>
    <row r="20" spans="1:4" ht="15">
      <c r="A20" s="75" t="s">
        <v>143</v>
      </c>
      <c r="B20" s="76">
        <f>IF('15.melléklet'!B20+'15.a.mell.'!B20=0,"",'15.melléklet'!B20+'15.a.mell.'!B20)</f>
      </c>
      <c r="C20" s="76">
        <f>IF('15.melléklet'!C20+'15.a.mell.'!C20=0,"",'15.melléklet'!C20+'15.a.mell.'!C20)</f>
      </c>
      <c r="D20" s="76">
        <f>IF('15.melléklet'!D20+'15.a.mell.'!D20=0,"",'15.melléklet'!D20+'15.a.mell.'!D20)</f>
        <v>25027</v>
      </c>
    </row>
    <row r="21" spans="1:4" ht="15">
      <c r="A21" s="75" t="s">
        <v>144</v>
      </c>
      <c r="B21" s="76">
        <f>IF('15.melléklet'!B21+'15.a.mell.'!B21=0,"",'15.melléklet'!B21+'15.a.mell.'!B21)</f>
      </c>
      <c r="C21" s="76">
        <f>IF('15.melléklet'!C21+'15.a.mell.'!C21=0,"",'15.melléklet'!C21+'15.a.mell.'!C21)</f>
      </c>
      <c r="D21" s="76">
        <f>IF('15.melléklet'!D21+'15.a.mell.'!D21=0,"",'15.melléklet'!D21+'15.a.mell.'!D21)</f>
      </c>
    </row>
    <row r="22" spans="1:4" ht="25.5">
      <c r="A22" s="77" t="s">
        <v>145</v>
      </c>
      <c r="B22" s="78">
        <f>IF('15.melléklet'!B22+'15.a.mell.'!B22=0,"",'15.melléklet'!B22+'15.a.mell.'!B22)</f>
        <v>47298000</v>
      </c>
      <c r="C22" s="78">
        <f>IF('15.melléklet'!C22+'15.a.mell.'!C22=0,"",'15.melléklet'!C22+'15.a.mell.'!C22)</f>
      </c>
      <c r="D22" s="78">
        <f>IF('15.melléklet'!D22+'15.a.mell.'!D22=0,"",'15.melléklet'!D22+'15.a.mell.'!D22)</f>
        <v>39136302</v>
      </c>
    </row>
    <row r="23" spans="1:4" ht="15">
      <c r="A23" s="75" t="s">
        <v>146</v>
      </c>
      <c r="B23" s="76">
        <f>IF('15.melléklet'!B23+'15.a.mell.'!B23=0,"",'15.melléklet'!B23+'15.a.mell.'!B23)</f>
        <v>46498000</v>
      </c>
      <c r="C23" s="76">
        <f>IF('15.melléklet'!C23+'15.a.mell.'!C23=0,"",'15.melléklet'!C23+'15.a.mell.'!C23)</f>
      </c>
      <c r="D23" s="76">
        <f>IF('15.melléklet'!D23+'15.a.mell.'!D23=0,"",'15.melléklet'!D23+'15.a.mell.'!D23)</f>
        <v>65019999</v>
      </c>
    </row>
    <row r="24" spans="1:4" ht="15">
      <c r="A24" s="75" t="s">
        <v>147</v>
      </c>
      <c r="B24" s="76">
        <f>IF('15.melléklet'!B24+'15.a.mell.'!B24=0,"",'15.melléklet'!B24+'15.a.mell.'!B24)</f>
        <v>10921000</v>
      </c>
      <c r="C24" s="76">
        <f>IF('15.melléklet'!C24+'15.a.mell.'!C24=0,"",'15.melléklet'!C24+'15.a.mell.'!C24)</f>
      </c>
      <c r="D24" s="76">
        <f>IF('15.melléklet'!D24+'15.a.mell.'!D24=0,"",'15.melléklet'!D24+'15.a.mell.'!D24)</f>
        <v>11382188</v>
      </c>
    </row>
    <row r="25" spans="1:4" ht="15">
      <c r="A25" s="75" t="s">
        <v>148</v>
      </c>
      <c r="B25" s="76">
        <f>IF('15.melléklet'!B25+'15.a.mell.'!B25=0,"",'15.melléklet'!B25+'15.a.mell.'!B25)</f>
        <v>15200000</v>
      </c>
      <c r="C25" s="76">
        <f>IF('15.melléklet'!C25+'15.a.mell.'!C25=0,"",'15.melléklet'!C25+'15.a.mell.'!C25)</f>
      </c>
      <c r="D25" s="76">
        <f>IF('15.melléklet'!D25+'15.a.mell.'!D25=0,"",'15.melléklet'!D25+'15.a.mell.'!D25)</f>
        <v>17684134</v>
      </c>
    </row>
    <row r="26" spans="1:4" ht="25.5">
      <c r="A26" s="77" t="s">
        <v>149</v>
      </c>
      <c r="B26" s="78">
        <f>IF('15.melléklet'!B26+'15.a.mell.'!B26=0,"",'15.melléklet'!B26+'15.a.mell.'!B26)</f>
        <v>72619000</v>
      </c>
      <c r="C26" s="78">
        <f>IF('15.melléklet'!C26+'15.a.mell.'!C26=0,"",'15.melléklet'!C26+'15.a.mell.'!C26)</f>
      </c>
      <c r="D26" s="78">
        <f>IF('15.melléklet'!D26+'15.a.mell.'!D26=0,"",'15.melléklet'!D26+'15.a.mell.'!D26)</f>
        <v>94086321</v>
      </c>
    </row>
    <row r="27" spans="1:4" ht="15">
      <c r="A27" s="77" t="s">
        <v>150</v>
      </c>
      <c r="B27" s="78">
        <f>IF('15.melléklet'!B27+'15.a.mell.'!B27=0,"",'15.melléklet'!B27+'15.a.mell.'!B27)</f>
        <v>26353000</v>
      </c>
      <c r="C27" s="78">
        <f>IF('15.melléklet'!C27+'15.a.mell.'!C27=0,"",'15.melléklet'!C27+'15.a.mell.'!C27)</f>
      </c>
      <c r="D27" s="78">
        <f>IF('15.melléklet'!D27+'15.a.mell.'!D27=0,"",'15.melléklet'!D27+'15.a.mell.'!D27)</f>
        <v>47173730</v>
      </c>
    </row>
    <row r="28" spans="1:4" ht="15">
      <c r="A28" s="77" t="s">
        <v>151</v>
      </c>
      <c r="B28" s="78">
        <f>IF('15.melléklet'!B28+'15.a.mell.'!B28=0,"",'15.melléklet'!B28+'15.a.mell.'!B28)</f>
        <v>171199000</v>
      </c>
      <c r="C28" s="78">
        <f>IF('15.melléklet'!C28+'15.a.mell.'!C28=0,"",'15.melléklet'!C28+'15.a.mell.'!C28)</f>
      </c>
      <c r="D28" s="78">
        <f>IF('15.melléklet'!D28+'15.a.mell.'!D28=0,"",'15.melléklet'!D28+'15.a.mell.'!D28)</f>
        <v>145194698</v>
      </c>
    </row>
    <row r="29" spans="1:4" ht="25.5">
      <c r="A29" s="77" t="s">
        <v>152</v>
      </c>
      <c r="B29" s="78">
        <f>IF('15.melléklet'!B29+'15.a.mell.'!B29=0,"",'15.melléklet'!B29+'15.a.mell.'!B29)</f>
        <v>137027000</v>
      </c>
      <c r="C29" s="78">
        <f>IF('15.melléklet'!C29+'15.a.mell.'!C29=0,"",'15.melléklet'!C29+'15.a.mell.'!C29)</f>
      </c>
      <c r="D29" s="78">
        <f>IF('15.melléklet'!D29+'15.a.mell.'!D29=0,"",'15.melléklet'!D29+'15.a.mell.'!D29)</f>
        <v>-30719636</v>
      </c>
    </row>
    <row r="30" spans="1:4" ht="15">
      <c r="A30" s="75" t="s">
        <v>153</v>
      </c>
      <c r="B30" s="76"/>
      <c r="C30" s="76"/>
      <c r="D30" s="76"/>
    </row>
    <row r="31" spans="1:4" ht="30">
      <c r="A31" s="75" t="s">
        <v>154</v>
      </c>
      <c r="B31" s="76">
        <f>IF('15.melléklet'!B31+'15.a.mell.'!B30=0,"",'15.melléklet'!B31+'15.a.mell.'!B30)</f>
      </c>
      <c r="C31" s="76">
        <f>IF('15.melléklet'!C31+'15.a.mell.'!C30=0,"",'15.melléklet'!C31+'15.a.mell.'!C30)</f>
      </c>
      <c r="D31" s="76">
        <f>IF('15.melléklet'!D31+'15.a.mell.'!D30=0,"",'15.melléklet'!D31+'15.a.mell.'!D30)</f>
        <v>99</v>
      </c>
    </row>
    <row r="32" spans="1:4" ht="30">
      <c r="A32" s="75" t="s">
        <v>155</v>
      </c>
      <c r="B32" s="76">
        <f>IF('15.melléklet'!B32+'15.a.mell.'!B31=0,"",'15.melléklet'!B32+'15.a.mell.'!B31)</f>
        <v>2000</v>
      </c>
      <c r="C32" s="76">
        <f>IF('15.melléklet'!C32+'15.a.mell.'!C31=0,"",'15.melléklet'!C32+'15.a.mell.'!C31)</f>
      </c>
      <c r="D32" s="76">
        <f>IF('15.melléklet'!D32+'15.a.mell.'!D31=0,"",'15.melléklet'!D32+'15.a.mell.'!D31)</f>
        <v>3284</v>
      </c>
    </row>
    <row r="33" spans="1:4" ht="15">
      <c r="A33" s="75" t="s">
        <v>156</v>
      </c>
      <c r="B33" s="76">
        <f>IF('15.melléklet'!B33+'15.a.mell.'!B32=0,"",'15.melléklet'!B33+'15.a.mell.'!B32)</f>
      </c>
      <c r="C33" s="76">
        <f>IF('15.melléklet'!C33+'15.a.mell.'!C32=0,"",'15.melléklet'!C33+'15.a.mell.'!C32)</f>
      </c>
      <c r="D33" s="76">
        <f>IF('15.melléklet'!D33+'15.a.mell.'!D32=0,"",'15.melléklet'!D33+'15.a.mell.'!D32)</f>
      </c>
    </row>
    <row r="34" spans="1:4" ht="25.5">
      <c r="A34" s="77" t="s">
        <v>157</v>
      </c>
      <c r="B34" s="78">
        <f>IF('15.melléklet'!B34+'15.a.mell.'!B33=0,"",'15.melléklet'!B34+'15.a.mell.'!B33)</f>
        <v>2000</v>
      </c>
      <c r="C34" s="78">
        <f>IF('15.melléklet'!C34+'15.a.mell.'!C33=0,"",'15.melléklet'!C34+'15.a.mell.'!C33)</f>
      </c>
      <c r="D34" s="78">
        <f>IF('15.melléklet'!D34+'15.a.mell.'!D33=0,"",'15.melléklet'!D34+'15.a.mell.'!D33)</f>
        <v>3383</v>
      </c>
    </row>
    <row r="35" spans="1:4" ht="15">
      <c r="A35" s="75" t="s">
        <v>158</v>
      </c>
      <c r="B35" s="76">
        <v>66000</v>
      </c>
      <c r="C35" s="76"/>
      <c r="D35" s="76">
        <v>63065</v>
      </c>
    </row>
    <row r="36" spans="1:4" ht="15">
      <c r="A36" s="75" t="s">
        <v>159</v>
      </c>
      <c r="B36" s="76"/>
      <c r="C36" s="76"/>
      <c r="D36" s="76"/>
    </row>
    <row r="37" spans="1:4" ht="15">
      <c r="A37" s="75" t="s">
        <v>160</v>
      </c>
      <c r="B37" s="76"/>
      <c r="C37" s="76"/>
      <c r="D37" s="76"/>
    </row>
    <row r="38" spans="1:4" ht="15">
      <c r="A38" s="75" t="s">
        <v>161</v>
      </c>
      <c r="B38" s="76"/>
      <c r="C38" s="76"/>
      <c r="D38" s="76"/>
    </row>
    <row r="39" spans="1:4" ht="25.5">
      <c r="A39" s="77" t="s">
        <v>162</v>
      </c>
      <c r="B39" s="78">
        <v>66000</v>
      </c>
      <c r="C39" s="78"/>
      <c r="D39" s="78">
        <v>63065</v>
      </c>
    </row>
    <row r="40" spans="1:4" ht="25.5">
      <c r="A40" s="77" t="s">
        <v>163</v>
      </c>
      <c r="B40" s="78">
        <f>IF('15.melléklet'!B40+'15.a.mell.'!B34=0,"",'15.melléklet'!B40+'15.a.mell.'!B34)</f>
        <v>-64000</v>
      </c>
      <c r="C40" s="78">
        <f>IF('15.melléklet'!C40+'15.a.mell.'!C34=0,"",'15.melléklet'!C40+'15.a.mell.'!C34)</f>
      </c>
      <c r="D40" s="78">
        <f>IF('15.melléklet'!D40+'15.a.mell.'!D34=0,"",'15.melléklet'!D40+'15.a.mell.'!D34)</f>
        <v>-59682</v>
      </c>
    </row>
    <row r="41" spans="1:4" ht="15">
      <c r="A41" s="77" t="s">
        <v>164</v>
      </c>
      <c r="B41" s="78">
        <f>IF('15.melléklet'!B41+'15.a.mell.'!B35=0,"",'15.melléklet'!B41+'15.a.mell.'!B35)</f>
      </c>
      <c r="C41" s="78">
        <f>IF('15.melléklet'!C41+'15.a.mell.'!C35=0,"",'15.melléklet'!C41+'15.a.mell.'!C35)</f>
      </c>
      <c r="D41" s="78">
        <f>IF('15.melléklet'!D41+'15.a.mell.'!D35=0,"",'15.melléklet'!D41+'15.a.mell.'!D35)</f>
      </c>
    </row>
    <row r="42" spans="1:4" ht="30">
      <c r="A42" s="75" t="s">
        <v>165</v>
      </c>
      <c r="B42" s="76">
        <f>IF('15.melléklet'!B42+'15.a.mell.'!B36=0,"",'15.melléklet'!B42+'15.a.mell.'!B36)</f>
      </c>
      <c r="C42" s="76">
        <f>IF('15.melléklet'!C42+'15.a.mell.'!C36=0,"",'15.melléklet'!C42+'15.a.mell.'!C36)</f>
      </c>
      <c r="D42" s="76">
        <f>IF('15.melléklet'!D42+'15.a.mell.'!D36=0,"",'15.melléklet'!D42+'15.a.mell.'!D36)</f>
      </c>
    </row>
    <row r="43" spans="1:4" ht="15">
      <c r="A43" s="75" t="s">
        <v>166</v>
      </c>
      <c r="B43" s="76">
        <f>IF('15.melléklet'!B43+'15.a.mell.'!B37=0,"",'15.melléklet'!B43+'15.a.mell.'!B37)</f>
      </c>
      <c r="C43" s="76">
        <f>IF('15.melléklet'!C43+'15.a.mell.'!C37=0,"",'15.melléklet'!C43+'15.a.mell.'!C37)</f>
      </c>
      <c r="D43" s="76">
        <f>IF('15.melléklet'!D43+'15.a.mell.'!D37=0,"",'15.melléklet'!D43+'15.a.mell.'!D37)</f>
      </c>
    </row>
    <row r="44" spans="1:4" ht="25.5">
      <c r="A44" s="77" t="s">
        <v>167</v>
      </c>
      <c r="B44" s="78">
        <f>IF('15.melléklet'!B44+'15.a.mell.'!B38=0,"",'15.melléklet'!B44+'15.a.mell.'!B38)</f>
      </c>
      <c r="C44" s="78">
        <f>IF('15.melléklet'!C44+'15.a.mell.'!C38=0,"",'15.melléklet'!C44+'15.a.mell.'!C38)</f>
      </c>
      <c r="D44" s="78">
        <f>IF('15.melléklet'!D44+'15.a.mell.'!D38=0,"",'15.melléklet'!D44+'15.a.mell.'!D38)</f>
      </c>
    </row>
    <row r="45" spans="1:4" ht="15">
      <c r="A45" s="77" t="s">
        <v>168</v>
      </c>
      <c r="B45" s="78">
        <f>IF('15.melléklet'!B45+'15.a.mell.'!B39=0,"",'15.melléklet'!B45+'15.a.mell.'!B39)</f>
      </c>
      <c r="C45" s="78">
        <f>IF('15.melléklet'!C45+'15.a.mell.'!C39=0,"",'15.melléklet'!C45+'15.a.mell.'!C39)</f>
      </c>
      <c r="D45" s="78">
        <f>IF('15.melléklet'!D45+'15.a.mell.'!D39=0,"",'15.melléklet'!D45+'15.a.mell.'!D39)</f>
      </c>
    </row>
    <row r="46" spans="1:4" ht="15">
      <c r="A46" s="77" t="s">
        <v>169</v>
      </c>
      <c r="B46" s="78">
        <f>IF('15.melléklet'!B46+'15.a.mell.'!B40=0,"",'15.melléklet'!B46+'15.a.mell.'!B40)</f>
      </c>
      <c r="C46" s="78">
        <f>IF('15.melléklet'!C46+'15.a.mell.'!C40=0,"",'15.melléklet'!C46+'15.a.mell.'!C40)</f>
      </c>
      <c r="D46" s="78">
        <f>IF('15.melléklet'!D46+'15.a.mell.'!D40=0,"",'15.melléklet'!D46+'15.a.mell.'!D40)</f>
      </c>
    </row>
    <row r="47" spans="1:4" ht="15">
      <c r="A47" s="77" t="s">
        <v>170</v>
      </c>
      <c r="B47" s="78">
        <f>IF('15.melléklet'!B47+'15.a.mell.'!B41=0,"",'15.melléklet'!B47+'15.a.mell.'!B41)</f>
        <v>136963000</v>
      </c>
      <c r="C47" s="78">
        <f>IF('15.melléklet'!C47+'15.a.mell.'!C41=0,"",'15.melléklet'!C47+'15.a.mell.'!C41)</f>
      </c>
      <c r="D47" s="78">
        <f>IF('15.melléklet'!D47+'15.a.mell.'!D41=0,"",'15.melléklet'!D47+'15.a.mell.'!D41)</f>
        <v>-30779318</v>
      </c>
    </row>
    <row r="48" spans="1:4" ht="15">
      <c r="A48" s="132"/>
      <c r="B48" s="132"/>
      <c r="C48" s="132"/>
      <c r="D48" s="132"/>
    </row>
    <row r="49" ht="15">
      <c r="D49" s="13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 alignWithMargins="0">
    <oddHeader>&amp;R15.b. melléklet a 3/2017. (V.31.)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view="pageLayout" zoomScale="77" zoomScalePageLayoutView="77" workbookViewId="0" topLeftCell="C91">
      <selection activeCell="A2" sqref="A2:N2"/>
    </sheetView>
  </sheetViews>
  <sheetFormatPr defaultColWidth="9.140625" defaultRowHeight="15"/>
  <cols>
    <col min="1" max="1" width="71.57421875" style="0" customWidth="1"/>
    <col min="3" max="3" width="15.421875" style="0" customWidth="1"/>
    <col min="4" max="4" width="14.421875" style="0" customWidth="1"/>
    <col min="5" max="5" width="14.7109375" style="0" customWidth="1"/>
    <col min="6" max="6" width="7.7109375" style="0" customWidth="1"/>
    <col min="7" max="7" width="7.5742187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7109375" style="0" customWidth="1"/>
    <col min="12" max="12" width="14.8515625" style="0" customWidth="1"/>
    <col min="13" max="13" width="15.00390625" style="0" customWidth="1"/>
    <col min="14" max="14" width="14.8515625" style="0" customWidth="1"/>
  </cols>
  <sheetData>
    <row r="1" spans="1:14" ht="24" customHeight="1">
      <c r="A1" s="283" t="s">
        <v>780</v>
      </c>
      <c r="B1" s="284"/>
      <c r="C1" s="284"/>
      <c r="D1" s="284"/>
      <c r="E1" s="284"/>
      <c r="F1" s="285"/>
      <c r="G1" s="279"/>
      <c r="H1" s="279"/>
      <c r="I1" s="279"/>
      <c r="J1" s="279"/>
      <c r="K1" s="279"/>
      <c r="L1" s="279"/>
      <c r="M1" s="279"/>
      <c r="N1" s="279"/>
    </row>
    <row r="2" spans="1:14" ht="24" customHeight="1">
      <c r="A2" s="286" t="s">
        <v>781</v>
      </c>
      <c r="B2" s="287"/>
      <c r="C2" s="287"/>
      <c r="D2" s="287"/>
      <c r="E2" s="287"/>
      <c r="F2" s="285"/>
      <c r="G2" s="279"/>
      <c r="H2" s="279"/>
      <c r="I2" s="279"/>
      <c r="J2" s="279"/>
      <c r="K2" s="279"/>
      <c r="L2" s="279"/>
      <c r="M2" s="279"/>
      <c r="N2" s="279"/>
    </row>
    <row r="3" ht="18">
      <c r="A3" s="42"/>
    </row>
    <row r="4" ht="15">
      <c r="A4" s="130" t="s">
        <v>725</v>
      </c>
    </row>
    <row r="5" spans="1:14" ht="30" customHeight="1">
      <c r="A5" s="288" t="s">
        <v>212</v>
      </c>
      <c r="B5" s="290" t="s">
        <v>213</v>
      </c>
      <c r="C5" s="281" t="s">
        <v>684</v>
      </c>
      <c r="D5" s="281"/>
      <c r="E5" s="281"/>
      <c r="F5" s="281" t="s">
        <v>685</v>
      </c>
      <c r="G5" s="281"/>
      <c r="H5" s="281"/>
      <c r="I5" s="281" t="s">
        <v>686</v>
      </c>
      <c r="J5" s="281"/>
      <c r="K5" s="281"/>
      <c r="L5" s="282" t="s">
        <v>721</v>
      </c>
      <c r="M5" s="282"/>
      <c r="N5" s="282"/>
    </row>
    <row r="6" spans="1:14" ht="26.25" customHeight="1">
      <c r="A6" s="289"/>
      <c r="B6" s="291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" customHeight="1">
      <c r="A7" s="32" t="s">
        <v>392</v>
      </c>
      <c r="B7" s="6" t="s">
        <v>393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ht="24" customHeight="1">
      <c r="A8" s="5" t="s">
        <v>394</v>
      </c>
      <c r="B8" s="6" t="s">
        <v>395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28.5" customHeight="1">
      <c r="A9" s="5" t="s">
        <v>396</v>
      </c>
      <c r="B9" s="6" t="s">
        <v>397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1:14" ht="20.25" customHeight="1">
      <c r="A10" s="5" t="s">
        <v>398</v>
      </c>
      <c r="B10" s="6" t="s">
        <v>399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 ht="15" customHeight="1">
      <c r="A11" s="5" t="s">
        <v>400</v>
      </c>
      <c r="B11" s="6" t="s">
        <v>401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spans="1:14" ht="15" customHeight="1">
      <c r="A12" s="5" t="s">
        <v>402</v>
      </c>
      <c r="B12" s="6" t="s">
        <v>403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5" customHeight="1">
      <c r="A13" s="7" t="s">
        <v>616</v>
      </c>
      <c r="B13" s="8" t="s">
        <v>404</v>
      </c>
      <c r="C13" s="203"/>
      <c r="D13" s="203">
        <f>SUM(D7:D12)</f>
        <v>0</v>
      </c>
      <c r="E13" s="203">
        <f aca="true" t="shared" si="0" ref="E13:N13">SUM(E7:E12)</f>
        <v>0</v>
      </c>
      <c r="F13" s="203">
        <f t="shared" si="0"/>
        <v>0</v>
      </c>
      <c r="G13" s="203">
        <f t="shared" si="0"/>
        <v>0</v>
      </c>
      <c r="H13" s="203">
        <f t="shared" si="0"/>
        <v>0</v>
      </c>
      <c r="I13" s="203">
        <f t="shared" si="0"/>
        <v>0</v>
      </c>
      <c r="J13" s="203">
        <f t="shared" si="0"/>
        <v>0</v>
      </c>
      <c r="K13" s="203">
        <f t="shared" si="0"/>
        <v>0</v>
      </c>
      <c r="L13" s="203">
        <f t="shared" si="0"/>
        <v>0</v>
      </c>
      <c r="M13" s="203">
        <f t="shared" si="0"/>
        <v>0</v>
      </c>
      <c r="N13" s="203">
        <f t="shared" si="0"/>
        <v>0</v>
      </c>
    </row>
    <row r="14" spans="1:14" ht="15" customHeight="1">
      <c r="A14" s="5" t="s">
        <v>405</v>
      </c>
      <c r="B14" s="6" t="s">
        <v>406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17.25" customHeight="1">
      <c r="A15" s="5" t="s">
        <v>629</v>
      </c>
      <c r="B15" s="6" t="s">
        <v>408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4" ht="31.5" customHeight="1">
      <c r="A16" s="5" t="s">
        <v>578</v>
      </c>
      <c r="B16" s="6" t="s">
        <v>409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ht="28.5" customHeight="1">
      <c r="A17" s="5" t="s">
        <v>579</v>
      </c>
      <c r="B17" s="6" t="s">
        <v>410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ht="16.5" customHeight="1">
      <c r="A18" s="5" t="s">
        <v>580</v>
      </c>
      <c r="B18" s="6" t="s">
        <v>411</v>
      </c>
      <c r="C18" s="203">
        <v>3871279</v>
      </c>
      <c r="D18" s="203">
        <v>3871279</v>
      </c>
      <c r="E18" s="203">
        <v>4467110</v>
      </c>
      <c r="F18" s="203"/>
      <c r="G18" s="203"/>
      <c r="H18" s="203"/>
      <c r="I18" s="203"/>
      <c r="J18" s="203"/>
      <c r="K18" s="203"/>
      <c r="L18" s="203">
        <v>3871279</v>
      </c>
      <c r="M18" s="203">
        <v>3871279</v>
      </c>
      <c r="N18" s="203">
        <v>4467110</v>
      </c>
    </row>
    <row r="19" spans="1:14" ht="15" customHeight="1">
      <c r="A19" s="38" t="s">
        <v>617</v>
      </c>
      <c r="B19" s="44" t="s">
        <v>412</v>
      </c>
      <c r="C19" s="205">
        <f>SUM(C13:C18)</f>
        <v>3871279</v>
      </c>
      <c r="D19" s="205">
        <f>SUM(D13:D18)</f>
        <v>3871279</v>
      </c>
      <c r="E19" s="205">
        <f>SUM(E13:E18)</f>
        <v>4467110</v>
      </c>
      <c r="F19" s="203"/>
      <c r="G19" s="203"/>
      <c r="H19" s="203"/>
      <c r="I19" s="203"/>
      <c r="J19" s="203"/>
      <c r="K19" s="203"/>
      <c r="L19" s="205">
        <f>SUM(L13:L18)</f>
        <v>3871279</v>
      </c>
      <c r="M19" s="205">
        <f>SUM(M13:M18)</f>
        <v>3871279</v>
      </c>
      <c r="N19" s="205">
        <f>SUM(N13:N18)</f>
        <v>4467110</v>
      </c>
    </row>
    <row r="20" spans="1:14" ht="15" customHeight="1">
      <c r="A20" s="5" t="s">
        <v>584</v>
      </c>
      <c r="B20" s="6" t="s">
        <v>421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ht="15" customHeight="1">
      <c r="A21" s="5" t="s">
        <v>585</v>
      </c>
      <c r="B21" s="6" t="s">
        <v>422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15" customHeight="1">
      <c r="A22" s="7" t="s">
        <v>619</v>
      </c>
      <c r="B22" s="8" t="s">
        <v>423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ht="15" customHeight="1">
      <c r="A23" s="5" t="s">
        <v>586</v>
      </c>
      <c r="B23" s="6" t="s">
        <v>424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ht="15" customHeight="1">
      <c r="A24" s="5" t="s">
        <v>587</v>
      </c>
      <c r="B24" s="6" t="s">
        <v>425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ht="15" customHeight="1">
      <c r="A25" s="5" t="s">
        <v>588</v>
      </c>
      <c r="B25" s="6" t="s">
        <v>426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</row>
    <row r="26" spans="1:14" ht="15" customHeight="1">
      <c r="A26" s="5" t="s">
        <v>589</v>
      </c>
      <c r="B26" s="6" t="s">
        <v>427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1:14" ht="15" customHeight="1">
      <c r="A27" s="5" t="s">
        <v>590</v>
      </c>
      <c r="B27" s="6" t="s">
        <v>430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ht="15" customHeight="1">
      <c r="A28" s="5" t="s">
        <v>431</v>
      </c>
      <c r="B28" s="6" t="s">
        <v>432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ht="15" customHeight="1">
      <c r="A29" s="5" t="s">
        <v>591</v>
      </c>
      <c r="B29" s="6" t="s">
        <v>433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1:14" ht="15" customHeight="1">
      <c r="A30" s="5" t="s">
        <v>592</v>
      </c>
      <c r="B30" s="6" t="s">
        <v>438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1:14" ht="15" customHeight="1">
      <c r="A31" s="7" t="s">
        <v>620</v>
      </c>
      <c r="B31" s="8" t="s">
        <v>441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15" customHeight="1">
      <c r="A32" s="5" t="s">
        <v>593</v>
      </c>
      <c r="B32" s="6" t="s">
        <v>442</v>
      </c>
      <c r="C32" s="203"/>
      <c r="D32" s="203">
        <v>831000</v>
      </c>
      <c r="E32" s="203">
        <v>970200</v>
      </c>
      <c r="F32" s="203"/>
      <c r="G32" s="203"/>
      <c r="H32" s="203"/>
      <c r="I32" s="203"/>
      <c r="J32" s="203"/>
      <c r="K32" s="203"/>
      <c r="L32" s="203"/>
      <c r="M32" s="203">
        <v>831000</v>
      </c>
      <c r="N32" s="203">
        <v>970200</v>
      </c>
    </row>
    <row r="33" spans="1:14" ht="15" customHeight="1">
      <c r="A33" s="38" t="s">
        <v>621</v>
      </c>
      <c r="B33" s="44" t="s">
        <v>443</v>
      </c>
      <c r="C33" s="203">
        <f>SUM(C20:C32)</f>
        <v>0</v>
      </c>
      <c r="D33" s="203">
        <f aca="true" t="shared" si="1" ref="D33:N33">SUM(D20:D32)</f>
        <v>831000</v>
      </c>
      <c r="E33" s="203">
        <f t="shared" si="1"/>
        <v>970200</v>
      </c>
      <c r="F33" s="203">
        <f t="shared" si="1"/>
        <v>0</v>
      </c>
      <c r="G33" s="203">
        <f t="shared" si="1"/>
        <v>0</v>
      </c>
      <c r="H33" s="203">
        <f t="shared" si="1"/>
        <v>0</v>
      </c>
      <c r="I33" s="203">
        <f t="shared" si="1"/>
        <v>0</v>
      </c>
      <c r="J33" s="203">
        <f t="shared" si="1"/>
        <v>0</v>
      </c>
      <c r="K33" s="203">
        <f t="shared" si="1"/>
        <v>0</v>
      </c>
      <c r="L33" s="203">
        <f t="shared" si="1"/>
        <v>0</v>
      </c>
      <c r="M33" s="203">
        <f t="shared" si="1"/>
        <v>831000</v>
      </c>
      <c r="N33" s="203">
        <f t="shared" si="1"/>
        <v>970200</v>
      </c>
    </row>
    <row r="34" spans="1:14" ht="15" customHeight="1">
      <c r="A34" s="13" t="s">
        <v>444</v>
      </c>
      <c r="B34" s="6" t="s">
        <v>445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</row>
    <row r="35" spans="1:14" ht="15" customHeight="1">
      <c r="A35" s="13" t="s">
        <v>594</v>
      </c>
      <c r="B35" s="6" t="s">
        <v>446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ht="15" customHeight="1">
      <c r="A36" s="13" t="s">
        <v>595</v>
      </c>
      <c r="B36" s="6" t="s">
        <v>447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ht="15" customHeight="1">
      <c r="A37" s="13" t="s">
        <v>596</v>
      </c>
      <c r="B37" s="6" t="s">
        <v>448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8" spans="1:14" ht="15" customHeight="1">
      <c r="A38" s="13" t="s">
        <v>449</v>
      </c>
      <c r="B38" s="6" t="s">
        <v>450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4" ht="15" customHeight="1">
      <c r="A39" s="13" t="s">
        <v>451</v>
      </c>
      <c r="B39" s="6" t="s">
        <v>452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ht="15" customHeight="1">
      <c r="A40" s="13" t="s">
        <v>453</v>
      </c>
      <c r="B40" s="6" t="s">
        <v>454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ht="15" customHeight="1">
      <c r="A41" s="13" t="s">
        <v>597</v>
      </c>
      <c r="B41" s="6" t="s">
        <v>455</v>
      </c>
      <c r="C41" s="203"/>
      <c r="D41" s="203"/>
      <c r="E41" s="203">
        <v>99</v>
      </c>
      <c r="F41" s="203"/>
      <c r="G41" s="203"/>
      <c r="H41" s="203"/>
      <c r="I41" s="203"/>
      <c r="J41" s="203"/>
      <c r="K41" s="203"/>
      <c r="L41" s="203"/>
      <c r="M41" s="203"/>
      <c r="N41" s="203">
        <v>99</v>
      </c>
    </row>
    <row r="42" spans="1:14" ht="15" customHeight="1">
      <c r="A42" s="13" t="s">
        <v>598</v>
      </c>
      <c r="B42" s="6" t="s">
        <v>456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15" customHeight="1">
      <c r="A43" s="13" t="s">
        <v>599</v>
      </c>
      <c r="B43" s="6" t="s">
        <v>457</v>
      </c>
      <c r="C43" s="203"/>
      <c r="D43" s="203"/>
      <c r="E43" s="203">
        <v>4850</v>
      </c>
      <c r="F43" s="203"/>
      <c r="G43" s="203"/>
      <c r="H43" s="203"/>
      <c r="I43" s="203"/>
      <c r="J43" s="203"/>
      <c r="K43" s="203"/>
      <c r="L43" s="203"/>
      <c r="M43" s="203"/>
      <c r="N43" s="203">
        <v>4850</v>
      </c>
    </row>
    <row r="44" spans="1:14" ht="15" customHeight="1">
      <c r="A44" s="43" t="s">
        <v>622</v>
      </c>
      <c r="B44" s="44" t="s">
        <v>458</v>
      </c>
      <c r="C44" s="203">
        <f>SUM(C34:C43)</f>
        <v>0</v>
      </c>
      <c r="D44" s="203">
        <f aca="true" t="shared" si="2" ref="D44:N44">SUM(D34:D43)</f>
        <v>0</v>
      </c>
      <c r="E44" s="203">
        <f t="shared" si="2"/>
        <v>4949</v>
      </c>
      <c r="F44" s="203">
        <f t="shared" si="2"/>
        <v>0</v>
      </c>
      <c r="G44" s="203">
        <f t="shared" si="2"/>
        <v>0</v>
      </c>
      <c r="H44" s="203">
        <f t="shared" si="2"/>
        <v>0</v>
      </c>
      <c r="I44" s="203">
        <f t="shared" si="2"/>
        <v>0</v>
      </c>
      <c r="J44" s="203">
        <f t="shared" si="2"/>
        <v>0</v>
      </c>
      <c r="K44" s="203">
        <f t="shared" si="2"/>
        <v>0</v>
      </c>
      <c r="L44" s="203">
        <f t="shared" si="2"/>
        <v>0</v>
      </c>
      <c r="M44" s="203">
        <f t="shared" si="2"/>
        <v>0</v>
      </c>
      <c r="N44" s="203">
        <f t="shared" si="2"/>
        <v>4949</v>
      </c>
    </row>
    <row r="45" spans="1:14" ht="38.25" customHeight="1">
      <c r="A45" s="13" t="s">
        <v>467</v>
      </c>
      <c r="B45" s="6" t="s">
        <v>468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</row>
    <row r="46" spans="1:14" ht="32.25" customHeight="1">
      <c r="A46" s="5" t="s">
        <v>603</v>
      </c>
      <c r="B46" s="6" t="s">
        <v>469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4" ht="15" customHeight="1">
      <c r="A47" s="13" t="s">
        <v>604</v>
      </c>
      <c r="B47" s="6" t="s">
        <v>470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ht="15" customHeight="1">
      <c r="A48" s="38" t="s">
        <v>624</v>
      </c>
      <c r="B48" s="44" t="s">
        <v>471</v>
      </c>
      <c r="C48" s="203">
        <f>SUM(C45:C47)</f>
        <v>0</v>
      </c>
      <c r="D48" s="203">
        <f aca="true" t="shared" si="3" ref="D48:N48">SUM(D45:D47)</f>
        <v>0</v>
      </c>
      <c r="E48" s="203">
        <f t="shared" si="3"/>
        <v>0</v>
      </c>
      <c r="F48" s="203">
        <f t="shared" si="3"/>
        <v>0</v>
      </c>
      <c r="G48" s="203">
        <f t="shared" si="3"/>
        <v>0</v>
      </c>
      <c r="H48" s="203">
        <f t="shared" si="3"/>
        <v>0</v>
      </c>
      <c r="I48" s="203">
        <f t="shared" si="3"/>
        <v>0</v>
      </c>
      <c r="J48" s="203">
        <f t="shared" si="3"/>
        <v>0</v>
      </c>
      <c r="K48" s="203">
        <f t="shared" si="3"/>
        <v>0</v>
      </c>
      <c r="L48" s="203">
        <f t="shared" si="3"/>
        <v>0</v>
      </c>
      <c r="M48" s="203">
        <f t="shared" si="3"/>
        <v>0</v>
      </c>
      <c r="N48" s="203">
        <f t="shared" si="3"/>
        <v>0</v>
      </c>
    </row>
    <row r="49" spans="1:14" ht="15" customHeight="1">
      <c r="A49" s="113" t="s">
        <v>683</v>
      </c>
      <c r="B49" s="114"/>
      <c r="C49" s="208">
        <f>SUM(C48,C44+C33+C19)</f>
        <v>3871279</v>
      </c>
      <c r="D49" s="208">
        <f aca="true" t="shared" si="4" ref="D49:N49">SUM(D48,D44+D33+D19)</f>
        <v>4702279</v>
      </c>
      <c r="E49" s="208">
        <f t="shared" si="4"/>
        <v>5442259</v>
      </c>
      <c r="F49" s="208">
        <f t="shared" si="4"/>
        <v>0</v>
      </c>
      <c r="G49" s="208">
        <f t="shared" si="4"/>
        <v>0</v>
      </c>
      <c r="H49" s="208">
        <f t="shared" si="4"/>
        <v>0</v>
      </c>
      <c r="I49" s="208">
        <f t="shared" si="4"/>
        <v>0</v>
      </c>
      <c r="J49" s="208">
        <f t="shared" si="4"/>
        <v>0</v>
      </c>
      <c r="K49" s="208">
        <f t="shared" si="4"/>
        <v>0</v>
      </c>
      <c r="L49" s="208">
        <f t="shared" si="4"/>
        <v>3871279</v>
      </c>
      <c r="M49" s="208">
        <f t="shared" si="4"/>
        <v>4702279</v>
      </c>
      <c r="N49" s="208">
        <f t="shared" si="4"/>
        <v>5442259</v>
      </c>
    </row>
    <row r="50" spans="1:14" ht="15" customHeight="1">
      <c r="A50" s="5" t="s">
        <v>413</v>
      </c>
      <c r="B50" s="6" t="s">
        <v>414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ht="27" customHeight="1">
      <c r="A51" s="5" t="s">
        <v>415</v>
      </c>
      <c r="B51" s="6" t="s">
        <v>416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ht="29.25" customHeight="1">
      <c r="A52" s="5" t="s">
        <v>581</v>
      </c>
      <c r="B52" s="6" t="s">
        <v>417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  <row r="53" spans="1:14" ht="29.25" customHeight="1">
      <c r="A53" s="5" t="s">
        <v>582</v>
      </c>
      <c r="B53" s="6" t="s">
        <v>418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ht="21" customHeight="1">
      <c r="A54" s="5" t="s">
        <v>583</v>
      </c>
      <c r="B54" s="6" t="s">
        <v>419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ht="15" customHeight="1">
      <c r="A55" s="38" t="s">
        <v>618</v>
      </c>
      <c r="B55" s="44" t="s">
        <v>420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</row>
    <row r="56" spans="1:14" ht="15" customHeight="1">
      <c r="A56" s="13" t="s">
        <v>600</v>
      </c>
      <c r="B56" s="6" t="s">
        <v>459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</row>
    <row r="57" spans="1:14" ht="15" customHeight="1">
      <c r="A57" s="13" t="s">
        <v>601</v>
      </c>
      <c r="B57" s="6" t="s">
        <v>460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1:14" ht="15" customHeight="1">
      <c r="A58" s="13" t="s">
        <v>461</v>
      </c>
      <c r="B58" s="6" t="s">
        <v>462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4" ht="15" customHeight="1">
      <c r="A59" s="13" t="s">
        <v>602</v>
      </c>
      <c r="B59" s="6" t="s">
        <v>463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0" spans="1:14" ht="15" customHeight="1">
      <c r="A60" s="13" t="s">
        <v>464</v>
      </c>
      <c r="B60" s="6" t="s">
        <v>465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1:14" ht="15" customHeight="1">
      <c r="A61" s="38" t="s">
        <v>623</v>
      </c>
      <c r="B61" s="44" t="s">
        <v>466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1:14" ht="29.25" customHeight="1">
      <c r="A62" s="13" t="s">
        <v>472</v>
      </c>
      <c r="B62" s="6" t="s">
        <v>473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1:14" ht="36.75" customHeight="1">
      <c r="A63" s="5" t="s">
        <v>605</v>
      </c>
      <c r="B63" s="6" t="s">
        <v>474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ht="15" customHeight="1">
      <c r="A64" s="13" t="s">
        <v>606</v>
      </c>
      <c r="B64" s="6" t="s">
        <v>475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</row>
    <row r="65" spans="1:14" ht="15" customHeight="1">
      <c r="A65" s="38" t="s">
        <v>626</v>
      </c>
      <c r="B65" s="44" t="s">
        <v>476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1:14" ht="15" customHeight="1">
      <c r="A66" s="113" t="s">
        <v>682</v>
      </c>
      <c r="B66" s="114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14" ht="15.75">
      <c r="A67" s="95" t="s">
        <v>625</v>
      </c>
      <c r="B67" s="89" t="s">
        <v>477</v>
      </c>
      <c r="C67" s="241">
        <f>C65+C48+C61+C44+C33+C55+C19</f>
        <v>3871279</v>
      </c>
      <c r="D67" s="241">
        <f>D65+D48+D61+D44+D33+D55+D19</f>
        <v>4702279</v>
      </c>
      <c r="E67" s="241">
        <f>E65+E48+E61+E44+E33+E55+E19</f>
        <v>5442259</v>
      </c>
      <c r="F67" s="242"/>
      <c r="G67" s="242"/>
      <c r="H67" s="242"/>
      <c r="I67" s="242"/>
      <c r="J67" s="242"/>
      <c r="K67" s="242"/>
      <c r="L67" s="241">
        <f>L65+L48+L61+L44+L33+L55+L19</f>
        <v>3871279</v>
      </c>
      <c r="M67" s="241">
        <f>M65+M48+M61+M44+M33+M55+M19</f>
        <v>4702279</v>
      </c>
      <c r="N67" s="241">
        <f>N65+N48+N61+N44+N33+N55+N19</f>
        <v>5442259</v>
      </c>
    </row>
    <row r="68" spans="1:14" ht="15.75">
      <c r="A68" s="97" t="s">
        <v>691</v>
      </c>
      <c r="B68" s="98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</row>
    <row r="69" spans="1:14" ht="15.75">
      <c r="A69" s="97" t="s">
        <v>692</v>
      </c>
      <c r="B69" s="98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</row>
    <row r="70" spans="1:14" ht="15">
      <c r="A70" s="36" t="s">
        <v>607</v>
      </c>
      <c r="B70" s="5" t="s">
        <v>478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  <row r="71" spans="1:14" ht="15">
      <c r="A71" s="13" t="s">
        <v>479</v>
      </c>
      <c r="B71" s="5" t="s">
        <v>480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</row>
    <row r="72" spans="1:14" ht="15">
      <c r="A72" s="36" t="s">
        <v>608</v>
      </c>
      <c r="B72" s="5" t="s">
        <v>481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</row>
    <row r="73" spans="1:14" ht="15">
      <c r="A73" s="15" t="s">
        <v>627</v>
      </c>
      <c r="B73" s="7" t="s">
        <v>482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</row>
    <row r="74" spans="1:14" ht="15">
      <c r="A74" s="13" t="s">
        <v>609</v>
      </c>
      <c r="B74" s="5" t="s">
        <v>483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</row>
    <row r="75" spans="1:14" ht="15">
      <c r="A75" s="36" t="s">
        <v>484</v>
      </c>
      <c r="B75" s="5" t="s">
        <v>485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</row>
    <row r="76" spans="1:14" ht="15">
      <c r="A76" s="13" t="s">
        <v>610</v>
      </c>
      <c r="B76" s="5" t="s">
        <v>486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</row>
    <row r="77" spans="1:14" ht="15">
      <c r="A77" s="36" t="s">
        <v>487</v>
      </c>
      <c r="B77" s="5" t="s">
        <v>488</v>
      </c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</row>
    <row r="78" spans="1:14" ht="15">
      <c r="A78" s="14" t="s">
        <v>628</v>
      </c>
      <c r="B78" s="7" t="s">
        <v>489</v>
      </c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</row>
    <row r="79" spans="1:14" ht="15">
      <c r="A79" s="5" t="s">
        <v>689</v>
      </c>
      <c r="B79" s="5" t="s">
        <v>490</v>
      </c>
      <c r="C79" s="203">
        <v>1837521</v>
      </c>
      <c r="D79" s="203">
        <v>1907000</v>
      </c>
      <c r="E79" s="203">
        <v>1907000</v>
      </c>
      <c r="F79" s="203"/>
      <c r="G79" s="203"/>
      <c r="H79" s="203"/>
      <c r="I79" s="203"/>
      <c r="J79" s="203"/>
      <c r="K79" s="203"/>
      <c r="L79" s="203">
        <v>1837521</v>
      </c>
      <c r="M79" s="203">
        <v>1907000</v>
      </c>
      <c r="N79" s="203">
        <v>1907000</v>
      </c>
    </row>
    <row r="80" spans="1:14" ht="15">
      <c r="A80" s="5" t="s">
        <v>690</v>
      </c>
      <c r="B80" s="5" t="s">
        <v>490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</row>
    <row r="81" spans="1:14" ht="15">
      <c r="A81" s="5" t="s">
        <v>687</v>
      </c>
      <c r="B81" s="5" t="s">
        <v>491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</row>
    <row r="82" spans="1:14" ht="15">
      <c r="A82" s="5" t="s">
        <v>688</v>
      </c>
      <c r="B82" s="5" t="s">
        <v>491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</row>
    <row r="83" spans="1:14" ht="15">
      <c r="A83" s="7" t="s">
        <v>629</v>
      </c>
      <c r="B83" s="7" t="s">
        <v>492</v>
      </c>
      <c r="C83" s="205">
        <f>SUM(C79:C82)</f>
        <v>1837521</v>
      </c>
      <c r="D83" s="205">
        <f>SUM(D79:D82)</f>
        <v>1907000</v>
      </c>
      <c r="E83" s="205">
        <f>SUM(E79:E82)</f>
        <v>1907000</v>
      </c>
      <c r="F83" s="203"/>
      <c r="G83" s="203"/>
      <c r="H83" s="203"/>
      <c r="I83" s="203"/>
      <c r="J83" s="203"/>
      <c r="K83" s="203"/>
      <c r="L83" s="205">
        <f>SUM(L79:L82)</f>
        <v>1837521</v>
      </c>
      <c r="M83" s="205">
        <f>SUM(M79:M82)</f>
        <v>1907000</v>
      </c>
      <c r="N83" s="205">
        <f>SUM(N79:N82)</f>
        <v>1907000</v>
      </c>
    </row>
    <row r="84" spans="1:14" ht="15">
      <c r="A84" s="36" t="s">
        <v>493</v>
      </c>
      <c r="B84" s="5" t="s">
        <v>494</v>
      </c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</row>
    <row r="85" spans="1:14" ht="15">
      <c r="A85" s="36" t="s">
        <v>495</v>
      </c>
      <c r="B85" s="5" t="s">
        <v>496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</row>
    <row r="86" spans="1:14" ht="15">
      <c r="A86" s="36" t="s">
        <v>497</v>
      </c>
      <c r="B86" s="5" t="s">
        <v>498</v>
      </c>
      <c r="C86" s="203">
        <v>55601200</v>
      </c>
      <c r="D86" s="203">
        <v>55791700</v>
      </c>
      <c r="E86" s="203">
        <v>55791700</v>
      </c>
      <c r="F86" s="203"/>
      <c r="G86" s="203"/>
      <c r="H86" s="203"/>
      <c r="I86" s="203"/>
      <c r="J86" s="203"/>
      <c r="K86" s="203"/>
      <c r="L86" s="203">
        <v>55601200</v>
      </c>
      <c r="M86" s="203">
        <v>55791700</v>
      </c>
      <c r="N86" s="203">
        <v>55791700</v>
      </c>
    </row>
    <row r="87" spans="1:14" ht="15">
      <c r="A87" s="36" t="s">
        <v>499</v>
      </c>
      <c r="B87" s="5" t="s">
        <v>500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</row>
    <row r="88" spans="1:14" ht="15">
      <c r="A88" s="13" t="s">
        <v>611</v>
      </c>
      <c r="B88" s="5" t="s">
        <v>501</v>
      </c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</row>
    <row r="89" spans="1:14" ht="15">
      <c r="A89" s="15" t="s">
        <v>630</v>
      </c>
      <c r="B89" s="7" t="s">
        <v>503</v>
      </c>
      <c r="C89" s="205">
        <f>C73+C78+C83+C84+C85+C86+C87+C88</f>
        <v>57438721</v>
      </c>
      <c r="D89" s="205">
        <f>D73+D78+D83+D84+D85+D86+D87+D88</f>
        <v>57698700</v>
      </c>
      <c r="E89" s="205">
        <f>E73+E78+E83+E84+E85+E86+E87+E88</f>
        <v>57698700</v>
      </c>
      <c r="F89" s="203"/>
      <c r="G89" s="203"/>
      <c r="H89" s="203"/>
      <c r="I89" s="203"/>
      <c r="J89" s="203"/>
      <c r="K89" s="203"/>
      <c r="L89" s="205">
        <f>L73+L78+L83+L84+L85+L86+L87+L88</f>
        <v>57438721</v>
      </c>
      <c r="M89" s="205">
        <f>M73+M78+M83+M84+M85+M86+M87+M88</f>
        <v>57698700</v>
      </c>
      <c r="N89" s="205">
        <f>N73+N78+N83+N84+N85+N86+N87+N88</f>
        <v>57698700</v>
      </c>
    </row>
    <row r="90" spans="1:14" ht="15">
      <c r="A90" s="13" t="s">
        <v>504</v>
      </c>
      <c r="B90" s="5" t="s">
        <v>505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</row>
    <row r="91" spans="1:14" ht="15">
      <c r="A91" s="13" t="s">
        <v>506</v>
      </c>
      <c r="B91" s="5" t="s">
        <v>507</v>
      </c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</row>
    <row r="92" spans="1:14" ht="15">
      <c r="A92" s="36" t="s">
        <v>508</v>
      </c>
      <c r="B92" s="5" t="s">
        <v>509</v>
      </c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</row>
    <row r="93" spans="1:14" ht="15">
      <c r="A93" s="36" t="s">
        <v>612</v>
      </c>
      <c r="B93" s="5" t="s">
        <v>510</v>
      </c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</row>
    <row r="94" spans="1:14" ht="15">
      <c r="A94" s="14" t="s">
        <v>631</v>
      </c>
      <c r="B94" s="7" t="s">
        <v>511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</row>
    <row r="95" spans="1:14" ht="15">
      <c r="A95" s="15" t="s">
        <v>512</v>
      </c>
      <c r="B95" s="7" t="s">
        <v>513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</row>
    <row r="96" spans="1:14" ht="15.75">
      <c r="A96" s="92" t="s">
        <v>632</v>
      </c>
      <c r="B96" s="93" t="s">
        <v>514</v>
      </c>
      <c r="C96" s="241">
        <f>C89+C94+C95</f>
        <v>57438721</v>
      </c>
      <c r="D96" s="241">
        <f>D89+D94+D95</f>
        <v>57698700</v>
      </c>
      <c r="E96" s="241">
        <f>E89+E94+E95</f>
        <v>57698700</v>
      </c>
      <c r="F96" s="242"/>
      <c r="G96" s="242"/>
      <c r="H96" s="242"/>
      <c r="I96" s="242"/>
      <c r="J96" s="242"/>
      <c r="K96" s="242"/>
      <c r="L96" s="241">
        <f>L89+L94+L95</f>
        <v>57438721</v>
      </c>
      <c r="M96" s="241">
        <f>M89+M94+M95</f>
        <v>57698700</v>
      </c>
      <c r="N96" s="241">
        <f>N89+N94+N95</f>
        <v>57698700</v>
      </c>
    </row>
    <row r="97" spans="1:14" ht="15.75">
      <c r="A97" s="101" t="s">
        <v>614</v>
      </c>
      <c r="B97" s="112"/>
      <c r="C97" s="243">
        <f>SUM(C96+C67)</f>
        <v>61310000</v>
      </c>
      <c r="D97" s="243">
        <f>D96+D67</f>
        <v>62400979</v>
      </c>
      <c r="E97" s="243">
        <f>E96+E67</f>
        <v>63140959</v>
      </c>
      <c r="F97" s="244"/>
      <c r="G97" s="244"/>
      <c r="H97" s="244"/>
      <c r="I97" s="244"/>
      <c r="J97" s="244"/>
      <c r="K97" s="244"/>
      <c r="L97" s="243">
        <f>L96+L67</f>
        <v>61310000</v>
      </c>
      <c r="M97" s="243">
        <f>M96+M67</f>
        <v>62400979</v>
      </c>
      <c r="N97" s="243">
        <f>N96+N67</f>
        <v>63140959</v>
      </c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0" r:id="rId1"/>
  <headerFooter>
    <oddHeader>&amp;R2.a melléklet a   3/2017.(V.31.) önkormányzati rendelethez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"/>
  <sheetViews>
    <sheetView view="pageLayout" zoomScaleNormal="70" workbookViewId="0" topLeftCell="A1">
      <selection activeCell="C9" sqref="C9:E11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5" ht="23.25" customHeight="1">
      <c r="A1" s="283" t="s">
        <v>774</v>
      </c>
      <c r="B1" s="287"/>
      <c r="C1" s="287"/>
      <c r="D1" s="287"/>
      <c r="E1" s="287"/>
    </row>
    <row r="2" spans="1:5" ht="25.5" customHeight="1">
      <c r="A2" s="318" t="s">
        <v>10</v>
      </c>
      <c r="B2" s="287"/>
      <c r="C2" s="287"/>
      <c r="D2" s="287"/>
      <c r="E2" s="287"/>
    </row>
    <row r="3" spans="1:5" ht="21.75" customHeight="1">
      <c r="A3" s="66"/>
      <c r="B3" s="57"/>
      <c r="C3" s="57"/>
      <c r="D3" s="57"/>
      <c r="E3" s="57"/>
    </row>
    <row r="4" ht="20.25" customHeight="1">
      <c r="A4" s="132" t="s">
        <v>524</v>
      </c>
    </row>
    <row r="7" spans="1:5" ht="15">
      <c r="A7" s="314" t="s">
        <v>697</v>
      </c>
      <c r="B7" s="290" t="s">
        <v>213</v>
      </c>
      <c r="C7" s="315" t="s">
        <v>725</v>
      </c>
      <c r="D7" s="316"/>
      <c r="E7" s="317"/>
    </row>
    <row r="8" spans="1:5" ht="26.25">
      <c r="A8" s="302"/>
      <c r="B8" s="297"/>
      <c r="C8" s="65" t="s">
        <v>723</v>
      </c>
      <c r="D8" s="70" t="s">
        <v>740</v>
      </c>
      <c r="E8" s="65" t="s">
        <v>741</v>
      </c>
    </row>
    <row r="9" spans="1:5" ht="30">
      <c r="A9" s="61" t="s">
        <v>719</v>
      </c>
      <c r="B9" s="5" t="s">
        <v>371</v>
      </c>
      <c r="C9" s="203">
        <v>55601200</v>
      </c>
      <c r="D9" s="203">
        <v>55791700</v>
      </c>
      <c r="E9" s="203">
        <v>55791700</v>
      </c>
    </row>
    <row r="10" spans="1:5" ht="30">
      <c r="A10" s="61" t="s">
        <v>720</v>
      </c>
      <c r="B10" s="5" t="s">
        <v>371</v>
      </c>
      <c r="C10" s="203"/>
      <c r="D10" s="203"/>
      <c r="E10" s="203"/>
    </row>
    <row r="11" spans="1:5" ht="21" customHeight="1">
      <c r="A11" s="40" t="s">
        <v>722</v>
      </c>
      <c r="B11" s="40"/>
      <c r="C11" s="205">
        <f>SUM(C9:C10)</f>
        <v>55601200</v>
      </c>
      <c r="D11" s="205">
        <f>SUM(D9:D10)</f>
        <v>55791700</v>
      </c>
      <c r="E11" s="205">
        <f>SUM(E9:E10)</f>
        <v>55791700</v>
      </c>
    </row>
  </sheetData>
  <sheetProtection/>
  <mergeCells count="5">
    <mergeCell ref="A7:A8"/>
    <mergeCell ref="B7:B8"/>
    <mergeCell ref="C7:E7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&amp;R16. melléklet a 3/2017. (V.31.)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3"/>
  <sheetViews>
    <sheetView zoomScalePageLayoutView="0" workbookViewId="0" topLeftCell="B1">
      <selection activeCell="J24" sqref="J24"/>
    </sheetView>
  </sheetViews>
  <sheetFormatPr defaultColWidth="9.140625" defaultRowHeight="15"/>
  <cols>
    <col min="1" max="1" width="101.28125" style="0" customWidth="1"/>
    <col min="3" max="3" width="12.140625" style="0" customWidth="1"/>
    <col min="4" max="4" width="13.421875" style="0" customWidth="1"/>
    <col min="5" max="5" width="11.28125" style="0" customWidth="1"/>
    <col min="6" max="6" width="11.7109375" style="0" customWidth="1"/>
    <col min="7" max="7" width="11.28125" style="0" customWidth="1"/>
    <col min="12" max="12" width="11.7109375" style="0" customWidth="1"/>
    <col min="13" max="13" width="11.421875" style="0" customWidth="1"/>
  </cols>
  <sheetData>
    <row r="1" spans="1:5" ht="15">
      <c r="A1" s="84" t="s">
        <v>94</v>
      </c>
      <c r="B1" s="68"/>
      <c r="C1" s="68"/>
      <c r="D1" s="68"/>
      <c r="E1" s="68"/>
    </row>
    <row r="2" spans="1:5" ht="26.25" customHeight="1">
      <c r="A2" s="310" t="s">
        <v>742</v>
      </c>
      <c r="B2" s="319"/>
      <c r="C2" s="319"/>
      <c r="D2" s="319"/>
      <c r="E2" s="285"/>
    </row>
    <row r="3" spans="1:5" ht="30" customHeight="1">
      <c r="A3" s="286" t="s">
        <v>718</v>
      </c>
      <c r="B3" s="287"/>
      <c r="C3" s="287"/>
      <c r="D3" s="287"/>
      <c r="E3" s="285"/>
    </row>
    <row r="5" spans="1:12" ht="15">
      <c r="A5" s="71" t="s">
        <v>708</v>
      </c>
      <c r="C5" t="s">
        <v>191</v>
      </c>
      <c r="F5" t="s">
        <v>731</v>
      </c>
      <c r="I5" t="s">
        <v>725</v>
      </c>
      <c r="L5" t="s">
        <v>738</v>
      </c>
    </row>
    <row r="6" spans="1:14" ht="60">
      <c r="A6" s="2" t="s">
        <v>212</v>
      </c>
      <c r="B6" s="3" t="s">
        <v>213</v>
      </c>
      <c r="C6" s="53" t="s">
        <v>739</v>
      </c>
      <c r="D6" s="53" t="s">
        <v>95</v>
      </c>
      <c r="E6" s="53" t="s">
        <v>96</v>
      </c>
      <c r="F6" s="53" t="s">
        <v>739</v>
      </c>
      <c r="G6" s="53" t="s">
        <v>95</v>
      </c>
      <c r="H6" s="53" t="s">
        <v>96</v>
      </c>
      <c r="I6" s="53" t="s">
        <v>739</v>
      </c>
      <c r="J6" s="53" t="s">
        <v>95</v>
      </c>
      <c r="K6" s="53" t="s">
        <v>96</v>
      </c>
      <c r="L6" s="53" t="s">
        <v>739</v>
      </c>
      <c r="M6" s="53" t="s">
        <v>95</v>
      </c>
      <c r="N6" s="53" t="s">
        <v>96</v>
      </c>
    </row>
    <row r="7" spans="1:14" ht="15">
      <c r="A7" s="32" t="s">
        <v>515</v>
      </c>
      <c r="B7" s="31" t="s">
        <v>239</v>
      </c>
      <c r="C7" s="39">
        <v>7617</v>
      </c>
      <c r="D7" s="39">
        <v>10249</v>
      </c>
      <c r="E7" s="171">
        <v>8996</v>
      </c>
      <c r="F7" s="39">
        <v>10291</v>
      </c>
      <c r="G7" s="39">
        <v>10395</v>
      </c>
      <c r="H7" s="171">
        <v>10265</v>
      </c>
      <c r="I7" s="160">
        <v>33147</v>
      </c>
      <c r="J7" s="160">
        <v>34350</v>
      </c>
      <c r="K7" s="171">
        <v>30863</v>
      </c>
      <c r="L7" s="39">
        <f>C7+F7+I7</f>
        <v>51055</v>
      </c>
      <c r="M7" s="39">
        <f>D7+G7+J7</f>
        <v>54994</v>
      </c>
      <c r="N7" s="28">
        <f>E7+H7+K7</f>
        <v>50124</v>
      </c>
    </row>
    <row r="8" spans="1:14" ht="15">
      <c r="A8" s="5" t="s">
        <v>516</v>
      </c>
      <c r="B8" s="31" t="s">
        <v>246</v>
      </c>
      <c r="C8" s="39">
        <v>7806</v>
      </c>
      <c r="D8" s="39">
        <v>8006</v>
      </c>
      <c r="E8" s="171">
        <v>7942</v>
      </c>
      <c r="F8" s="39">
        <v>820</v>
      </c>
      <c r="G8" s="39">
        <v>820</v>
      </c>
      <c r="H8" s="171">
        <v>477</v>
      </c>
      <c r="I8" s="160">
        <v>90</v>
      </c>
      <c r="J8" s="160">
        <v>4983</v>
      </c>
      <c r="K8" s="171">
        <v>4926</v>
      </c>
      <c r="L8" s="39">
        <f aca="true" t="shared" si="0" ref="L8:L71">C8+F8+I8</f>
        <v>8716</v>
      </c>
      <c r="M8" s="39">
        <f aca="true" t="shared" si="1" ref="M8:M71">D8+G8+J8</f>
        <v>13809</v>
      </c>
      <c r="N8" s="28">
        <f aca="true" t="shared" si="2" ref="N8:N71">E8+H8+K8</f>
        <v>13345</v>
      </c>
    </row>
    <row r="9" spans="1:14" ht="15">
      <c r="A9" s="45" t="s">
        <v>574</v>
      </c>
      <c r="B9" s="46" t="s">
        <v>247</v>
      </c>
      <c r="C9" s="140">
        <v>15423</v>
      </c>
      <c r="D9" s="140">
        <v>18255</v>
      </c>
      <c r="E9" s="172">
        <v>16938</v>
      </c>
      <c r="F9" s="140">
        <v>11111</v>
      </c>
      <c r="G9" s="140">
        <v>11215</v>
      </c>
      <c r="H9" s="172">
        <v>10742</v>
      </c>
      <c r="I9" s="140">
        <f>SUM(I7:I8)</f>
        <v>33237</v>
      </c>
      <c r="J9" s="140">
        <f>SUM(J7:J8)</f>
        <v>39333</v>
      </c>
      <c r="K9" s="140">
        <f>SUM(K7:K8)</f>
        <v>35789</v>
      </c>
      <c r="L9" s="39">
        <f t="shared" si="0"/>
        <v>59771</v>
      </c>
      <c r="M9" s="39">
        <f t="shared" si="1"/>
        <v>68803</v>
      </c>
      <c r="N9" s="28">
        <f t="shared" si="2"/>
        <v>63469</v>
      </c>
    </row>
    <row r="10" spans="1:14" ht="15">
      <c r="A10" s="38" t="s">
        <v>545</v>
      </c>
      <c r="B10" s="46" t="s">
        <v>248</v>
      </c>
      <c r="C10" s="140">
        <v>4214</v>
      </c>
      <c r="D10" s="140">
        <v>4636</v>
      </c>
      <c r="E10" s="172">
        <v>3986</v>
      </c>
      <c r="F10" s="140">
        <v>3130</v>
      </c>
      <c r="G10" s="140">
        <v>3158</v>
      </c>
      <c r="H10" s="172">
        <v>2755</v>
      </c>
      <c r="I10" s="140">
        <v>9144</v>
      </c>
      <c r="J10" s="140">
        <v>10828</v>
      </c>
      <c r="K10" s="140">
        <v>9494</v>
      </c>
      <c r="L10" s="39">
        <f t="shared" si="0"/>
        <v>16488</v>
      </c>
      <c r="M10" s="39">
        <f t="shared" si="1"/>
        <v>18622</v>
      </c>
      <c r="N10" s="28">
        <f t="shared" si="2"/>
        <v>16235</v>
      </c>
    </row>
    <row r="11" spans="1:14" ht="15">
      <c r="A11" s="5" t="s">
        <v>517</v>
      </c>
      <c r="B11" s="31" t="s">
        <v>255</v>
      </c>
      <c r="C11" s="39">
        <v>2805</v>
      </c>
      <c r="D11" s="39">
        <v>2955</v>
      </c>
      <c r="E11" s="171">
        <v>2844</v>
      </c>
      <c r="F11" s="39">
        <v>820</v>
      </c>
      <c r="G11" s="39">
        <v>820</v>
      </c>
      <c r="H11" s="171">
        <v>551</v>
      </c>
      <c r="I11" s="160">
        <v>1700</v>
      </c>
      <c r="J11" s="160">
        <v>2266</v>
      </c>
      <c r="K11" s="160">
        <v>2266</v>
      </c>
      <c r="L11" s="39">
        <f t="shared" si="0"/>
        <v>5325</v>
      </c>
      <c r="M11" s="39">
        <f t="shared" si="1"/>
        <v>6041</v>
      </c>
      <c r="N11" s="28">
        <f t="shared" si="2"/>
        <v>5661</v>
      </c>
    </row>
    <row r="12" spans="1:14" ht="15">
      <c r="A12" s="5" t="s">
        <v>575</v>
      </c>
      <c r="B12" s="31" t="s">
        <v>260</v>
      </c>
      <c r="C12" s="39">
        <v>695</v>
      </c>
      <c r="D12" s="39">
        <v>695</v>
      </c>
      <c r="E12" s="171">
        <v>578</v>
      </c>
      <c r="F12" s="39">
        <v>250</v>
      </c>
      <c r="G12" s="39">
        <v>250</v>
      </c>
      <c r="H12" s="171">
        <v>195</v>
      </c>
      <c r="I12" s="160">
        <v>1780</v>
      </c>
      <c r="J12" s="160">
        <v>1840</v>
      </c>
      <c r="K12" s="160">
        <v>1610</v>
      </c>
      <c r="L12" s="39">
        <f t="shared" si="0"/>
        <v>2725</v>
      </c>
      <c r="M12" s="39">
        <f t="shared" si="1"/>
        <v>2785</v>
      </c>
      <c r="N12" s="28">
        <f t="shared" si="2"/>
        <v>2383</v>
      </c>
    </row>
    <row r="13" spans="1:14" ht="15">
      <c r="A13" s="5" t="s">
        <v>518</v>
      </c>
      <c r="B13" s="31" t="s">
        <v>272</v>
      </c>
      <c r="C13" s="39">
        <v>19108</v>
      </c>
      <c r="D13" s="39">
        <v>20200</v>
      </c>
      <c r="E13" s="171">
        <v>15568</v>
      </c>
      <c r="F13" s="39">
        <v>5130</v>
      </c>
      <c r="G13" s="39">
        <v>4826</v>
      </c>
      <c r="H13" s="171">
        <v>3513</v>
      </c>
      <c r="I13" s="160">
        <v>2704</v>
      </c>
      <c r="J13" s="160">
        <v>2968</v>
      </c>
      <c r="K13" s="160">
        <v>2678</v>
      </c>
      <c r="L13" s="39">
        <f t="shared" si="0"/>
        <v>26942</v>
      </c>
      <c r="M13" s="39">
        <f t="shared" si="1"/>
        <v>27994</v>
      </c>
      <c r="N13" s="28">
        <f t="shared" si="2"/>
        <v>21759</v>
      </c>
    </row>
    <row r="14" spans="1:14" ht="15">
      <c r="A14" s="5" t="s">
        <v>519</v>
      </c>
      <c r="B14" s="31" t="s">
        <v>277</v>
      </c>
      <c r="C14" s="39">
        <v>50</v>
      </c>
      <c r="D14" s="39">
        <v>85</v>
      </c>
      <c r="E14" s="171">
        <v>79</v>
      </c>
      <c r="F14" s="39"/>
      <c r="G14" s="39"/>
      <c r="H14" s="171"/>
      <c r="I14" s="160">
        <v>665</v>
      </c>
      <c r="J14" s="160">
        <v>713</v>
      </c>
      <c r="K14" s="160">
        <v>649</v>
      </c>
      <c r="L14" s="39">
        <f t="shared" si="0"/>
        <v>715</v>
      </c>
      <c r="M14" s="39">
        <f t="shared" si="1"/>
        <v>798</v>
      </c>
      <c r="N14" s="28">
        <f t="shared" si="2"/>
        <v>728</v>
      </c>
    </row>
    <row r="15" spans="1:14" ht="15">
      <c r="A15" s="5" t="s">
        <v>520</v>
      </c>
      <c r="B15" s="31" t="s">
        <v>286</v>
      </c>
      <c r="C15" s="39">
        <v>6636</v>
      </c>
      <c r="D15" s="39">
        <v>6631</v>
      </c>
      <c r="E15" s="171">
        <v>4842</v>
      </c>
      <c r="F15" s="39">
        <v>1715</v>
      </c>
      <c r="G15" s="39">
        <v>1844</v>
      </c>
      <c r="H15" s="171">
        <v>1646</v>
      </c>
      <c r="I15" s="160">
        <v>1741</v>
      </c>
      <c r="J15" s="160">
        <v>1456</v>
      </c>
      <c r="K15" s="160">
        <v>1352</v>
      </c>
      <c r="L15" s="39">
        <f t="shared" si="0"/>
        <v>10092</v>
      </c>
      <c r="M15" s="39">
        <f t="shared" si="1"/>
        <v>9931</v>
      </c>
      <c r="N15" s="28">
        <f t="shared" si="2"/>
        <v>7840</v>
      </c>
    </row>
    <row r="16" spans="1:14" ht="15">
      <c r="A16" s="38" t="s">
        <v>521</v>
      </c>
      <c r="B16" s="46" t="s">
        <v>287</v>
      </c>
      <c r="C16" s="140">
        <v>29294</v>
      </c>
      <c r="D16" s="140">
        <v>30566</v>
      </c>
      <c r="E16" s="172">
        <v>23911</v>
      </c>
      <c r="F16" s="140">
        <v>7915</v>
      </c>
      <c r="G16" s="140">
        <v>7740</v>
      </c>
      <c r="H16" s="172">
        <v>5905</v>
      </c>
      <c r="I16" s="140">
        <f>SUM(I11:I15)</f>
        <v>8590</v>
      </c>
      <c r="J16" s="140">
        <f>SUM(J11:J15)</f>
        <v>9243</v>
      </c>
      <c r="K16" s="140">
        <f>SUM(K11:K15)</f>
        <v>8555</v>
      </c>
      <c r="L16" s="39">
        <f t="shared" si="0"/>
        <v>45799</v>
      </c>
      <c r="M16" s="39">
        <f t="shared" si="1"/>
        <v>47549</v>
      </c>
      <c r="N16" s="28">
        <f t="shared" si="2"/>
        <v>38371</v>
      </c>
    </row>
    <row r="17" spans="1:14" ht="15">
      <c r="A17" s="13" t="s">
        <v>288</v>
      </c>
      <c r="B17" s="31" t="s">
        <v>289</v>
      </c>
      <c r="C17" s="39"/>
      <c r="D17" s="39"/>
      <c r="E17" s="171"/>
      <c r="F17" s="39"/>
      <c r="G17" s="39"/>
      <c r="H17" s="171"/>
      <c r="I17" s="160"/>
      <c r="J17" s="160"/>
      <c r="K17" s="160"/>
      <c r="L17" s="39">
        <f t="shared" si="0"/>
        <v>0</v>
      </c>
      <c r="M17" s="39">
        <f t="shared" si="1"/>
        <v>0</v>
      </c>
      <c r="N17" s="28">
        <f t="shared" si="2"/>
        <v>0</v>
      </c>
    </row>
    <row r="18" spans="1:14" ht="15">
      <c r="A18" s="13" t="s">
        <v>522</v>
      </c>
      <c r="B18" s="31" t="s">
        <v>290</v>
      </c>
      <c r="C18" s="39">
        <v>300</v>
      </c>
      <c r="D18" s="39">
        <v>462</v>
      </c>
      <c r="E18" s="171">
        <v>162</v>
      </c>
      <c r="F18" s="39"/>
      <c r="G18" s="39"/>
      <c r="H18" s="171"/>
      <c r="I18" s="160"/>
      <c r="J18" s="160"/>
      <c r="K18" s="160"/>
      <c r="L18" s="39">
        <f t="shared" si="0"/>
        <v>300</v>
      </c>
      <c r="M18" s="39">
        <f t="shared" si="1"/>
        <v>462</v>
      </c>
      <c r="N18" s="28">
        <f t="shared" si="2"/>
        <v>162</v>
      </c>
    </row>
    <row r="19" spans="1:14" ht="15">
      <c r="A19" s="16" t="s">
        <v>551</v>
      </c>
      <c r="B19" s="31" t="s">
        <v>291</v>
      </c>
      <c r="C19" s="39"/>
      <c r="D19" s="39"/>
      <c r="E19" s="171"/>
      <c r="F19" s="39"/>
      <c r="G19" s="39"/>
      <c r="H19" s="171"/>
      <c r="I19" s="160"/>
      <c r="J19" s="160"/>
      <c r="K19" s="160"/>
      <c r="L19" s="39">
        <f t="shared" si="0"/>
        <v>0</v>
      </c>
      <c r="M19" s="39">
        <f t="shared" si="1"/>
        <v>0</v>
      </c>
      <c r="N19" s="28">
        <f t="shared" si="2"/>
        <v>0</v>
      </c>
    </row>
    <row r="20" spans="1:14" ht="15">
      <c r="A20" s="16" t="s">
        <v>552</v>
      </c>
      <c r="B20" s="31" t="s">
        <v>292</v>
      </c>
      <c r="C20" s="39">
        <v>300</v>
      </c>
      <c r="D20" s="39">
        <v>300</v>
      </c>
      <c r="E20" s="171">
        <v>134</v>
      </c>
      <c r="F20" s="39"/>
      <c r="G20" s="39"/>
      <c r="H20" s="171"/>
      <c r="I20" s="160"/>
      <c r="J20" s="160"/>
      <c r="K20" s="160"/>
      <c r="L20" s="39">
        <f t="shared" si="0"/>
        <v>300</v>
      </c>
      <c r="M20" s="39">
        <f t="shared" si="1"/>
        <v>300</v>
      </c>
      <c r="N20" s="28">
        <f t="shared" si="2"/>
        <v>134</v>
      </c>
    </row>
    <row r="21" spans="1:14" ht="15">
      <c r="A21" s="16" t="s">
        <v>553</v>
      </c>
      <c r="B21" s="31" t="s">
        <v>293</v>
      </c>
      <c r="C21" s="39">
        <v>2300</v>
      </c>
      <c r="D21" s="39">
        <v>2300</v>
      </c>
      <c r="E21" s="171">
        <v>1127</v>
      </c>
      <c r="F21" s="39"/>
      <c r="G21" s="39"/>
      <c r="H21" s="171"/>
      <c r="I21" s="160"/>
      <c r="J21" s="160"/>
      <c r="K21" s="160"/>
      <c r="L21" s="39">
        <f t="shared" si="0"/>
        <v>2300</v>
      </c>
      <c r="M21" s="39">
        <f t="shared" si="1"/>
        <v>2300</v>
      </c>
      <c r="N21" s="28">
        <f t="shared" si="2"/>
        <v>1127</v>
      </c>
    </row>
    <row r="22" spans="1:14" ht="15">
      <c r="A22" s="13" t="s">
        <v>554</v>
      </c>
      <c r="B22" s="31" t="s">
        <v>294</v>
      </c>
      <c r="C22" s="39">
        <v>1300</v>
      </c>
      <c r="D22" s="39">
        <v>1300</v>
      </c>
      <c r="E22" s="171">
        <v>993</v>
      </c>
      <c r="F22" s="39"/>
      <c r="G22" s="39"/>
      <c r="H22" s="171"/>
      <c r="I22" s="160"/>
      <c r="J22" s="160"/>
      <c r="K22" s="160"/>
      <c r="L22" s="39">
        <f t="shared" si="0"/>
        <v>1300</v>
      </c>
      <c r="M22" s="39">
        <f t="shared" si="1"/>
        <v>1300</v>
      </c>
      <c r="N22" s="28">
        <f t="shared" si="2"/>
        <v>993</v>
      </c>
    </row>
    <row r="23" spans="1:14" ht="15">
      <c r="A23" s="13" t="s">
        <v>555</v>
      </c>
      <c r="B23" s="31" t="s">
        <v>295</v>
      </c>
      <c r="C23" s="39"/>
      <c r="D23" s="39"/>
      <c r="E23" s="171"/>
      <c r="F23" s="39"/>
      <c r="G23" s="39"/>
      <c r="H23" s="171"/>
      <c r="I23" s="160"/>
      <c r="J23" s="160"/>
      <c r="K23" s="160"/>
      <c r="L23" s="39">
        <f t="shared" si="0"/>
        <v>0</v>
      </c>
      <c r="M23" s="39">
        <f t="shared" si="1"/>
        <v>0</v>
      </c>
      <c r="N23" s="28">
        <f t="shared" si="2"/>
        <v>0</v>
      </c>
    </row>
    <row r="24" spans="1:14" ht="15">
      <c r="A24" s="13" t="s">
        <v>556</v>
      </c>
      <c r="B24" s="31" t="s">
        <v>296</v>
      </c>
      <c r="C24" s="39">
        <v>1150</v>
      </c>
      <c r="D24" s="39">
        <v>1701</v>
      </c>
      <c r="E24" s="171">
        <v>1078</v>
      </c>
      <c r="F24" s="39"/>
      <c r="G24" s="39"/>
      <c r="H24" s="171"/>
      <c r="I24" s="160"/>
      <c r="J24" s="160"/>
      <c r="K24" s="160"/>
      <c r="L24" s="39">
        <f t="shared" si="0"/>
        <v>1150</v>
      </c>
      <c r="M24" s="39">
        <f t="shared" si="1"/>
        <v>1701</v>
      </c>
      <c r="N24" s="28">
        <f t="shared" si="2"/>
        <v>1078</v>
      </c>
    </row>
    <row r="25" spans="1:14" ht="15">
      <c r="A25" s="43" t="s">
        <v>525</v>
      </c>
      <c r="B25" s="46" t="s">
        <v>297</v>
      </c>
      <c r="C25" s="140">
        <v>5350</v>
      </c>
      <c r="D25" s="140">
        <v>6063</v>
      </c>
      <c r="E25" s="172">
        <v>3494</v>
      </c>
      <c r="F25" s="39"/>
      <c r="G25" s="39"/>
      <c r="H25" s="171"/>
      <c r="I25" s="160"/>
      <c r="J25" s="160"/>
      <c r="K25" s="160"/>
      <c r="L25" s="39">
        <f t="shared" si="0"/>
        <v>5350</v>
      </c>
      <c r="M25" s="39">
        <f t="shared" si="1"/>
        <v>6063</v>
      </c>
      <c r="N25" s="28">
        <f t="shared" si="2"/>
        <v>3494</v>
      </c>
    </row>
    <row r="26" spans="1:14" ht="15">
      <c r="A26" s="12" t="s">
        <v>557</v>
      </c>
      <c r="B26" s="31" t="s">
        <v>298</v>
      </c>
      <c r="C26" s="39"/>
      <c r="D26" s="39"/>
      <c r="E26" s="171"/>
      <c r="F26" s="39"/>
      <c r="G26" s="39"/>
      <c r="H26" s="171"/>
      <c r="I26" s="160"/>
      <c r="J26" s="160"/>
      <c r="K26" s="160"/>
      <c r="L26" s="39">
        <f t="shared" si="0"/>
        <v>0</v>
      </c>
      <c r="M26" s="39">
        <f t="shared" si="1"/>
        <v>0</v>
      </c>
      <c r="N26" s="28">
        <f t="shared" si="2"/>
        <v>0</v>
      </c>
    </row>
    <row r="27" spans="1:14" ht="15">
      <c r="A27" s="12" t="s">
        <v>299</v>
      </c>
      <c r="B27" s="31" t="s">
        <v>300</v>
      </c>
      <c r="C27" s="39"/>
      <c r="D27" s="39">
        <v>395</v>
      </c>
      <c r="E27" s="171">
        <v>379</v>
      </c>
      <c r="F27" s="39"/>
      <c r="G27" s="39">
        <v>242</v>
      </c>
      <c r="H27" s="171">
        <v>174</v>
      </c>
      <c r="I27" s="160"/>
      <c r="J27" s="160">
        <v>348</v>
      </c>
      <c r="K27" s="160">
        <v>348</v>
      </c>
      <c r="L27" s="39">
        <f t="shared" si="0"/>
        <v>0</v>
      </c>
      <c r="M27" s="39">
        <f t="shared" si="1"/>
        <v>985</v>
      </c>
      <c r="N27" s="28">
        <f t="shared" si="2"/>
        <v>901</v>
      </c>
    </row>
    <row r="28" spans="1:14" ht="15">
      <c r="A28" s="12" t="s">
        <v>301</v>
      </c>
      <c r="B28" s="31" t="s">
        <v>302</v>
      </c>
      <c r="C28" s="39"/>
      <c r="D28" s="39"/>
      <c r="E28" s="171"/>
      <c r="F28" s="39"/>
      <c r="G28" s="39"/>
      <c r="H28" s="171"/>
      <c r="I28" s="160"/>
      <c r="J28" s="160"/>
      <c r="K28" s="160"/>
      <c r="L28" s="39">
        <f t="shared" si="0"/>
        <v>0</v>
      </c>
      <c r="M28" s="39">
        <f t="shared" si="1"/>
        <v>0</v>
      </c>
      <c r="N28" s="28">
        <f t="shared" si="2"/>
        <v>0</v>
      </c>
    </row>
    <row r="29" spans="1:14" ht="15">
      <c r="A29" s="12" t="s">
        <v>526</v>
      </c>
      <c r="B29" s="31" t="s">
        <v>303</v>
      </c>
      <c r="C29" s="39"/>
      <c r="D29" s="39"/>
      <c r="E29" s="171"/>
      <c r="F29" s="39"/>
      <c r="G29" s="39"/>
      <c r="H29" s="171"/>
      <c r="I29" s="160"/>
      <c r="J29" s="160"/>
      <c r="K29" s="160"/>
      <c r="L29" s="39">
        <f t="shared" si="0"/>
        <v>0</v>
      </c>
      <c r="M29" s="39">
        <f t="shared" si="1"/>
        <v>0</v>
      </c>
      <c r="N29" s="28">
        <f t="shared" si="2"/>
        <v>0</v>
      </c>
    </row>
    <row r="30" spans="1:14" ht="15">
      <c r="A30" s="12" t="s">
        <v>558</v>
      </c>
      <c r="B30" s="31" t="s">
        <v>304</v>
      </c>
      <c r="C30" s="39"/>
      <c r="D30" s="39"/>
      <c r="E30" s="171"/>
      <c r="F30" s="39"/>
      <c r="G30" s="39"/>
      <c r="H30" s="171"/>
      <c r="I30" s="160"/>
      <c r="J30" s="160"/>
      <c r="K30" s="160"/>
      <c r="L30" s="39">
        <f t="shared" si="0"/>
        <v>0</v>
      </c>
      <c r="M30" s="39">
        <f t="shared" si="1"/>
        <v>0</v>
      </c>
      <c r="N30" s="28">
        <f t="shared" si="2"/>
        <v>0</v>
      </c>
    </row>
    <row r="31" spans="1:14" ht="15">
      <c r="A31" s="12" t="s">
        <v>527</v>
      </c>
      <c r="B31" s="31" t="s">
        <v>305</v>
      </c>
      <c r="C31" s="39">
        <v>7939</v>
      </c>
      <c r="D31" s="39">
        <v>7939</v>
      </c>
      <c r="E31" s="171">
        <v>7702</v>
      </c>
      <c r="F31" s="39"/>
      <c r="G31" s="39"/>
      <c r="H31" s="171"/>
      <c r="I31" s="160"/>
      <c r="J31" s="160"/>
      <c r="K31" s="160"/>
      <c r="L31" s="39">
        <f t="shared" si="0"/>
        <v>7939</v>
      </c>
      <c r="M31" s="39">
        <f t="shared" si="1"/>
        <v>7939</v>
      </c>
      <c r="N31" s="28">
        <f t="shared" si="2"/>
        <v>7702</v>
      </c>
    </row>
    <row r="32" spans="1:14" ht="15">
      <c r="A32" s="12" t="s">
        <v>559</v>
      </c>
      <c r="B32" s="31" t="s">
        <v>306</v>
      </c>
      <c r="C32" s="39"/>
      <c r="D32" s="39"/>
      <c r="E32" s="171"/>
      <c r="F32" s="39"/>
      <c r="G32" s="39"/>
      <c r="H32" s="171"/>
      <c r="I32" s="160"/>
      <c r="J32" s="160"/>
      <c r="K32" s="160"/>
      <c r="L32" s="39">
        <f t="shared" si="0"/>
        <v>0</v>
      </c>
      <c r="M32" s="39">
        <f t="shared" si="1"/>
        <v>0</v>
      </c>
      <c r="N32" s="28">
        <f t="shared" si="2"/>
        <v>0</v>
      </c>
    </row>
    <row r="33" spans="1:14" ht="15">
      <c r="A33" s="12" t="s">
        <v>560</v>
      </c>
      <c r="B33" s="31" t="s">
        <v>307</v>
      </c>
      <c r="C33" s="39"/>
      <c r="D33" s="39"/>
      <c r="E33" s="171"/>
      <c r="F33" s="39"/>
      <c r="G33" s="39"/>
      <c r="H33" s="171"/>
      <c r="I33" s="160"/>
      <c r="J33" s="160"/>
      <c r="K33" s="160"/>
      <c r="L33" s="39">
        <f t="shared" si="0"/>
        <v>0</v>
      </c>
      <c r="M33" s="39">
        <f t="shared" si="1"/>
        <v>0</v>
      </c>
      <c r="N33" s="28">
        <f t="shared" si="2"/>
        <v>0</v>
      </c>
    </row>
    <row r="34" spans="1:14" ht="15">
      <c r="A34" s="12" t="s">
        <v>308</v>
      </c>
      <c r="B34" s="31" t="s">
        <v>309</v>
      </c>
      <c r="C34" s="39"/>
      <c r="D34" s="39"/>
      <c r="E34" s="171"/>
      <c r="F34" s="39"/>
      <c r="G34" s="39"/>
      <c r="H34" s="171"/>
      <c r="I34" s="160"/>
      <c r="J34" s="160"/>
      <c r="K34" s="160"/>
      <c r="L34" s="39">
        <f t="shared" si="0"/>
        <v>0</v>
      </c>
      <c r="M34" s="39">
        <f t="shared" si="1"/>
        <v>0</v>
      </c>
      <c r="N34" s="28">
        <f t="shared" si="2"/>
        <v>0</v>
      </c>
    </row>
    <row r="35" spans="1:14" ht="15">
      <c r="A35" s="19" t="s">
        <v>310</v>
      </c>
      <c r="B35" s="31" t="s">
        <v>311</v>
      </c>
      <c r="C35" s="39"/>
      <c r="D35" s="39"/>
      <c r="E35" s="171"/>
      <c r="F35" s="39"/>
      <c r="G35" s="39"/>
      <c r="H35" s="171"/>
      <c r="I35" s="160"/>
      <c r="J35" s="160"/>
      <c r="K35" s="160"/>
      <c r="L35" s="39">
        <f t="shared" si="0"/>
        <v>0</v>
      </c>
      <c r="M35" s="39">
        <f t="shared" si="1"/>
        <v>0</v>
      </c>
      <c r="N35" s="28">
        <f t="shared" si="2"/>
        <v>0</v>
      </c>
    </row>
    <row r="36" spans="1:14" ht="15">
      <c r="A36" s="12" t="s">
        <v>561</v>
      </c>
      <c r="B36" s="31" t="s">
        <v>312</v>
      </c>
      <c r="C36" s="39">
        <v>888</v>
      </c>
      <c r="D36" s="39">
        <v>888</v>
      </c>
      <c r="E36" s="171">
        <v>760</v>
      </c>
      <c r="F36" s="39"/>
      <c r="G36" s="39"/>
      <c r="H36" s="171"/>
      <c r="I36" s="160"/>
      <c r="J36" s="160"/>
      <c r="K36" s="160"/>
      <c r="L36" s="39">
        <f t="shared" si="0"/>
        <v>888</v>
      </c>
      <c r="M36" s="39">
        <f t="shared" si="1"/>
        <v>888</v>
      </c>
      <c r="N36" s="28">
        <f t="shared" si="2"/>
        <v>760</v>
      </c>
    </row>
    <row r="37" spans="1:14" ht="15">
      <c r="A37" s="19" t="s">
        <v>693</v>
      </c>
      <c r="B37" s="31" t="s">
        <v>313</v>
      </c>
      <c r="C37" s="39">
        <v>5000</v>
      </c>
      <c r="D37" s="39">
        <v>16683</v>
      </c>
      <c r="E37" s="171"/>
      <c r="F37" s="39"/>
      <c r="G37" s="39"/>
      <c r="H37" s="171"/>
      <c r="I37" s="160"/>
      <c r="J37" s="160"/>
      <c r="K37" s="160"/>
      <c r="L37" s="39">
        <f t="shared" si="0"/>
        <v>5000</v>
      </c>
      <c r="M37" s="39">
        <f t="shared" si="1"/>
        <v>16683</v>
      </c>
      <c r="N37" s="28">
        <f t="shared" si="2"/>
        <v>0</v>
      </c>
    </row>
    <row r="38" spans="1:14" ht="15">
      <c r="A38" s="19" t="s">
        <v>694</v>
      </c>
      <c r="B38" s="31" t="s">
        <v>313</v>
      </c>
      <c r="C38" s="39"/>
      <c r="D38" s="39"/>
      <c r="E38" s="171"/>
      <c r="F38" s="39"/>
      <c r="G38" s="39"/>
      <c r="H38" s="171"/>
      <c r="I38" s="160"/>
      <c r="J38" s="160"/>
      <c r="K38" s="160"/>
      <c r="L38" s="39">
        <f t="shared" si="0"/>
        <v>0</v>
      </c>
      <c r="M38" s="39">
        <f t="shared" si="1"/>
        <v>0</v>
      </c>
      <c r="N38" s="28">
        <f t="shared" si="2"/>
        <v>0</v>
      </c>
    </row>
    <row r="39" spans="1:14" ht="15">
      <c r="A39" s="43" t="s">
        <v>528</v>
      </c>
      <c r="B39" s="46" t="s">
        <v>314</v>
      </c>
      <c r="C39" s="140">
        <v>13827</v>
      </c>
      <c r="D39" s="140">
        <v>25905</v>
      </c>
      <c r="E39" s="172">
        <v>8841</v>
      </c>
      <c r="F39" s="140"/>
      <c r="G39" s="140">
        <v>242</v>
      </c>
      <c r="H39" s="172">
        <v>174</v>
      </c>
      <c r="I39" s="140">
        <f>SUM(I26:I37)</f>
        <v>0</v>
      </c>
      <c r="J39" s="140">
        <f>SUM(J26:J37)</f>
        <v>348</v>
      </c>
      <c r="K39" s="140">
        <f>SUM(K26:K37)</f>
        <v>348</v>
      </c>
      <c r="L39" s="39">
        <f t="shared" si="0"/>
        <v>13827</v>
      </c>
      <c r="M39" s="39">
        <f t="shared" si="1"/>
        <v>26495</v>
      </c>
      <c r="N39" s="28">
        <f t="shared" si="2"/>
        <v>9363</v>
      </c>
    </row>
    <row r="40" spans="1:14" ht="15.75">
      <c r="A40" s="103" t="s">
        <v>683</v>
      </c>
      <c r="B40" s="104"/>
      <c r="C40" s="82"/>
      <c r="D40" s="82"/>
      <c r="E40" s="173"/>
      <c r="F40" s="82"/>
      <c r="G40" s="82"/>
      <c r="H40" s="173"/>
      <c r="I40" s="181"/>
      <c r="J40" s="181"/>
      <c r="K40" s="181"/>
      <c r="L40" s="39">
        <f t="shared" si="0"/>
        <v>0</v>
      </c>
      <c r="M40" s="39">
        <f t="shared" si="1"/>
        <v>0</v>
      </c>
      <c r="N40" s="28">
        <f t="shared" si="2"/>
        <v>0</v>
      </c>
    </row>
    <row r="41" spans="1:14" ht="15">
      <c r="A41" s="35" t="s">
        <v>315</v>
      </c>
      <c r="B41" s="31" t="s">
        <v>316</v>
      </c>
      <c r="C41" s="39"/>
      <c r="D41" s="39"/>
      <c r="E41" s="171"/>
      <c r="F41" s="39"/>
      <c r="G41" s="39"/>
      <c r="H41" s="171"/>
      <c r="I41" s="160"/>
      <c r="J41" s="160"/>
      <c r="K41" s="160"/>
      <c r="L41" s="39">
        <f t="shared" si="0"/>
        <v>0</v>
      </c>
      <c r="M41" s="39">
        <f t="shared" si="1"/>
        <v>0</v>
      </c>
      <c r="N41" s="28">
        <f t="shared" si="2"/>
        <v>0</v>
      </c>
    </row>
    <row r="42" spans="1:14" ht="15">
      <c r="A42" s="35" t="s">
        <v>562</v>
      </c>
      <c r="B42" s="31" t="s">
        <v>317</v>
      </c>
      <c r="C42" s="39">
        <v>2800</v>
      </c>
      <c r="D42" s="39">
        <v>2800</v>
      </c>
      <c r="E42" s="171">
        <v>320</v>
      </c>
      <c r="F42" s="39"/>
      <c r="G42" s="39"/>
      <c r="H42" s="171"/>
      <c r="I42" s="160"/>
      <c r="J42" s="160"/>
      <c r="K42" s="160"/>
      <c r="L42" s="39">
        <f t="shared" si="0"/>
        <v>2800</v>
      </c>
      <c r="M42" s="39">
        <f t="shared" si="1"/>
        <v>2800</v>
      </c>
      <c r="N42" s="28">
        <f t="shared" si="2"/>
        <v>320</v>
      </c>
    </row>
    <row r="43" spans="1:14" ht="15">
      <c r="A43" s="35" t="s">
        <v>318</v>
      </c>
      <c r="B43" s="31" t="s">
        <v>319</v>
      </c>
      <c r="C43" s="39"/>
      <c r="D43" s="39"/>
      <c r="E43" s="171"/>
      <c r="F43" s="39"/>
      <c r="G43" s="39"/>
      <c r="H43" s="171"/>
      <c r="I43" s="160"/>
      <c r="J43" s="160"/>
      <c r="K43" s="160"/>
      <c r="L43" s="39">
        <f t="shared" si="0"/>
        <v>0</v>
      </c>
      <c r="M43" s="39">
        <f t="shared" si="1"/>
        <v>0</v>
      </c>
      <c r="N43" s="28">
        <f t="shared" si="2"/>
        <v>0</v>
      </c>
    </row>
    <row r="44" spans="1:14" ht="15">
      <c r="A44" s="35" t="s">
        <v>320</v>
      </c>
      <c r="B44" s="31" t="s">
        <v>321</v>
      </c>
      <c r="C44" s="39"/>
      <c r="D44" s="39">
        <v>650</v>
      </c>
      <c r="E44" s="171">
        <v>650</v>
      </c>
      <c r="F44" s="39"/>
      <c r="G44" s="39"/>
      <c r="H44" s="171"/>
      <c r="I44" s="160"/>
      <c r="J44" s="160"/>
      <c r="K44" s="160"/>
      <c r="L44" s="39">
        <f t="shared" si="0"/>
        <v>0</v>
      </c>
      <c r="M44" s="39">
        <f t="shared" si="1"/>
        <v>650</v>
      </c>
      <c r="N44" s="28">
        <f t="shared" si="2"/>
        <v>650</v>
      </c>
    </row>
    <row r="45" spans="1:14" ht="15">
      <c r="A45" s="6" t="s">
        <v>322</v>
      </c>
      <c r="B45" s="31" t="s">
        <v>323</v>
      </c>
      <c r="C45" s="39"/>
      <c r="D45" s="39"/>
      <c r="E45" s="171"/>
      <c r="F45" s="39"/>
      <c r="G45" s="39"/>
      <c r="H45" s="171"/>
      <c r="I45" s="160"/>
      <c r="J45" s="160"/>
      <c r="K45" s="160"/>
      <c r="L45" s="39">
        <f t="shared" si="0"/>
        <v>0</v>
      </c>
      <c r="M45" s="39">
        <f t="shared" si="1"/>
        <v>0</v>
      </c>
      <c r="N45" s="28">
        <f t="shared" si="2"/>
        <v>0</v>
      </c>
    </row>
    <row r="46" spans="1:14" ht="15">
      <c r="A46" s="6" t="s">
        <v>324</v>
      </c>
      <c r="B46" s="31" t="s">
        <v>325</v>
      </c>
      <c r="C46" s="39"/>
      <c r="D46" s="39"/>
      <c r="E46" s="171"/>
      <c r="F46" s="39"/>
      <c r="G46" s="39"/>
      <c r="H46" s="171"/>
      <c r="I46" s="160"/>
      <c r="J46" s="160"/>
      <c r="K46" s="160"/>
      <c r="L46" s="39">
        <f t="shared" si="0"/>
        <v>0</v>
      </c>
      <c r="M46" s="39">
        <f t="shared" si="1"/>
        <v>0</v>
      </c>
      <c r="N46" s="28">
        <f t="shared" si="2"/>
        <v>0</v>
      </c>
    </row>
    <row r="47" spans="1:14" ht="15">
      <c r="A47" s="6" t="s">
        <v>326</v>
      </c>
      <c r="B47" s="31" t="s">
        <v>327</v>
      </c>
      <c r="C47" s="39">
        <v>756</v>
      </c>
      <c r="D47" s="39">
        <v>756</v>
      </c>
      <c r="E47" s="171">
        <v>175</v>
      </c>
      <c r="F47" s="39"/>
      <c r="G47" s="39"/>
      <c r="H47" s="171"/>
      <c r="I47" s="160"/>
      <c r="J47" s="160"/>
      <c r="K47" s="160"/>
      <c r="L47" s="39">
        <f t="shared" si="0"/>
        <v>756</v>
      </c>
      <c r="M47" s="39">
        <f t="shared" si="1"/>
        <v>756</v>
      </c>
      <c r="N47" s="28">
        <f t="shared" si="2"/>
        <v>175</v>
      </c>
    </row>
    <row r="48" spans="1:14" ht="15">
      <c r="A48" s="44" t="s">
        <v>530</v>
      </c>
      <c r="B48" s="46" t="s">
        <v>328</v>
      </c>
      <c r="C48" s="140">
        <v>3556</v>
      </c>
      <c r="D48" s="140">
        <v>4206</v>
      </c>
      <c r="E48" s="172">
        <v>1145</v>
      </c>
      <c r="F48" s="39"/>
      <c r="G48" s="39"/>
      <c r="H48" s="171"/>
      <c r="I48" s="160"/>
      <c r="J48" s="160"/>
      <c r="K48" s="160"/>
      <c r="L48" s="39">
        <f t="shared" si="0"/>
        <v>3556</v>
      </c>
      <c r="M48" s="39">
        <f t="shared" si="1"/>
        <v>4206</v>
      </c>
      <c r="N48" s="28">
        <f t="shared" si="2"/>
        <v>1145</v>
      </c>
    </row>
    <row r="49" spans="1:14" ht="15">
      <c r="A49" s="13" t="s">
        <v>329</v>
      </c>
      <c r="B49" s="31" t="s">
        <v>330</v>
      </c>
      <c r="C49" s="39">
        <v>23473</v>
      </c>
      <c r="D49" s="39">
        <v>23473</v>
      </c>
      <c r="E49" s="171">
        <v>600</v>
      </c>
      <c r="F49" s="39"/>
      <c r="G49" s="39"/>
      <c r="H49" s="171"/>
      <c r="I49" s="160"/>
      <c r="J49" s="160"/>
      <c r="K49" s="160"/>
      <c r="L49" s="39">
        <f t="shared" si="0"/>
        <v>23473</v>
      </c>
      <c r="M49" s="39">
        <f t="shared" si="1"/>
        <v>23473</v>
      </c>
      <c r="N49" s="28">
        <f t="shared" si="2"/>
        <v>600</v>
      </c>
    </row>
    <row r="50" spans="1:14" ht="15">
      <c r="A50" s="13" t="s">
        <v>331</v>
      </c>
      <c r="B50" s="31" t="s">
        <v>332</v>
      </c>
      <c r="C50" s="39"/>
      <c r="D50" s="39"/>
      <c r="E50" s="171"/>
      <c r="F50" s="39"/>
      <c r="G50" s="39"/>
      <c r="H50" s="171"/>
      <c r="I50" s="160"/>
      <c r="J50" s="160"/>
      <c r="K50" s="160"/>
      <c r="L50" s="39">
        <f t="shared" si="0"/>
        <v>0</v>
      </c>
      <c r="M50" s="39">
        <f t="shared" si="1"/>
        <v>0</v>
      </c>
      <c r="N50" s="28">
        <f t="shared" si="2"/>
        <v>0</v>
      </c>
    </row>
    <row r="51" spans="1:14" ht="15">
      <c r="A51" s="13" t="s">
        <v>333</v>
      </c>
      <c r="B51" s="31" t="s">
        <v>334</v>
      </c>
      <c r="C51" s="39"/>
      <c r="D51" s="39"/>
      <c r="E51" s="171"/>
      <c r="F51" s="39"/>
      <c r="G51" s="39"/>
      <c r="H51" s="171"/>
      <c r="I51" s="160"/>
      <c r="J51" s="160"/>
      <c r="K51" s="160"/>
      <c r="L51" s="39">
        <f t="shared" si="0"/>
        <v>0</v>
      </c>
      <c r="M51" s="39">
        <f t="shared" si="1"/>
        <v>0</v>
      </c>
      <c r="N51" s="28">
        <f t="shared" si="2"/>
        <v>0</v>
      </c>
    </row>
    <row r="52" spans="1:14" ht="15">
      <c r="A52" s="13" t="s">
        <v>335</v>
      </c>
      <c r="B52" s="31" t="s">
        <v>336</v>
      </c>
      <c r="C52" s="39">
        <v>6337</v>
      </c>
      <c r="D52" s="39">
        <v>6337</v>
      </c>
      <c r="E52" s="171">
        <v>162</v>
      </c>
      <c r="F52" s="39"/>
      <c r="G52" s="39"/>
      <c r="H52" s="171"/>
      <c r="I52" s="160"/>
      <c r="J52" s="160"/>
      <c r="K52" s="160"/>
      <c r="L52" s="39">
        <f t="shared" si="0"/>
        <v>6337</v>
      </c>
      <c r="M52" s="39">
        <f t="shared" si="1"/>
        <v>6337</v>
      </c>
      <c r="N52" s="28">
        <f t="shared" si="2"/>
        <v>162</v>
      </c>
    </row>
    <row r="53" spans="1:14" ht="15">
      <c r="A53" s="43" t="s">
        <v>531</v>
      </c>
      <c r="B53" s="46" t="s">
        <v>337</v>
      </c>
      <c r="C53" s="140">
        <v>29810</v>
      </c>
      <c r="D53" s="140">
        <v>29810</v>
      </c>
      <c r="E53" s="172">
        <v>762</v>
      </c>
      <c r="F53" s="39"/>
      <c r="G53" s="39"/>
      <c r="H53" s="171"/>
      <c r="I53" s="160"/>
      <c r="J53" s="160"/>
      <c r="K53" s="160"/>
      <c r="L53" s="39">
        <f t="shared" si="0"/>
        <v>29810</v>
      </c>
      <c r="M53" s="39">
        <f t="shared" si="1"/>
        <v>29810</v>
      </c>
      <c r="N53" s="28">
        <f t="shared" si="2"/>
        <v>762</v>
      </c>
    </row>
    <row r="54" spans="1:14" ht="15">
      <c r="A54" s="13" t="s">
        <v>338</v>
      </c>
      <c r="B54" s="31" t="s">
        <v>339</v>
      </c>
      <c r="C54" s="39"/>
      <c r="D54" s="39"/>
      <c r="E54" s="171"/>
      <c r="F54" s="39"/>
      <c r="G54" s="39"/>
      <c r="H54" s="171"/>
      <c r="I54" s="160"/>
      <c r="J54" s="160"/>
      <c r="K54" s="160"/>
      <c r="L54" s="39">
        <f t="shared" si="0"/>
        <v>0</v>
      </c>
      <c r="M54" s="39">
        <f t="shared" si="1"/>
        <v>0</v>
      </c>
      <c r="N54" s="28">
        <f t="shared" si="2"/>
        <v>0</v>
      </c>
    </row>
    <row r="55" spans="1:14" ht="15">
      <c r="A55" s="13" t="s">
        <v>563</v>
      </c>
      <c r="B55" s="31" t="s">
        <v>340</v>
      </c>
      <c r="C55" s="39"/>
      <c r="D55" s="39"/>
      <c r="E55" s="171"/>
      <c r="F55" s="39"/>
      <c r="G55" s="39"/>
      <c r="H55" s="171"/>
      <c r="I55" s="160"/>
      <c r="J55" s="160"/>
      <c r="K55" s="160"/>
      <c r="L55" s="39">
        <f t="shared" si="0"/>
        <v>0</v>
      </c>
      <c r="M55" s="39">
        <f t="shared" si="1"/>
        <v>0</v>
      </c>
      <c r="N55" s="28">
        <f t="shared" si="2"/>
        <v>0</v>
      </c>
    </row>
    <row r="56" spans="1:14" ht="15">
      <c r="A56" s="13" t="s">
        <v>564</v>
      </c>
      <c r="B56" s="31" t="s">
        <v>341</v>
      </c>
      <c r="C56" s="39"/>
      <c r="D56" s="39"/>
      <c r="E56" s="171"/>
      <c r="F56" s="39"/>
      <c r="G56" s="39"/>
      <c r="H56" s="171"/>
      <c r="I56" s="160"/>
      <c r="J56" s="160"/>
      <c r="K56" s="160"/>
      <c r="L56" s="39">
        <f t="shared" si="0"/>
        <v>0</v>
      </c>
      <c r="M56" s="39">
        <f t="shared" si="1"/>
        <v>0</v>
      </c>
      <c r="N56" s="28">
        <f t="shared" si="2"/>
        <v>0</v>
      </c>
    </row>
    <row r="57" spans="1:14" ht="15">
      <c r="A57" s="13" t="s">
        <v>565</v>
      </c>
      <c r="B57" s="31" t="s">
        <v>342</v>
      </c>
      <c r="C57" s="39">
        <v>634</v>
      </c>
      <c r="D57" s="39">
        <v>634</v>
      </c>
      <c r="E57" s="171"/>
      <c r="F57" s="39"/>
      <c r="G57" s="39"/>
      <c r="H57" s="171"/>
      <c r="I57" s="160"/>
      <c r="J57" s="160"/>
      <c r="K57" s="160"/>
      <c r="L57" s="39">
        <f t="shared" si="0"/>
        <v>634</v>
      </c>
      <c r="M57" s="39">
        <f t="shared" si="1"/>
        <v>634</v>
      </c>
      <c r="N57" s="28">
        <f t="shared" si="2"/>
        <v>0</v>
      </c>
    </row>
    <row r="58" spans="1:14" ht="15">
      <c r="A58" s="13" t="s">
        <v>566</v>
      </c>
      <c r="B58" s="31" t="s">
        <v>343</v>
      </c>
      <c r="C58" s="39"/>
      <c r="D58" s="39"/>
      <c r="E58" s="171"/>
      <c r="F58" s="39"/>
      <c r="G58" s="39"/>
      <c r="H58" s="171"/>
      <c r="I58" s="160"/>
      <c r="J58" s="160"/>
      <c r="K58" s="160"/>
      <c r="L58" s="39">
        <f t="shared" si="0"/>
        <v>0</v>
      </c>
      <c r="M58" s="39">
        <f t="shared" si="1"/>
        <v>0</v>
      </c>
      <c r="N58" s="28">
        <f t="shared" si="2"/>
        <v>0</v>
      </c>
    </row>
    <row r="59" spans="1:14" ht="15">
      <c r="A59" s="13" t="s">
        <v>567</v>
      </c>
      <c r="B59" s="31" t="s">
        <v>344</v>
      </c>
      <c r="C59" s="39"/>
      <c r="D59" s="39"/>
      <c r="E59" s="171"/>
      <c r="F59" s="39"/>
      <c r="G59" s="39"/>
      <c r="H59" s="171"/>
      <c r="I59" s="160"/>
      <c r="J59" s="160"/>
      <c r="K59" s="160"/>
      <c r="L59" s="39">
        <f t="shared" si="0"/>
        <v>0</v>
      </c>
      <c r="M59" s="39">
        <f t="shared" si="1"/>
        <v>0</v>
      </c>
      <c r="N59" s="28">
        <f t="shared" si="2"/>
        <v>0</v>
      </c>
    </row>
    <row r="60" spans="1:14" ht="15">
      <c r="A60" s="13" t="s">
        <v>345</v>
      </c>
      <c r="B60" s="31" t="s">
        <v>346</v>
      </c>
      <c r="C60" s="39"/>
      <c r="D60" s="39"/>
      <c r="E60" s="171"/>
      <c r="F60" s="39"/>
      <c r="G60" s="39"/>
      <c r="H60" s="171"/>
      <c r="I60" s="160"/>
      <c r="J60" s="160"/>
      <c r="K60" s="160"/>
      <c r="L60" s="39">
        <f t="shared" si="0"/>
        <v>0</v>
      </c>
      <c r="M60" s="39">
        <f t="shared" si="1"/>
        <v>0</v>
      </c>
      <c r="N60" s="28">
        <f t="shared" si="2"/>
        <v>0</v>
      </c>
    </row>
    <row r="61" spans="1:14" ht="15">
      <c r="A61" s="13" t="s">
        <v>568</v>
      </c>
      <c r="B61" s="31" t="s">
        <v>347</v>
      </c>
      <c r="C61" s="39"/>
      <c r="D61" s="39">
        <v>160</v>
      </c>
      <c r="E61" s="171">
        <v>160</v>
      </c>
      <c r="F61" s="39"/>
      <c r="G61" s="39"/>
      <c r="H61" s="171"/>
      <c r="I61" s="160"/>
      <c r="J61" s="160"/>
      <c r="K61" s="160"/>
      <c r="L61" s="39">
        <f t="shared" si="0"/>
        <v>0</v>
      </c>
      <c r="M61" s="39">
        <f t="shared" si="1"/>
        <v>160</v>
      </c>
      <c r="N61" s="28">
        <f t="shared" si="2"/>
        <v>160</v>
      </c>
    </row>
    <row r="62" spans="1:14" ht="15">
      <c r="A62" s="43" t="s">
        <v>532</v>
      </c>
      <c r="B62" s="46" t="s">
        <v>348</v>
      </c>
      <c r="C62" s="140">
        <v>634</v>
      </c>
      <c r="D62" s="140">
        <v>794</v>
      </c>
      <c r="E62" s="172">
        <v>160</v>
      </c>
      <c r="F62" s="39"/>
      <c r="G62" s="39"/>
      <c r="H62" s="171"/>
      <c r="I62" s="160"/>
      <c r="J62" s="160"/>
      <c r="K62" s="160"/>
      <c r="L62" s="39">
        <f t="shared" si="0"/>
        <v>634</v>
      </c>
      <c r="M62" s="39">
        <f t="shared" si="1"/>
        <v>794</v>
      </c>
      <c r="N62" s="28">
        <f t="shared" si="2"/>
        <v>160</v>
      </c>
    </row>
    <row r="63" spans="1:14" ht="15.75">
      <c r="A63" s="105" t="s">
        <v>682</v>
      </c>
      <c r="B63" s="106"/>
      <c r="C63" s="162"/>
      <c r="D63" s="162"/>
      <c r="E63" s="180"/>
      <c r="F63" s="107"/>
      <c r="G63" s="107"/>
      <c r="H63" s="174"/>
      <c r="I63" s="182"/>
      <c r="J63" s="182"/>
      <c r="K63" s="182"/>
      <c r="L63" s="39">
        <f t="shared" si="0"/>
        <v>0</v>
      </c>
      <c r="M63" s="39">
        <f t="shared" si="1"/>
        <v>0</v>
      </c>
      <c r="N63" s="28">
        <f t="shared" si="2"/>
        <v>0</v>
      </c>
    </row>
    <row r="64" spans="1:14" ht="15.75">
      <c r="A64" s="89" t="s">
        <v>576</v>
      </c>
      <c r="B64" s="90" t="s">
        <v>349</v>
      </c>
      <c r="C64" s="145">
        <v>102108</v>
      </c>
      <c r="D64" s="145">
        <v>120235</v>
      </c>
      <c r="E64" s="179">
        <v>59237</v>
      </c>
      <c r="F64" s="145">
        <v>22156</v>
      </c>
      <c r="G64" s="145">
        <v>22355</v>
      </c>
      <c r="H64" s="170">
        <v>19576</v>
      </c>
      <c r="I64" s="145">
        <f>I62+I53+I48+I39+I25+I16+I10+I9</f>
        <v>50971</v>
      </c>
      <c r="J64" s="145">
        <f>J62+J53+J48+J39+J25+J16+J10+J9</f>
        <v>59752</v>
      </c>
      <c r="K64" s="145">
        <f>K62+K53+K48+K39+K25+K16+K10+K9</f>
        <v>54186</v>
      </c>
      <c r="L64" s="39">
        <f t="shared" si="0"/>
        <v>175235</v>
      </c>
      <c r="M64" s="39">
        <f t="shared" si="1"/>
        <v>202342</v>
      </c>
      <c r="N64" s="28">
        <f t="shared" si="2"/>
        <v>132999</v>
      </c>
    </row>
    <row r="65" spans="1:14" ht="15">
      <c r="A65" s="15" t="s">
        <v>533</v>
      </c>
      <c r="B65" s="7" t="s">
        <v>357</v>
      </c>
      <c r="C65" s="15"/>
      <c r="D65" s="15"/>
      <c r="E65" s="28"/>
      <c r="F65" s="15"/>
      <c r="G65" s="15"/>
      <c r="H65" s="171"/>
      <c r="I65" s="15"/>
      <c r="J65" s="15"/>
      <c r="K65" s="15"/>
      <c r="L65" s="39">
        <f t="shared" si="0"/>
        <v>0</v>
      </c>
      <c r="M65" s="39">
        <f t="shared" si="1"/>
        <v>0</v>
      </c>
      <c r="N65" s="28">
        <f t="shared" si="2"/>
        <v>0</v>
      </c>
    </row>
    <row r="66" spans="1:14" ht="15">
      <c r="A66" s="14" t="s">
        <v>536</v>
      </c>
      <c r="B66" s="7" t="s">
        <v>365</v>
      </c>
      <c r="C66" s="14"/>
      <c r="D66" s="14"/>
      <c r="E66" s="28"/>
      <c r="F66" s="14"/>
      <c r="G66" s="14"/>
      <c r="H66" s="171"/>
      <c r="I66" s="14"/>
      <c r="J66" s="14"/>
      <c r="K66" s="14"/>
      <c r="L66" s="39">
        <f t="shared" si="0"/>
        <v>0</v>
      </c>
      <c r="M66" s="39">
        <f t="shared" si="1"/>
        <v>0</v>
      </c>
      <c r="N66" s="28">
        <f t="shared" si="2"/>
        <v>0</v>
      </c>
    </row>
    <row r="67" spans="1:14" ht="15">
      <c r="A67" s="36" t="s">
        <v>366</v>
      </c>
      <c r="B67" s="5" t="s">
        <v>367</v>
      </c>
      <c r="C67" s="36"/>
      <c r="D67" s="36"/>
      <c r="E67" s="28"/>
      <c r="F67" s="36"/>
      <c r="G67" s="36"/>
      <c r="H67" s="171"/>
      <c r="I67" s="36"/>
      <c r="J67" s="36"/>
      <c r="K67" s="36"/>
      <c r="L67" s="39">
        <f t="shared" si="0"/>
        <v>0</v>
      </c>
      <c r="M67" s="39">
        <f t="shared" si="1"/>
        <v>0</v>
      </c>
      <c r="N67" s="28">
        <f t="shared" si="2"/>
        <v>0</v>
      </c>
    </row>
    <row r="68" spans="1:14" ht="15">
      <c r="A68" s="36" t="s">
        <v>368</v>
      </c>
      <c r="B68" s="5" t="s">
        <v>369</v>
      </c>
      <c r="C68" s="187"/>
      <c r="D68" s="187">
        <v>2944</v>
      </c>
      <c r="E68" s="186"/>
      <c r="F68" s="36"/>
      <c r="G68" s="36"/>
      <c r="H68" s="171"/>
      <c r="I68" s="36"/>
      <c r="J68" s="36"/>
      <c r="K68" s="36"/>
      <c r="L68" s="39">
        <f t="shared" si="0"/>
        <v>0</v>
      </c>
      <c r="M68" s="39">
        <f t="shared" si="1"/>
        <v>2944</v>
      </c>
      <c r="N68" s="28">
        <f t="shared" si="2"/>
        <v>0</v>
      </c>
    </row>
    <row r="69" spans="1:14" ht="15">
      <c r="A69" s="14" t="s">
        <v>370</v>
      </c>
      <c r="B69" s="7" t="s">
        <v>371</v>
      </c>
      <c r="C69" s="187"/>
      <c r="D69" s="187"/>
      <c r="E69" s="186"/>
      <c r="F69" s="36"/>
      <c r="G69" s="36"/>
      <c r="H69" s="171"/>
      <c r="I69" s="36"/>
      <c r="J69" s="36"/>
      <c r="K69" s="36"/>
      <c r="L69" s="39">
        <f t="shared" si="0"/>
        <v>0</v>
      </c>
      <c r="M69" s="39">
        <f t="shared" si="1"/>
        <v>0</v>
      </c>
      <c r="N69" s="28">
        <f t="shared" si="2"/>
        <v>0</v>
      </c>
    </row>
    <row r="70" spans="1:14" ht="15">
      <c r="A70" s="36" t="s">
        <v>372</v>
      </c>
      <c r="B70" s="5" t="s">
        <v>373</v>
      </c>
      <c r="C70" s="187"/>
      <c r="D70" s="187"/>
      <c r="E70" s="186"/>
      <c r="F70" s="36"/>
      <c r="G70" s="36"/>
      <c r="H70" s="171"/>
      <c r="I70" s="36"/>
      <c r="J70" s="36"/>
      <c r="K70" s="36"/>
      <c r="L70" s="39">
        <f t="shared" si="0"/>
        <v>0</v>
      </c>
      <c r="M70" s="39">
        <f t="shared" si="1"/>
        <v>0</v>
      </c>
      <c r="N70" s="28">
        <f t="shared" si="2"/>
        <v>0</v>
      </c>
    </row>
    <row r="71" spans="1:14" ht="15">
      <c r="A71" s="36" t="s">
        <v>374</v>
      </c>
      <c r="B71" s="5" t="s">
        <v>375</v>
      </c>
      <c r="C71" s="187"/>
      <c r="D71" s="187"/>
      <c r="E71" s="186"/>
      <c r="F71" s="36"/>
      <c r="G71" s="36"/>
      <c r="H71" s="171"/>
      <c r="I71" s="36"/>
      <c r="J71" s="36"/>
      <c r="K71" s="36"/>
      <c r="L71" s="39">
        <f t="shared" si="0"/>
        <v>0</v>
      </c>
      <c r="M71" s="39">
        <f t="shared" si="1"/>
        <v>0</v>
      </c>
      <c r="N71" s="28">
        <f t="shared" si="2"/>
        <v>0</v>
      </c>
    </row>
    <row r="72" spans="1:14" ht="15">
      <c r="A72" s="36" t="s">
        <v>376</v>
      </c>
      <c r="B72" s="5" t="s">
        <v>377</v>
      </c>
      <c r="C72" s="187"/>
      <c r="D72" s="187"/>
      <c r="E72" s="186"/>
      <c r="F72" s="36"/>
      <c r="G72" s="36"/>
      <c r="H72" s="171"/>
      <c r="I72" s="36"/>
      <c r="J72" s="36"/>
      <c r="K72" s="36"/>
      <c r="L72" s="39">
        <f aca="true" t="shared" si="3" ref="L72:L135">C72+F72+I72</f>
        <v>0</v>
      </c>
      <c r="M72" s="39">
        <f aca="true" t="shared" si="4" ref="M72:M135">D72+G72+J72</f>
        <v>0</v>
      </c>
      <c r="N72" s="28">
        <f aca="true" t="shared" si="5" ref="N72:N135">E72+H72+K72</f>
        <v>0</v>
      </c>
    </row>
    <row r="73" spans="1:14" ht="15">
      <c r="A73" s="37" t="s">
        <v>537</v>
      </c>
      <c r="B73" s="38" t="s">
        <v>378</v>
      </c>
      <c r="C73" s="155"/>
      <c r="D73" s="155">
        <v>2944</v>
      </c>
      <c r="E73" s="190"/>
      <c r="F73" s="14"/>
      <c r="G73" s="14"/>
      <c r="H73" s="171"/>
      <c r="I73" s="14"/>
      <c r="J73" s="14"/>
      <c r="K73" s="14"/>
      <c r="L73" s="39">
        <f t="shared" si="3"/>
        <v>0</v>
      </c>
      <c r="M73" s="39">
        <f t="shared" si="4"/>
        <v>2944</v>
      </c>
      <c r="N73" s="28">
        <f t="shared" si="5"/>
        <v>0</v>
      </c>
    </row>
    <row r="74" spans="1:14" ht="15">
      <c r="A74" s="36" t="s">
        <v>379</v>
      </c>
      <c r="B74" s="5" t="s">
        <v>380</v>
      </c>
      <c r="C74" s="187"/>
      <c r="D74" s="187"/>
      <c r="E74" s="186"/>
      <c r="F74" s="36"/>
      <c r="G74" s="36"/>
      <c r="H74" s="171"/>
      <c r="I74" s="36"/>
      <c r="J74" s="36"/>
      <c r="K74" s="36"/>
      <c r="L74" s="39">
        <f t="shared" si="3"/>
        <v>0</v>
      </c>
      <c r="M74" s="39">
        <f t="shared" si="4"/>
        <v>0</v>
      </c>
      <c r="N74" s="28">
        <f t="shared" si="5"/>
        <v>0</v>
      </c>
    </row>
    <row r="75" spans="1:14" ht="15">
      <c r="A75" s="13" t="s">
        <v>381</v>
      </c>
      <c r="B75" s="5" t="s">
        <v>382</v>
      </c>
      <c r="C75" s="188"/>
      <c r="D75" s="188"/>
      <c r="E75" s="186"/>
      <c r="F75" s="13"/>
      <c r="G75" s="13"/>
      <c r="H75" s="171"/>
      <c r="I75" s="13"/>
      <c r="J75" s="13"/>
      <c r="K75" s="13"/>
      <c r="L75" s="39">
        <f t="shared" si="3"/>
        <v>0</v>
      </c>
      <c r="M75" s="39">
        <f t="shared" si="4"/>
        <v>0</v>
      </c>
      <c r="N75" s="28">
        <f t="shared" si="5"/>
        <v>0</v>
      </c>
    </row>
    <row r="76" spans="1:14" ht="15">
      <c r="A76" s="36" t="s">
        <v>573</v>
      </c>
      <c r="B76" s="5" t="s">
        <v>383</v>
      </c>
      <c r="C76" s="187"/>
      <c r="D76" s="187"/>
      <c r="E76" s="186"/>
      <c r="F76" s="36"/>
      <c r="G76" s="36"/>
      <c r="H76" s="171"/>
      <c r="I76" s="36"/>
      <c r="J76" s="36"/>
      <c r="K76" s="36"/>
      <c r="L76" s="39">
        <f t="shared" si="3"/>
        <v>0</v>
      </c>
      <c r="M76" s="39">
        <f t="shared" si="4"/>
        <v>0</v>
      </c>
      <c r="N76" s="28">
        <f t="shared" si="5"/>
        <v>0</v>
      </c>
    </row>
    <row r="77" spans="1:14" ht="15">
      <c r="A77" s="36" t="s">
        <v>542</v>
      </c>
      <c r="B77" s="5" t="s">
        <v>384</v>
      </c>
      <c r="C77" s="187"/>
      <c r="D77" s="187"/>
      <c r="E77" s="186"/>
      <c r="F77" s="36"/>
      <c r="G77" s="36"/>
      <c r="H77" s="171"/>
      <c r="I77" s="36"/>
      <c r="J77" s="36"/>
      <c r="K77" s="36"/>
      <c r="L77" s="39">
        <f t="shared" si="3"/>
        <v>0</v>
      </c>
      <c r="M77" s="39">
        <f t="shared" si="4"/>
        <v>0</v>
      </c>
      <c r="N77" s="28">
        <f t="shared" si="5"/>
        <v>0</v>
      </c>
    </row>
    <row r="78" spans="1:14" ht="15">
      <c r="A78" s="37" t="s">
        <v>543</v>
      </c>
      <c r="B78" s="38" t="s">
        <v>388</v>
      </c>
      <c r="C78" s="155"/>
      <c r="D78" s="155"/>
      <c r="E78" s="186"/>
      <c r="F78" s="14"/>
      <c r="G78" s="14"/>
      <c r="H78" s="171"/>
      <c r="I78" s="14"/>
      <c r="J78" s="14"/>
      <c r="K78" s="14"/>
      <c r="L78" s="39">
        <f t="shared" si="3"/>
        <v>0</v>
      </c>
      <c r="M78" s="39">
        <f t="shared" si="4"/>
        <v>0</v>
      </c>
      <c r="N78" s="28">
        <f t="shared" si="5"/>
        <v>0</v>
      </c>
    </row>
    <row r="79" spans="1:14" ht="15">
      <c r="A79" s="13" t="s">
        <v>389</v>
      </c>
      <c r="B79" s="5" t="s">
        <v>390</v>
      </c>
      <c r="C79" s="188"/>
      <c r="D79" s="188"/>
      <c r="E79" s="186"/>
      <c r="F79" s="13"/>
      <c r="G79" s="13"/>
      <c r="H79" s="171"/>
      <c r="I79" s="13"/>
      <c r="J79" s="13"/>
      <c r="K79" s="13"/>
      <c r="L79" s="39">
        <f t="shared" si="3"/>
        <v>0</v>
      </c>
      <c r="M79" s="39">
        <f t="shared" si="4"/>
        <v>0</v>
      </c>
      <c r="N79" s="28">
        <f t="shared" si="5"/>
        <v>0</v>
      </c>
    </row>
    <row r="80" spans="1:14" ht="15.75">
      <c r="A80" s="92" t="s">
        <v>577</v>
      </c>
      <c r="B80" s="93" t="s">
        <v>391</v>
      </c>
      <c r="C80" s="189"/>
      <c r="D80" s="189">
        <v>2944</v>
      </c>
      <c r="E80" s="191"/>
      <c r="F80" s="94"/>
      <c r="G80" s="94"/>
      <c r="H80" s="175"/>
      <c r="I80" s="94"/>
      <c r="J80" s="94"/>
      <c r="K80" s="94"/>
      <c r="L80" s="39">
        <f t="shared" si="3"/>
        <v>0</v>
      </c>
      <c r="M80" s="39">
        <f t="shared" si="4"/>
        <v>2944</v>
      </c>
      <c r="N80" s="28">
        <f t="shared" si="5"/>
        <v>0</v>
      </c>
    </row>
    <row r="81" spans="1:14" ht="15.75">
      <c r="A81" s="100" t="s">
        <v>613</v>
      </c>
      <c r="B81" s="110"/>
      <c r="C81" s="146">
        <v>102108</v>
      </c>
      <c r="D81" s="146">
        <v>123179</v>
      </c>
      <c r="E81" s="178">
        <v>59237</v>
      </c>
      <c r="F81" s="146">
        <v>22156</v>
      </c>
      <c r="G81" s="146">
        <v>22355</v>
      </c>
      <c r="H81" s="178">
        <v>19576</v>
      </c>
      <c r="I81" s="146">
        <f>I64+I80</f>
        <v>50971</v>
      </c>
      <c r="J81" s="146">
        <f>J64+J80</f>
        <v>59752</v>
      </c>
      <c r="K81" s="146">
        <f>K64+K80</f>
        <v>54186</v>
      </c>
      <c r="L81" s="39">
        <f t="shared" si="3"/>
        <v>175235</v>
      </c>
      <c r="M81" s="39">
        <f t="shared" si="4"/>
        <v>205286</v>
      </c>
      <c r="N81" s="28">
        <f t="shared" si="5"/>
        <v>132999</v>
      </c>
    </row>
    <row r="82" spans="1:14" ht="60">
      <c r="A82" s="2" t="s">
        <v>212</v>
      </c>
      <c r="B82" s="3" t="s">
        <v>737</v>
      </c>
      <c r="C82" s="53" t="s">
        <v>739</v>
      </c>
      <c r="D82" s="53" t="s">
        <v>95</v>
      </c>
      <c r="E82" s="53" t="s">
        <v>96</v>
      </c>
      <c r="F82" s="53" t="s">
        <v>739</v>
      </c>
      <c r="G82" s="53" t="s">
        <v>95</v>
      </c>
      <c r="H82" s="176" t="s">
        <v>96</v>
      </c>
      <c r="I82" s="176" t="s">
        <v>739</v>
      </c>
      <c r="J82" s="176" t="s">
        <v>95</v>
      </c>
      <c r="K82" s="176" t="s">
        <v>96</v>
      </c>
      <c r="L82" s="39" t="e">
        <f t="shared" si="3"/>
        <v>#VALUE!</v>
      </c>
      <c r="M82" s="39" t="e">
        <f t="shared" si="4"/>
        <v>#VALUE!</v>
      </c>
      <c r="N82" s="28" t="e">
        <f t="shared" si="5"/>
        <v>#VALUE!</v>
      </c>
    </row>
    <row r="83" spans="1:14" ht="15">
      <c r="A83" s="5" t="s">
        <v>616</v>
      </c>
      <c r="B83" s="6" t="s">
        <v>404</v>
      </c>
      <c r="C83" s="171">
        <v>90557</v>
      </c>
      <c r="D83" s="171">
        <v>83877</v>
      </c>
      <c r="E83" s="171">
        <v>83877</v>
      </c>
      <c r="F83" s="28"/>
      <c r="G83" s="28"/>
      <c r="H83" s="171"/>
      <c r="I83" s="171"/>
      <c r="J83" s="171"/>
      <c r="K83" s="171"/>
      <c r="L83" s="39">
        <f t="shared" si="3"/>
        <v>90557</v>
      </c>
      <c r="M83" s="39">
        <f t="shared" si="4"/>
        <v>83877</v>
      </c>
      <c r="N83" s="28">
        <f t="shared" si="5"/>
        <v>83877</v>
      </c>
    </row>
    <row r="84" spans="1:14" ht="15">
      <c r="A84" s="5" t="s">
        <v>405</v>
      </c>
      <c r="B84" s="6" t="s">
        <v>406</v>
      </c>
      <c r="C84" s="171"/>
      <c r="D84" s="171"/>
      <c r="E84" s="171"/>
      <c r="F84" s="28"/>
      <c r="G84" s="28"/>
      <c r="H84" s="171"/>
      <c r="I84" s="171"/>
      <c r="J84" s="171"/>
      <c r="K84" s="171"/>
      <c r="L84" s="39">
        <f t="shared" si="3"/>
        <v>0</v>
      </c>
      <c r="M84" s="39">
        <f t="shared" si="4"/>
        <v>0</v>
      </c>
      <c r="N84" s="28">
        <f t="shared" si="5"/>
        <v>0</v>
      </c>
    </row>
    <row r="85" spans="1:14" ht="15">
      <c r="A85" s="5" t="s">
        <v>407</v>
      </c>
      <c r="B85" s="6" t="s">
        <v>408</v>
      </c>
      <c r="C85" s="171"/>
      <c r="D85" s="171"/>
      <c r="E85" s="171"/>
      <c r="F85" s="28"/>
      <c r="G85" s="28"/>
      <c r="H85" s="171"/>
      <c r="I85" s="171"/>
      <c r="J85" s="171"/>
      <c r="K85" s="171"/>
      <c r="L85" s="39">
        <f t="shared" si="3"/>
        <v>0</v>
      </c>
      <c r="M85" s="39">
        <f t="shared" si="4"/>
        <v>0</v>
      </c>
      <c r="N85" s="28">
        <f t="shared" si="5"/>
        <v>0</v>
      </c>
    </row>
    <row r="86" spans="1:14" ht="15">
      <c r="A86" s="5" t="s">
        <v>578</v>
      </c>
      <c r="B86" s="6" t="s">
        <v>409</v>
      </c>
      <c r="C86" s="171"/>
      <c r="D86" s="171"/>
      <c r="E86" s="171"/>
      <c r="F86" s="28"/>
      <c r="G86" s="28"/>
      <c r="H86" s="171"/>
      <c r="I86" s="171"/>
      <c r="J86" s="171"/>
      <c r="K86" s="171"/>
      <c r="L86" s="39">
        <f t="shared" si="3"/>
        <v>0</v>
      </c>
      <c r="M86" s="39">
        <f t="shared" si="4"/>
        <v>0</v>
      </c>
      <c r="N86" s="28">
        <f t="shared" si="5"/>
        <v>0</v>
      </c>
    </row>
    <row r="87" spans="1:14" ht="15">
      <c r="A87" s="5" t="s">
        <v>579</v>
      </c>
      <c r="B87" s="6" t="s">
        <v>410</v>
      </c>
      <c r="C87" s="171"/>
      <c r="D87" s="171"/>
      <c r="E87" s="171"/>
      <c r="F87" s="28"/>
      <c r="G87" s="28"/>
      <c r="H87" s="171"/>
      <c r="I87" s="171"/>
      <c r="J87" s="171"/>
      <c r="K87" s="171"/>
      <c r="L87" s="39">
        <f t="shared" si="3"/>
        <v>0</v>
      </c>
      <c r="M87" s="39">
        <f t="shared" si="4"/>
        <v>0</v>
      </c>
      <c r="N87" s="28">
        <f t="shared" si="5"/>
        <v>0</v>
      </c>
    </row>
    <row r="88" spans="1:14" ht="15">
      <c r="A88" s="5" t="s">
        <v>580</v>
      </c>
      <c r="B88" s="6" t="s">
        <v>411</v>
      </c>
      <c r="C88" s="171">
        <v>16604</v>
      </c>
      <c r="D88" s="171">
        <v>20093</v>
      </c>
      <c r="E88" s="171">
        <v>20149</v>
      </c>
      <c r="F88" s="28"/>
      <c r="G88" s="28"/>
      <c r="H88" s="171"/>
      <c r="I88" s="183"/>
      <c r="J88" s="171">
        <v>7386</v>
      </c>
      <c r="K88" s="171">
        <v>7233</v>
      </c>
      <c r="L88" s="39">
        <f t="shared" si="3"/>
        <v>16604</v>
      </c>
      <c r="M88" s="39">
        <f t="shared" si="4"/>
        <v>27479</v>
      </c>
      <c r="N88" s="28">
        <f t="shared" si="5"/>
        <v>27382</v>
      </c>
    </row>
    <row r="89" spans="1:14" ht="15">
      <c r="A89" s="38" t="s">
        <v>617</v>
      </c>
      <c r="B89" s="44" t="s">
        <v>412</v>
      </c>
      <c r="C89" s="172">
        <v>107161</v>
      </c>
      <c r="D89" s="172">
        <v>103970</v>
      </c>
      <c r="E89" s="172">
        <v>104026</v>
      </c>
      <c r="F89" s="28"/>
      <c r="G89" s="28"/>
      <c r="H89" s="171"/>
      <c r="I89" s="172">
        <f>SUM(I83:I88)</f>
        <v>0</v>
      </c>
      <c r="J89" s="172">
        <f>SUM(J83:J88)</f>
        <v>7386</v>
      </c>
      <c r="K89" s="172">
        <f>SUM(K83:K88)</f>
        <v>7233</v>
      </c>
      <c r="L89" s="39">
        <f t="shared" si="3"/>
        <v>107161</v>
      </c>
      <c r="M89" s="39">
        <f t="shared" si="4"/>
        <v>111356</v>
      </c>
      <c r="N89" s="28">
        <f t="shared" si="5"/>
        <v>111259</v>
      </c>
    </row>
    <row r="90" spans="1:14" ht="15">
      <c r="A90" s="5" t="s">
        <v>619</v>
      </c>
      <c r="B90" s="6" t="s">
        <v>423</v>
      </c>
      <c r="C90" s="171"/>
      <c r="D90" s="171"/>
      <c r="E90" s="171"/>
      <c r="F90" s="28"/>
      <c r="G90" s="28"/>
      <c r="H90" s="171"/>
      <c r="I90" s="171"/>
      <c r="J90" s="171"/>
      <c r="K90" s="171"/>
      <c r="L90" s="39">
        <f t="shared" si="3"/>
        <v>0</v>
      </c>
      <c r="M90" s="39">
        <f t="shared" si="4"/>
        <v>0</v>
      </c>
      <c r="N90" s="28">
        <f t="shared" si="5"/>
        <v>0</v>
      </c>
    </row>
    <row r="91" spans="1:14" ht="15">
      <c r="A91" s="5" t="s">
        <v>586</v>
      </c>
      <c r="B91" s="6" t="s">
        <v>424</v>
      </c>
      <c r="C91" s="171"/>
      <c r="D91" s="171"/>
      <c r="E91" s="171"/>
      <c r="F91" s="28"/>
      <c r="G91" s="28"/>
      <c r="H91" s="171"/>
      <c r="I91" s="171"/>
      <c r="J91" s="171"/>
      <c r="K91" s="171"/>
      <c r="L91" s="39">
        <f t="shared" si="3"/>
        <v>0</v>
      </c>
      <c r="M91" s="39">
        <f t="shared" si="4"/>
        <v>0</v>
      </c>
      <c r="N91" s="28">
        <f t="shared" si="5"/>
        <v>0</v>
      </c>
    </row>
    <row r="92" spans="1:14" ht="15">
      <c r="A92" s="5" t="s">
        <v>587</v>
      </c>
      <c r="B92" s="6" t="s">
        <v>425</v>
      </c>
      <c r="C92" s="171"/>
      <c r="D92" s="171"/>
      <c r="E92" s="171"/>
      <c r="F92" s="28"/>
      <c r="G92" s="28"/>
      <c r="H92" s="171"/>
      <c r="I92" s="171"/>
      <c r="J92" s="171"/>
      <c r="K92" s="171"/>
      <c r="L92" s="39">
        <f t="shared" si="3"/>
        <v>0</v>
      </c>
      <c r="M92" s="39">
        <f t="shared" si="4"/>
        <v>0</v>
      </c>
      <c r="N92" s="28">
        <f t="shared" si="5"/>
        <v>0</v>
      </c>
    </row>
    <row r="93" spans="1:14" ht="15">
      <c r="A93" s="5" t="s">
        <v>588</v>
      </c>
      <c r="B93" s="6" t="s">
        <v>426</v>
      </c>
      <c r="C93" s="171">
        <v>2000</v>
      </c>
      <c r="D93" s="171">
        <v>2000</v>
      </c>
      <c r="E93" s="171">
        <v>1862</v>
      </c>
      <c r="F93" s="28"/>
      <c r="G93" s="28"/>
      <c r="H93" s="171"/>
      <c r="I93" s="171"/>
      <c r="J93" s="171"/>
      <c r="K93" s="171"/>
      <c r="L93" s="39">
        <f t="shared" si="3"/>
        <v>2000</v>
      </c>
      <c r="M93" s="39">
        <f t="shared" si="4"/>
        <v>2000</v>
      </c>
      <c r="N93" s="28">
        <f t="shared" si="5"/>
        <v>1862</v>
      </c>
    </row>
    <row r="94" spans="1:14" ht="15">
      <c r="A94" s="5" t="s">
        <v>620</v>
      </c>
      <c r="B94" s="6" t="s">
        <v>441</v>
      </c>
      <c r="C94" s="171">
        <v>27800</v>
      </c>
      <c r="D94" s="171">
        <v>28505</v>
      </c>
      <c r="E94" s="171">
        <v>23442</v>
      </c>
      <c r="F94" s="28"/>
      <c r="G94" s="28"/>
      <c r="H94" s="171"/>
      <c r="I94" s="171"/>
      <c r="J94" s="171"/>
      <c r="K94" s="171"/>
      <c r="L94" s="39">
        <f t="shared" si="3"/>
        <v>27800</v>
      </c>
      <c r="M94" s="39">
        <f t="shared" si="4"/>
        <v>28505</v>
      </c>
      <c r="N94" s="28">
        <f t="shared" si="5"/>
        <v>23442</v>
      </c>
    </row>
    <row r="95" spans="1:14" ht="15">
      <c r="A95" s="5" t="s">
        <v>593</v>
      </c>
      <c r="B95" s="6" t="s">
        <v>442</v>
      </c>
      <c r="C95" s="171">
        <v>210</v>
      </c>
      <c r="D95" s="171">
        <v>462</v>
      </c>
      <c r="E95" s="171">
        <v>429</v>
      </c>
      <c r="F95" s="28"/>
      <c r="G95" s="28"/>
      <c r="H95" s="171"/>
      <c r="I95" s="171"/>
      <c r="J95" s="171"/>
      <c r="K95" s="171"/>
      <c r="L95" s="39">
        <f t="shared" si="3"/>
        <v>210</v>
      </c>
      <c r="M95" s="39">
        <f t="shared" si="4"/>
        <v>462</v>
      </c>
      <c r="N95" s="28">
        <f t="shared" si="5"/>
        <v>429</v>
      </c>
    </row>
    <row r="96" spans="1:14" ht="15">
      <c r="A96" s="38" t="s">
        <v>621</v>
      </c>
      <c r="B96" s="44" t="s">
        <v>443</v>
      </c>
      <c r="C96" s="172">
        <v>30010</v>
      </c>
      <c r="D96" s="172">
        <v>30967</v>
      </c>
      <c r="E96" s="172">
        <v>25733</v>
      </c>
      <c r="F96" s="28"/>
      <c r="G96" s="28"/>
      <c r="H96" s="171"/>
      <c r="I96" s="171"/>
      <c r="J96" s="171"/>
      <c r="K96" s="171"/>
      <c r="L96" s="39">
        <f t="shared" si="3"/>
        <v>30010</v>
      </c>
      <c r="M96" s="39">
        <f t="shared" si="4"/>
        <v>30967</v>
      </c>
      <c r="N96" s="28">
        <f t="shared" si="5"/>
        <v>25733</v>
      </c>
    </row>
    <row r="97" spans="1:14" ht="15">
      <c r="A97" s="13" t="s">
        <v>444</v>
      </c>
      <c r="B97" s="6" t="s">
        <v>445</v>
      </c>
      <c r="C97" s="171"/>
      <c r="D97" s="171"/>
      <c r="E97" s="171"/>
      <c r="F97" s="28"/>
      <c r="G97" s="28"/>
      <c r="H97" s="171"/>
      <c r="I97" s="171"/>
      <c r="J97" s="171"/>
      <c r="K97" s="171"/>
      <c r="L97" s="39">
        <f t="shared" si="3"/>
        <v>0</v>
      </c>
      <c r="M97" s="39">
        <f t="shared" si="4"/>
        <v>0</v>
      </c>
      <c r="N97" s="28">
        <f t="shared" si="5"/>
        <v>0</v>
      </c>
    </row>
    <row r="98" spans="1:14" ht="15">
      <c r="A98" s="13" t="s">
        <v>594</v>
      </c>
      <c r="B98" s="6" t="s">
        <v>446</v>
      </c>
      <c r="C98" s="171">
        <v>2167</v>
      </c>
      <c r="D98" s="171">
        <v>2287</v>
      </c>
      <c r="E98" s="171">
        <v>2268</v>
      </c>
      <c r="F98" s="28"/>
      <c r="G98" s="28"/>
      <c r="H98" s="171"/>
      <c r="I98" s="171"/>
      <c r="J98" s="171"/>
      <c r="K98" s="171"/>
      <c r="L98" s="39">
        <f t="shared" si="3"/>
        <v>2167</v>
      </c>
      <c r="M98" s="39">
        <f t="shared" si="4"/>
        <v>2287</v>
      </c>
      <c r="N98" s="28">
        <f t="shared" si="5"/>
        <v>2268</v>
      </c>
    </row>
    <row r="99" spans="1:14" ht="15">
      <c r="A99" s="13" t="s">
        <v>595</v>
      </c>
      <c r="B99" s="6" t="s">
        <v>447</v>
      </c>
      <c r="C99" s="171"/>
      <c r="D99" s="171"/>
      <c r="E99" s="171"/>
      <c r="F99" s="28"/>
      <c r="G99" s="28"/>
      <c r="H99" s="171"/>
      <c r="I99" s="171"/>
      <c r="J99" s="171"/>
      <c r="K99" s="171"/>
      <c r="L99" s="39">
        <f t="shared" si="3"/>
        <v>0</v>
      </c>
      <c r="M99" s="39">
        <f t="shared" si="4"/>
        <v>0</v>
      </c>
      <c r="N99" s="28">
        <f t="shared" si="5"/>
        <v>0</v>
      </c>
    </row>
    <row r="100" spans="1:14" ht="15">
      <c r="A100" s="13" t="s">
        <v>596</v>
      </c>
      <c r="B100" s="6" t="s">
        <v>448</v>
      </c>
      <c r="C100" s="171"/>
      <c r="D100" s="171"/>
      <c r="E100" s="171"/>
      <c r="F100" s="28"/>
      <c r="G100" s="28"/>
      <c r="H100" s="171"/>
      <c r="I100" s="171"/>
      <c r="J100" s="171"/>
      <c r="K100" s="171"/>
      <c r="L100" s="39">
        <f t="shared" si="3"/>
        <v>0</v>
      </c>
      <c r="M100" s="39">
        <f t="shared" si="4"/>
        <v>0</v>
      </c>
      <c r="N100" s="28">
        <f t="shared" si="5"/>
        <v>0</v>
      </c>
    </row>
    <row r="101" spans="1:14" ht="15">
      <c r="A101" s="13" t="s">
        <v>449</v>
      </c>
      <c r="B101" s="6" t="s">
        <v>450</v>
      </c>
      <c r="C101" s="171"/>
      <c r="D101" s="171"/>
      <c r="E101" s="171"/>
      <c r="F101" s="171">
        <v>2000</v>
      </c>
      <c r="G101" s="171">
        <v>2000</v>
      </c>
      <c r="H101" s="171">
        <v>1524</v>
      </c>
      <c r="I101" s="171"/>
      <c r="J101" s="171"/>
      <c r="K101" s="171"/>
      <c r="L101" s="39">
        <f t="shared" si="3"/>
        <v>2000</v>
      </c>
      <c r="M101" s="39">
        <f t="shared" si="4"/>
        <v>2000</v>
      </c>
      <c r="N101" s="28">
        <f t="shared" si="5"/>
        <v>1524</v>
      </c>
    </row>
    <row r="102" spans="1:14" ht="15">
      <c r="A102" s="13" t="s">
        <v>451</v>
      </c>
      <c r="B102" s="6" t="s">
        <v>452</v>
      </c>
      <c r="C102" s="171">
        <v>15</v>
      </c>
      <c r="D102" s="171">
        <v>45</v>
      </c>
      <c r="E102" s="171">
        <v>42</v>
      </c>
      <c r="F102" s="171">
        <v>540</v>
      </c>
      <c r="G102" s="171">
        <v>540</v>
      </c>
      <c r="H102" s="171">
        <v>411</v>
      </c>
      <c r="I102" s="171"/>
      <c r="J102" s="171"/>
      <c r="K102" s="171"/>
      <c r="L102" s="39">
        <f t="shared" si="3"/>
        <v>555</v>
      </c>
      <c r="M102" s="39">
        <f t="shared" si="4"/>
        <v>585</v>
      </c>
      <c r="N102" s="28">
        <f t="shared" si="5"/>
        <v>453</v>
      </c>
    </row>
    <row r="103" spans="1:14" ht="15">
      <c r="A103" s="13" t="s">
        <v>453</v>
      </c>
      <c r="B103" s="6" t="s">
        <v>454</v>
      </c>
      <c r="C103" s="171"/>
      <c r="D103" s="171"/>
      <c r="E103" s="171"/>
      <c r="F103" s="28"/>
      <c r="G103" s="28"/>
      <c r="H103" s="171"/>
      <c r="I103" s="171"/>
      <c r="J103" s="171"/>
      <c r="K103" s="171"/>
      <c r="L103" s="39">
        <f t="shared" si="3"/>
        <v>0</v>
      </c>
      <c r="M103" s="39">
        <f t="shared" si="4"/>
        <v>0</v>
      </c>
      <c r="N103" s="28">
        <f t="shared" si="5"/>
        <v>0</v>
      </c>
    </row>
    <row r="104" spans="1:14" ht="15">
      <c r="A104" s="13" t="s">
        <v>597</v>
      </c>
      <c r="B104" s="6" t="s">
        <v>455</v>
      </c>
      <c r="C104" s="171">
        <v>200</v>
      </c>
      <c r="D104" s="171">
        <v>510</v>
      </c>
      <c r="E104" s="171">
        <v>510</v>
      </c>
      <c r="F104" s="28"/>
      <c r="G104" s="28"/>
      <c r="H104" s="171">
        <v>1</v>
      </c>
      <c r="I104" s="171"/>
      <c r="J104" s="171"/>
      <c r="K104" s="171"/>
      <c r="L104" s="39">
        <f t="shared" si="3"/>
        <v>200</v>
      </c>
      <c r="M104" s="39">
        <f t="shared" si="4"/>
        <v>510</v>
      </c>
      <c r="N104" s="28">
        <f t="shared" si="5"/>
        <v>511</v>
      </c>
    </row>
    <row r="105" spans="1:14" ht="15">
      <c r="A105" s="13" t="s">
        <v>598</v>
      </c>
      <c r="B105" s="6" t="s">
        <v>456</v>
      </c>
      <c r="C105" s="171"/>
      <c r="D105" s="171"/>
      <c r="E105" s="171"/>
      <c r="F105" s="28"/>
      <c r="G105" s="28"/>
      <c r="H105" s="171"/>
      <c r="I105" s="171"/>
      <c r="J105" s="171"/>
      <c r="K105" s="171"/>
      <c r="L105" s="39">
        <f t="shared" si="3"/>
        <v>0</v>
      </c>
      <c r="M105" s="39">
        <f t="shared" si="4"/>
        <v>0</v>
      </c>
      <c r="N105" s="28">
        <f t="shared" si="5"/>
        <v>0</v>
      </c>
    </row>
    <row r="106" spans="1:14" ht="15">
      <c r="A106" s="13" t="s">
        <v>599</v>
      </c>
      <c r="B106" s="6" t="s">
        <v>457</v>
      </c>
      <c r="C106" s="171"/>
      <c r="D106" s="171">
        <v>85</v>
      </c>
      <c r="E106" s="171">
        <v>85</v>
      </c>
      <c r="F106" s="28"/>
      <c r="G106" s="28"/>
      <c r="H106" s="171"/>
      <c r="I106" s="171"/>
      <c r="J106" s="171"/>
      <c r="K106" s="171"/>
      <c r="L106" s="39">
        <f t="shared" si="3"/>
        <v>0</v>
      </c>
      <c r="M106" s="39">
        <f t="shared" si="4"/>
        <v>85</v>
      </c>
      <c r="N106" s="28">
        <f t="shared" si="5"/>
        <v>85</v>
      </c>
    </row>
    <row r="107" spans="1:14" ht="15">
      <c r="A107" s="43" t="s">
        <v>622</v>
      </c>
      <c r="B107" s="44" t="s">
        <v>458</v>
      </c>
      <c r="C107" s="172">
        <v>2382</v>
      </c>
      <c r="D107" s="172">
        <v>2927</v>
      </c>
      <c r="E107" s="172">
        <v>2905</v>
      </c>
      <c r="F107" s="172">
        <v>2540</v>
      </c>
      <c r="G107" s="172">
        <v>2540</v>
      </c>
      <c r="H107" s="172">
        <v>1936</v>
      </c>
      <c r="I107" s="171"/>
      <c r="J107" s="171"/>
      <c r="K107" s="171"/>
      <c r="L107" s="39">
        <f t="shared" si="3"/>
        <v>4922</v>
      </c>
      <c r="M107" s="39">
        <f t="shared" si="4"/>
        <v>5467</v>
      </c>
      <c r="N107" s="28">
        <f t="shared" si="5"/>
        <v>4841</v>
      </c>
    </row>
    <row r="108" spans="1:14" ht="15">
      <c r="A108" s="13" t="s">
        <v>467</v>
      </c>
      <c r="B108" s="6" t="s">
        <v>468</v>
      </c>
      <c r="C108" s="171"/>
      <c r="D108" s="171"/>
      <c r="E108" s="171"/>
      <c r="F108" s="28"/>
      <c r="G108" s="28"/>
      <c r="H108" s="171"/>
      <c r="I108" s="171"/>
      <c r="J108" s="171"/>
      <c r="K108" s="171"/>
      <c r="L108" s="39">
        <f t="shared" si="3"/>
        <v>0</v>
      </c>
      <c r="M108" s="39">
        <f t="shared" si="4"/>
        <v>0</v>
      </c>
      <c r="N108" s="28">
        <f t="shared" si="5"/>
        <v>0</v>
      </c>
    </row>
    <row r="109" spans="1:14" ht="15">
      <c r="A109" s="5" t="s">
        <v>603</v>
      </c>
      <c r="B109" s="6" t="s">
        <v>469</v>
      </c>
      <c r="C109" s="171"/>
      <c r="D109" s="171">
        <v>310</v>
      </c>
      <c r="E109" s="171">
        <v>317</v>
      </c>
      <c r="F109" s="28"/>
      <c r="G109" s="28"/>
      <c r="H109" s="171"/>
      <c r="I109" s="171"/>
      <c r="J109" s="171"/>
      <c r="K109" s="171"/>
      <c r="L109" s="39">
        <f t="shared" si="3"/>
        <v>0</v>
      </c>
      <c r="M109" s="39">
        <f t="shared" si="4"/>
        <v>310</v>
      </c>
      <c r="N109" s="28">
        <f t="shared" si="5"/>
        <v>317</v>
      </c>
    </row>
    <row r="110" spans="1:14" ht="15">
      <c r="A110" s="13" t="s">
        <v>604</v>
      </c>
      <c r="B110" s="6" t="s">
        <v>470</v>
      </c>
      <c r="C110" s="171">
        <v>150</v>
      </c>
      <c r="D110" s="171">
        <v>620</v>
      </c>
      <c r="E110" s="171">
        <v>470</v>
      </c>
      <c r="F110" s="28"/>
      <c r="G110" s="28"/>
      <c r="H110" s="171"/>
      <c r="I110" s="171"/>
      <c r="J110" s="171"/>
      <c r="K110" s="171"/>
      <c r="L110" s="39">
        <f t="shared" si="3"/>
        <v>150</v>
      </c>
      <c r="M110" s="39">
        <f t="shared" si="4"/>
        <v>620</v>
      </c>
      <c r="N110" s="28">
        <f t="shared" si="5"/>
        <v>470</v>
      </c>
    </row>
    <row r="111" spans="1:14" ht="15">
      <c r="A111" s="38" t="s">
        <v>624</v>
      </c>
      <c r="B111" s="44" t="s">
        <v>471</v>
      </c>
      <c r="C111" s="172">
        <v>150</v>
      </c>
      <c r="D111" s="172">
        <v>930</v>
      </c>
      <c r="E111" s="172">
        <v>787</v>
      </c>
      <c r="F111" s="28"/>
      <c r="G111" s="28"/>
      <c r="H111" s="171"/>
      <c r="I111" s="171"/>
      <c r="J111" s="171"/>
      <c r="K111" s="171"/>
      <c r="L111" s="39">
        <f t="shared" si="3"/>
        <v>150</v>
      </c>
      <c r="M111" s="39">
        <f t="shared" si="4"/>
        <v>930</v>
      </c>
      <c r="N111" s="28">
        <f t="shared" si="5"/>
        <v>787</v>
      </c>
    </row>
    <row r="112" spans="1:14" ht="15.75">
      <c r="A112" s="103" t="s">
        <v>683</v>
      </c>
      <c r="B112" s="111"/>
      <c r="C112" s="173"/>
      <c r="D112" s="173"/>
      <c r="E112" s="173"/>
      <c r="F112" s="74"/>
      <c r="G112" s="74"/>
      <c r="H112" s="173"/>
      <c r="I112" s="173"/>
      <c r="J112" s="173"/>
      <c r="K112" s="173"/>
      <c r="L112" s="39">
        <f t="shared" si="3"/>
        <v>0</v>
      </c>
      <c r="M112" s="39">
        <f t="shared" si="4"/>
        <v>0</v>
      </c>
      <c r="N112" s="28">
        <f t="shared" si="5"/>
        <v>0</v>
      </c>
    </row>
    <row r="113" spans="1:14" ht="15">
      <c r="A113" s="5" t="s">
        <v>413</v>
      </c>
      <c r="B113" s="6" t="s">
        <v>414</v>
      </c>
      <c r="C113" s="171"/>
      <c r="D113" s="171">
        <v>20000</v>
      </c>
      <c r="E113" s="171">
        <v>20000</v>
      </c>
      <c r="F113" s="28"/>
      <c r="G113" s="28"/>
      <c r="H113" s="171"/>
      <c r="I113" s="171"/>
      <c r="J113" s="171"/>
      <c r="K113" s="171"/>
      <c r="L113" s="39">
        <f t="shared" si="3"/>
        <v>0</v>
      </c>
      <c r="M113" s="39">
        <f t="shared" si="4"/>
        <v>20000</v>
      </c>
      <c r="N113" s="28">
        <f t="shared" si="5"/>
        <v>20000</v>
      </c>
    </row>
    <row r="114" spans="1:14" ht="15">
      <c r="A114" s="5" t="s">
        <v>415</v>
      </c>
      <c r="B114" s="6" t="s">
        <v>416</v>
      </c>
      <c r="C114" s="171"/>
      <c r="D114" s="171"/>
      <c r="E114" s="171"/>
      <c r="F114" s="28"/>
      <c r="G114" s="28"/>
      <c r="H114" s="171"/>
      <c r="I114" s="171"/>
      <c r="J114" s="171"/>
      <c r="K114" s="171"/>
      <c r="L114" s="39">
        <f t="shared" si="3"/>
        <v>0</v>
      </c>
      <c r="M114" s="39">
        <f t="shared" si="4"/>
        <v>0</v>
      </c>
      <c r="N114" s="28">
        <f t="shared" si="5"/>
        <v>0</v>
      </c>
    </row>
    <row r="115" spans="1:14" ht="15">
      <c r="A115" s="5" t="s">
        <v>581</v>
      </c>
      <c r="B115" s="6" t="s">
        <v>417</v>
      </c>
      <c r="C115" s="171"/>
      <c r="D115" s="171"/>
      <c r="E115" s="171"/>
      <c r="F115" s="28"/>
      <c r="G115" s="28"/>
      <c r="H115" s="171"/>
      <c r="I115" s="171"/>
      <c r="J115" s="171"/>
      <c r="K115" s="171"/>
      <c r="L115" s="39">
        <f t="shared" si="3"/>
        <v>0</v>
      </c>
      <c r="M115" s="39">
        <f t="shared" si="4"/>
        <v>0</v>
      </c>
      <c r="N115" s="28">
        <f t="shared" si="5"/>
        <v>0</v>
      </c>
    </row>
    <row r="116" spans="1:14" ht="15">
      <c r="A116" s="5" t="s">
        <v>582</v>
      </c>
      <c r="B116" s="6" t="s">
        <v>418</v>
      </c>
      <c r="C116" s="171"/>
      <c r="D116" s="171"/>
      <c r="E116" s="171"/>
      <c r="F116" s="28"/>
      <c r="G116" s="28"/>
      <c r="H116" s="171"/>
      <c r="I116" s="171"/>
      <c r="J116" s="171"/>
      <c r="K116" s="171"/>
      <c r="L116" s="39">
        <f t="shared" si="3"/>
        <v>0</v>
      </c>
      <c r="M116" s="39">
        <f t="shared" si="4"/>
        <v>0</v>
      </c>
      <c r="N116" s="28">
        <f t="shared" si="5"/>
        <v>0</v>
      </c>
    </row>
    <row r="117" spans="1:14" ht="15">
      <c r="A117" s="5" t="s">
        <v>583</v>
      </c>
      <c r="B117" s="6" t="s">
        <v>419</v>
      </c>
      <c r="C117" s="171"/>
      <c r="D117" s="171"/>
      <c r="E117" s="171"/>
      <c r="F117" s="28"/>
      <c r="G117" s="28"/>
      <c r="H117" s="171"/>
      <c r="I117" s="171"/>
      <c r="J117" s="171"/>
      <c r="K117" s="171"/>
      <c r="L117" s="39">
        <f t="shared" si="3"/>
        <v>0</v>
      </c>
      <c r="M117" s="39">
        <f t="shared" si="4"/>
        <v>0</v>
      </c>
      <c r="N117" s="28">
        <f t="shared" si="5"/>
        <v>0</v>
      </c>
    </row>
    <row r="118" spans="1:14" ht="15">
      <c r="A118" s="38" t="s">
        <v>618</v>
      </c>
      <c r="B118" s="44" t="s">
        <v>420</v>
      </c>
      <c r="C118" s="172"/>
      <c r="D118" s="172">
        <v>20000</v>
      </c>
      <c r="E118" s="172">
        <v>20000</v>
      </c>
      <c r="F118" s="28"/>
      <c r="G118" s="28"/>
      <c r="H118" s="171"/>
      <c r="I118" s="171"/>
      <c r="J118" s="171"/>
      <c r="K118" s="171"/>
      <c r="L118" s="39">
        <f t="shared" si="3"/>
        <v>0</v>
      </c>
      <c r="M118" s="39">
        <f t="shared" si="4"/>
        <v>20000</v>
      </c>
      <c r="N118" s="28">
        <f t="shared" si="5"/>
        <v>20000</v>
      </c>
    </row>
    <row r="119" spans="1:14" ht="15">
      <c r="A119" s="13" t="s">
        <v>600</v>
      </c>
      <c r="B119" s="6" t="s">
        <v>459</v>
      </c>
      <c r="C119" s="171"/>
      <c r="D119" s="171"/>
      <c r="E119" s="171"/>
      <c r="F119" s="28"/>
      <c r="G119" s="28"/>
      <c r="H119" s="171"/>
      <c r="I119" s="171"/>
      <c r="J119" s="171"/>
      <c r="K119" s="171"/>
      <c r="L119" s="39">
        <f t="shared" si="3"/>
        <v>0</v>
      </c>
      <c r="M119" s="39">
        <f t="shared" si="4"/>
        <v>0</v>
      </c>
      <c r="N119" s="28">
        <f t="shared" si="5"/>
        <v>0</v>
      </c>
    </row>
    <row r="120" spans="1:14" ht="15">
      <c r="A120" s="13" t="s">
        <v>601</v>
      </c>
      <c r="B120" s="6" t="s">
        <v>460</v>
      </c>
      <c r="C120" s="171"/>
      <c r="D120" s="171"/>
      <c r="E120" s="171"/>
      <c r="F120" s="28"/>
      <c r="G120" s="28"/>
      <c r="H120" s="171"/>
      <c r="I120" s="171"/>
      <c r="J120" s="171"/>
      <c r="K120" s="171"/>
      <c r="L120" s="39">
        <f t="shared" si="3"/>
        <v>0</v>
      </c>
      <c r="M120" s="39">
        <f t="shared" si="4"/>
        <v>0</v>
      </c>
      <c r="N120" s="28">
        <f t="shared" si="5"/>
        <v>0</v>
      </c>
    </row>
    <row r="121" spans="1:14" ht="15">
      <c r="A121" s="13" t="s">
        <v>461</v>
      </c>
      <c r="B121" s="6" t="s">
        <v>462</v>
      </c>
      <c r="C121" s="171"/>
      <c r="D121" s="171"/>
      <c r="E121" s="171"/>
      <c r="F121" s="28"/>
      <c r="G121" s="28"/>
      <c r="H121" s="171"/>
      <c r="I121" s="171"/>
      <c r="J121" s="171"/>
      <c r="K121" s="171"/>
      <c r="L121" s="39">
        <f t="shared" si="3"/>
        <v>0</v>
      </c>
      <c r="M121" s="39">
        <f t="shared" si="4"/>
        <v>0</v>
      </c>
      <c r="N121" s="28">
        <f t="shared" si="5"/>
        <v>0</v>
      </c>
    </row>
    <row r="122" spans="1:14" ht="15">
      <c r="A122" s="13" t="s">
        <v>602</v>
      </c>
      <c r="B122" s="6" t="s">
        <v>463</v>
      </c>
      <c r="C122" s="171"/>
      <c r="D122" s="171"/>
      <c r="E122" s="171"/>
      <c r="F122" s="28"/>
      <c r="G122" s="28"/>
      <c r="H122" s="171"/>
      <c r="I122" s="171"/>
      <c r="J122" s="171"/>
      <c r="K122" s="171"/>
      <c r="L122" s="39">
        <f t="shared" si="3"/>
        <v>0</v>
      </c>
      <c r="M122" s="39">
        <f t="shared" si="4"/>
        <v>0</v>
      </c>
      <c r="N122" s="28">
        <f t="shared" si="5"/>
        <v>0</v>
      </c>
    </row>
    <row r="123" spans="1:14" ht="15">
      <c r="A123" s="13" t="s">
        <v>464</v>
      </c>
      <c r="B123" s="6" t="s">
        <v>465</v>
      </c>
      <c r="C123" s="171"/>
      <c r="D123" s="171"/>
      <c r="E123" s="171"/>
      <c r="F123" s="28"/>
      <c r="G123" s="28"/>
      <c r="H123" s="171"/>
      <c r="I123" s="171"/>
      <c r="J123" s="171"/>
      <c r="K123" s="171"/>
      <c r="L123" s="39">
        <f t="shared" si="3"/>
        <v>0</v>
      </c>
      <c r="M123" s="39">
        <f t="shared" si="4"/>
        <v>0</v>
      </c>
      <c r="N123" s="28">
        <f t="shared" si="5"/>
        <v>0</v>
      </c>
    </row>
    <row r="124" spans="1:14" ht="15">
      <c r="A124" s="38" t="s">
        <v>623</v>
      </c>
      <c r="B124" s="44" t="s">
        <v>466</v>
      </c>
      <c r="C124" s="171"/>
      <c r="D124" s="171"/>
      <c r="E124" s="171"/>
      <c r="F124" s="28"/>
      <c r="G124" s="28"/>
      <c r="H124" s="171"/>
      <c r="I124" s="171"/>
      <c r="J124" s="171"/>
      <c r="K124" s="171"/>
      <c r="L124" s="39">
        <f t="shared" si="3"/>
        <v>0</v>
      </c>
      <c r="M124" s="39">
        <f t="shared" si="4"/>
        <v>0</v>
      </c>
      <c r="N124" s="28">
        <f t="shared" si="5"/>
        <v>0</v>
      </c>
    </row>
    <row r="125" spans="1:14" ht="15">
      <c r="A125" s="13" t="s">
        <v>472</v>
      </c>
      <c r="B125" s="6" t="s">
        <v>473</v>
      </c>
      <c r="C125" s="171"/>
      <c r="D125" s="171"/>
      <c r="E125" s="171"/>
      <c r="F125" s="28"/>
      <c r="G125" s="28"/>
      <c r="H125" s="171"/>
      <c r="I125" s="171"/>
      <c r="J125" s="171"/>
      <c r="K125" s="171"/>
      <c r="L125" s="39">
        <f t="shared" si="3"/>
        <v>0</v>
      </c>
      <c r="M125" s="39">
        <f t="shared" si="4"/>
        <v>0</v>
      </c>
      <c r="N125" s="28">
        <f t="shared" si="5"/>
        <v>0</v>
      </c>
    </row>
    <row r="126" spans="1:14" ht="15">
      <c r="A126" s="5" t="s">
        <v>605</v>
      </c>
      <c r="B126" s="6" t="s">
        <v>474</v>
      </c>
      <c r="C126" s="171"/>
      <c r="D126" s="171"/>
      <c r="E126" s="171"/>
      <c r="F126" s="28"/>
      <c r="G126" s="28"/>
      <c r="H126" s="171"/>
      <c r="I126" s="171"/>
      <c r="J126" s="171"/>
      <c r="K126" s="171"/>
      <c r="L126" s="39">
        <f t="shared" si="3"/>
        <v>0</v>
      </c>
      <c r="M126" s="39">
        <f t="shared" si="4"/>
        <v>0</v>
      </c>
      <c r="N126" s="28">
        <f t="shared" si="5"/>
        <v>0</v>
      </c>
    </row>
    <row r="127" spans="1:14" ht="15">
      <c r="A127" s="13" t="s">
        <v>606</v>
      </c>
      <c r="B127" s="6" t="s">
        <v>475</v>
      </c>
      <c r="C127" s="171"/>
      <c r="D127" s="171">
        <v>220</v>
      </c>
      <c r="E127" s="171">
        <v>220</v>
      </c>
      <c r="F127" s="28"/>
      <c r="G127" s="28"/>
      <c r="H127" s="171"/>
      <c r="I127" s="171"/>
      <c r="J127" s="171"/>
      <c r="K127" s="171"/>
      <c r="L127" s="39">
        <f t="shared" si="3"/>
        <v>0</v>
      </c>
      <c r="M127" s="39">
        <f t="shared" si="4"/>
        <v>220</v>
      </c>
      <c r="N127" s="28">
        <f t="shared" si="5"/>
        <v>220</v>
      </c>
    </row>
    <row r="128" spans="1:14" ht="15">
      <c r="A128" s="38" t="s">
        <v>626</v>
      </c>
      <c r="B128" s="44" t="s">
        <v>476</v>
      </c>
      <c r="C128" s="171"/>
      <c r="D128" s="172">
        <v>220</v>
      </c>
      <c r="E128" s="172">
        <v>220</v>
      </c>
      <c r="F128" s="28"/>
      <c r="G128" s="28"/>
      <c r="H128" s="171"/>
      <c r="I128" s="171"/>
      <c r="J128" s="171"/>
      <c r="K128" s="171"/>
      <c r="L128" s="39">
        <f t="shared" si="3"/>
        <v>0</v>
      </c>
      <c r="M128" s="39">
        <f t="shared" si="4"/>
        <v>220</v>
      </c>
      <c r="N128" s="28">
        <f t="shared" si="5"/>
        <v>220</v>
      </c>
    </row>
    <row r="129" spans="1:14" ht="15.75">
      <c r="A129" s="103" t="s">
        <v>682</v>
      </c>
      <c r="B129" s="111"/>
      <c r="C129" s="173"/>
      <c r="D129" s="173"/>
      <c r="E129" s="173"/>
      <c r="F129" s="74"/>
      <c r="G129" s="74"/>
      <c r="H129" s="173"/>
      <c r="I129" s="173"/>
      <c r="J129" s="173"/>
      <c r="K129" s="173"/>
      <c r="L129" s="39">
        <f t="shared" si="3"/>
        <v>0</v>
      </c>
      <c r="M129" s="39">
        <f t="shared" si="4"/>
        <v>0</v>
      </c>
      <c r="N129" s="28">
        <f t="shared" si="5"/>
        <v>0</v>
      </c>
    </row>
    <row r="130" spans="1:14" ht="15.75">
      <c r="A130" s="95" t="s">
        <v>625</v>
      </c>
      <c r="B130" s="89" t="s">
        <v>477</v>
      </c>
      <c r="C130" s="179">
        <v>139703</v>
      </c>
      <c r="D130" s="179">
        <v>159014</v>
      </c>
      <c r="E130" s="179">
        <v>153671</v>
      </c>
      <c r="F130" s="179">
        <v>2540</v>
      </c>
      <c r="G130" s="179">
        <v>2540</v>
      </c>
      <c r="H130" s="179">
        <v>1936</v>
      </c>
      <c r="I130" s="179">
        <f>I128+I118+I111+I107+I96+I89</f>
        <v>0</v>
      </c>
      <c r="J130" s="179">
        <f>J128+J118+J111+J107+J96+J89</f>
        <v>7386</v>
      </c>
      <c r="K130" s="179">
        <f>K128+K118+K111+K107+K96+K89</f>
        <v>7233</v>
      </c>
      <c r="L130" s="39">
        <f t="shared" si="3"/>
        <v>142243</v>
      </c>
      <c r="M130" s="39">
        <f t="shared" si="4"/>
        <v>168940</v>
      </c>
      <c r="N130" s="28">
        <f t="shared" si="5"/>
        <v>162840</v>
      </c>
    </row>
    <row r="131" spans="1:14" ht="15.75">
      <c r="A131" s="97" t="s">
        <v>691</v>
      </c>
      <c r="B131" s="98"/>
      <c r="C131" s="99"/>
      <c r="D131" s="99"/>
      <c r="E131" s="99"/>
      <c r="F131" s="99"/>
      <c r="G131" s="99"/>
      <c r="H131" s="177"/>
      <c r="I131" s="177"/>
      <c r="J131" s="177"/>
      <c r="K131" s="177"/>
      <c r="L131" s="39">
        <f t="shared" si="3"/>
        <v>0</v>
      </c>
      <c r="M131" s="39">
        <f t="shared" si="4"/>
        <v>0</v>
      </c>
      <c r="N131" s="28">
        <f t="shared" si="5"/>
        <v>0</v>
      </c>
    </row>
    <row r="132" spans="1:14" ht="15.75">
      <c r="A132" s="97" t="s">
        <v>692</v>
      </c>
      <c r="B132" s="98"/>
      <c r="C132" s="99"/>
      <c r="D132" s="99"/>
      <c r="E132" s="99"/>
      <c r="F132" s="99"/>
      <c r="G132" s="99"/>
      <c r="H132" s="177"/>
      <c r="I132" s="177"/>
      <c r="J132" s="177"/>
      <c r="K132" s="177"/>
      <c r="L132" s="39">
        <f t="shared" si="3"/>
        <v>0</v>
      </c>
      <c r="M132" s="39">
        <f t="shared" si="4"/>
        <v>0</v>
      </c>
      <c r="N132" s="28">
        <f t="shared" si="5"/>
        <v>0</v>
      </c>
    </row>
    <row r="133" spans="1:14" ht="15">
      <c r="A133" s="15" t="s">
        <v>627</v>
      </c>
      <c r="B133" s="7" t="s">
        <v>482</v>
      </c>
      <c r="C133" s="28"/>
      <c r="D133" s="28"/>
      <c r="E133" s="28"/>
      <c r="F133" s="28"/>
      <c r="G133" s="28"/>
      <c r="H133" s="171"/>
      <c r="I133" s="171"/>
      <c r="J133" s="171"/>
      <c r="K133" s="171"/>
      <c r="L133" s="39">
        <f t="shared" si="3"/>
        <v>0</v>
      </c>
      <c r="M133" s="39">
        <f t="shared" si="4"/>
        <v>0</v>
      </c>
      <c r="N133" s="28">
        <f t="shared" si="5"/>
        <v>0</v>
      </c>
    </row>
    <row r="134" spans="1:14" ht="15">
      <c r="A134" s="14" t="s">
        <v>628</v>
      </c>
      <c r="B134" s="7" t="s">
        <v>489</v>
      </c>
      <c r="C134" s="28"/>
      <c r="D134" s="28"/>
      <c r="E134" s="28"/>
      <c r="F134" s="28"/>
      <c r="G134" s="28"/>
      <c r="H134" s="171"/>
      <c r="I134" s="171"/>
      <c r="J134" s="171"/>
      <c r="K134" s="171"/>
      <c r="L134" s="39">
        <f t="shared" si="3"/>
        <v>0</v>
      </c>
      <c r="M134" s="39">
        <f t="shared" si="4"/>
        <v>0</v>
      </c>
      <c r="N134" s="28">
        <f t="shared" si="5"/>
        <v>0</v>
      </c>
    </row>
    <row r="135" spans="1:14" ht="15">
      <c r="A135" s="5" t="s">
        <v>689</v>
      </c>
      <c r="B135" s="5" t="s">
        <v>490</v>
      </c>
      <c r="C135" s="171">
        <v>32859</v>
      </c>
      <c r="D135" s="171">
        <v>32954</v>
      </c>
      <c r="E135" s="171">
        <v>32954</v>
      </c>
      <c r="F135" s="28"/>
      <c r="G135" s="28"/>
      <c r="H135" s="171"/>
      <c r="I135" s="171"/>
      <c r="J135" s="171">
        <v>248</v>
      </c>
      <c r="K135" s="171">
        <v>248</v>
      </c>
      <c r="L135" s="39">
        <f t="shared" si="3"/>
        <v>32859</v>
      </c>
      <c r="M135" s="39">
        <f t="shared" si="4"/>
        <v>33202</v>
      </c>
      <c r="N135" s="28">
        <f t="shared" si="5"/>
        <v>33202</v>
      </c>
    </row>
    <row r="136" spans="1:14" ht="15">
      <c r="A136" s="5" t="s">
        <v>690</v>
      </c>
      <c r="B136" s="5" t="s">
        <v>490</v>
      </c>
      <c r="C136" s="171"/>
      <c r="D136" s="171"/>
      <c r="E136" s="171"/>
      <c r="F136" s="171">
        <v>133</v>
      </c>
      <c r="G136" s="171">
        <v>200</v>
      </c>
      <c r="H136" s="171">
        <v>200</v>
      </c>
      <c r="I136" s="171"/>
      <c r="J136" s="171"/>
      <c r="K136" s="171"/>
      <c r="L136" s="39">
        <f aca="true" t="shared" si="6" ref="L136:L153">C136+F136+I136</f>
        <v>133</v>
      </c>
      <c r="M136" s="39">
        <f aca="true" t="shared" si="7" ref="M136:M153">D136+G136+J136</f>
        <v>200</v>
      </c>
      <c r="N136" s="28">
        <f aca="true" t="shared" si="8" ref="N136:N153">E136+H136+K136</f>
        <v>200</v>
      </c>
    </row>
    <row r="137" spans="1:14" ht="15">
      <c r="A137" s="5" t="s">
        <v>687</v>
      </c>
      <c r="B137" s="5" t="s">
        <v>491</v>
      </c>
      <c r="C137" s="171"/>
      <c r="D137" s="171"/>
      <c r="E137" s="171"/>
      <c r="F137" s="171"/>
      <c r="G137" s="171"/>
      <c r="H137" s="171"/>
      <c r="I137" s="171"/>
      <c r="J137" s="171"/>
      <c r="K137" s="171"/>
      <c r="L137" s="39">
        <f t="shared" si="6"/>
        <v>0</v>
      </c>
      <c r="M137" s="39">
        <f t="shared" si="7"/>
        <v>0</v>
      </c>
      <c r="N137" s="28">
        <f t="shared" si="8"/>
        <v>0</v>
      </c>
    </row>
    <row r="138" spans="1:14" ht="15">
      <c r="A138" s="5" t="s">
        <v>688</v>
      </c>
      <c r="B138" s="5" t="s">
        <v>491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39">
        <f t="shared" si="6"/>
        <v>0</v>
      </c>
      <c r="M138" s="39">
        <f t="shared" si="7"/>
        <v>0</v>
      </c>
      <c r="N138" s="28">
        <f t="shared" si="8"/>
        <v>0</v>
      </c>
    </row>
    <row r="139" spans="1:14" ht="15">
      <c r="A139" s="7" t="s">
        <v>629</v>
      </c>
      <c r="B139" s="7" t="s">
        <v>492</v>
      </c>
      <c r="C139" s="172">
        <v>32859</v>
      </c>
      <c r="D139" s="172">
        <v>32954</v>
      </c>
      <c r="E139" s="172">
        <v>32954</v>
      </c>
      <c r="F139" s="171">
        <v>133</v>
      </c>
      <c r="G139" s="171">
        <v>200</v>
      </c>
      <c r="H139" s="171">
        <v>200</v>
      </c>
      <c r="I139" s="172">
        <f>SUM(I135:I138)</f>
        <v>0</v>
      </c>
      <c r="J139" s="172">
        <f>SUM(J135:J138)</f>
        <v>248</v>
      </c>
      <c r="K139" s="172">
        <f>SUM(K135:K138)</f>
        <v>248</v>
      </c>
      <c r="L139" s="39">
        <f t="shared" si="6"/>
        <v>32992</v>
      </c>
      <c r="M139" s="39">
        <f t="shared" si="7"/>
        <v>33402</v>
      </c>
      <c r="N139" s="28">
        <f t="shared" si="8"/>
        <v>33402</v>
      </c>
    </row>
    <row r="140" spans="1:14" ht="15">
      <c r="A140" s="36" t="s">
        <v>493</v>
      </c>
      <c r="B140" s="5" t="s">
        <v>494</v>
      </c>
      <c r="C140" s="171"/>
      <c r="D140" s="171">
        <v>2944</v>
      </c>
      <c r="E140" s="171">
        <v>2944</v>
      </c>
      <c r="F140" s="171"/>
      <c r="G140" s="171"/>
      <c r="H140" s="171"/>
      <c r="I140" s="171"/>
      <c r="J140" s="171"/>
      <c r="K140" s="171"/>
      <c r="L140" s="39">
        <f t="shared" si="6"/>
        <v>0</v>
      </c>
      <c r="M140" s="39">
        <f t="shared" si="7"/>
        <v>2944</v>
      </c>
      <c r="N140" s="28">
        <f t="shared" si="8"/>
        <v>2944</v>
      </c>
    </row>
    <row r="141" spans="1:14" ht="15">
      <c r="A141" s="36" t="s">
        <v>495</v>
      </c>
      <c r="B141" s="5" t="s">
        <v>496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39">
        <f t="shared" si="6"/>
        <v>0</v>
      </c>
      <c r="M141" s="39">
        <f t="shared" si="7"/>
        <v>0</v>
      </c>
      <c r="N141" s="28">
        <f t="shared" si="8"/>
        <v>0</v>
      </c>
    </row>
    <row r="142" spans="1:14" ht="15">
      <c r="A142" s="36" t="s">
        <v>497</v>
      </c>
      <c r="B142" s="5" t="s">
        <v>498</v>
      </c>
      <c r="C142" s="171"/>
      <c r="D142" s="171"/>
      <c r="E142" s="171"/>
      <c r="F142" s="171"/>
      <c r="G142" s="171"/>
      <c r="H142" s="171"/>
      <c r="I142" s="171"/>
      <c r="J142" s="171"/>
      <c r="K142" s="171"/>
      <c r="L142" s="39">
        <f t="shared" si="6"/>
        <v>0</v>
      </c>
      <c r="M142" s="39">
        <f t="shared" si="7"/>
        <v>0</v>
      </c>
      <c r="N142" s="28">
        <f t="shared" si="8"/>
        <v>0</v>
      </c>
    </row>
    <row r="143" spans="1:14" ht="15">
      <c r="A143" s="36" t="s">
        <v>499</v>
      </c>
      <c r="B143" s="5" t="s">
        <v>500</v>
      </c>
      <c r="C143" s="171"/>
      <c r="D143" s="171"/>
      <c r="E143" s="171"/>
      <c r="F143" s="171"/>
      <c r="G143" s="171"/>
      <c r="H143" s="171"/>
      <c r="I143" s="171"/>
      <c r="J143" s="171"/>
      <c r="K143" s="171"/>
      <c r="L143" s="39">
        <f t="shared" si="6"/>
        <v>0</v>
      </c>
      <c r="M143" s="39">
        <f t="shared" si="7"/>
        <v>0</v>
      </c>
      <c r="N143" s="28">
        <f t="shared" si="8"/>
        <v>0</v>
      </c>
    </row>
    <row r="144" spans="1:14" ht="15">
      <c r="A144" s="13" t="s">
        <v>611</v>
      </c>
      <c r="B144" s="5" t="s">
        <v>501</v>
      </c>
      <c r="C144" s="171"/>
      <c r="D144" s="171"/>
      <c r="E144" s="171"/>
      <c r="F144" s="171"/>
      <c r="G144" s="171"/>
      <c r="H144" s="171"/>
      <c r="I144" s="171"/>
      <c r="J144" s="171"/>
      <c r="K144" s="171"/>
      <c r="L144" s="39">
        <f t="shared" si="6"/>
        <v>0</v>
      </c>
      <c r="M144" s="39">
        <f t="shared" si="7"/>
        <v>0</v>
      </c>
      <c r="N144" s="28">
        <f t="shared" si="8"/>
        <v>0</v>
      </c>
    </row>
    <row r="145" spans="1:14" ht="15">
      <c r="A145" s="15" t="s">
        <v>630</v>
      </c>
      <c r="B145" s="7" t="s">
        <v>503</v>
      </c>
      <c r="C145" s="172">
        <v>32859</v>
      </c>
      <c r="D145" s="172">
        <v>35898</v>
      </c>
      <c r="E145" s="172">
        <v>35898</v>
      </c>
      <c r="F145" s="172">
        <v>133</v>
      </c>
      <c r="G145" s="172">
        <v>200</v>
      </c>
      <c r="H145" s="172">
        <v>200</v>
      </c>
      <c r="I145" s="172">
        <f>SUM(I133+I134+I139+I140+I141+I142+I143+I144)</f>
        <v>0</v>
      </c>
      <c r="J145" s="172">
        <f>SUM(J133+J134+J139+J140+J141+J142+J143+J144)</f>
        <v>248</v>
      </c>
      <c r="K145" s="172">
        <f>SUM(K133+K134+K139+K140+K141+K142+K143+K144)</f>
        <v>248</v>
      </c>
      <c r="L145" s="39">
        <f t="shared" si="6"/>
        <v>32992</v>
      </c>
      <c r="M145" s="39">
        <f t="shared" si="7"/>
        <v>36346</v>
      </c>
      <c r="N145" s="28">
        <f t="shared" si="8"/>
        <v>36346</v>
      </c>
    </row>
    <row r="146" spans="1:14" ht="15">
      <c r="A146" s="13" t="s">
        <v>504</v>
      </c>
      <c r="B146" s="5" t="s">
        <v>505</v>
      </c>
      <c r="C146" s="171"/>
      <c r="D146" s="171"/>
      <c r="E146" s="171"/>
      <c r="F146" s="28"/>
      <c r="G146" s="28"/>
      <c r="H146" s="171"/>
      <c r="I146" s="171"/>
      <c r="J146" s="171"/>
      <c r="K146" s="171"/>
      <c r="L146" s="39">
        <f t="shared" si="6"/>
        <v>0</v>
      </c>
      <c r="M146" s="39">
        <f t="shared" si="7"/>
        <v>0</v>
      </c>
      <c r="N146" s="28">
        <f t="shared" si="8"/>
        <v>0</v>
      </c>
    </row>
    <row r="147" spans="1:14" ht="15">
      <c r="A147" s="13" t="s">
        <v>506</v>
      </c>
      <c r="B147" s="5" t="s">
        <v>507</v>
      </c>
      <c r="C147" s="171"/>
      <c r="D147" s="171"/>
      <c r="E147" s="171"/>
      <c r="F147" s="28"/>
      <c r="G147" s="28"/>
      <c r="H147" s="171"/>
      <c r="I147" s="171"/>
      <c r="J147" s="171"/>
      <c r="K147" s="171"/>
      <c r="L147" s="39">
        <f t="shared" si="6"/>
        <v>0</v>
      </c>
      <c r="M147" s="39">
        <f t="shared" si="7"/>
        <v>0</v>
      </c>
      <c r="N147" s="28">
        <f t="shared" si="8"/>
        <v>0</v>
      </c>
    </row>
    <row r="148" spans="1:14" ht="15">
      <c r="A148" s="36" t="s">
        <v>508</v>
      </c>
      <c r="B148" s="5" t="s">
        <v>509</v>
      </c>
      <c r="C148" s="171"/>
      <c r="D148" s="171"/>
      <c r="E148" s="171"/>
      <c r="F148" s="28"/>
      <c r="G148" s="28"/>
      <c r="H148" s="171"/>
      <c r="I148" s="171"/>
      <c r="J148" s="171"/>
      <c r="K148" s="171"/>
      <c r="L148" s="39">
        <f t="shared" si="6"/>
        <v>0</v>
      </c>
      <c r="M148" s="39">
        <f t="shared" si="7"/>
        <v>0</v>
      </c>
      <c r="N148" s="28">
        <f t="shared" si="8"/>
        <v>0</v>
      </c>
    </row>
    <row r="149" spans="1:14" ht="15">
      <c r="A149" s="36" t="s">
        <v>612</v>
      </c>
      <c r="B149" s="5" t="s">
        <v>510</v>
      </c>
      <c r="C149" s="171"/>
      <c r="D149" s="171"/>
      <c r="E149" s="171"/>
      <c r="F149" s="28"/>
      <c r="G149" s="28"/>
      <c r="H149" s="171"/>
      <c r="I149" s="171"/>
      <c r="J149" s="171"/>
      <c r="K149" s="171"/>
      <c r="L149" s="39">
        <f t="shared" si="6"/>
        <v>0</v>
      </c>
      <c r="M149" s="39">
        <f t="shared" si="7"/>
        <v>0</v>
      </c>
      <c r="N149" s="28">
        <f t="shared" si="8"/>
        <v>0</v>
      </c>
    </row>
    <row r="150" spans="1:14" ht="15">
      <c r="A150" s="14" t="s">
        <v>631</v>
      </c>
      <c r="B150" s="7" t="s">
        <v>511</v>
      </c>
      <c r="C150" s="171"/>
      <c r="D150" s="171"/>
      <c r="E150" s="171"/>
      <c r="F150" s="28"/>
      <c r="G150" s="28"/>
      <c r="H150" s="171"/>
      <c r="I150" s="171"/>
      <c r="J150" s="171"/>
      <c r="K150" s="171"/>
      <c r="L150" s="39">
        <f t="shared" si="6"/>
        <v>0</v>
      </c>
      <c r="M150" s="39">
        <f t="shared" si="7"/>
        <v>0</v>
      </c>
      <c r="N150" s="28">
        <f t="shared" si="8"/>
        <v>0</v>
      </c>
    </row>
    <row r="151" spans="1:14" ht="15">
      <c r="A151" s="15" t="s">
        <v>512</v>
      </c>
      <c r="B151" s="7" t="s">
        <v>513</v>
      </c>
      <c r="C151" s="171"/>
      <c r="D151" s="171"/>
      <c r="E151" s="171"/>
      <c r="F151" s="28"/>
      <c r="G151" s="28"/>
      <c r="H151" s="171"/>
      <c r="I151" s="171"/>
      <c r="J151" s="171"/>
      <c r="K151" s="171"/>
      <c r="L151" s="39">
        <f t="shared" si="6"/>
        <v>0</v>
      </c>
      <c r="M151" s="39">
        <f t="shared" si="7"/>
        <v>0</v>
      </c>
      <c r="N151" s="28">
        <f t="shared" si="8"/>
        <v>0</v>
      </c>
    </row>
    <row r="152" spans="1:14" ht="15.75">
      <c r="A152" s="92" t="s">
        <v>632</v>
      </c>
      <c r="B152" s="93" t="s">
        <v>514</v>
      </c>
      <c r="C152" s="179">
        <v>32859</v>
      </c>
      <c r="D152" s="179">
        <v>35898</v>
      </c>
      <c r="E152" s="179">
        <v>35898</v>
      </c>
      <c r="F152" s="179">
        <v>133</v>
      </c>
      <c r="G152" s="179">
        <v>200</v>
      </c>
      <c r="H152" s="179">
        <v>200</v>
      </c>
      <c r="I152" s="179">
        <f>I145+I150+I151</f>
        <v>0</v>
      </c>
      <c r="J152" s="179">
        <f>J145+J150+J151</f>
        <v>248</v>
      </c>
      <c r="K152" s="179">
        <f>K145+K150+K151</f>
        <v>248</v>
      </c>
      <c r="L152" s="39">
        <f t="shared" si="6"/>
        <v>32992</v>
      </c>
      <c r="M152" s="39">
        <f t="shared" si="7"/>
        <v>36346</v>
      </c>
      <c r="N152" s="28">
        <f t="shared" si="8"/>
        <v>36346</v>
      </c>
    </row>
    <row r="153" spans="1:14" ht="15.75">
      <c r="A153" s="101" t="s">
        <v>614</v>
      </c>
      <c r="B153" s="112"/>
      <c r="C153" s="180">
        <v>172562</v>
      </c>
      <c r="D153" s="180">
        <v>194912</v>
      </c>
      <c r="E153" s="180">
        <v>189569</v>
      </c>
      <c r="F153" s="180">
        <v>2673</v>
      </c>
      <c r="G153" s="180">
        <v>2740</v>
      </c>
      <c r="H153" s="180">
        <v>2136</v>
      </c>
      <c r="I153" s="180">
        <f>I152+I130</f>
        <v>0</v>
      </c>
      <c r="J153" s="180">
        <f>J152+J130</f>
        <v>7634</v>
      </c>
      <c r="K153" s="180">
        <f>K152+K130</f>
        <v>7481</v>
      </c>
      <c r="L153" s="39">
        <f t="shared" si="6"/>
        <v>175235</v>
      </c>
      <c r="M153" s="39">
        <f t="shared" si="7"/>
        <v>205286</v>
      </c>
      <c r="N153" s="28">
        <f t="shared" si="8"/>
        <v>199186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8"/>
  <sheetViews>
    <sheetView view="pageLayout" workbookViewId="0" topLeftCell="N103">
      <selection activeCell="A2" sqref="A2:N2"/>
    </sheetView>
  </sheetViews>
  <sheetFormatPr defaultColWidth="9.140625" defaultRowHeight="15"/>
  <cols>
    <col min="1" max="1" width="87.00390625" style="0" customWidth="1"/>
    <col min="3" max="3" width="17.140625" style="0" customWidth="1"/>
    <col min="4" max="4" width="19.421875" style="0" bestFit="1" customWidth="1"/>
    <col min="5" max="5" width="16.57421875" style="0" customWidth="1"/>
    <col min="6" max="6" width="7.421875" style="0" customWidth="1"/>
    <col min="7" max="8" width="7.28125" style="0" customWidth="1"/>
    <col min="9" max="9" width="9.28125" style="0" bestFit="1" customWidth="1"/>
    <col min="10" max="10" width="7.7109375" style="0" customWidth="1"/>
    <col min="11" max="11" width="7.28125" style="0" customWidth="1"/>
    <col min="12" max="12" width="17.28125" style="0" customWidth="1"/>
    <col min="13" max="13" width="19.421875" style="0" bestFit="1" customWidth="1"/>
    <col min="14" max="14" width="17.421875" style="0" customWidth="1"/>
  </cols>
  <sheetData>
    <row r="1" spans="1:14" ht="24" customHeight="1">
      <c r="A1" s="283" t="s">
        <v>774</v>
      </c>
      <c r="B1" s="284"/>
      <c r="C1" s="284"/>
      <c r="D1" s="284"/>
      <c r="E1" s="284"/>
      <c r="F1" s="285"/>
      <c r="G1" s="279"/>
      <c r="H1" s="279"/>
      <c r="I1" s="279"/>
      <c r="J1" s="279"/>
      <c r="K1" s="279"/>
      <c r="L1" s="279"/>
      <c r="M1" s="279"/>
      <c r="N1" s="279"/>
    </row>
    <row r="2" spans="1:14" ht="24" customHeight="1">
      <c r="A2" s="286" t="s">
        <v>781</v>
      </c>
      <c r="B2" s="287"/>
      <c r="C2" s="287"/>
      <c r="D2" s="287"/>
      <c r="E2" s="287"/>
      <c r="F2" s="285"/>
      <c r="G2" s="279"/>
      <c r="H2" s="279"/>
      <c r="I2" s="279"/>
      <c r="J2" s="279"/>
      <c r="K2" s="279"/>
      <c r="L2" s="279"/>
      <c r="M2" s="279"/>
      <c r="N2" s="279"/>
    </row>
    <row r="3" ht="18">
      <c r="A3" s="42"/>
    </row>
    <row r="4" ht="15">
      <c r="A4" s="71" t="s">
        <v>708</v>
      </c>
    </row>
    <row r="5" spans="1:14" ht="30" customHeight="1">
      <c r="A5" s="288" t="s">
        <v>212</v>
      </c>
      <c r="B5" s="290" t="s">
        <v>213</v>
      </c>
      <c r="C5" s="281" t="s">
        <v>684</v>
      </c>
      <c r="D5" s="281"/>
      <c r="E5" s="281"/>
      <c r="F5" s="281" t="s">
        <v>685</v>
      </c>
      <c r="G5" s="281"/>
      <c r="H5" s="281"/>
      <c r="I5" s="281" t="s">
        <v>686</v>
      </c>
      <c r="J5" s="281"/>
      <c r="K5" s="281"/>
      <c r="L5" s="282" t="s">
        <v>721</v>
      </c>
      <c r="M5" s="282"/>
      <c r="N5" s="282"/>
    </row>
    <row r="6" spans="1:14" ht="26.25" customHeight="1">
      <c r="A6" s="289"/>
      <c r="B6" s="291"/>
      <c r="C6" s="3" t="s">
        <v>723</v>
      </c>
      <c r="D6" s="3" t="s">
        <v>740</v>
      </c>
      <c r="E6" s="70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" customHeight="1">
      <c r="A7" s="32" t="s">
        <v>392</v>
      </c>
      <c r="B7" s="6" t="s">
        <v>393</v>
      </c>
      <c r="C7" s="203">
        <f>IF(('2. melléklet'!C7+'2. a. mell.'!C7)=0,"",'2. melléklet'!C7+'2. a. mell.'!C7)</f>
        <v>72489314</v>
      </c>
      <c r="D7" s="203">
        <f>IF(('2. melléklet'!D7+'2. a. mell.'!D7)=0,"",'2. melléklet'!D7+'2. a. mell.'!D7)</f>
        <v>83349910</v>
      </c>
      <c r="E7" s="203">
        <f>IF(('2. melléklet'!E7+'2. a. mell.'!E7)=0,"",'2. melléklet'!E7+'2. a. mell.'!E7)</f>
        <v>83349910</v>
      </c>
      <c r="F7" s="203">
        <f>IF(('2. melléklet'!F7+'2. a. mell.'!F7)=0,"",'2. melléklet'!F7+'2. a. mell.'!F7)</f>
      </c>
      <c r="G7" s="203">
        <f>IF(('2. melléklet'!G7+'2. a. mell.'!G7)=0,"",'2. melléklet'!G7+'2. a. mell.'!G7)</f>
      </c>
      <c r="H7" s="203">
        <f>IF(('2. melléklet'!H7+'2. a. mell.'!H7)=0,"",'2. melléklet'!H7+'2. a. mell.'!H7)</f>
      </c>
      <c r="I7" s="203">
        <f>IF(('2. melléklet'!I7+'2. a. mell.'!I7)=0,"",'2. melléklet'!I7+'2. a. mell.'!I7)</f>
      </c>
      <c r="J7" s="203">
        <f>IF(('2. melléklet'!J7+'2. a. mell.'!J7)=0,"",'2. melléklet'!J7+'2. a. mell.'!J7)</f>
      </c>
      <c r="K7" s="203">
        <f>IF(('2. melléklet'!K7+'2. a. mell.'!K7)=0,"",'2. melléklet'!K7+'2. a. mell.'!K7)</f>
      </c>
      <c r="L7" s="203">
        <f>IF(('2. melléklet'!L7+'2. a. mell.'!L7)=0,"",'2. melléklet'!L7+'2. a. mell.'!L7)</f>
        <v>72489314</v>
      </c>
      <c r="M7" s="203">
        <f>IF(('2. melléklet'!M7+'2. a. mell.'!M7)=0,"",'2. melléklet'!M7+'2. a. mell.'!M7)</f>
        <v>83349910</v>
      </c>
      <c r="N7" s="203">
        <f>IF(('2. melléklet'!N7+'2. a. mell.'!N7)=0,"",'2. melléklet'!N7+'2. a. mell.'!N7)</f>
        <v>83349910</v>
      </c>
    </row>
    <row r="8" spans="1:14" ht="15" customHeight="1">
      <c r="A8" s="5" t="s">
        <v>394</v>
      </c>
      <c r="B8" s="6" t="s">
        <v>395</v>
      </c>
      <c r="C8" s="203">
        <f>IF(('2. melléklet'!C8+'2. a. mell.'!C8)=0,"",'2. melléklet'!C8+'2. a. mell.'!C8)</f>
        <v>37338500</v>
      </c>
      <c r="D8" s="203">
        <f>IF(('2. melléklet'!D8+'2. a. mell.'!D8)=0,"",'2. melléklet'!D8+'2. a. mell.'!D8)</f>
        <v>36731834</v>
      </c>
      <c r="E8" s="203">
        <f>IF(('2. melléklet'!E8+'2. a. mell.'!E8)=0,"",'2. melléklet'!E8+'2. a. mell.'!E8)</f>
        <v>36731834</v>
      </c>
      <c r="F8" s="203">
        <f>IF(('2. melléklet'!F8+'2. a. mell.'!F8)=0,"",'2. melléklet'!F8+'2. a. mell.'!F8)</f>
      </c>
      <c r="G8" s="203">
        <f>IF(('2. melléklet'!G8+'2. a. mell.'!G8)=0,"",'2. melléklet'!G8+'2. a. mell.'!G8)</f>
      </c>
      <c r="H8" s="203">
        <f>IF(('2. melléklet'!H8+'2. a. mell.'!H8)=0,"",'2. melléklet'!H8+'2. a. mell.'!H8)</f>
      </c>
      <c r="I8" s="203">
        <f>IF(('2. melléklet'!I8+'2. a. mell.'!I8)=0,"",'2. melléklet'!I8+'2. a. mell.'!I8)</f>
      </c>
      <c r="J8" s="203">
        <f>IF(('2. melléklet'!J8+'2. a. mell.'!J8)=0,"",'2. melléklet'!J8+'2. a. mell.'!J8)</f>
      </c>
      <c r="K8" s="203">
        <f>IF(('2. melléklet'!K8+'2. a. mell.'!K8)=0,"",'2. melléklet'!K8+'2. a. mell.'!K8)</f>
      </c>
      <c r="L8" s="203">
        <f>IF(('2. melléklet'!L8+'2. a. mell.'!L8)=0,"",'2. melléklet'!L8+'2. a. mell.'!L8)</f>
        <v>37338500</v>
      </c>
      <c r="M8" s="203">
        <f>IF(('2. melléklet'!M8+'2. a. mell.'!M8)=0,"",'2. melléklet'!M8+'2. a. mell.'!M8)</f>
        <v>36731834</v>
      </c>
      <c r="N8" s="203">
        <f>IF(('2. melléklet'!N8+'2. a. mell.'!N8)=0,"",'2. melléklet'!N8+'2. a. mell.'!N8)</f>
        <v>36731834</v>
      </c>
    </row>
    <row r="9" spans="1:14" ht="15" customHeight="1">
      <c r="A9" s="5" t="s">
        <v>396</v>
      </c>
      <c r="B9" s="6" t="s">
        <v>397</v>
      </c>
      <c r="C9" s="203">
        <f>IF(('2. melléklet'!C9+'2. a. mell.'!C9)=0,"",'2. melléklet'!C9+'2. a. mell.'!C9)</f>
        <v>30091337</v>
      </c>
      <c r="D9" s="203">
        <f>IF(('2. melléklet'!D9+'2. a. mell.'!D9)=0,"",'2. melléklet'!D9+'2. a. mell.'!D9)</f>
        <v>30910582</v>
      </c>
      <c r="E9" s="203">
        <f>IF(('2. melléklet'!E9+'2. a. mell.'!E9)=0,"",'2. melléklet'!E9+'2. a. mell.'!E9)</f>
        <v>30910582</v>
      </c>
      <c r="F9" s="203">
        <f>IF(('2. melléklet'!F9+'2. a. mell.'!F9)=0,"",'2. melléklet'!F9+'2. a. mell.'!F9)</f>
      </c>
      <c r="G9" s="203">
        <f>IF(('2. melléklet'!G9+'2. a. mell.'!G9)=0,"",'2. melléklet'!G9+'2. a. mell.'!G9)</f>
      </c>
      <c r="H9" s="203">
        <f>IF(('2. melléklet'!H9+'2. a. mell.'!H9)=0,"",'2. melléklet'!H9+'2. a. mell.'!H9)</f>
      </c>
      <c r="I9" s="203">
        <f>IF(('2. melléklet'!I9+'2. a. mell.'!I9)=0,"",'2. melléklet'!I9+'2. a. mell.'!I9)</f>
      </c>
      <c r="J9" s="203">
        <f>IF(('2. melléklet'!J9+'2. a. mell.'!J9)=0,"",'2. melléklet'!J9+'2. a. mell.'!J9)</f>
      </c>
      <c r="K9" s="203">
        <f>IF(('2. melléklet'!K9+'2. a. mell.'!K9)=0,"",'2. melléklet'!K9+'2. a. mell.'!K9)</f>
      </c>
      <c r="L9" s="203">
        <f>IF(('2. melléklet'!L9+'2. a. mell.'!L9)=0,"",'2. melléklet'!L9+'2. a. mell.'!L9)</f>
        <v>30091337</v>
      </c>
      <c r="M9" s="203">
        <f>IF(('2. melléklet'!M9+'2. a. mell.'!M9)=0,"",'2. melléklet'!M9+'2. a. mell.'!M9)</f>
        <v>30910582</v>
      </c>
      <c r="N9" s="203">
        <f>IF(('2. melléklet'!N9+'2. a. mell.'!N9)=0,"",'2. melléklet'!N9+'2. a. mell.'!N9)</f>
        <v>30910582</v>
      </c>
    </row>
    <row r="10" spans="1:14" ht="15" customHeight="1">
      <c r="A10" s="5" t="s">
        <v>398</v>
      </c>
      <c r="B10" s="6" t="s">
        <v>399</v>
      </c>
      <c r="C10" s="203">
        <f>IF(('2. melléklet'!C10+'2. a. mell.'!C10)=0,"",'2. melléklet'!C10+'2. a. mell.'!C10)</f>
        <v>1588020</v>
      </c>
      <c r="D10" s="203">
        <f>IF(('2. melléklet'!D10+'2. a. mell.'!D10)=0,"",'2. melléklet'!D10+'2. a. mell.'!D10)</f>
        <v>1588020</v>
      </c>
      <c r="E10" s="203">
        <f>IF(('2. melléklet'!E10+'2. a. mell.'!E10)=0,"",'2. melléklet'!E10+'2. a. mell.'!E10)</f>
        <v>1588020</v>
      </c>
      <c r="F10" s="203">
        <f>IF(('2. melléklet'!F10+'2. a. mell.'!F10)=0,"",'2. melléklet'!F10+'2. a. mell.'!F10)</f>
      </c>
      <c r="G10" s="203">
        <f>IF(('2. melléklet'!G10+'2. a. mell.'!G10)=0,"",'2. melléklet'!G10+'2. a. mell.'!G10)</f>
      </c>
      <c r="H10" s="203">
        <f>IF(('2. melléklet'!H10+'2. a. mell.'!H10)=0,"",'2. melléklet'!H10+'2. a. mell.'!H10)</f>
      </c>
      <c r="I10" s="203">
        <f>IF(('2. melléklet'!I10+'2. a. mell.'!I10)=0,"",'2. melléklet'!I10+'2. a. mell.'!I10)</f>
      </c>
      <c r="J10" s="203">
        <f>IF(('2. melléklet'!J10+'2. a. mell.'!J10)=0,"",'2. melléklet'!J10+'2. a. mell.'!J10)</f>
      </c>
      <c r="K10" s="203">
        <f>IF(('2. melléklet'!K10+'2. a. mell.'!K10)=0,"",'2. melléklet'!K10+'2. a. mell.'!K10)</f>
      </c>
      <c r="L10" s="203">
        <f>IF(('2. melléklet'!L10+'2. a. mell.'!L10)=0,"",'2. melléklet'!L10+'2. a. mell.'!L10)</f>
        <v>1588020</v>
      </c>
      <c r="M10" s="203">
        <f>IF(('2. melléklet'!M10+'2. a. mell.'!M10)=0,"",'2. melléklet'!M10+'2. a. mell.'!M10)</f>
        <v>1588020</v>
      </c>
      <c r="N10" s="203">
        <f>IF(('2. melléklet'!N10+'2. a. mell.'!N10)=0,"",'2. melléklet'!N10+'2. a. mell.'!N10)</f>
        <v>1588020</v>
      </c>
    </row>
    <row r="11" spans="1:14" ht="15" customHeight="1">
      <c r="A11" s="5" t="s">
        <v>400</v>
      </c>
      <c r="B11" s="6" t="s">
        <v>401</v>
      </c>
      <c r="C11" s="203">
        <f>IF(('2. melléklet'!C11+'2. a. mell.'!C11)=0,"",'2. melléklet'!C11+'2. a. mell.'!C11)</f>
        <v>16929029</v>
      </c>
      <c r="D11" s="203">
        <f>IF(('2. melléklet'!D11+'2. a. mell.'!D11)=0,"",'2. melléklet'!D11+'2. a. mell.'!D11)</f>
        <v>18173935</v>
      </c>
      <c r="E11" s="203">
        <f>IF(('2. melléklet'!E11+'2. a. mell.'!E11)=0,"",'2. melléklet'!E11+'2. a. mell.'!E11)</f>
        <v>18173935</v>
      </c>
      <c r="F11" s="203">
        <f>IF(('2. melléklet'!F11+'2. a. mell.'!F11)=0,"",'2. melléklet'!F11+'2. a. mell.'!F11)</f>
      </c>
      <c r="G11" s="203">
        <f>IF(('2. melléklet'!G11+'2. a. mell.'!G11)=0,"",'2. melléklet'!G11+'2. a. mell.'!G11)</f>
      </c>
      <c r="H11" s="203">
        <f>IF(('2. melléklet'!H11+'2. a. mell.'!H11)=0,"",'2. melléklet'!H11+'2. a. mell.'!H11)</f>
      </c>
      <c r="I11" s="203">
        <f>IF(('2. melléklet'!I11+'2. a. mell.'!I11)=0,"",'2. melléklet'!I11+'2. a. mell.'!I11)</f>
      </c>
      <c r="J11" s="203">
        <f>IF(('2. melléklet'!J11+'2. a. mell.'!J11)=0,"",'2. melléklet'!J11+'2. a. mell.'!J11)</f>
      </c>
      <c r="K11" s="203">
        <f>IF(('2. melléklet'!K11+'2. a. mell.'!K11)=0,"",'2. melléklet'!K11+'2. a. mell.'!K11)</f>
      </c>
      <c r="L11" s="203">
        <f>IF(('2. melléklet'!L11+'2. a. mell.'!L11)=0,"",'2. melléklet'!L11+'2. a. mell.'!L11)</f>
        <v>16929029</v>
      </c>
      <c r="M11" s="203">
        <f>IF(('2. melléklet'!M11+'2. a. mell.'!M11)=0,"",'2. melléklet'!M11+'2. a. mell.'!M11)</f>
        <v>18173935</v>
      </c>
      <c r="N11" s="203">
        <f>IF(('2. melléklet'!N11+'2. a. mell.'!N11)=0,"",'2. melléklet'!N11+'2. a. mell.'!N11)</f>
        <v>18173935</v>
      </c>
    </row>
    <row r="12" spans="1:14" ht="15" customHeight="1">
      <c r="A12" s="5" t="s">
        <v>402</v>
      </c>
      <c r="B12" s="6" t="s">
        <v>403</v>
      </c>
      <c r="C12" s="203">
        <f>IF(('2. melléklet'!C12+'2. a. mell.'!C12)=0,"",'2. melléklet'!C12+'2. a. mell.'!C12)</f>
      </c>
      <c r="D12" s="203">
        <f>IF(('2. melléklet'!D12+'2. a. mell.'!D12)=0,"",'2. melléklet'!D12+'2. a. mell.'!D12)</f>
        <v>153227</v>
      </c>
      <c r="E12" s="203">
        <f>IF(('2. melléklet'!E12+'2. a. mell.'!E12)=0,"",'2. melléklet'!E12+'2. a. mell.'!E12)</f>
        <v>153227</v>
      </c>
      <c r="F12" s="203">
        <f>IF(('2. melléklet'!F12+'2. a. mell.'!F12)=0,"",'2. melléklet'!F12+'2. a. mell.'!F12)</f>
      </c>
      <c r="G12" s="203">
        <f>IF(('2. melléklet'!G12+'2. a. mell.'!G12)=0,"",'2. melléklet'!G12+'2. a. mell.'!G12)</f>
      </c>
      <c r="H12" s="203">
        <f>IF(('2. melléklet'!H12+'2. a. mell.'!H12)=0,"",'2. melléklet'!H12+'2. a. mell.'!H12)</f>
      </c>
      <c r="I12" s="203">
        <f>IF(('2. melléklet'!I12+'2. a. mell.'!I12)=0,"",'2. melléklet'!I12+'2. a. mell.'!I12)</f>
      </c>
      <c r="J12" s="203">
        <f>IF(('2. melléklet'!J12+'2. a. mell.'!J12)=0,"",'2. melléklet'!J12+'2. a. mell.'!J12)</f>
      </c>
      <c r="K12" s="203">
        <f>IF(('2. melléklet'!K12+'2. a. mell.'!K12)=0,"",'2. melléklet'!K12+'2. a. mell.'!K12)</f>
      </c>
      <c r="L12" s="203">
        <f>IF(('2. melléklet'!L12+'2. a. mell.'!L12)=0,"",'2. melléklet'!L12+'2. a. mell.'!L12)</f>
      </c>
      <c r="M12" s="203">
        <f>IF(('2. melléklet'!M12+'2. a. mell.'!M12)=0,"",'2. melléklet'!M12+'2. a. mell.'!M12)</f>
        <v>153227</v>
      </c>
      <c r="N12" s="203">
        <f>IF(('2. melléklet'!N12+'2. a. mell.'!N12)=0,"",'2. melléklet'!N12+'2. a. mell.'!N12)</f>
        <v>153227</v>
      </c>
    </row>
    <row r="13" spans="1:14" ht="15" customHeight="1">
      <c r="A13" s="7" t="s">
        <v>616</v>
      </c>
      <c r="B13" s="8" t="s">
        <v>404</v>
      </c>
      <c r="C13" s="205">
        <f>IF(('2. melléklet'!C13+'2. a. mell.'!C13)=0,"",'2. melléklet'!C13+'2. a. mell.'!C13)</f>
        <v>158436200</v>
      </c>
      <c r="D13" s="205">
        <f>IF(('2. melléklet'!D13+'2. a. mell.'!D13)=0,"",'2. melléklet'!D13+'2. a. mell.'!D13)</f>
        <v>170907508</v>
      </c>
      <c r="E13" s="205">
        <f>IF(('2. melléklet'!E13+'2. a. mell.'!E13)=0,"",'2. melléklet'!E13+'2. a. mell.'!E13)</f>
        <v>170907508</v>
      </c>
      <c r="F13" s="205">
        <f>IF(('2. melléklet'!F13+'2. a. mell.'!F13)=0,"",'2. melléklet'!F13+'2. a. mell.'!F13)</f>
      </c>
      <c r="G13" s="205">
        <f>IF(('2. melléklet'!G13+'2. a. mell.'!G13)=0,"",'2. melléklet'!G13+'2. a. mell.'!G13)</f>
      </c>
      <c r="H13" s="205">
        <f>IF(('2. melléklet'!H13+'2. a. mell.'!H13)=0,"",'2. melléklet'!H13+'2. a. mell.'!H13)</f>
      </c>
      <c r="I13" s="205">
        <f>IF(('2. melléklet'!I13+'2. a. mell.'!I13)=0,"",'2. melléklet'!I13+'2. a. mell.'!I13)</f>
      </c>
      <c r="J13" s="205">
        <f>IF(('2. melléklet'!J13+'2. a. mell.'!J13)=0,"",'2. melléklet'!J13+'2. a. mell.'!J13)</f>
      </c>
      <c r="K13" s="205">
        <f>IF(('2. melléklet'!K13+'2. a. mell.'!K13)=0,"",'2. melléklet'!K13+'2. a. mell.'!K13)</f>
      </c>
      <c r="L13" s="205">
        <f>IF(('2. melléklet'!L13+'2. a. mell.'!L13)=0,"",'2. melléklet'!L13+'2. a. mell.'!L13)</f>
        <v>158436200</v>
      </c>
      <c r="M13" s="205">
        <f>IF(('2. melléklet'!M13+'2. a. mell.'!M13)=0,"",'2. melléklet'!M13+'2. a. mell.'!M13)</f>
        <v>170907508</v>
      </c>
      <c r="N13" s="205">
        <f>IF(('2. melléklet'!N13+'2. a. mell.'!N13)=0,"",'2. melléklet'!N13+'2. a. mell.'!N13)</f>
        <v>170907508</v>
      </c>
    </row>
    <row r="14" spans="1:14" ht="15" customHeight="1">
      <c r="A14" s="5" t="s">
        <v>405</v>
      </c>
      <c r="B14" s="6" t="s">
        <v>406</v>
      </c>
      <c r="C14" s="203">
        <f>IF(('2. melléklet'!C14+'2. a. mell.'!C14)=0,"",'2. melléklet'!C14+'2. a. mell.'!C14)</f>
      </c>
      <c r="D14" s="203">
        <f>IF(('2. melléklet'!D14+'2. a. mell.'!D14)=0,"",'2. melléklet'!D14+'2. a. mell.'!D14)</f>
      </c>
      <c r="E14" s="203">
        <f>IF(('2. melléklet'!E14+'2. a. mell.'!E14)=0,"",'2. melléklet'!E14+'2. a. mell.'!E14)</f>
      </c>
      <c r="F14" s="203">
        <f>IF(('2. melléklet'!F14+'2. a. mell.'!F14)=0,"",'2. melléklet'!F14+'2. a. mell.'!F14)</f>
      </c>
      <c r="G14" s="203">
        <f>IF(('2. melléklet'!G14+'2. a. mell.'!G14)=0,"",'2. melléklet'!G14+'2. a. mell.'!G14)</f>
      </c>
      <c r="H14" s="203">
        <f>IF(('2. melléklet'!H14+'2. a. mell.'!H14)=0,"",'2. melléklet'!H14+'2. a. mell.'!H14)</f>
      </c>
      <c r="I14" s="203">
        <f>IF(('2. melléklet'!I14+'2. a. mell.'!I14)=0,"",'2. melléklet'!I14+'2. a. mell.'!I14)</f>
      </c>
      <c r="J14" s="203">
        <f>IF(('2. melléklet'!J14+'2. a. mell.'!J14)=0,"",'2. melléklet'!J14+'2. a. mell.'!J14)</f>
      </c>
      <c r="K14" s="203">
        <f>IF(('2. melléklet'!K14+'2. a. mell.'!K14)=0,"",'2. melléklet'!K14+'2. a. mell.'!K14)</f>
      </c>
      <c r="L14" s="203">
        <f>IF(('2. melléklet'!L14+'2. a. mell.'!L14)=0,"",'2. melléklet'!L14+'2. a. mell.'!L14)</f>
      </c>
      <c r="M14" s="203">
        <f>IF(('2. melléklet'!M14+'2. a. mell.'!M14)=0,"",'2. melléklet'!M14+'2. a. mell.'!M14)</f>
      </c>
      <c r="N14" s="203">
        <f>IF(('2. melléklet'!N14+'2. a. mell.'!N14)=0,"",'2. melléklet'!N14+'2. a. mell.'!N14)</f>
      </c>
    </row>
    <row r="15" spans="1:14" ht="15" customHeight="1">
      <c r="A15" s="5" t="s">
        <v>407</v>
      </c>
      <c r="B15" s="6" t="s">
        <v>408</v>
      </c>
      <c r="C15" s="203">
        <f>IF(('2. melléklet'!C15+'2. a. mell.'!C15)=0,"",'2. melléklet'!C15+'2. a. mell.'!C15)</f>
      </c>
      <c r="D15" s="203">
        <f>IF(('2. melléklet'!D15+'2. a. mell.'!D15)=0,"",'2. melléklet'!D15+'2. a. mell.'!D15)</f>
      </c>
      <c r="E15" s="203">
        <f>IF(('2. melléklet'!E15+'2. a. mell.'!E15)=0,"",'2. melléklet'!E15+'2. a. mell.'!E15)</f>
      </c>
      <c r="F15" s="203">
        <f>IF(('2. melléklet'!F15+'2. a. mell.'!F15)=0,"",'2. melléklet'!F15+'2. a. mell.'!F15)</f>
      </c>
      <c r="G15" s="203">
        <f>IF(('2. melléklet'!G15+'2. a. mell.'!G15)=0,"",'2. melléklet'!G15+'2. a. mell.'!G15)</f>
      </c>
      <c r="H15" s="203">
        <f>IF(('2. melléklet'!H15+'2. a. mell.'!H15)=0,"",'2. melléklet'!H15+'2. a. mell.'!H15)</f>
      </c>
      <c r="I15" s="203">
        <f>IF(('2. melléklet'!I15+'2. a. mell.'!I15)=0,"",'2. melléklet'!I15+'2. a. mell.'!I15)</f>
      </c>
      <c r="J15" s="203">
        <f>IF(('2. melléklet'!J15+'2. a. mell.'!J15)=0,"",'2. melléklet'!J15+'2. a. mell.'!J15)</f>
      </c>
      <c r="K15" s="203">
        <f>IF(('2. melléklet'!K15+'2. a. mell.'!K15)=0,"",'2. melléklet'!K15+'2. a. mell.'!K15)</f>
      </c>
      <c r="L15" s="203">
        <f>IF(('2. melléklet'!L15+'2. a. mell.'!L15)=0,"",'2. melléklet'!L15+'2. a. mell.'!L15)</f>
      </c>
      <c r="M15" s="203">
        <f>IF(('2. melléklet'!M15+'2. a. mell.'!M15)=0,"",'2. melléklet'!M15+'2. a. mell.'!M15)</f>
      </c>
      <c r="N15" s="203">
        <f>IF(('2. melléklet'!N15+'2. a. mell.'!N15)=0,"",'2. melléklet'!N15+'2. a. mell.'!N15)</f>
      </c>
    </row>
    <row r="16" spans="1:14" ht="15" customHeight="1">
      <c r="A16" s="5" t="s">
        <v>578</v>
      </c>
      <c r="B16" s="6" t="s">
        <v>409</v>
      </c>
      <c r="C16" s="203">
        <f>IF(('2. melléklet'!C16+'2. a. mell.'!C16)=0,"",'2. melléklet'!C16+'2. a. mell.'!C16)</f>
      </c>
      <c r="D16" s="203">
        <f>IF(('2. melléklet'!D16+'2. a. mell.'!D16)=0,"",'2. melléklet'!D16+'2. a. mell.'!D16)</f>
      </c>
      <c r="E16" s="203">
        <f>IF(('2. melléklet'!E16+'2. a. mell.'!E16)=0,"",'2. melléklet'!E16+'2. a. mell.'!E16)</f>
        <v>39126</v>
      </c>
      <c r="F16" s="203">
        <f>IF(('2. melléklet'!F16+'2. a. mell.'!F16)=0,"",'2. melléklet'!F16+'2. a. mell.'!F16)</f>
      </c>
      <c r="G16" s="203">
        <f>IF(('2. melléklet'!G16+'2. a. mell.'!G16)=0,"",'2. melléklet'!G16+'2. a. mell.'!G16)</f>
      </c>
      <c r="H16" s="203">
        <f>IF(('2. melléklet'!H16+'2. a. mell.'!H16)=0,"",'2. melléklet'!H16+'2. a. mell.'!H16)</f>
      </c>
      <c r="I16" s="203">
        <f>IF(('2. melléklet'!I16+'2. a. mell.'!I16)=0,"",'2. melléklet'!I16+'2. a. mell.'!I16)</f>
      </c>
      <c r="J16" s="203">
        <f>IF(('2. melléklet'!J16+'2. a. mell.'!J16)=0,"",'2. melléklet'!J16+'2. a. mell.'!J16)</f>
      </c>
      <c r="K16" s="203">
        <f>IF(('2. melléklet'!K16+'2. a. mell.'!K16)=0,"",'2. melléklet'!K16+'2. a. mell.'!K16)</f>
      </c>
      <c r="L16" s="203">
        <f>IF(('2. melléklet'!L16+'2. a. mell.'!L16)=0,"",'2. melléklet'!L16+'2. a. mell.'!L16)</f>
      </c>
      <c r="M16" s="203">
        <f>IF(('2. melléklet'!M16+'2. a. mell.'!M16)=0,"",'2. melléklet'!M16+'2. a. mell.'!M16)</f>
      </c>
      <c r="N16" s="203">
        <f>IF(('2. melléklet'!N16+'2. a. mell.'!N16)=0,"",'2. melléklet'!N16+'2. a. mell.'!N16)</f>
        <v>39126</v>
      </c>
    </row>
    <row r="17" spans="1:14" ht="15" customHeight="1">
      <c r="A17" s="5" t="s">
        <v>579</v>
      </c>
      <c r="B17" s="6" t="s">
        <v>410</v>
      </c>
      <c r="C17" s="203">
        <f>IF(('2. melléklet'!C17+'2. a. mell.'!C17)=0,"",'2. melléklet'!C17+'2. a. mell.'!C17)</f>
      </c>
      <c r="D17" s="203">
        <f>IF(('2. melléklet'!D17+'2. a. mell.'!D17)=0,"",'2. melléklet'!D17+'2. a. mell.'!D17)</f>
      </c>
      <c r="E17" s="203">
        <f>IF(('2. melléklet'!E17+'2. a. mell.'!E17)=0,"",'2. melléklet'!E17+'2. a. mell.'!E17)</f>
      </c>
      <c r="F17" s="203">
        <f>IF(('2. melléklet'!F17+'2. a. mell.'!F17)=0,"",'2. melléklet'!F17+'2. a. mell.'!F17)</f>
      </c>
      <c r="G17" s="203">
        <f>IF(('2. melléklet'!G17+'2. a. mell.'!G17)=0,"",'2. melléklet'!G17+'2. a. mell.'!G17)</f>
      </c>
      <c r="H17" s="203">
        <f>IF(('2. melléklet'!H17+'2. a. mell.'!H17)=0,"",'2. melléklet'!H17+'2. a. mell.'!H17)</f>
      </c>
      <c r="I17" s="203">
        <f>IF(('2. melléklet'!I17+'2. a. mell.'!I17)=0,"",'2. melléklet'!I17+'2. a. mell.'!I17)</f>
      </c>
      <c r="J17" s="203">
        <f>IF(('2. melléklet'!J17+'2. a. mell.'!J17)=0,"",'2. melléklet'!J17+'2. a. mell.'!J17)</f>
      </c>
      <c r="K17" s="203">
        <f>IF(('2. melléklet'!K17+'2. a. mell.'!K17)=0,"",'2. melléklet'!K17+'2. a. mell.'!K17)</f>
      </c>
      <c r="L17" s="203">
        <f>IF(('2. melléklet'!L17+'2. a. mell.'!L17)=0,"",'2. melléklet'!L17+'2. a. mell.'!L17)</f>
      </c>
      <c r="M17" s="203">
        <f>IF(('2. melléklet'!M17+'2. a. mell.'!M17)=0,"",'2. melléklet'!M17+'2. a. mell.'!M17)</f>
      </c>
      <c r="N17" s="203">
        <f>IF(('2. melléklet'!N17+'2. a. mell.'!N17)=0,"",'2. melléklet'!N17+'2. a. mell.'!N17)</f>
      </c>
    </row>
    <row r="18" spans="1:14" ht="15" customHeight="1">
      <c r="A18" s="5" t="s">
        <v>580</v>
      </c>
      <c r="B18" s="6" t="s">
        <v>411</v>
      </c>
      <c r="C18" s="203">
        <f>IF(('2. melléklet'!C18+'2. a. mell.'!C18)=0,"",'2. melléklet'!C18+'2. a. mell.'!C18)</f>
        <v>29522279</v>
      </c>
      <c r="D18" s="203">
        <f>IF(('2. melléklet'!D18+'2. a. mell.'!D18)=0,"",'2. melléklet'!D18+'2. a. mell.'!D18)</f>
        <v>29522279</v>
      </c>
      <c r="E18" s="203">
        <f>IF(('2. melléklet'!E18+'2. a. mell.'!E18)=0,"",'2. melléklet'!E18+'2. a. mell.'!E18)</f>
        <v>47535294</v>
      </c>
      <c r="F18" s="203">
        <f>IF(('2. melléklet'!F18+'2. a. mell.'!F18)=0,"",'2. melléklet'!F18+'2. a. mell.'!F18)</f>
      </c>
      <c r="G18" s="203">
        <f>IF(('2. melléklet'!G18+'2. a. mell.'!G18)=0,"",'2. melléklet'!G18+'2. a. mell.'!G18)</f>
      </c>
      <c r="H18" s="203">
        <f>IF(('2. melléklet'!H18+'2. a. mell.'!H18)=0,"",'2. melléklet'!H18+'2. a. mell.'!H18)</f>
      </c>
      <c r="I18" s="203">
        <f>IF(('2. melléklet'!I18+'2. a. mell.'!I18)=0,"",'2. melléklet'!I18+'2. a. mell.'!I18)</f>
      </c>
      <c r="J18" s="203">
        <f>IF(('2. melléklet'!J18+'2. a. mell.'!J18)=0,"",'2. melléklet'!J18+'2. a. mell.'!J18)</f>
      </c>
      <c r="K18" s="203">
        <f>IF(('2. melléklet'!K18+'2. a. mell.'!K18)=0,"",'2. melléklet'!K18+'2. a. mell.'!K18)</f>
      </c>
      <c r="L18" s="203">
        <f>IF(('2. melléklet'!L18+'2. a. mell.'!L18)=0,"",'2. melléklet'!L18+'2. a. mell.'!L18)</f>
        <v>29522279</v>
      </c>
      <c r="M18" s="203">
        <f>IF(('2. melléklet'!M18+'2. a. mell.'!M18)=0,"",'2. melléklet'!M18+'2. a. mell.'!M18)</f>
        <v>29522279</v>
      </c>
      <c r="N18" s="203">
        <f>IF(('2. melléklet'!N18+'2. a. mell.'!N18)=0,"",'2. melléklet'!N18+'2. a. mell.'!N18)</f>
        <v>47535294</v>
      </c>
    </row>
    <row r="19" spans="1:14" ht="15" customHeight="1">
      <c r="A19" s="38" t="s">
        <v>617</v>
      </c>
      <c r="B19" s="44" t="s">
        <v>412</v>
      </c>
      <c r="C19" s="206">
        <f>IF(('2. melléklet'!C19+'2. a. mell.'!C19)=0,"",'2. melléklet'!C19+'2. a. mell.'!C19)</f>
        <v>187958479</v>
      </c>
      <c r="D19" s="206">
        <f>IF(('2. melléklet'!D19+'2. a. mell.'!D19)=0,"",'2. melléklet'!D19+'2. a. mell.'!D19)</f>
        <v>200429787</v>
      </c>
      <c r="E19" s="206">
        <f>IF(('2. melléklet'!E19+'2. a. mell.'!E19)=0,"",'2. melléklet'!E19+'2. a. mell.'!E19)</f>
        <v>218481928</v>
      </c>
      <c r="F19" s="206">
        <f>IF(('2. melléklet'!F19+'2. a. mell.'!F19)=0,"",'2. melléklet'!F19+'2. a. mell.'!F19)</f>
      </c>
      <c r="G19" s="206">
        <f>IF(('2. melléklet'!G19+'2. a. mell.'!G19)=0,"",'2. melléklet'!G19+'2. a. mell.'!G19)</f>
      </c>
      <c r="H19" s="206">
        <f>IF(('2. melléklet'!H19+'2. a. mell.'!H19)=0,"",'2. melléklet'!H19+'2. a. mell.'!H19)</f>
      </c>
      <c r="I19" s="206">
        <f>IF(('2. melléklet'!I19+'2. a. mell.'!I19)=0,"",'2. melléklet'!I19+'2. a. mell.'!I19)</f>
      </c>
      <c r="J19" s="206">
        <f>IF(('2. melléklet'!J19+'2. a. mell.'!J19)=0,"",'2. melléklet'!J19+'2. a. mell.'!J19)</f>
      </c>
      <c r="K19" s="206">
        <f>IF(('2. melléklet'!K19+'2. a. mell.'!K19)=0,"",'2. melléklet'!K19+'2. a. mell.'!K19)</f>
      </c>
      <c r="L19" s="206">
        <f>IF(('2. melléklet'!L19+'2. a. mell.'!L19)=0,"",'2. melléklet'!L19+'2. a. mell.'!L19)</f>
        <v>187958479</v>
      </c>
      <c r="M19" s="206">
        <f>IF(('2. melléklet'!M19+'2. a. mell.'!M19)=0,"",'2. melléklet'!M19+'2. a. mell.'!M19)</f>
        <v>200429787</v>
      </c>
      <c r="N19" s="206">
        <f>IF(('2. melléklet'!N19+'2. a. mell.'!N19)=0,"",'2. melléklet'!N19+'2. a. mell.'!N19)</f>
        <v>218481928</v>
      </c>
    </row>
    <row r="20" spans="1:14" ht="15" customHeight="1">
      <c r="A20" s="5" t="s">
        <v>584</v>
      </c>
      <c r="B20" s="6" t="s">
        <v>421</v>
      </c>
      <c r="C20" s="203">
        <f>IF(('2. melléklet'!C20+'2. a. mell.'!C20)=0,"",'2. melléklet'!C20+'2. a. mell.'!C20)</f>
      </c>
      <c r="D20" s="203">
        <f>IF(('2. melléklet'!D20+'2. a. mell.'!D20)=0,"",'2. melléklet'!D20+'2. a. mell.'!D20)</f>
      </c>
      <c r="E20" s="203">
        <f>IF(('2. melléklet'!E20+'2. a. mell.'!E20)=0,"",'2. melléklet'!E20+'2. a. mell.'!E20)</f>
      </c>
      <c r="F20" s="203">
        <f>IF(('2. melléklet'!F20+'2. a. mell.'!F20)=0,"",'2. melléklet'!F20+'2. a. mell.'!F20)</f>
      </c>
      <c r="G20" s="203">
        <f>IF(('2. melléklet'!G20+'2. a. mell.'!G20)=0,"",'2. melléklet'!G20+'2. a. mell.'!G20)</f>
      </c>
      <c r="H20" s="203">
        <f>IF(('2. melléklet'!H20+'2. a. mell.'!H20)=0,"",'2. melléklet'!H20+'2. a. mell.'!H20)</f>
      </c>
      <c r="I20" s="203">
        <f>IF(('2. melléklet'!I20+'2. a. mell.'!I20)=0,"",'2. melléklet'!I20+'2. a. mell.'!I20)</f>
      </c>
      <c r="J20" s="203">
        <f>IF(('2. melléklet'!J20+'2. a. mell.'!J20)=0,"",'2. melléklet'!J20+'2. a. mell.'!J20)</f>
      </c>
      <c r="K20" s="203">
        <f>IF(('2. melléklet'!K20+'2. a. mell.'!K20)=0,"",'2. melléklet'!K20+'2. a. mell.'!K20)</f>
      </c>
      <c r="L20" s="203">
        <f>IF(('2. melléklet'!L20+'2. a. mell.'!L20)=0,"",'2. melléklet'!L20+'2. a. mell.'!L20)</f>
      </c>
      <c r="M20" s="203">
        <f>IF(('2. melléklet'!M20+'2. a. mell.'!M20)=0,"",'2. melléklet'!M20+'2. a. mell.'!M20)</f>
      </c>
      <c r="N20" s="203">
        <f>IF(('2. melléklet'!N20+'2. a. mell.'!N20)=0,"",'2. melléklet'!N20+'2. a. mell.'!N20)</f>
      </c>
    </row>
    <row r="21" spans="1:14" ht="15" customHeight="1">
      <c r="A21" s="5" t="s">
        <v>585</v>
      </c>
      <c r="B21" s="6" t="s">
        <v>422</v>
      </c>
      <c r="C21" s="203">
        <f>IF(('2. melléklet'!C21+'2. a. mell.'!C21)=0,"",'2. melléklet'!C21+'2. a. mell.'!C21)</f>
      </c>
      <c r="D21" s="203">
        <f>IF(('2. melléklet'!D21+'2. a. mell.'!D21)=0,"",'2. melléklet'!D21+'2. a. mell.'!D21)</f>
      </c>
      <c r="E21" s="203">
        <f>IF(('2. melléklet'!E21+'2. a. mell.'!E21)=0,"",'2. melléklet'!E21+'2. a. mell.'!E21)</f>
      </c>
      <c r="F21" s="203">
        <f>IF(('2. melléklet'!F21+'2. a. mell.'!F21)=0,"",'2. melléklet'!F21+'2. a. mell.'!F21)</f>
      </c>
      <c r="G21" s="203">
        <f>IF(('2. melléklet'!G21+'2. a. mell.'!G21)=0,"",'2. melléklet'!G21+'2. a. mell.'!G21)</f>
      </c>
      <c r="H21" s="203">
        <f>IF(('2. melléklet'!H21+'2. a. mell.'!H21)=0,"",'2. melléklet'!H21+'2. a. mell.'!H21)</f>
      </c>
      <c r="I21" s="203">
        <f>IF(('2. melléklet'!I21+'2. a. mell.'!I21)=0,"",'2. melléklet'!I21+'2. a. mell.'!I21)</f>
      </c>
      <c r="J21" s="203">
        <f>IF(('2. melléklet'!J21+'2. a. mell.'!J21)=0,"",'2. melléklet'!J21+'2. a. mell.'!J21)</f>
      </c>
      <c r="K21" s="203">
        <f>IF(('2. melléklet'!K21+'2. a. mell.'!K21)=0,"",'2. melléklet'!K21+'2. a. mell.'!K21)</f>
      </c>
      <c r="L21" s="203">
        <f>IF(('2. melléklet'!L21+'2. a. mell.'!L21)=0,"",'2. melléklet'!L21+'2. a. mell.'!L21)</f>
      </c>
      <c r="M21" s="203">
        <f>IF(('2. melléklet'!M21+'2. a. mell.'!M21)=0,"",'2. melléklet'!M21+'2. a. mell.'!M21)</f>
      </c>
      <c r="N21" s="203">
        <f>IF(('2. melléklet'!N21+'2. a. mell.'!N21)=0,"",'2. melléklet'!N21+'2. a. mell.'!N21)</f>
      </c>
    </row>
    <row r="22" spans="1:14" ht="15" customHeight="1">
      <c r="A22" s="7" t="s">
        <v>619</v>
      </c>
      <c r="B22" s="8" t="s">
        <v>423</v>
      </c>
      <c r="C22" s="203">
        <f>IF(('2. melléklet'!C22+'2. a. mell.'!C22)=0,"",'2. melléklet'!C22+'2. a. mell.'!C22)</f>
      </c>
      <c r="D22" s="203">
        <f>IF(('2. melléklet'!D22+'2. a. mell.'!D22)=0,"",'2. melléklet'!D22+'2. a. mell.'!D22)</f>
      </c>
      <c r="E22" s="203">
        <f>IF(('2. melléklet'!E22+'2. a. mell.'!E22)=0,"",'2. melléklet'!E22+'2. a. mell.'!E22)</f>
      </c>
      <c r="F22" s="203">
        <f>IF(('2. melléklet'!F22+'2. a. mell.'!F22)=0,"",'2. melléklet'!F22+'2. a. mell.'!F22)</f>
      </c>
      <c r="G22" s="203">
        <f>IF(('2. melléklet'!G22+'2. a. mell.'!G22)=0,"",'2. melléklet'!G22+'2. a. mell.'!G22)</f>
      </c>
      <c r="H22" s="203">
        <f>IF(('2. melléklet'!H22+'2. a. mell.'!H22)=0,"",'2. melléklet'!H22+'2. a. mell.'!H22)</f>
      </c>
      <c r="I22" s="203">
        <f>IF(('2. melléklet'!I22+'2. a. mell.'!I22)=0,"",'2. melléklet'!I22+'2. a. mell.'!I22)</f>
      </c>
      <c r="J22" s="203">
        <f>IF(('2. melléklet'!J22+'2. a. mell.'!J22)=0,"",'2. melléklet'!J22+'2. a. mell.'!J22)</f>
      </c>
      <c r="K22" s="203">
        <f>IF(('2. melléklet'!K22+'2. a. mell.'!K22)=0,"",'2. melléklet'!K22+'2. a. mell.'!K22)</f>
      </c>
      <c r="L22" s="203">
        <f>IF(('2. melléklet'!L22+'2. a. mell.'!L22)=0,"",'2. melléklet'!L22+'2. a. mell.'!L22)</f>
      </c>
      <c r="M22" s="203">
        <f>IF(('2. melléklet'!M22+'2. a. mell.'!M22)=0,"",'2. melléklet'!M22+'2. a. mell.'!M22)</f>
      </c>
      <c r="N22" s="203">
        <f>IF(('2. melléklet'!N22+'2. a. mell.'!N22)=0,"",'2. melléklet'!N22+'2. a. mell.'!N22)</f>
      </c>
    </row>
    <row r="23" spans="1:14" ht="15" customHeight="1">
      <c r="A23" s="5" t="s">
        <v>586</v>
      </c>
      <c r="B23" s="6" t="s">
        <v>424</v>
      </c>
      <c r="C23" s="203">
        <f>IF(('2. melléklet'!C23+'2. a. mell.'!C23)=0,"",'2. melléklet'!C23+'2. a. mell.'!C23)</f>
      </c>
      <c r="D23" s="203">
        <f>IF(('2. melléklet'!D23+'2. a. mell.'!D23)=0,"",'2. melléklet'!D23+'2. a. mell.'!D23)</f>
      </c>
      <c r="E23" s="203">
        <f>IF(('2. melléklet'!E23+'2. a. mell.'!E23)=0,"",'2. melléklet'!E23+'2. a. mell.'!E23)</f>
      </c>
      <c r="F23" s="203">
        <f>IF(('2. melléklet'!F23+'2. a. mell.'!F23)=0,"",'2. melléklet'!F23+'2. a. mell.'!F23)</f>
      </c>
      <c r="G23" s="203">
        <f>IF(('2. melléklet'!G23+'2. a. mell.'!G23)=0,"",'2. melléklet'!G23+'2. a. mell.'!G23)</f>
      </c>
      <c r="H23" s="203">
        <f>IF(('2. melléklet'!H23+'2. a. mell.'!H23)=0,"",'2. melléklet'!H23+'2. a. mell.'!H23)</f>
      </c>
      <c r="I23" s="203">
        <f>IF(('2. melléklet'!I23+'2. a. mell.'!I23)=0,"",'2. melléklet'!I23+'2. a. mell.'!I23)</f>
      </c>
      <c r="J23" s="203">
        <f>IF(('2. melléklet'!J23+'2. a. mell.'!J23)=0,"",'2. melléklet'!J23+'2. a. mell.'!J23)</f>
      </c>
      <c r="K23" s="203">
        <f>IF(('2. melléklet'!K23+'2. a. mell.'!K23)=0,"",'2. melléklet'!K23+'2. a. mell.'!K23)</f>
      </c>
      <c r="L23" s="203">
        <f>IF(('2. melléklet'!L23+'2. a. mell.'!L23)=0,"",'2. melléklet'!L23+'2. a. mell.'!L23)</f>
      </c>
      <c r="M23" s="203">
        <f>IF(('2. melléklet'!M23+'2. a. mell.'!M23)=0,"",'2. melléklet'!M23+'2. a. mell.'!M23)</f>
      </c>
      <c r="N23" s="203">
        <f>IF(('2. melléklet'!N23+'2. a. mell.'!N23)=0,"",'2. melléklet'!N23+'2. a. mell.'!N23)</f>
      </c>
    </row>
    <row r="24" spans="1:14" ht="15" customHeight="1">
      <c r="A24" s="5" t="s">
        <v>587</v>
      </c>
      <c r="B24" s="6" t="s">
        <v>425</v>
      </c>
      <c r="C24" s="203">
        <f>IF(('2. melléklet'!C24+'2. a. mell.'!C24)=0,"",'2. melléklet'!C24+'2. a. mell.'!C24)</f>
      </c>
      <c r="D24" s="203">
        <f>IF(('2. melléklet'!D24+'2. a. mell.'!D24)=0,"",'2. melléklet'!D24+'2. a. mell.'!D24)</f>
      </c>
      <c r="E24" s="203">
        <f>IF(('2. melléklet'!E24+'2. a. mell.'!E24)=0,"",'2. melléklet'!E24+'2. a. mell.'!E24)</f>
      </c>
      <c r="F24" s="203">
        <f>IF(('2. melléklet'!F24+'2. a. mell.'!F24)=0,"",'2. melléklet'!F24+'2. a. mell.'!F24)</f>
      </c>
      <c r="G24" s="203">
        <f>IF(('2. melléklet'!G24+'2. a. mell.'!G24)=0,"",'2. melléklet'!G24+'2. a. mell.'!G24)</f>
      </c>
      <c r="H24" s="203">
        <f>IF(('2. melléklet'!H24+'2. a. mell.'!H24)=0,"",'2. melléklet'!H24+'2. a. mell.'!H24)</f>
      </c>
      <c r="I24" s="203">
        <f>IF(('2. melléklet'!I24+'2. a. mell.'!I24)=0,"",'2. melléklet'!I24+'2. a. mell.'!I24)</f>
      </c>
      <c r="J24" s="203">
        <f>IF(('2. melléklet'!J24+'2. a. mell.'!J24)=0,"",'2. melléklet'!J24+'2. a. mell.'!J24)</f>
      </c>
      <c r="K24" s="203">
        <f>IF(('2. melléklet'!K24+'2. a. mell.'!K24)=0,"",'2. melléklet'!K24+'2. a. mell.'!K24)</f>
      </c>
      <c r="L24" s="203">
        <f>IF(('2. melléklet'!L24+'2. a. mell.'!L24)=0,"",'2. melléklet'!L24+'2. a. mell.'!L24)</f>
      </c>
      <c r="M24" s="203">
        <f>IF(('2. melléklet'!M24+'2. a. mell.'!M24)=0,"",'2. melléklet'!M24+'2. a. mell.'!M24)</f>
      </c>
      <c r="N24" s="203">
        <f>IF(('2. melléklet'!N24+'2. a. mell.'!N24)=0,"",'2. melléklet'!N24+'2. a. mell.'!N24)</f>
      </c>
    </row>
    <row r="25" spans="1:14" ht="15" customHeight="1">
      <c r="A25" s="5" t="s">
        <v>588</v>
      </c>
      <c r="B25" s="6" t="s">
        <v>426</v>
      </c>
      <c r="C25" s="203">
        <f>IF(('2. melléklet'!C25+'2. a. mell.'!C25)=0,"",'2. melléklet'!C25+'2. a. mell.'!C25)</f>
      </c>
      <c r="D25" s="203">
        <f>IF(('2. melléklet'!D25+'2. a. mell.'!D25)=0,"",'2. melléklet'!D25+'2. a. mell.'!D25)</f>
      </c>
      <c r="E25" s="203">
        <f>IF(('2. melléklet'!E25+'2. a. mell.'!E25)=0,"",'2. melléklet'!E25+'2. a. mell.'!E25)</f>
      </c>
      <c r="F25" s="203">
        <f>IF(('2. melléklet'!F25+'2. a. mell.'!F25)=0,"",'2. melléklet'!F25+'2. a. mell.'!F25)</f>
      </c>
      <c r="G25" s="203">
        <f>IF(('2. melléklet'!G25+'2. a. mell.'!G25)=0,"",'2. melléklet'!G25+'2. a. mell.'!G25)</f>
      </c>
      <c r="H25" s="203">
        <f>IF(('2. melléklet'!H25+'2. a. mell.'!H25)=0,"",'2. melléklet'!H25+'2. a. mell.'!H25)</f>
      </c>
      <c r="I25" s="203">
        <f>IF(('2. melléklet'!I25+'2. a. mell.'!I25)=0,"",'2. melléklet'!I25+'2. a. mell.'!I25)</f>
      </c>
      <c r="J25" s="203">
        <f>IF(('2. melléklet'!J25+'2. a. mell.'!J25)=0,"",'2. melléklet'!J25+'2. a. mell.'!J25)</f>
      </c>
      <c r="K25" s="203">
        <f>IF(('2. melléklet'!K25+'2. a. mell.'!K25)=0,"",'2. melléklet'!K25+'2. a. mell.'!K25)</f>
      </c>
      <c r="L25" s="203">
        <f>IF(('2. melléklet'!L25+'2. a. mell.'!L25)=0,"",'2. melléklet'!L25+'2. a. mell.'!L25)</f>
      </c>
      <c r="M25" s="203">
        <f>IF(('2. melléklet'!M25+'2. a. mell.'!M25)=0,"",'2. melléklet'!M25+'2. a. mell.'!M25)</f>
      </c>
      <c r="N25" s="203">
        <f>IF(('2. melléklet'!N25+'2. a. mell.'!N25)=0,"",'2. melléklet'!N25+'2. a. mell.'!N25)</f>
      </c>
    </row>
    <row r="26" spans="1:14" ht="15" customHeight="1">
      <c r="A26" s="5" t="s">
        <v>589</v>
      </c>
      <c r="B26" s="6" t="s">
        <v>427</v>
      </c>
      <c r="C26" s="203">
        <f>IF(('2. melléklet'!C26+'2. a. mell.'!C26)=0,"",'2. melléklet'!C26+'2. a. mell.'!C26)</f>
        <v>8500000</v>
      </c>
      <c r="D26" s="203">
        <f>IF(('2. melléklet'!D26+'2. a. mell.'!D26)=0,"",'2. melléklet'!D26+'2. a. mell.'!D26)</f>
        <v>8500000</v>
      </c>
      <c r="E26" s="203">
        <f>IF(('2. melléklet'!E26+'2. a. mell.'!E26)=0,"",'2. melléklet'!E26+'2. a. mell.'!E26)</f>
        <v>11165158</v>
      </c>
      <c r="F26" s="203">
        <f>IF(('2. melléklet'!F26+'2. a. mell.'!F26)=0,"",'2. melléklet'!F26+'2. a. mell.'!F26)</f>
      </c>
      <c r="G26" s="203">
        <f>IF(('2. melléklet'!G26+'2. a. mell.'!G26)=0,"",'2. melléklet'!G26+'2. a. mell.'!G26)</f>
      </c>
      <c r="H26" s="203">
        <f>IF(('2. melléklet'!H26+'2. a. mell.'!H26)=0,"",'2. melléklet'!H26+'2. a. mell.'!H26)</f>
      </c>
      <c r="I26" s="203">
        <f>IF(('2. melléklet'!I26+'2. a. mell.'!I26)=0,"",'2. melléklet'!I26+'2. a. mell.'!I26)</f>
      </c>
      <c r="J26" s="203">
        <f>IF(('2. melléklet'!J26+'2. a. mell.'!J26)=0,"",'2. melléklet'!J26+'2. a. mell.'!J26)</f>
      </c>
      <c r="K26" s="203">
        <f>IF(('2. melléklet'!K26+'2. a. mell.'!K26)=0,"",'2. melléklet'!K26+'2. a. mell.'!K26)</f>
      </c>
      <c r="L26" s="203">
        <f>IF(('2. melléklet'!L26+'2. a. mell.'!L26)=0,"",'2. melléklet'!L26+'2. a. mell.'!L26)</f>
        <v>8500000</v>
      </c>
      <c r="M26" s="203">
        <f>IF(('2. melléklet'!M26+'2. a. mell.'!M26)=0,"",'2. melléklet'!M26+'2. a. mell.'!M26)</f>
        <v>8500000</v>
      </c>
      <c r="N26" s="203">
        <f>IF(('2. melléklet'!N26+'2. a. mell.'!N26)=0,"",'2. melléklet'!N26+'2. a. mell.'!N26)</f>
        <v>11165158</v>
      </c>
    </row>
    <row r="27" spans="1:14" ht="15" customHeight="1">
      <c r="A27" s="5" t="s">
        <v>590</v>
      </c>
      <c r="B27" s="6" t="s">
        <v>430</v>
      </c>
      <c r="C27" s="203">
        <f>IF(('2. melléklet'!C27+'2. a. mell.'!C27)=0,"",'2. melléklet'!C27+'2. a. mell.'!C27)</f>
      </c>
      <c r="D27" s="203">
        <f>IF(('2. melléklet'!D27+'2. a. mell.'!D27)=0,"",'2. melléklet'!D27+'2. a. mell.'!D27)</f>
      </c>
      <c r="E27" s="203">
        <f>IF(('2. melléklet'!E27+'2. a. mell.'!E27)=0,"",'2. melléklet'!E27+'2. a. mell.'!E27)</f>
      </c>
      <c r="F27" s="203">
        <f>IF(('2. melléklet'!F27+'2. a. mell.'!F27)=0,"",'2. melléklet'!F27+'2. a. mell.'!F27)</f>
      </c>
      <c r="G27" s="203">
        <f>IF(('2. melléklet'!G27+'2. a. mell.'!G27)=0,"",'2. melléklet'!G27+'2. a. mell.'!G27)</f>
      </c>
      <c r="H27" s="203">
        <f>IF(('2. melléklet'!H27+'2. a. mell.'!H27)=0,"",'2. melléklet'!H27+'2. a. mell.'!H27)</f>
      </c>
      <c r="I27" s="203">
        <f>IF(('2. melléklet'!I27+'2. a. mell.'!I27)=0,"",'2. melléklet'!I27+'2. a. mell.'!I27)</f>
      </c>
      <c r="J27" s="203">
        <f>IF(('2. melléklet'!J27+'2. a. mell.'!J27)=0,"",'2. melléklet'!J27+'2. a. mell.'!J27)</f>
      </c>
      <c r="K27" s="203">
        <f>IF(('2. melléklet'!K27+'2. a. mell.'!K27)=0,"",'2. melléklet'!K27+'2. a. mell.'!K27)</f>
      </c>
      <c r="L27" s="203">
        <f>IF(('2. melléklet'!L27+'2. a. mell.'!L27)=0,"",'2. melléklet'!L27+'2. a. mell.'!L27)</f>
      </c>
      <c r="M27" s="203">
        <f>IF(('2. melléklet'!M27+'2. a. mell.'!M27)=0,"",'2. melléklet'!M27+'2. a. mell.'!M27)</f>
      </c>
      <c r="N27" s="203">
        <f>IF(('2. melléklet'!N27+'2. a. mell.'!N27)=0,"",'2. melléklet'!N27+'2. a. mell.'!N27)</f>
      </c>
    </row>
    <row r="28" spans="1:14" ht="15" customHeight="1">
      <c r="A28" s="5" t="s">
        <v>431</v>
      </c>
      <c r="B28" s="6" t="s">
        <v>432</v>
      </c>
      <c r="C28" s="203">
        <f>IF(('2. melléklet'!C28+'2. a. mell.'!C28)=0,"",'2. melléklet'!C28+'2. a. mell.'!C28)</f>
      </c>
      <c r="D28" s="203">
        <f>IF(('2. melléklet'!D28+'2. a. mell.'!D28)=0,"",'2. melléklet'!D28+'2. a. mell.'!D28)</f>
      </c>
      <c r="E28" s="203">
        <f>IF(('2. melléklet'!E28+'2. a. mell.'!E28)=0,"",'2. melléklet'!E28+'2. a. mell.'!E28)</f>
      </c>
      <c r="F28" s="203">
        <f>IF(('2. melléklet'!F28+'2. a. mell.'!F28)=0,"",'2. melléklet'!F28+'2. a. mell.'!F28)</f>
      </c>
      <c r="G28" s="203">
        <f>IF(('2. melléklet'!G28+'2. a. mell.'!G28)=0,"",'2. melléklet'!G28+'2. a. mell.'!G28)</f>
      </c>
      <c r="H28" s="203">
        <f>IF(('2. melléklet'!H28+'2. a. mell.'!H28)=0,"",'2. melléklet'!H28+'2. a. mell.'!H28)</f>
      </c>
      <c r="I28" s="203">
        <f>IF(('2. melléklet'!I28+'2. a. mell.'!I28)=0,"",'2. melléklet'!I28+'2. a. mell.'!I28)</f>
      </c>
      <c r="J28" s="203">
        <f>IF(('2. melléklet'!J28+'2. a. mell.'!J28)=0,"",'2. melléklet'!J28+'2. a. mell.'!J28)</f>
      </c>
      <c r="K28" s="203">
        <f>IF(('2. melléklet'!K28+'2. a. mell.'!K28)=0,"",'2. melléklet'!K28+'2. a. mell.'!K28)</f>
      </c>
      <c r="L28" s="203">
        <f>IF(('2. melléklet'!L28+'2. a. mell.'!L28)=0,"",'2. melléklet'!L28+'2. a. mell.'!L28)</f>
      </c>
      <c r="M28" s="203">
        <f>IF(('2. melléklet'!M28+'2. a. mell.'!M28)=0,"",'2. melléklet'!M28+'2. a. mell.'!M28)</f>
      </c>
      <c r="N28" s="203">
        <f>IF(('2. melléklet'!N28+'2. a. mell.'!N28)=0,"",'2. melléklet'!N28+'2. a. mell.'!N28)</f>
      </c>
    </row>
    <row r="29" spans="1:14" ht="15" customHeight="1">
      <c r="A29" s="5" t="s">
        <v>591</v>
      </c>
      <c r="B29" s="6" t="s">
        <v>433</v>
      </c>
      <c r="C29" s="203">
        <f>IF(('2. melléklet'!C29+'2. a. mell.'!C29)=0,"",'2. melléklet'!C29+'2. a. mell.'!C29)</f>
        <v>4000000</v>
      </c>
      <c r="D29" s="203">
        <f>IF(('2. melléklet'!D29+'2. a. mell.'!D29)=0,"",'2. melléklet'!D29+'2. a. mell.'!D29)</f>
        <v>4000000</v>
      </c>
      <c r="E29" s="203">
        <f>IF(('2. melléklet'!E29+'2. a. mell.'!E29)=0,"",'2. melléklet'!E29+'2. a. mell.'!E29)</f>
        <v>4457865</v>
      </c>
      <c r="F29" s="203">
        <f>IF(('2. melléklet'!F29+'2. a. mell.'!F29)=0,"",'2. melléklet'!F29+'2. a. mell.'!F29)</f>
      </c>
      <c r="G29" s="203">
        <f>IF(('2. melléklet'!G29+'2. a. mell.'!G29)=0,"",'2. melléklet'!G29+'2. a. mell.'!G29)</f>
      </c>
      <c r="H29" s="203">
        <f>IF(('2. melléklet'!H29+'2. a. mell.'!H29)=0,"",'2. melléklet'!H29+'2. a. mell.'!H29)</f>
      </c>
      <c r="I29" s="203">
        <f>IF(('2. melléklet'!I29+'2. a. mell.'!I29)=0,"",'2. melléklet'!I29+'2. a. mell.'!I29)</f>
      </c>
      <c r="J29" s="203">
        <f>IF(('2. melléklet'!J29+'2. a. mell.'!J29)=0,"",'2. melléklet'!J29+'2. a. mell.'!J29)</f>
      </c>
      <c r="K29" s="203">
        <f>IF(('2. melléklet'!K29+'2. a. mell.'!K29)=0,"",'2. melléklet'!K29+'2. a. mell.'!K29)</f>
      </c>
      <c r="L29" s="203">
        <f>IF(('2. melléklet'!L29+'2. a. mell.'!L29)=0,"",'2. melléklet'!L29+'2. a. mell.'!L29)</f>
        <v>4000000</v>
      </c>
      <c r="M29" s="203">
        <f>IF(('2. melléklet'!M29+'2. a. mell.'!M29)=0,"",'2. melléklet'!M29+'2. a. mell.'!M29)</f>
        <v>4000000</v>
      </c>
      <c r="N29" s="203">
        <f>IF(('2. melléklet'!N29+'2. a. mell.'!N29)=0,"",'2. melléklet'!N29+'2. a. mell.'!N29)</f>
        <v>4457865</v>
      </c>
    </row>
    <row r="30" spans="1:14" ht="15" customHeight="1">
      <c r="A30" s="5" t="s">
        <v>592</v>
      </c>
      <c r="B30" s="6" t="s">
        <v>438</v>
      </c>
      <c r="C30" s="203">
        <f>IF(('2. melléklet'!C30+'2. a. mell.'!C30)=0,"",'2. melléklet'!C30+'2. a. mell.'!C30)</f>
        <v>350000</v>
      </c>
      <c r="D30" s="203">
        <f>IF(('2. melléklet'!D30+'2. a. mell.'!D30)=0,"",'2. melléklet'!D30+'2. a. mell.'!D30)</f>
        <v>350000</v>
      </c>
      <c r="E30" s="203">
        <f>IF(('2. melléklet'!E30+'2. a. mell.'!E30)=0,"",'2. melléklet'!E30+'2. a. mell.'!E30)</f>
        <v>685400</v>
      </c>
      <c r="F30" s="203">
        <f>IF(('2. melléklet'!F30+'2. a. mell.'!F30)=0,"",'2. melléklet'!F30+'2. a. mell.'!F30)</f>
      </c>
      <c r="G30" s="203">
        <f>IF(('2. melléklet'!G30+'2. a. mell.'!G30)=0,"",'2. melléklet'!G30+'2. a. mell.'!G30)</f>
      </c>
      <c r="H30" s="203">
        <f>IF(('2. melléklet'!H30+'2. a. mell.'!H30)=0,"",'2. melléklet'!H30+'2. a. mell.'!H30)</f>
      </c>
      <c r="I30" s="203">
        <f>IF(('2. melléklet'!I30+'2. a. mell.'!I30)=0,"",'2. melléklet'!I30+'2. a. mell.'!I30)</f>
      </c>
      <c r="J30" s="203">
        <f>IF(('2. melléklet'!J30+'2. a. mell.'!J30)=0,"",'2. melléklet'!J30+'2. a. mell.'!J30)</f>
      </c>
      <c r="K30" s="203">
        <f>IF(('2. melléklet'!K30+'2. a. mell.'!K30)=0,"",'2. melléklet'!K30+'2. a. mell.'!K30)</f>
      </c>
      <c r="L30" s="203">
        <f>IF(('2. melléklet'!L30+'2. a. mell.'!L30)=0,"",'2. melléklet'!L30+'2. a. mell.'!L30)</f>
        <v>350000</v>
      </c>
      <c r="M30" s="203">
        <f>IF(('2. melléklet'!M30+'2. a. mell.'!M30)=0,"",'2. melléklet'!M30+'2. a. mell.'!M30)</f>
        <v>350000</v>
      </c>
      <c r="N30" s="203">
        <f>IF(('2. melléklet'!N30+'2. a. mell.'!N30)=0,"",'2. melléklet'!N30+'2. a. mell.'!N30)</f>
        <v>685400</v>
      </c>
    </row>
    <row r="31" spans="1:14" ht="15" customHeight="1">
      <c r="A31" s="7" t="s">
        <v>620</v>
      </c>
      <c r="B31" s="8" t="s">
        <v>441</v>
      </c>
      <c r="C31" s="205">
        <f>IF(('2. melléklet'!C31+'2. a. mell.'!C31)=0,"",'2. melléklet'!C31+'2. a. mell.'!C31)</f>
        <v>12850000</v>
      </c>
      <c r="D31" s="205">
        <f>IF(('2. melléklet'!D31+'2. a. mell.'!D31)=0,"",'2. melléklet'!D31+'2. a. mell.'!D31)</f>
        <v>12850000</v>
      </c>
      <c r="E31" s="205">
        <f>IF(('2. melléklet'!E31+'2. a. mell.'!E31)=0,"",'2. melléklet'!E31+'2. a. mell.'!E31)</f>
        <v>16308423</v>
      </c>
      <c r="F31" s="205">
        <f>IF(('2. melléklet'!F31+'2. a. mell.'!F31)=0,"",'2. melléklet'!F31+'2. a. mell.'!F31)</f>
      </c>
      <c r="G31" s="205">
        <f>IF(('2. melléklet'!G31+'2. a. mell.'!G31)=0,"",'2. melléklet'!G31+'2. a. mell.'!G31)</f>
      </c>
      <c r="H31" s="205">
        <f>IF(('2. melléklet'!H31+'2. a. mell.'!H31)=0,"",'2. melléklet'!H31+'2. a. mell.'!H31)</f>
      </c>
      <c r="I31" s="205">
        <f>IF(('2. melléklet'!I31+'2. a. mell.'!I31)=0,"",'2. melléklet'!I31+'2. a. mell.'!I31)</f>
      </c>
      <c r="J31" s="205">
        <f>IF(('2. melléklet'!J31+'2. a. mell.'!J31)=0,"",'2. melléklet'!J31+'2. a. mell.'!J31)</f>
      </c>
      <c r="K31" s="205">
        <f>IF(('2. melléklet'!K31+'2. a. mell.'!K31)=0,"",'2. melléklet'!K31+'2. a. mell.'!K31)</f>
      </c>
      <c r="L31" s="205">
        <f>IF(('2. melléklet'!L31+'2. a. mell.'!L31)=0,"",'2. melléklet'!L31+'2. a. mell.'!L31)</f>
        <v>12850000</v>
      </c>
      <c r="M31" s="205">
        <f>IF(('2. melléklet'!M31+'2. a. mell.'!M31)=0,"",'2. melléklet'!M31+'2. a. mell.'!M31)</f>
        <v>12850000</v>
      </c>
      <c r="N31" s="205">
        <f>IF(('2. melléklet'!N31+'2. a. mell.'!N31)=0,"",'2. melléklet'!N31+'2. a. mell.'!N31)</f>
        <v>16308423</v>
      </c>
    </row>
    <row r="32" spans="1:14" ht="15" customHeight="1">
      <c r="A32" s="5" t="s">
        <v>593</v>
      </c>
      <c r="B32" s="6" t="s">
        <v>442</v>
      </c>
      <c r="C32" s="203">
        <f>IF(('2. melléklet'!C32+'2. a. mell.'!C32)=0,"",'2. melléklet'!C32+'2. a. mell.'!C32)</f>
      </c>
      <c r="D32" s="203">
        <f>IF(('2. melléklet'!D32+'2. a. mell.'!D32)=0,"",'2. melléklet'!D32+'2. a. mell.'!D32)</f>
        <v>831000</v>
      </c>
      <c r="E32" s="203">
        <f>IF(('2. melléklet'!E32+'2. a. mell.'!E32)=0,"",'2. melléklet'!E32+'2. a. mell.'!E32)</f>
        <v>990442</v>
      </c>
      <c r="F32" s="203">
        <f>IF(('2. melléklet'!F32+'2. a. mell.'!F32)=0,"",'2. melléklet'!F32+'2. a. mell.'!F32)</f>
      </c>
      <c r="G32" s="203">
        <f>IF(('2. melléklet'!G32+'2. a. mell.'!G32)=0,"",'2. melléklet'!G32+'2. a. mell.'!G32)</f>
      </c>
      <c r="H32" s="203">
        <f>IF(('2. melléklet'!H32+'2. a. mell.'!H32)=0,"",'2. melléklet'!H32+'2. a. mell.'!H32)</f>
      </c>
      <c r="I32" s="203">
        <f>IF(('2. melléklet'!I32+'2. a. mell.'!I32)=0,"",'2. melléklet'!I32+'2. a. mell.'!I32)</f>
      </c>
      <c r="J32" s="203">
        <f>IF(('2. melléklet'!J32+'2. a. mell.'!J32)=0,"",'2. melléklet'!J32+'2. a. mell.'!J32)</f>
      </c>
      <c r="K32" s="203">
        <f>IF(('2. melléklet'!K32+'2. a. mell.'!K32)=0,"",'2. melléklet'!K32+'2. a. mell.'!K32)</f>
      </c>
      <c r="L32" s="203">
        <f>IF(('2. melléklet'!L32+'2. a. mell.'!L32)=0,"",'2. melléklet'!L32+'2. a. mell.'!L32)</f>
      </c>
      <c r="M32" s="203">
        <f>IF(('2. melléklet'!M32+'2. a. mell.'!M32)=0,"",'2. melléklet'!M32+'2. a. mell.'!M32)</f>
        <v>831000</v>
      </c>
      <c r="N32" s="203">
        <f>IF(('2. melléklet'!N32+'2. a. mell.'!N32)=0,"",'2. melléklet'!N32+'2. a. mell.'!N32)</f>
        <v>990442</v>
      </c>
    </row>
    <row r="33" spans="1:14" ht="15" customHeight="1">
      <c r="A33" s="38" t="s">
        <v>621</v>
      </c>
      <c r="B33" s="44" t="s">
        <v>443</v>
      </c>
      <c r="C33" s="206">
        <f>IF(('2. melléklet'!C33+'2. a. mell.'!C33)=0,"",'2. melléklet'!C33+'2. a. mell.'!C33)</f>
        <v>12850000</v>
      </c>
      <c r="D33" s="206">
        <f>IF(('2. melléklet'!D33+'2. a. mell.'!D33)=0,"",'2. melléklet'!D33+'2. a. mell.'!D33)</f>
        <v>13681000</v>
      </c>
      <c r="E33" s="206">
        <f>IF(('2. melléklet'!E33+'2. a. mell.'!E33)=0,"",'2. melléklet'!E33+'2. a. mell.'!E33)</f>
        <v>17298865</v>
      </c>
      <c r="F33" s="206">
        <f>IF(('2. melléklet'!F33+'2. a. mell.'!F33)=0,"",'2. melléklet'!F33+'2. a. mell.'!F33)</f>
      </c>
      <c r="G33" s="206">
        <f>IF(('2. melléklet'!G33+'2. a. mell.'!G33)=0,"",'2. melléklet'!G33+'2. a. mell.'!G33)</f>
      </c>
      <c r="H33" s="206">
        <f>IF(('2. melléklet'!H33+'2. a. mell.'!H33)=0,"",'2. melléklet'!H33+'2. a. mell.'!H33)</f>
      </c>
      <c r="I33" s="206">
        <f>IF(('2. melléklet'!I33+'2. a. mell.'!I33)=0,"",'2. melléklet'!I33+'2. a. mell.'!I33)</f>
      </c>
      <c r="J33" s="206">
        <f>IF(('2. melléklet'!J33+'2. a. mell.'!J33)=0,"",'2. melléklet'!J33+'2. a. mell.'!J33)</f>
      </c>
      <c r="K33" s="206">
        <f>IF(('2. melléklet'!K33+'2. a. mell.'!K33)=0,"",'2. melléklet'!K33+'2. a. mell.'!K33)</f>
      </c>
      <c r="L33" s="206">
        <f>IF(('2. melléklet'!L33+'2. a. mell.'!L33)=0,"",'2. melléklet'!L33+'2. a. mell.'!L33)</f>
        <v>12850000</v>
      </c>
      <c r="M33" s="206">
        <f>IF(('2. melléklet'!M33+'2. a. mell.'!M33)=0,"",'2. melléklet'!M33+'2. a. mell.'!M33)</f>
        <v>13681000</v>
      </c>
      <c r="N33" s="206">
        <f>IF(('2. melléklet'!N33+'2. a. mell.'!N33)=0,"",'2. melléklet'!N33+'2. a. mell.'!N33)</f>
        <v>17298865</v>
      </c>
    </row>
    <row r="34" spans="1:14" ht="15" customHeight="1">
      <c r="A34" s="13" t="s">
        <v>444</v>
      </c>
      <c r="B34" s="6" t="s">
        <v>445</v>
      </c>
      <c r="C34" s="203">
        <f>IF(('2. melléklet'!C34+'2. a. mell.'!C34)=0,"",'2. melléklet'!C34+'2. a. mell.'!C34)</f>
      </c>
      <c r="D34" s="203">
        <f>IF(('2. melléklet'!D34+'2. a. mell.'!D34)=0,"",'2. melléklet'!D34+'2. a. mell.'!D34)</f>
      </c>
      <c r="E34" s="203">
        <f>IF(('2. melléklet'!E34+'2. a. mell.'!E34)=0,"",'2. melléklet'!E34+'2. a. mell.'!E34)</f>
      </c>
      <c r="F34" s="203">
        <f>IF(('2. melléklet'!F34+'2. a. mell.'!F34)=0,"",'2. melléklet'!F34+'2. a. mell.'!F34)</f>
      </c>
      <c r="G34" s="203">
        <f>IF(('2. melléklet'!G34+'2. a. mell.'!G34)=0,"",'2. melléklet'!G34+'2. a. mell.'!G34)</f>
      </c>
      <c r="H34" s="203">
        <f>IF(('2. melléklet'!H34+'2. a. mell.'!H34)=0,"",'2. melléklet'!H34+'2. a. mell.'!H34)</f>
      </c>
      <c r="I34" s="203">
        <f>IF(('2. melléklet'!I34+'2. a. mell.'!I34)=0,"",'2. melléklet'!I34+'2. a. mell.'!I34)</f>
      </c>
      <c r="J34" s="203">
        <f>IF(('2. melléklet'!J34+'2. a. mell.'!J34)=0,"",'2. melléklet'!J34+'2. a. mell.'!J34)</f>
      </c>
      <c r="K34" s="203">
        <f>IF(('2. melléklet'!K34+'2. a. mell.'!K34)=0,"",'2. melléklet'!K34+'2. a. mell.'!K34)</f>
      </c>
      <c r="L34" s="203">
        <f>IF(('2. melléklet'!L34+'2. a. mell.'!L34)=0,"",'2. melléklet'!L34+'2. a. mell.'!L34)</f>
      </c>
      <c r="M34" s="203">
        <f>IF(('2. melléklet'!M34+'2. a. mell.'!M34)=0,"",'2. melléklet'!M34+'2. a. mell.'!M34)</f>
      </c>
      <c r="N34" s="203">
        <f>IF(('2. melléklet'!N34+'2. a. mell.'!N34)=0,"",'2. melléklet'!N34+'2. a. mell.'!N34)</f>
      </c>
    </row>
    <row r="35" spans="1:14" ht="15" customHeight="1">
      <c r="A35" s="13" t="s">
        <v>594</v>
      </c>
      <c r="B35" s="6" t="s">
        <v>446</v>
      </c>
      <c r="C35" s="203">
        <f>IF(('2. melléklet'!C35+'2. a. mell.'!C35)=0,"",'2. melléklet'!C35+'2. a. mell.'!C35)</f>
      </c>
      <c r="D35" s="203">
        <f>IF(('2. melléklet'!D35+'2. a. mell.'!D35)=0,"",'2. melléklet'!D35+'2. a. mell.'!D35)</f>
        <v>190500</v>
      </c>
      <c r="E35" s="203">
        <f>IF(('2. melléklet'!E35+'2. a. mell.'!E35)=0,"",'2. melléklet'!E35+'2. a. mell.'!E35)</f>
        <v>1613136</v>
      </c>
      <c r="F35" s="203">
        <f>IF(('2. melléklet'!F35+'2. a. mell.'!F35)=0,"",'2. melléklet'!F35+'2. a. mell.'!F35)</f>
      </c>
      <c r="G35" s="203">
        <f>IF(('2. melléklet'!G35+'2. a. mell.'!G35)=0,"",'2. melléklet'!G35+'2. a. mell.'!G35)</f>
      </c>
      <c r="H35" s="203">
        <f>IF(('2. melléklet'!H35+'2. a. mell.'!H35)=0,"",'2. melléklet'!H35+'2. a. mell.'!H35)</f>
      </c>
      <c r="I35" s="203">
        <f>IF(('2. melléklet'!I35+'2. a. mell.'!I35)=0,"",'2. melléklet'!I35+'2. a. mell.'!I35)</f>
      </c>
      <c r="J35" s="203">
        <f>IF(('2. melléklet'!J35+'2. a. mell.'!J35)=0,"",'2. melléklet'!J35+'2. a. mell.'!J35)</f>
      </c>
      <c r="K35" s="203">
        <f>IF(('2. melléklet'!K35+'2. a. mell.'!K35)=0,"",'2. melléklet'!K35+'2. a. mell.'!K35)</f>
      </c>
      <c r="L35" s="203">
        <f>IF(('2. melléklet'!L35+'2. a. mell.'!L35)=0,"",'2. melléklet'!L35+'2. a. mell.'!L35)</f>
      </c>
      <c r="M35" s="203">
        <f>IF(('2. melléklet'!M35+'2. a. mell.'!M35)=0,"",'2. melléklet'!M35+'2. a. mell.'!M35)</f>
        <v>190500</v>
      </c>
      <c r="N35" s="203">
        <f>IF(('2. melléklet'!N35+'2. a. mell.'!N35)=0,"",'2. melléklet'!N35+'2. a. mell.'!N35)</f>
        <v>1613136</v>
      </c>
    </row>
    <row r="36" spans="1:14" ht="15" customHeight="1">
      <c r="A36" s="13" t="s">
        <v>595</v>
      </c>
      <c r="B36" s="6" t="s">
        <v>447</v>
      </c>
      <c r="C36" s="203">
        <f>IF(('2. melléklet'!C36+'2. a. mell.'!C36)=0,"",'2. melléklet'!C36+'2. a. mell.'!C36)</f>
      </c>
      <c r="D36" s="203">
        <f>IF(('2. melléklet'!D36+'2. a. mell.'!D36)=0,"",'2. melléklet'!D36+'2. a. mell.'!D36)</f>
      </c>
      <c r="E36" s="203">
        <f>IF(('2. melléklet'!E36+'2. a. mell.'!E36)=0,"",'2. melléklet'!E36+'2. a. mell.'!E36)</f>
        <v>32504</v>
      </c>
      <c r="F36" s="203">
        <f>IF(('2. melléklet'!F36+'2. a. mell.'!F36)=0,"",'2. melléklet'!F36+'2. a. mell.'!F36)</f>
      </c>
      <c r="G36" s="203">
        <f>IF(('2. melléklet'!G36+'2. a. mell.'!G36)=0,"",'2. melléklet'!G36+'2. a. mell.'!G36)</f>
      </c>
      <c r="H36" s="203">
        <f>IF(('2. melléklet'!H36+'2. a. mell.'!H36)=0,"",'2. melléklet'!H36+'2. a. mell.'!H36)</f>
      </c>
      <c r="I36" s="203">
        <f>IF(('2. melléklet'!I36+'2. a. mell.'!I36)=0,"",'2. melléklet'!I36+'2. a. mell.'!I36)</f>
      </c>
      <c r="J36" s="203">
        <f>IF(('2. melléklet'!J36+'2. a. mell.'!J36)=0,"",'2. melléklet'!J36+'2. a. mell.'!J36)</f>
      </c>
      <c r="K36" s="203">
        <f>IF(('2. melléklet'!K36+'2. a. mell.'!K36)=0,"",'2. melléklet'!K36+'2. a. mell.'!K36)</f>
      </c>
      <c r="L36" s="203">
        <f>IF(('2. melléklet'!L36+'2. a. mell.'!L36)=0,"",'2. melléklet'!L36+'2. a. mell.'!L36)</f>
      </c>
      <c r="M36" s="203">
        <f>IF(('2. melléklet'!M36+'2. a. mell.'!M36)=0,"",'2. melléklet'!M36+'2. a. mell.'!M36)</f>
      </c>
      <c r="N36" s="203">
        <f>IF(('2. melléklet'!N36+'2. a. mell.'!N36)=0,"",'2. melléklet'!N36+'2. a. mell.'!N36)</f>
        <v>32504</v>
      </c>
    </row>
    <row r="37" spans="1:14" ht="15" customHeight="1">
      <c r="A37" s="13" t="s">
        <v>596</v>
      </c>
      <c r="B37" s="6" t="s">
        <v>448</v>
      </c>
      <c r="C37" s="203">
        <f>IF(('2. melléklet'!C37+'2. a. mell.'!C37)=0,"",'2. melléklet'!C37+'2. a. mell.'!C37)</f>
        <v>120000</v>
      </c>
      <c r="D37" s="203">
        <f>IF(('2. melléklet'!D37+'2. a. mell.'!D37)=0,"",'2. melléklet'!D37+'2. a. mell.'!D37)</f>
        <v>120000</v>
      </c>
      <c r="E37" s="203">
        <f>IF(('2. melléklet'!E37+'2. a. mell.'!E37)=0,"",'2. melléklet'!E37+'2. a. mell.'!E37)</f>
        <v>4517147</v>
      </c>
      <c r="F37" s="203">
        <f>IF(('2. melléklet'!F37+'2. a. mell.'!F37)=0,"",'2. melléklet'!F37+'2. a. mell.'!F37)</f>
      </c>
      <c r="G37" s="203">
        <f>IF(('2. melléklet'!G37+'2. a. mell.'!G37)=0,"",'2. melléklet'!G37+'2. a. mell.'!G37)</f>
      </c>
      <c r="H37" s="203">
        <f>IF(('2. melléklet'!H37+'2. a. mell.'!H37)=0,"",'2. melléklet'!H37+'2. a. mell.'!H37)</f>
      </c>
      <c r="I37" s="203">
        <f>IF(('2. melléklet'!I37+'2. a. mell.'!I37)=0,"",'2. melléklet'!I37+'2. a. mell.'!I37)</f>
      </c>
      <c r="J37" s="203">
        <f>IF(('2. melléklet'!J37+'2. a. mell.'!J37)=0,"",'2. melléklet'!J37+'2. a. mell.'!J37)</f>
      </c>
      <c r="K37" s="203">
        <f>IF(('2. melléklet'!K37+'2. a. mell.'!K37)=0,"",'2. melléklet'!K37+'2. a. mell.'!K37)</f>
      </c>
      <c r="L37" s="203">
        <f>IF(('2. melléklet'!L37+'2. a. mell.'!L37)=0,"",'2. melléklet'!L37+'2. a. mell.'!L37)</f>
        <v>120000</v>
      </c>
      <c r="M37" s="203">
        <f>IF(('2. melléklet'!M37+'2. a. mell.'!M37)=0,"",'2. melléklet'!M37+'2. a. mell.'!M37)</f>
        <v>120000</v>
      </c>
      <c r="N37" s="203">
        <f>IF(('2. melléklet'!N37+'2. a. mell.'!N37)=0,"",'2. melléklet'!N37+'2. a. mell.'!N37)</f>
        <v>4517147</v>
      </c>
    </row>
    <row r="38" spans="1:14" ht="15" customHeight="1">
      <c r="A38" s="13" t="s">
        <v>449</v>
      </c>
      <c r="B38" s="6" t="s">
        <v>450</v>
      </c>
      <c r="C38" s="203">
        <f>IF(('2. melléklet'!C38+'2. a. mell.'!C38)=0,"",'2. melléklet'!C38+'2. a. mell.'!C38)</f>
        <v>1200000</v>
      </c>
      <c r="D38" s="203">
        <f>IF(('2. melléklet'!D38+'2. a. mell.'!D38)=0,"",'2. melléklet'!D38+'2. a. mell.'!D38)</f>
        <v>1200000</v>
      </c>
      <c r="E38" s="203">
        <f>IF(('2. melléklet'!E38+'2. a. mell.'!E38)=0,"",'2. melléklet'!E38+'2. a. mell.'!E38)</f>
      </c>
      <c r="F38" s="203">
        <f>IF(('2. melléklet'!F38+'2. a. mell.'!F38)=0,"",'2. melléklet'!F38+'2. a. mell.'!F38)</f>
      </c>
      <c r="G38" s="203">
        <f>IF(('2. melléklet'!G38+'2. a. mell.'!G38)=0,"",'2. melléklet'!G38+'2. a. mell.'!G38)</f>
      </c>
      <c r="H38" s="203">
        <f>IF(('2. melléklet'!H38+'2. a. mell.'!H38)=0,"",'2. melléklet'!H38+'2. a. mell.'!H38)</f>
      </c>
      <c r="I38" s="203">
        <f>IF(('2. melléklet'!I38+'2. a. mell.'!I38)=0,"",'2. melléklet'!I38+'2. a. mell.'!I38)</f>
      </c>
      <c r="J38" s="203">
        <f>IF(('2. melléklet'!J38+'2. a. mell.'!J38)=0,"",'2. melléklet'!J38+'2. a. mell.'!J38)</f>
      </c>
      <c r="K38" s="203">
        <f>IF(('2. melléklet'!K38+'2. a. mell.'!K38)=0,"",'2. melléklet'!K38+'2. a. mell.'!K38)</f>
      </c>
      <c r="L38" s="203">
        <f>IF(('2. melléklet'!L38+'2. a. mell.'!L38)=0,"",'2. melléklet'!L38+'2. a. mell.'!L38)</f>
        <v>1200000</v>
      </c>
      <c r="M38" s="203">
        <f>IF(('2. melléklet'!M38+'2. a. mell.'!M38)=0,"",'2. melléklet'!M38+'2. a. mell.'!M38)</f>
        <v>1200000</v>
      </c>
      <c r="N38" s="203">
        <f>IF(('2. melléklet'!N38+'2. a. mell.'!N38)=0,"",'2. melléklet'!N38+'2. a. mell.'!N38)</f>
      </c>
    </row>
    <row r="39" spans="1:14" ht="15" customHeight="1">
      <c r="A39" s="13" t="s">
        <v>451</v>
      </c>
      <c r="B39" s="6" t="s">
        <v>452</v>
      </c>
      <c r="C39" s="203">
        <f>IF(('2. melléklet'!C39+'2. a. mell.'!C39)=0,"",'2. melléklet'!C39+'2. a. mell.'!C39)</f>
      </c>
      <c r="D39" s="203">
        <f>IF(('2. melléklet'!D39+'2. a. mell.'!D39)=0,"",'2. melléklet'!D39+'2. a. mell.'!D39)</f>
      </c>
      <c r="E39" s="203">
        <f>IF(('2. melléklet'!E39+'2. a. mell.'!E39)=0,"",'2. melléklet'!E39+'2. a. mell.'!E39)</f>
        <v>1351654</v>
      </c>
      <c r="F39" s="203">
        <f>IF(('2. melléklet'!F39+'2. a. mell.'!F39)=0,"",'2. melléklet'!F39+'2. a. mell.'!F39)</f>
      </c>
      <c r="G39" s="203">
        <f>IF(('2. melléklet'!G39+'2. a. mell.'!G39)=0,"",'2. melléklet'!G39+'2. a. mell.'!G39)</f>
      </c>
      <c r="H39" s="203">
        <f>IF(('2. melléklet'!H39+'2. a. mell.'!H39)=0,"",'2. melléklet'!H39+'2. a. mell.'!H39)</f>
      </c>
      <c r="I39" s="203">
        <f>IF(('2. melléklet'!I39+'2. a. mell.'!I39)=0,"",'2. melléklet'!I39+'2. a. mell.'!I39)</f>
      </c>
      <c r="J39" s="203">
        <f>IF(('2. melléklet'!J39+'2. a. mell.'!J39)=0,"",'2. melléklet'!J39+'2. a. mell.'!J39)</f>
      </c>
      <c r="K39" s="203">
        <f>IF(('2. melléklet'!K39+'2. a. mell.'!K39)=0,"",'2. melléklet'!K39+'2. a. mell.'!K39)</f>
      </c>
      <c r="L39" s="203">
        <f>IF(('2. melléklet'!L39+'2. a. mell.'!L39)=0,"",'2. melléklet'!L39+'2. a. mell.'!L39)</f>
      </c>
      <c r="M39" s="203">
        <f>IF(('2. melléklet'!M39+'2. a. mell.'!M39)=0,"",'2. melléklet'!M39+'2. a. mell.'!M39)</f>
      </c>
      <c r="N39" s="203">
        <f>IF(('2. melléklet'!N39+'2. a. mell.'!N39)=0,"",'2. melléklet'!N39+'2. a. mell.'!N39)</f>
        <v>1351654</v>
      </c>
    </row>
    <row r="40" spans="1:14" ht="15" customHeight="1">
      <c r="A40" s="13" t="s">
        <v>453</v>
      </c>
      <c r="B40" s="6" t="s">
        <v>454</v>
      </c>
      <c r="C40" s="203">
        <f>IF(('2. melléklet'!C40+'2. a. mell.'!C40)=0,"",'2. melléklet'!C40+'2. a. mell.'!C40)</f>
      </c>
      <c r="D40" s="203">
        <f>IF(('2. melléklet'!D40+'2. a. mell.'!D40)=0,"",'2. melléklet'!D40+'2. a. mell.'!D40)</f>
      </c>
      <c r="E40" s="203">
        <f>IF(('2. melléklet'!E40+'2. a. mell.'!E40)=0,"",'2. melléklet'!E40+'2. a. mell.'!E40)</f>
      </c>
      <c r="F40" s="203">
        <f>IF(('2. melléklet'!F40+'2. a. mell.'!F40)=0,"",'2. melléklet'!F40+'2. a. mell.'!F40)</f>
      </c>
      <c r="G40" s="203">
        <f>IF(('2. melléklet'!G40+'2. a. mell.'!G40)=0,"",'2. melléklet'!G40+'2. a. mell.'!G40)</f>
      </c>
      <c r="H40" s="203">
        <f>IF(('2. melléklet'!H40+'2. a. mell.'!H40)=0,"",'2. melléklet'!H40+'2. a. mell.'!H40)</f>
      </c>
      <c r="I40" s="203">
        <f>IF(('2. melléklet'!I40+'2. a. mell.'!I40)=0,"",'2. melléklet'!I40+'2. a. mell.'!I40)</f>
      </c>
      <c r="J40" s="203">
        <f>IF(('2. melléklet'!J40+'2. a. mell.'!J40)=0,"",'2. melléklet'!J40+'2. a. mell.'!J40)</f>
      </c>
      <c r="K40" s="203">
        <f>IF(('2. melléklet'!K40+'2. a. mell.'!K40)=0,"",'2. melléklet'!K40+'2. a. mell.'!K40)</f>
      </c>
      <c r="L40" s="203">
        <f>IF(('2. melléklet'!L40+'2. a. mell.'!L40)=0,"",'2. melléklet'!L40+'2. a. mell.'!L40)</f>
      </c>
      <c r="M40" s="203">
        <f>IF(('2. melléklet'!M40+'2. a. mell.'!M40)=0,"",'2. melléklet'!M40+'2. a. mell.'!M40)</f>
      </c>
      <c r="N40" s="203">
        <f>IF(('2. melléklet'!N40+'2. a. mell.'!N40)=0,"",'2. melléklet'!N40+'2. a. mell.'!N40)</f>
      </c>
    </row>
    <row r="41" spans="1:14" ht="15" customHeight="1">
      <c r="A41" s="13" t="s">
        <v>597</v>
      </c>
      <c r="B41" s="6" t="s">
        <v>455</v>
      </c>
      <c r="C41" s="203">
        <f>IF(('2. melléklet'!C41+'2. a. mell.'!C41)=0,"",'2. melléklet'!C41+'2. a. mell.'!C41)</f>
      </c>
      <c r="D41" s="203">
        <f>IF(('2. melléklet'!D41+'2. a. mell.'!D41)=0,"",'2. melléklet'!D41+'2. a. mell.'!D41)</f>
      </c>
      <c r="E41" s="203">
        <f>IF(('2. melléklet'!E41+'2. a. mell.'!E41)=0,"",'2. melléklet'!E41+'2. a. mell.'!E41)</f>
        <v>2405</v>
      </c>
      <c r="F41" s="203">
        <f>IF(('2. melléklet'!F41+'2. a. mell.'!F41)=0,"",'2. melléklet'!F41+'2. a. mell.'!F41)</f>
      </c>
      <c r="G41" s="203">
        <f>IF(('2. melléklet'!G41+'2. a. mell.'!G41)=0,"",'2. melléklet'!G41+'2. a. mell.'!G41)</f>
      </c>
      <c r="H41" s="203">
        <f>IF(('2. melléklet'!H41+'2. a. mell.'!H41)=0,"",'2. melléklet'!H41+'2. a. mell.'!H41)</f>
      </c>
      <c r="I41" s="203">
        <f>IF(('2. melléklet'!I41+'2. a. mell.'!I41)=0,"",'2. melléklet'!I41+'2. a. mell.'!I41)</f>
      </c>
      <c r="J41" s="203">
        <f>IF(('2. melléklet'!J41+'2. a. mell.'!J41)=0,"",'2. melléklet'!J41+'2. a. mell.'!J41)</f>
      </c>
      <c r="K41" s="203">
        <f>IF(('2. melléklet'!K41+'2. a. mell.'!K41)=0,"",'2. melléklet'!K41+'2. a. mell.'!K41)</f>
      </c>
      <c r="L41" s="203">
        <f>IF(('2. melléklet'!L41+'2. a. mell.'!L41)=0,"",'2. melléklet'!L41+'2. a. mell.'!L41)</f>
      </c>
      <c r="M41" s="203">
        <f>IF(('2. melléklet'!M41+'2. a. mell.'!M41)=0,"",'2. melléklet'!M41+'2. a. mell.'!M41)</f>
      </c>
      <c r="N41" s="203">
        <f>IF(('2. melléklet'!N41+'2. a. mell.'!N41)=0,"",'2. melléklet'!N41+'2. a. mell.'!N41)</f>
        <v>2405</v>
      </c>
    </row>
    <row r="42" spans="1:14" ht="15" customHeight="1">
      <c r="A42" s="13" t="s">
        <v>598</v>
      </c>
      <c r="B42" s="6" t="s">
        <v>456</v>
      </c>
      <c r="C42" s="203">
        <f>IF(('2. melléklet'!C42+'2. a. mell.'!C42)=0,"",'2. melléklet'!C42+'2. a. mell.'!C42)</f>
      </c>
      <c r="D42" s="203">
        <f>IF(('2. melléklet'!D42+'2. a. mell.'!D42)=0,"",'2. melléklet'!D42+'2. a. mell.'!D42)</f>
      </c>
      <c r="E42" s="203">
        <f>IF(('2. melléklet'!E42+'2. a. mell.'!E42)=0,"",'2. melléklet'!E42+'2. a. mell.'!E42)</f>
      </c>
      <c r="F42" s="203">
        <f>IF(('2. melléklet'!F42+'2. a. mell.'!F42)=0,"",'2. melléklet'!F42+'2. a. mell.'!F42)</f>
      </c>
      <c r="G42" s="203">
        <f>IF(('2. melléklet'!G42+'2. a. mell.'!G42)=0,"",'2. melléklet'!G42+'2. a. mell.'!G42)</f>
      </c>
      <c r="H42" s="203">
        <f>IF(('2. melléklet'!H42+'2. a. mell.'!H42)=0,"",'2. melléklet'!H42+'2. a. mell.'!H42)</f>
      </c>
      <c r="I42" s="203">
        <f>IF(('2. melléklet'!I42+'2. a. mell.'!I42)=0,"",'2. melléklet'!I42+'2. a. mell.'!I42)</f>
      </c>
      <c r="J42" s="203">
        <f>IF(('2. melléklet'!J42+'2. a. mell.'!J42)=0,"",'2. melléklet'!J42+'2. a. mell.'!J42)</f>
      </c>
      <c r="K42" s="203">
        <f>IF(('2. melléklet'!K42+'2. a. mell.'!K42)=0,"",'2. melléklet'!K42+'2. a. mell.'!K42)</f>
      </c>
      <c r="L42" s="203">
        <f>IF(('2. melléklet'!L42+'2. a. mell.'!L42)=0,"",'2. melléklet'!L42+'2. a. mell.'!L42)</f>
      </c>
      <c r="M42" s="203">
        <f>IF(('2. melléklet'!M42+'2. a. mell.'!M42)=0,"",'2. melléklet'!M42+'2. a. mell.'!M42)</f>
      </c>
      <c r="N42" s="203">
        <f>IF(('2. melléklet'!N42+'2. a. mell.'!N42)=0,"",'2. melléklet'!N42+'2. a. mell.'!N42)</f>
      </c>
    </row>
    <row r="43" spans="1:14" ht="15" customHeight="1">
      <c r="A43" s="13" t="s">
        <v>599</v>
      </c>
      <c r="B43" s="6" t="s">
        <v>457</v>
      </c>
      <c r="C43" s="203">
        <f>IF(('2. melléklet'!C43+'2. a. mell.'!C43)=0,"",'2. melléklet'!C43+'2. a. mell.'!C43)</f>
        <v>800000</v>
      </c>
      <c r="D43" s="203">
        <f>IF(('2. melléklet'!D43+'2. a. mell.'!D43)=0,"",'2. melléklet'!D43+'2. a. mell.'!D43)</f>
        <v>5929746</v>
      </c>
      <c r="E43" s="203">
        <f>IF(('2. melléklet'!E43+'2. a. mell.'!E43)=0,"",'2. melléklet'!E43+'2. a. mell.'!E43)</f>
        <v>1373711</v>
      </c>
      <c r="F43" s="203">
        <f>IF(('2. melléklet'!F43+'2. a. mell.'!F43)=0,"",'2. melléklet'!F43+'2. a. mell.'!F43)</f>
      </c>
      <c r="G43" s="203">
        <f>IF(('2. melléklet'!G43+'2. a. mell.'!G43)=0,"",'2. melléklet'!G43+'2. a. mell.'!G43)</f>
      </c>
      <c r="H43" s="203">
        <f>IF(('2. melléklet'!H43+'2. a. mell.'!H43)=0,"",'2. melléklet'!H43+'2. a. mell.'!H43)</f>
      </c>
      <c r="I43" s="203">
        <f>IF(('2. melléklet'!I43+'2. a. mell.'!I43)=0,"",'2. melléklet'!I43+'2. a. mell.'!I43)</f>
      </c>
      <c r="J43" s="203">
        <f>IF(('2. melléklet'!J43+'2. a. mell.'!J43)=0,"",'2. melléklet'!J43+'2. a. mell.'!J43)</f>
      </c>
      <c r="K43" s="203">
        <f>IF(('2. melléklet'!K43+'2. a. mell.'!K43)=0,"",'2. melléklet'!K43+'2. a. mell.'!K43)</f>
      </c>
      <c r="L43" s="203">
        <f>IF(('2. melléklet'!L43+'2. a. mell.'!L43)=0,"",'2. melléklet'!L43+'2. a. mell.'!L43)</f>
        <v>800000</v>
      </c>
      <c r="M43" s="203">
        <f>IF(('2. melléklet'!M43+'2. a. mell.'!M43)=0,"",'2. melléklet'!M43+'2. a. mell.'!M43)</f>
        <v>5929746</v>
      </c>
      <c r="N43" s="203">
        <f>IF(('2. melléklet'!N43+'2. a. mell.'!N43)=0,"",'2. melléklet'!N43+'2. a. mell.'!N43)</f>
        <v>1373711</v>
      </c>
    </row>
    <row r="44" spans="1:14" ht="15" customHeight="1">
      <c r="A44" s="43" t="s">
        <v>622</v>
      </c>
      <c r="B44" s="44" t="s">
        <v>458</v>
      </c>
      <c r="C44" s="206">
        <f>IF(('2. melléklet'!C44+'2. a. mell.'!C44)=0,"",'2. melléklet'!C44+'2. a. mell.'!C44)</f>
        <v>2120000</v>
      </c>
      <c r="D44" s="206">
        <f>IF(('2. melléklet'!D44+'2. a. mell.'!D44)=0,"",'2. melléklet'!D44+'2. a. mell.'!D44)</f>
        <v>7440246</v>
      </c>
      <c r="E44" s="206">
        <f>IF(('2. melléklet'!E44+'2. a. mell.'!E44)=0,"",'2. melléklet'!E44+'2. a. mell.'!E44)</f>
        <v>8890557</v>
      </c>
      <c r="F44" s="206">
        <f>IF(('2. melléklet'!F44+'2. a. mell.'!F44)=0,"",'2. melléklet'!F44+'2. a. mell.'!F44)</f>
      </c>
      <c r="G44" s="206">
        <f>IF(('2. melléklet'!G44+'2. a. mell.'!G44)=0,"",'2. melléklet'!G44+'2. a. mell.'!G44)</f>
      </c>
      <c r="H44" s="206">
        <f>IF(('2. melléklet'!H44+'2. a. mell.'!H44)=0,"",'2. melléklet'!H44+'2. a. mell.'!H44)</f>
      </c>
      <c r="I44" s="206">
        <f>IF(('2. melléklet'!I44+'2. a. mell.'!I44)=0,"",'2. melléklet'!I44+'2. a. mell.'!I44)</f>
      </c>
      <c r="J44" s="206">
        <f>IF(('2. melléklet'!J44+'2. a. mell.'!J44)=0,"",'2. melléklet'!J44+'2. a. mell.'!J44)</f>
      </c>
      <c r="K44" s="206">
        <f>IF(('2. melléklet'!K44+'2. a. mell.'!K44)=0,"",'2. melléklet'!K44+'2. a. mell.'!K44)</f>
      </c>
      <c r="L44" s="206">
        <f>IF(('2. melléklet'!L44+'2. a. mell.'!L44)=0,"",'2. melléklet'!L44+'2. a. mell.'!L44)</f>
        <v>2120000</v>
      </c>
      <c r="M44" s="206">
        <f>IF(('2. melléklet'!M44+'2. a. mell.'!M44)=0,"",'2. melléklet'!M44+'2. a. mell.'!M44)</f>
        <v>7440246</v>
      </c>
      <c r="N44" s="206">
        <f>IF(('2. melléklet'!N44+'2. a. mell.'!N44)=0,"",'2. melléklet'!N44+'2. a. mell.'!N44)</f>
        <v>8890557</v>
      </c>
    </row>
    <row r="45" spans="1:14" ht="15" customHeight="1">
      <c r="A45" s="13" t="s">
        <v>467</v>
      </c>
      <c r="B45" s="6" t="s">
        <v>468</v>
      </c>
      <c r="C45" s="203">
        <f>IF(('2. melléklet'!C45+'2. a. mell.'!C45)=0,"",'2. melléklet'!C45+'2. a. mell.'!C45)</f>
      </c>
      <c r="D45" s="203">
        <f>IF(('2. melléklet'!D45+'2. a. mell.'!D45)=0,"",'2. melléklet'!D45+'2. a. mell.'!D45)</f>
      </c>
      <c r="E45" s="203">
        <f>IF(('2. melléklet'!E45+'2. a. mell.'!E45)=0,"",'2. melléklet'!E45+'2. a. mell.'!E45)</f>
      </c>
      <c r="F45" s="203">
        <f>IF(('2. melléklet'!F45+'2. a. mell.'!F45)=0,"",'2. melléklet'!F45+'2. a. mell.'!F45)</f>
      </c>
      <c r="G45" s="203">
        <f>IF(('2. melléklet'!G45+'2. a. mell.'!G45)=0,"",'2. melléklet'!G45+'2. a. mell.'!G45)</f>
      </c>
      <c r="H45" s="203">
        <f>IF(('2. melléklet'!H45+'2. a. mell.'!H45)=0,"",'2. melléklet'!H45+'2. a. mell.'!H45)</f>
      </c>
      <c r="I45" s="203">
        <f>IF(('2. melléklet'!I45+'2. a. mell.'!I45)=0,"",'2. melléklet'!I45+'2. a. mell.'!I45)</f>
      </c>
      <c r="J45" s="203">
        <f>IF(('2. melléklet'!J45+'2. a. mell.'!J45)=0,"",'2. melléklet'!J45+'2. a. mell.'!J45)</f>
      </c>
      <c r="K45" s="203">
        <f>IF(('2. melléklet'!K45+'2. a. mell.'!K45)=0,"",'2. melléklet'!K45+'2. a. mell.'!K45)</f>
      </c>
      <c r="L45" s="203">
        <f>IF(('2. melléklet'!L45+'2. a. mell.'!L45)=0,"",'2. melléklet'!L45+'2. a. mell.'!L45)</f>
      </c>
      <c r="M45" s="203">
        <f>IF(('2. melléklet'!M45+'2. a. mell.'!M45)=0,"",'2. melléklet'!M45+'2. a. mell.'!M45)</f>
      </c>
      <c r="N45" s="203">
        <f>IF(('2. melléklet'!N45+'2. a. mell.'!N45)=0,"",'2. melléklet'!N45+'2. a. mell.'!N45)</f>
      </c>
    </row>
    <row r="46" spans="1:14" ht="15" customHeight="1">
      <c r="A46" s="5" t="s">
        <v>603</v>
      </c>
      <c r="B46" s="6" t="s">
        <v>469</v>
      </c>
      <c r="C46" s="203">
        <f>IF(('2. melléklet'!C46+'2. a. mell.'!C46)=0,"",'2. melléklet'!C46+'2. a. mell.'!C46)</f>
      </c>
      <c r="D46" s="203">
        <f>IF(('2. melléklet'!D46+'2. a. mell.'!D46)=0,"",'2. melléklet'!D46+'2. a. mell.'!D46)</f>
      </c>
      <c r="E46" s="203">
        <f>IF(('2. melléklet'!E46+'2. a. mell.'!E46)=0,"",'2. melléklet'!E46+'2. a. mell.'!E46)</f>
      </c>
      <c r="F46" s="203">
        <f>IF(('2. melléklet'!F46+'2. a. mell.'!F46)=0,"",'2. melléklet'!F46+'2. a. mell.'!F46)</f>
      </c>
      <c r="G46" s="203">
        <f>IF(('2. melléklet'!G46+'2. a. mell.'!G46)=0,"",'2. melléklet'!G46+'2. a. mell.'!G46)</f>
      </c>
      <c r="H46" s="203">
        <f>IF(('2. melléklet'!H46+'2. a. mell.'!H46)=0,"",'2. melléklet'!H46+'2. a. mell.'!H46)</f>
      </c>
      <c r="I46" s="203">
        <f>IF(('2. melléklet'!I46+'2. a. mell.'!I46)=0,"",'2. melléklet'!I46+'2. a. mell.'!I46)</f>
      </c>
      <c r="J46" s="203">
        <f>IF(('2. melléklet'!J46+'2. a. mell.'!J46)=0,"",'2. melléklet'!J46+'2. a. mell.'!J46)</f>
      </c>
      <c r="K46" s="203">
        <f>IF(('2. melléklet'!K46+'2. a. mell.'!K46)=0,"",'2. melléklet'!K46+'2. a. mell.'!K46)</f>
      </c>
      <c r="L46" s="203">
        <f>IF(('2. melléklet'!L46+'2. a. mell.'!L46)=0,"",'2. melléklet'!L46+'2. a. mell.'!L46)</f>
      </c>
      <c r="M46" s="203">
        <f>IF(('2. melléklet'!M46+'2. a. mell.'!M46)=0,"",'2. melléklet'!M46+'2. a. mell.'!M46)</f>
      </c>
      <c r="N46" s="203">
        <f>IF(('2. melléklet'!N46+'2. a. mell.'!N46)=0,"",'2. melléklet'!N46+'2. a. mell.'!N46)</f>
      </c>
    </row>
    <row r="47" spans="1:14" ht="15" customHeight="1">
      <c r="A47" s="13" t="s">
        <v>604</v>
      </c>
      <c r="B47" s="6" t="s">
        <v>470</v>
      </c>
      <c r="C47" s="203">
        <f>IF(('2. melléklet'!C47+'2. a. mell.'!C47)=0,"",'2. melléklet'!C47+'2. a. mell.'!C47)</f>
      </c>
      <c r="D47" s="203">
        <f>IF(('2. melléklet'!D47+'2. a. mell.'!D47)=0,"",'2. melléklet'!D47+'2. a. mell.'!D47)</f>
      </c>
      <c r="E47" s="203">
        <f>IF(('2. melléklet'!E47+'2. a. mell.'!E47)=0,"",'2. melléklet'!E47+'2. a. mell.'!E47)</f>
      </c>
      <c r="F47" s="203">
        <f>IF(('2. melléklet'!F47+'2. a. mell.'!F47)=0,"",'2. melléklet'!F47+'2. a. mell.'!F47)</f>
      </c>
      <c r="G47" s="203">
        <f>IF(('2. melléklet'!G47+'2. a. mell.'!G47)=0,"",'2. melléklet'!G47+'2. a. mell.'!G47)</f>
      </c>
      <c r="H47" s="203">
        <f>IF(('2. melléklet'!H47+'2. a. mell.'!H47)=0,"",'2. melléklet'!H47+'2. a. mell.'!H47)</f>
      </c>
      <c r="I47" s="203">
        <f>IF(('2. melléklet'!I47+'2. a. mell.'!I47)=0,"",'2. melléklet'!I47+'2. a. mell.'!I47)</f>
      </c>
      <c r="J47" s="203">
        <f>IF(('2. melléklet'!J47+'2. a. mell.'!J47)=0,"",'2. melléklet'!J47+'2. a. mell.'!J47)</f>
      </c>
      <c r="K47" s="203">
        <f>IF(('2. melléklet'!K47+'2. a. mell.'!K47)=0,"",'2. melléklet'!K47+'2. a. mell.'!K47)</f>
      </c>
      <c r="L47" s="203">
        <f>IF(('2. melléklet'!L47+'2. a. mell.'!L47)=0,"",'2. melléklet'!L47+'2. a. mell.'!L47)</f>
      </c>
      <c r="M47" s="203">
        <f>IF(('2. melléklet'!M47+'2. a. mell.'!M47)=0,"",'2. melléklet'!M47+'2. a. mell.'!M47)</f>
      </c>
      <c r="N47" s="203">
        <f>IF(('2. melléklet'!N47+'2. a. mell.'!N47)=0,"",'2. melléklet'!N47+'2. a. mell.'!N47)</f>
      </c>
    </row>
    <row r="48" spans="1:14" ht="15" customHeight="1">
      <c r="A48" s="38" t="s">
        <v>624</v>
      </c>
      <c r="B48" s="44" t="s">
        <v>471</v>
      </c>
      <c r="C48" s="206">
        <f>IF(('2. melléklet'!C48+'2. a. mell.'!C48)=0,"",'2. melléklet'!C48+'2. a. mell.'!C48)</f>
      </c>
      <c r="D48" s="206">
        <f>IF(('2. melléklet'!D48+'2. a. mell.'!D48)=0,"",'2. melléklet'!D48+'2. a. mell.'!D48)</f>
      </c>
      <c r="E48" s="206">
        <f>IF(('2. melléklet'!E48+'2. a. mell.'!E48)=0,"",'2. melléklet'!E48+'2. a. mell.'!E48)</f>
      </c>
      <c r="F48" s="206">
        <f>IF(('2. melléklet'!F48+'2. a. mell.'!F48)=0,"",'2. melléklet'!F48+'2. a. mell.'!F48)</f>
      </c>
      <c r="G48" s="206">
        <f>IF(('2. melléklet'!G48+'2. a. mell.'!G48)=0,"",'2. melléklet'!G48+'2. a. mell.'!G48)</f>
      </c>
      <c r="H48" s="206">
        <f>IF(('2. melléklet'!H48+'2. a. mell.'!H48)=0,"",'2. melléklet'!H48+'2. a. mell.'!H48)</f>
      </c>
      <c r="I48" s="206">
        <f>IF(('2. melléklet'!I48+'2. a. mell.'!I48)=0,"",'2. melléklet'!I48+'2. a. mell.'!I48)</f>
      </c>
      <c r="J48" s="206">
        <f>IF(('2. melléklet'!J48+'2. a. mell.'!J48)=0,"",'2. melléklet'!J48+'2. a. mell.'!J48)</f>
      </c>
      <c r="K48" s="206">
        <f>IF(('2. melléklet'!K48+'2. a. mell.'!K48)=0,"",'2. melléklet'!K48+'2. a. mell.'!K48)</f>
      </c>
      <c r="L48" s="206">
        <f>IF(('2. melléklet'!L48+'2. a. mell.'!L48)=0,"",'2. melléklet'!L48+'2. a. mell.'!L48)</f>
      </c>
      <c r="M48" s="206">
        <f>IF(('2. melléklet'!M48+'2. a. mell.'!M48)=0,"",'2. melléklet'!M48+'2. a. mell.'!M48)</f>
      </c>
      <c r="N48" s="206">
        <f>IF(('2. melléklet'!N48+'2. a. mell.'!N48)=0,"",'2. melléklet'!N48+'2. a. mell.'!N48)</f>
      </c>
    </row>
    <row r="49" spans="1:14" ht="15" customHeight="1">
      <c r="A49" s="113" t="s">
        <v>683</v>
      </c>
      <c r="B49" s="114"/>
      <c r="C49" s="208">
        <f>IF(('2. melléklet'!C49+'2. a. mell.'!C49)=0,"",'2. melléklet'!C49+'2. a. mell.'!C49)</f>
        <v>202928479</v>
      </c>
      <c r="D49" s="208">
        <f>IF(('2. melléklet'!D49+'2. a. mell.'!D49)=0,"",'2. melléklet'!D49+'2. a. mell.'!D49)</f>
        <v>221551033</v>
      </c>
      <c r="E49" s="208">
        <f>IF(('2. melléklet'!E49+'2. a. mell.'!E49)=0,"",'2. melléklet'!E49+'2. a. mell.'!E49)</f>
        <v>244671350</v>
      </c>
      <c r="F49" s="208">
        <f>IF(('2. melléklet'!F49+'2. a. mell.'!F49)=0,"",'2. melléklet'!F49+'2. a. mell.'!F49)</f>
      </c>
      <c r="G49" s="208">
        <f>IF(('2. melléklet'!G49+'2. a. mell.'!G49)=0,"",'2. melléklet'!G49+'2. a. mell.'!G49)</f>
      </c>
      <c r="H49" s="208">
        <f>IF(('2. melléklet'!H49+'2. a. mell.'!H49)=0,"",'2. melléklet'!H49+'2. a. mell.'!H49)</f>
      </c>
      <c r="I49" s="208">
        <f>IF(('2. melléklet'!I49+'2. a. mell.'!I49)=0,"",'2. melléklet'!I49+'2. a. mell.'!I49)</f>
      </c>
      <c r="J49" s="208">
        <f>IF(('2. melléklet'!J49+'2. a. mell.'!J49)=0,"",'2. melléklet'!J49+'2. a. mell.'!J49)</f>
      </c>
      <c r="K49" s="208">
        <f>IF(('2. melléklet'!K49+'2. a. mell.'!K49)=0,"",'2. melléklet'!K49+'2. a. mell.'!K49)</f>
      </c>
      <c r="L49" s="208">
        <f>IF(('2. melléklet'!L49+'2. a. mell.'!L49)=0,"",'2. melléklet'!L49+'2. a. mell.'!L49)</f>
        <v>202928479</v>
      </c>
      <c r="M49" s="208">
        <f>IF(('2. melléklet'!M49+'2. a. mell.'!M49)=0,"",'2. melléklet'!M49+'2. a. mell.'!M49)</f>
        <v>221551033</v>
      </c>
      <c r="N49" s="208">
        <f>IF(('2. melléklet'!N49+'2. a. mell.'!N49)=0,"",'2. melléklet'!N49+'2. a. mell.'!N49)</f>
        <v>244671350</v>
      </c>
    </row>
    <row r="50" spans="1:14" ht="15" customHeight="1">
      <c r="A50" s="5" t="s">
        <v>413</v>
      </c>
      <c r="B50" s="6" t="s">
        <v>414</v>
      </c>
      <c r="C50" s="203">
        <f>IF(('2. melléklet'!C50+'2. a. mell.'!C50)=0,"",'2. melléklet'!C50+'2. a. mell.'!C50)</f>
      </c>
      <c r="D50" s="203">
        <f>IF(('2. melléklet'!D50+'2. a. mell.'!D50)=0,"",'2. melléklet'!D50+'2. a. mell.'!D50)</f>
        <v>12749974</v>
      </c>
      <c r="E50" s="203">
        <f>IF(('2. melléklet'!E50+'2. a. mell.'!E50)=0,"",'2. melléklet'!E50+'2. a. mell.'!E50)</f>
        <v>12749974</v>
      </c>
      <c r="F50" s="203">
        <f>IF(('2. melléklet'!F50+'2. a. mell.'!F50)=0,"",'2. melléklet'!F50+'2. a. mell.'!F50)</f>
      </c>
      <c r="G50" s="203">
        <f>IF(('2. melléklet'!G50+'2. a. mell.'!G50)=0,"",'2. melléklet'!G50+'2. a. mell.'!G50)</f>
      </c>
      <c r="H50" s="203">
        <f>IF(('2. melléklet'!H50+'2. a. mell.'!H50)=0,"",'2. melléklet'!H50+'2. a. mell.'!H50)</f>
      </c>
      <c r="I50" s="203">
        <f>IF(('2. melléklet'!I50+'2. a. mell.'!I50)=0,"",'2. melléklet'!I50+'2. a. mell.'!I50)</f>
      </c>
      <c r="J50" s="203">
        <f>IF(('2. melléklet'!J50+'2. a. mell.'!J50)=0,"",'2. melléklet'!J50+'2. a. mell.'!J50)</f>
      </c>
      <c r="K50" s="203">
        <f>IF(('2. melléklet'!K50+'2. a. mell.'!K50)=0,"",'2. melléklet'!K50+'2. a. mell.'!K50)</f>
      </c>
      <c r="L50" s="203">
        <f>IF(('2. melléklet'!L50+'2. a. mell.'!L50)=0,"",'2. melléklet'!L50+'2. a. mell.'!L50)</f>
      </c>
      <c r="M50" s="203">
        <f>IF(('2. melléklet'!M50+'2. a. mell.'!M50)=0,"",'2. melléklet'!M50+'2. a. mell.'!M50)</f>
        <v>12749974</v>
      </c>
      <c r="N50" s="203">
        <f>IF(('2. melléklet'!N50+'2. a. mell.'!N50)=0,"",'2. melléklet'!N50+'2. a. mell.'!N50)</f>
        <v>12749974</v>
      </c>
    </row>
    <row r="51" spans="1:14" ht="15" customHeight="1">
      <c r="A51" s="5" t="s">
        <v>415</v>
      </c>
      <c r="B51" s="6" t="s">
        <v>416</v>
      </c>
      <c r="C51" s="203">
        <f>IF(('2. melléklet'!C51+'2. a. mell.'!C51)=0,"",'2. melléklet'!C51+'2. a. mell.'!C51)</f>
      </c>
      <c r="D51" s="203">
        <f>IF(('2. melléklet'!D51+'2. a. mell.'!D51)=0,"",'2. melléklet'!D51+'2. a. mell.'!D51)</f>
      </c>
      <c r="E51" s="203">
        <f>IF(('2. melléklet'!E51+'2. a. mell.'!E51)=0,"",'2. melléklet'!E51+'2. a. mell.'!E51)</f>
      </c>
      <c r="F51" s="203">
        <f>IF(('2. melléklet'!F51+'2. a. mell.'!F51)=0,"",'2. melléklet'!F51+'2. a. mell.'!F51)</f>
      </c>
      <c r="G51" s="203">
        <f>IF(('2. melléklet'!G51+'2. a. mell.'!G51)=0,"",'2. melléklet'!G51+'2. a. mell.'!G51)</f>
      </c>
      <c r="H51" s="203">
        <f>IF(('2. melléklet'!H51+'2. a. mell.'!H51)=0,"",'2. melléklet'!H51+'2. a. mell.'!H51)</f>
      </c>
      <c r="I51" s="203">
        <f>IF(('2. melléklet'!I51+'2. a. mell.'!I51)=0,"",'2. melléklet'!I51+'2. a. mell.'!I51)</f>
      </c>
      <c r="J51" s="203">
        <f>IF(('2. melléklet'!J51+'2. a. mell.'!J51)=0,"",'2. melléklet'!J51+'2. a. mell.'!J51)</f>
      </c>
      <c r="K51" s="203">
        <f>IF(('2. melléklet'!K51+'2. a. mell.'!K51)=0,"",'2. melléklet'!K51+'2. a. mell.'!K51)</f>
      </c>
      <c r="L51" s="203">
        <f>IF(('2. melléklet'!L51+'2. a. mell.'!L51)=0,"",'2. melléklet'!L51+'2. a. mell.'!L51)</f>
      </c>
      <c r="M51" s="203">
        <f>IF(('2. melléklet'!M51+'2. a. mell.'!M51)=0,"",'2. melléklet'!M51+'2. a. mell.'!M51)</f>
      </c>
      <c r="N51" s="203">
        <f>IF(('2. melléklet'!N51+'2. a. mell.'!N51)=0,"",'2. melléklet'!N51+'2. a. mell.'!N51)</f>
      </c>
    </row>
    <row r="52" spans="1:14" ht="15" customHeight="1">
      <c r="A52" s="5" t="s">
        <v>581</v>
      </c>
      <c r="B52" s="6" t="s">
        <v>417</v>
      </c>
      <c r="C52" s="203">
        <f>IF(('2. melléklet'!C52+'2. a. mell.'!C52)=0,"",'2. melléklet'!C52+'2. a. mell.'!C52)</f>
      </c>
      <c r="D52" s="203">
        <f>IF(('2. melléklet'!D52+'2. a. mell.'!D52)=0,"",'2. melléklet'!D52+'2. a. mell.'!D52)</f>
      </c>
      <c r="E52" s="203">
        <f>IF(('2. melléklet'!E52+'2. a. mell.'!E52)=0,"",'2. melléklet'!E52+'2. a. mell.'!E52)</f>
      </c>
      <c r="F52" s="203">
        <f>IF(('2. melléklet'!F52+'2. a. mell.'!F52)=0,"",'2. melléklet'!F52+'2. a. mell.'!F52)</f>
      </c>
      <c r="G52" s="203">
        <f>IF(('2. melléklet'!G52+'2. a. mell.'!G52)=0,"",'2. melléklet'!G52+'2. a. mell.'!G52)</f>
      </c>
      <c r="H52" s="203">
        <f>IF(('2. melléklet'!H52+'2. a. mell.'!H52)=0,"",'2. melléklet'!H52+'2. a. mell.'!H52)</f>
      </c>
      <c r="I52" s="203">
        <f>IF(('2. melléklet'!I52+'2. a. mell.'!I52)=0,"",'2. melléklet'!I52+'2. a. mell.'!I52)</f>
      </c>
      <c r="J52" s="203">
        <f>IF(('2. melléklet'!J52+'2. a. mell.'!J52)=0,"",'2. melléklet'!J52+'2. a. mell.'!J52)</f>
      </c>
      <c r="K52" s="203">
        <f>IF(('2. melléklet'!K52+'2. a. mell.'!K52)=0,"",'2. melléklet'!K52+'2. a. mell.'!K52)</f>
      </c>
      <c r="L52" s="203">
        <f>IF(('2. melléklet'!L52+'2. a. mell.'!L52)=0,"",'2. melléklet'!L52+'2. a. mell.'!L52)</f>
      </c>
      <c r="M52" s="203">
        <f>IF(('2. melléklet'!M52+'2. a. mell.'!M52)=0,"",'2. melléklet'!M52+'2. a. mell.'!M52)</f>
      </c>
      <c r="N52" s="203">
        <f>IF(('2. melléklet'!N52+'2. a. mell.'!N52)=0,"",'2. melléklet'!N52+'2. a. mell.'!N52)</f>
      </c>
    </row>
    <row r="53" spans="1:14" ht="15" customHeight="1">
      <c r="A53" s="5" t="s">
        <v>582</v>
      </c>
      <c r="B53" s="6" t="s">
        <v>418</v>
      </c>
      <c r="C53" s="203">
        <f>IF(('2. melléklet'!C53+'2. a. mell.'!C53)=0,"",'2. melléklet'!C53+'2. a. mell.'!C53)</f>
      </c>
      <c r="D53" s="203">
        <f>IF(('2. melléklet'!D53+'2. a. mell.'!D53)=0,"",'2. melléklet'!D53+'2. a. mell.'!D53)</f>
      </c>
      <c r="E53" s="203">
        <f>IF(('2. melléklet'!E53+'2. a. mell.'!E53)=0,"",'2. melléklet'!E53+'2. a. mell.'!E53)</f>
      </c>
      <c r="F53" s="203">
        <f>IF(('2. melléklet'!F53+'2. a. mell.'!F53)=0,"",'2. melléklet'!F53+'2. a. mell.'!F53)</f>
      </c>
      <c r="G53" s="203">
        <f>IF(('2. melléklet'!G53+'2. a. mell.'!G53)=0,"",'2. melléklet'!G53+'2. a. mell.'!G53)</f>
      </c>
      <c r="H53" s="203">
        <f>IF(('2. melléklet'!H53+'2. a. mell.'!H53)=0,"",'2. melléklet'!H53+'2. a. mell.'!H53)</f>
      </c>
      <c r="I53" s="203">
        <f>IF(('2. melléklet'!I53+'2. a. mell.'!I53)=0,"",'2. melléklet'!I53+'2. a. mell.'!I53)</f>
      </c>
      <c r="J53" s="203">
        <f>IF(('2. melléklet'!J53+'2. a. mell.'!J53)=0,"",'2. melléklet'!J53+'2. a. mell.'!J53)</f>
      </c>
      <c r="K53" s="203">
        <f>IF(('2. melléklet'!K53+'2. a. mell.'!K53)=0,"",'2. melléklet'!K53+'2. a. mell.'!K53)</f>
      </c>
      <c r="L53" s="203">
        <f>IF(('2. melléklet'!L53+'2. a. mell.'!L53)=0,"",'2. melléklet'!L53+'2. a. mell.'!L53)</f>
      </c>
      <c r="M53" s="203">
        <f>IF(('2. melléklet'!M53+'2. a. mell.'!M53)=0,"",'2. melléklet'!M53+'2. a. mell.'!M53)</f>
      </c>
      <c r="N53" s="203">
        <f>IF(('2. melléklet'!N53+'2. a. mell.'!N53)=0,"",'2. melléklet'!N53+'2. a. mell.'!N53)</f>
      </c>
    </row>
    <row r="54" spans="1:14" ht="15" customHeight="1">
      <c r="A54" s="5" t="s">
        <v>583</v>
      </c>
      <c r="B54" s="6" t="s">
        <v>419</v>
      </c>
      <c r="C54" s="203">
        <f>IF(('2. melléklet'!C54+'2. a. mell.'!C54)=0,"",'2. melléklet'!C54+'2. a. mell.'!C54)</f>
      </c>
      <c r="D54" s="203">
        <f>IF(('2. melléklet'!D54+'2. a. mell.'!D54)=0,"",'2. melléklet'!D54+'2. a. mell.'!D54)</f>
      </c>
      <c r="E54" s="203">
        <f>IF(('2. melléklet'!E54+'2. a. mell.'!E54)=0,"",'2. melléklet'!E54+'2. a. mell.'!E54)</f>
      </c>
      <c r="F54" s="203">
        <f>IF(('2. melléklet'!F54+'2. a. mell.'!F54)=0,"",'2. melléklet'!F54+'2. a. mell.'!F54)</f>
      </c>
      <c r="G54" s="203">
        <f>IF(('2. melléklet'!G54+'2. a. mell.'!G54)=0,"",'2. melléklet'!G54+'2. a. mell.'!G54)</f>
      </c>
      <c r="H54" s="203">
        <f>IF(('2. melléklet'!H54+'2. a. mell.'!H54)=0,"",'2. melléklet'!H54+'2. a. mell.'!H54)</f>
      </c>
      <c r="I54" s="203">
        <f>IF(('2. melléklet'!I54+'2. a. mell.'!I54)=0,"",'2. melléklet'!I54+'2. a. mell.'!I54)</f>
      </c>
      <c r="J54" s="203">
        <f>IF(('2. melléklet'!J54+'2. a. mell.'!J54)=0,"",'2. melléklet'!J54+'2. a. mell.'!J54)</f>
      </c>
      <c r="K54" s="203">
        <f>IF(('2. melléklet'!K54+'2. a. mell.'!K54)=0,"",'2. melléklet'!K54+'2. a. mell.'!K54)</f>
      </c>
      <c r="L54" s="203">
        <f>IF(('2. melléklet'!L54+'2. a. mell.'!L54)=0,"",'2. melléklet'!L54+'2. a. mell.'!L54)</f>
      </c>
      <c r="M54" s="203">
        <f>IF(('2. melléklet'!M54+'2. a. mell.'!M54)=0,"",'2. melléklet'!M54+'2. a. mell.'!M54)</f>
      </c>
      <c r="N54" s="203">
        <f>IF(('2. melléklet'!N54+'2. a. mell.'!N54)=0,"",'2. melléklet'!N54+'2. a. mell.'!N54)</f>
      </c>
    </row>
    <row r="55" spans="1:14" ht="15" customHeight="1">
      <c r="A55" s="38" t="s">
        <v>618</v>
      </c>
      <c r="B55" s="44" t="s">
        <v>420</v>
      </c>
      <c r="C55" s="203">
        <f>IF(('2. melléklet'!C55+'2. a. mell.'!C55)=0,"",'2. melléklet'!C55+'2. a. mell.'!C55)</f>
      </c>
      <c r="D55" s="206">
        <f>IF(('2. melléklet'!D55+'2. a. mell.'!D55)=0,"",'2. melléklet'!D55+'2. a. mell.'!D55)</f>
        <v>12749974</v>
      </c>
      <c r="E55" s="206">
        <f>IF(('2. melléklet'!E55+'2. a. mell.'!E55)=0,"",'2. melléklet'!E55+'2. a. mell.'!E55)</f>
        <v>12749974</v>
      </c>
      <c r="F55" s="203">
        <f>IF(('2. melléklet'!F55+'2. a. mell.'!F55)=0,"",'2. melléklet'!F55+'2. a. mell.'!F55)</f>
      </c>
      <c r="G55" s="203">
        <f>IF(('2. melléklet'!G55+'2. a. mell.'!G55)=0,"",'2. melléklet'!G55+'2. a. mell.'!G55)</f>
      </c>
      <c r="H55" s="203">
        <f>IF(('2. melléklet'!H55+'2. a. mell.'!H55)=0,"",'2. melléklet'!H55+'2. a. mell.'!H55)</f>
      </c>
      <c r="I55" s="203">
        <f>IF(('2. melléklet'!I55+'2. a. mell.'!I55)=0,"",'2. melléklet'!I55+'2. a. mell.'!I55)</f>
      </c>
      <c r="J55" s="203">
        <f>IF(('2. melléklet'!J55+'2. a. mell.'!J55)=0,"",'2. melléklet'!J55+'2. a. mell.'!J55)</f>
      </c>
      <c r="K55" s="203">
        <f>IF(('2. melléklet'!K55+'2. a. mell.'!K55)=0,"",'2. melléklet'!K55+'2. a. mell.'!K55)</f>
      </c>
      <c r="L55" s="203">
        <f>IF(('2. melléklet'!L55+'2. a. mell.'!L55)=0,"",'2. melléklet'!L55+'2. a. mell.'!L55)</f>
      </c>
      <c r="M55" s="206">
        <f>IF(('2. melléklet'!M55+'2. a. mell.'!M55)=0,"",'2. melléklet'!M55+'2. a. mell.'!M55)</f>
        <v>12749974</v>
      </c>
      <c r="N55" s="206">
        <f>IF(('2. melléklet'!N55+'2. a. mell.'!N55)=0,"",'2. melléklet'!N55+'2. a. mell.'!N55)</f>
        <v>12749974</v>
      </c>
    </row>
    <row r="56" spans="1:14" ht="15" customHeight="1">
      <c r="A56" s="13" t="s">
        <v>600</v>
      </c>
      <c r="B56" s="6" t="s">
        <v>459</v>
      </c>
      <c r="C56" s="203">
        <f>IF(('2. melléklet'!C56+'2. a. mell.'!C56)=0,"",'2. melléklet'!C56+'2. a. mell.'!C56)</f>
      </c>
      <c r="D56" s="203">
        <f>IF(('2. melléklet'!D56+'2. a. mell.'!D56)=0,"",'2. melléklet'!D56+'2. a. mell.'!D56)</f>
      </c>
      <c r="E56" s="203">
        <f>IF(('2. melléklet'!E56+'2. a. mell.'!E56)=0,"",'2. melléklet'!E56+'2. a. mell.'!E56)</f>
      </c>
      <c r="F56" s="203">
        <f>IF(('2. melléklet'!F56+'2. a. mell.'!F56)=0,"",'2. melléklet'!F56+'2. a. mell.'!F56)</f>
      </c>
      <c r="G56" s="203">
        <f>IF(('2. melléklet'!G56+'2. a. mell.'!G56)=0,"",'2. melléklet'!G56+'2. a. mell.'!G56)</f>
      </c>
      <c r="H56" s="203">
        <f>IF(('2. melléklet'!H56+'2. a. mell.'!H56)=0,"",'2. melléklet'!H56+'2. a. mell.'!H56)</f>
      </c>
      <c r="I56" s="203">
        <f>IF(('2. melléklet'!I56+'2. a. mell.'!I56)=0,"",'2. melléklet'!I56+'2. a. mell.'!I56)</f>
      </c>
      <c r="J56" s="203">
        <f>IF(('2. melléklet'!J56+'2. a. mell.'!J56)=0,"",'2. melléklet'!J56+'2. a. mell.'!J56)</f>
      </c>
      <c r="K56" s="203">
        <f>IF(('2. melléklet'!K56+'2. a. mell.'!K56)=0,"",'2. melléklet'!K56+'2. a. mell.'!K56)</f>
      </c>
      <c r="L56" s="203">
        <f>IF(('2. melléklet'!L56+'2. a. mell.'!L56)=0,"",'2. melléklet'!L56+'2. a. mell.'!L56)</f>
      </c>
      <c r="M56" s="203">
        <f>IF(('2. melléklet'!M56+'2. a. mell.'!M56)=0,"",'2. melléklet'!M56+'2. a. mell.'!M56)</f>
      </c>
      <c r="N56" s="203">
        <f>IF(('2. melléklet'!N56+'2. a. mell.'!N56)=0,"",'2. melléklet'!N56+'2. a. mell.'!N56)</f>
      </c>
    </row>
    <row r="57" spans="1:14" ht="15" customHeight="1">
      <c r="A57" s="13" t="s">
        <v>601</v>
      </c>
      <c r="B57" s="6" t="s">
        <v>460</v>
      </c>
      <c r="C57" s="203">
        <f>IF(('2. melléklet'!C57+'2. a. mell.'!C57)=0,"",'2. melléklet'!C57+'2. a. mell.'!C57)</f>
      </c>
      <c r="D57" s="203">
        <f>IF(('2. melléklet'!D57+'2. a. mell.'!D57)=0,"",'2. melléklet'!D57+'2. a. mell.'!D57)</f>
      </c>
      <c r="E57" s="203">
        <f>IF(('2. melléklet'!E57+'2. a. mell.'!E57)=0,"",'2. melléklet'!E57+'2. a. mell.'!E57)</f>
        <v>3200000</v>
      </c>
      <c r="F57" s="203">
        <f>IF(('2. melléklet'!F57+'2. a. mell.'!F57)=0,"",'2. melléklet'!F57+'2. a. mell.'!F57)</f>
      </c>
      <c r="G57" s="203">
        <f>IF(('2. melléklet'!G57+'2. a. mell.'!G57)=0,"",'2. melléklet'!G57+'2. a. mell.'!G57)</f>
      </c>
      <c r="H57" s="203">
        <f>IF(('2. melléklet'!H57+'2. a. mell.'!H57)=0,"",'2. melléklet'!H57+'2. a. mell.'!H57)</f>
      </c>
      <c r="I57" s="203">
        <f>IF(('2. melléklet'!I57+'2. a. mell.'!I57)=0,"",'2. melléklet'!I57+'2. a. mell.'!I57)</f>
      </c>
      <c r="J57" s="203">
        <f>IF(('2. melléklet'!J57+'2. a. mell.'!J57)=0,"",'2. melléklet'!J57+'2. a. mell.'!J57)</f>
      </c>
      <c r="K57" s="203">
        <f>IF(('2. melléklet'!K57+'2. a. mell.'!K57)=0,"",'2. melléklet'!K57+'2. a. mell.'!K57)</f>
      </c>
      <c r="L57" s="203">
        <f>IF(('2. melléklet'!L57+'2. a. mell.'!L57)=0,"",'2. melléklet'!L57+'2. a. mell.'!L57)</f>
      </c>
      <c r="M57" s="203">
        <f>IF(('2. melléklet'!M57+'2. a. mell.'!M57)=0,"",'2. melléklet'!M57+'2. a. mell.'!M57)</f>
      </c>
      <c r="N57" s="203">
        <f>IF(('2. melléklet'!N57+'2. a. mell.'!N57)=0,"",'2. melléklet'!N57+'2. a. mell.'!N57)</f>
        <v>3200000</v>
      </c>
    </row>
    <row r="58" spans="1:14" ht="15" customHeight="1">
      <c r="A58" s="13" t="s">
        <v>461</v>
      </c>
      <c r="B58" s="6" t="s">
        <v>462</v>
      </c>
      <c r="C58" s="203">
        <f>IF(('2. melléklet'!C58+'2. a. mell.'!C58)=0,"",'2. melléklet'!C58+'2. a. mell.'!C58)</f>
      </c>
      <c r="D58" s="203">
        <f>IF(('2. melléklet'!D58+'2. a. mell.'!D58)=0,"",'2. melléklet'!D58+'2. a. mell.'!D58)</f>
      </c>
      <c r="E58" s="203">
        <f>IF(('2. melléklet'!E58+'2. a. mell.'!E58)=0,"",'2. melléklet'!E58+'2. a. mell.'!E58)</f>
      </c>
      <c r="F58" s="203">
        <f>IF(('2. melléklet'!F58+'2. a. mell.'!F58)=0,"",'2. melléklet'!F58+'2. a. mell.'!F58)</f>
      </c>
      <c r="G58" s="203">
        <f>IF(('2. melléklet'!G58+'2. a. mell.'!G58)=0,"",'2. melléklet'!G58+'2. a. mell.'!G58)</f>
      </c>
      <c r="H58" s="203">
        <f>IF(('2. melléklet'!H58+'2. a. mell.'!H58)=0,"",'2. melléklet'!H58+'2. a. mell.'!H58)</f>
      </c>
      <c r="I58" s="203">
        <f>IF(('2. melléklet'!I58+'2. a. mell.'!I58)=0,"",'2. melléklet'!I58+'2. a. mell.'!I58)</f>
      </c>
      <c r="J58" s="203">
        <f>IF(('2. melléklet'!J58+'2. a. mell.'!J58)=0,"",'2. melléklet'!J58+'2. a. mell.'!J58)</f>
      </c>
      <c r="K58" s="203">
        <f>IF(('2. melléklet'!K58+'2. a. mell.'!K58)=0,"",'2. melléklet'!K58+'2. a. mell.'!K58)</f>
      </c>
      <c r="L58" s="203">
        <f>IF(('2. melléklet'!L58+'2. a. mell.'!L58)=0,"",'2. melléklet'!L58+'2. a. mell.'!L58)</f>
      </c>
      <c r="M58" s="203">
        <f>IF(('2. melléklet'!M58+'2. a. mell.'!M58)=0,"",'2. melléklet'!M58+'2. a. mell.'!M58)</f>
      </c>
      <c r="N58" s="203">
        <f>IF(('2. melléklet'!N58+'2. a. mell.'!N58)=0,"",'2. melléklet'!N58+'2. a. mell.'!N58)</f>
      </c>
    </row>
    <row r="59" spans="1:14" ht="15" customHeight="1">
      <c r="A59" s="13" t="s">
        <v>602</v>
      </c>
      <c r="B59" s="6" t="s">
        <v>463</v>
      </c>
      <c r="C59" s="203">
        <f>IF(('2. melléklet'!C59+'2. a. mell.'!C59)=0,"",'2. melléklet'!C59+'2. a. mell.'!C59)</f>
      </c>
      <c r="D59" s="203">
        <f>IF(('2. melléklet'!D59+'2. a. mell.'!D59)=0,"",'2. melléklet'!D59+'2. a. mell.'!D59)</f>
      </c>
      <c r="E59" s="203">
        <f>IF(('2. melléklet'!E59+'2. a. mell.'!E59)=0,"",'2. melléklet'!E59+'2. a. mell.'!E59)</f>
      </c>
      <c r="F59" s="203">
        <f>IF(('2. melléklet'!F59+'2. a. mell.'!F59)=0,"",'2. melléklet'!F59+'2. a. mell.'!F59)</f>
      </c>
      <c r="G59" s="203">
        <f>IF(('2. melléklet'!G59+'2. a. mell.'!G59)=0,"",'2. melléklet'!G59+'2. a. mell.'!G59)</f>
      </c>
      <c r="H59" s="203">
        <f>IF(('2. melléklet'!H59+'2. a. mell.'!H59)=0,"",'2. melléklet'!H59+'2. a. mell.'!H59)</f>
      </c>
      <c r="I59" s="203">
        <f>IF(('2. melléklet'!I59+'2. a. mell.'!I59)=0,"",'2. melléklet'!I59+'2. a. mell.'!I59)</f>
      </c>
      <c r="J59" s="203">
        <f>IF(('2. melléklet'!J59+'2. a. mell.'!J59)=0,"",'2. melléklet'!J59+'2. a. mell.'!J59)</f>
      </c>
      <c r="K59" s="203">
        <f>IF(('2. melléklet'!K59+'2. a. mell.'!K59)=0,"",'2. melléklet'!K59+'2. a. mell.'!K59)</f>
      </c>
      <c r="L59" s="203">
        <f>IF(('2. melléklet'!L59+'2. a. mell.'!L59)=0,"",'2. melléklet'!L59+'2. a. mell.'!L59)</f>
      </c>
      <c r="M59" s="203">
        <f>IF(('2. melléklet'!M59+'2. a. mell.'!M59)=0,"",'2. melléklet'!M59+'2. a. mell.'!M59)</f>
      </c>
      <c r="N59" s="203">
        <f>IF(('2. melléklet'!N59+'2. a. mell.'!N59)=0,"",'2. melléklet'!N59+'2. a. mell.'!N59)</f>
      </c>
    </row>
    <row r="60" spans="1:14" ht="15" customHeight="1">
      <c r="A60" s="13" t="s">
        <v>464</v>
      </c>
      <c r="B60" s="6" t="s">
        <v>465</v>
      </c>
      <c r="C60" s="203">
        <f>IF(('2. melléklet'!C60+'2. a. mell.'!C60)=0,"",'2. melléklet'!C60+'2. a. mell.'!C60)</f>
      </c>
      <c r="D60" s="203">
        <f>IF(('2. melléklet'!D60+'2. a. mell.'!D60)=0,"",'2. melléklet'!D60+'2. a. mell.'!D60)</f>
      </c>
      <c r="E60" s="203">
        <f>IF(('2. melléklet'!E60+'2. a. mell.'!E60)=0,"",'2. melléklet'!E60+'2. a. mell.'!E60)</f>
      </c>
      <c r="F60" s="203">
        <f>IF(('2. melléklet'!F60+'2. a. mell.'!F60)=0,"",'2. melléklet'!F60+'2. a. mell.'!F60)</f>
      </c>
      <c r="G60" s="203">
        <f>IF(('2. melléklet'!G60+'2. a. mell.'!G60)=0,"",'2. melléklet'!G60+'2. a. mell.'!G60)</f>
      </c>
      <c r="H60" s="203">
        <f>IF(('2. melléklet'!H60+'2. a. mell.'!H60)=0,"",'2. melléklet'!H60+'2. a. mell.'!H60)</f>
      </c>
      <c r="I60" s="203">
        <f>IF(('2. melléklet'!I60+'2. a. mell.'!I60)=0,"",'2. melléklet'!I60+'2. a. mell.'!I60)</f>
      </c>
      <c r="J60" s="203">
        <f>IF(('2. melléklet'!J60+'2. a. mell.'!J60)=0,"",'2. melléklet'!J60+'2. a. mell.'!J60)</f>
      </c>
      <c r="K60" s="203">
        <f>IF(('2. melléklet'!K60+'2. a. mell.'!K60)=0,"",'2. melléklet'!K60+'2. a. mell.'!K60)</f>
      </c>
      <c r="L60" s="203">
        <f>IF(('2. melléklet'!L60+'2. a. mell.'!L60)=0,"",'2. melléklet'!L60+'2. a. mell.'!L60)</f>
      </c>
      <c r="M60" s="203">
        <f>IF(('2. melléklet'!M60+'2. a. mell.'!M60)=0,"",'2. melléklet'!M60+'2. a. mell.'!M60)</f>
      </c>
      <c r="N60" s="203">
        <f>IF(('2. melléklet'!N60+'2. a. mell.'!N60)=0,"",'2. melléklet'!N60+'2. a. mell.'!N60)</f>
      </c>
    </row>
    <row r="61" spans="1:14" ht="15" customHeight="1">
      <c r="A61" s="38" t="s">
        <v>623</v>
      </c>
      <c r="B61" s="44" t="s">
        <v>466</v>
      </c>
      <c r="C61" s="203">
        <f>IF(('2. melléklet'!C61+'2. a. mell.'!C61)=0,"",'2. melléklet'!C61+'2. a. mell.'!C61)</f>
      </c>
      <c r="D61" s="203">
        <f>IF(('2. melléklet'!D61+'2. a. mell.'!D61)=0,"",'2. melléklet'!D61+'2. a. mell.'!D61)</f>
      </c>
      <c r="E61" s="203">
        <f>IF(('2. melléklet'!E61+'2. a. mell.'!E61)=0,"",'2. melléklet'!E61+'2. a. mell.'!E61)</f>
        <v>3200000</v>
      </c>
      <c r="F61" s="203">
        <f>IF(('2. melléklet'!F61+'2. a. mell.'!F61)=0,"",'2. melléklet'!F61+'2. a. mell.'!F61)</f>
      </c>
      <c r="G61" s="203">
        <f>IF(('2. melléklet'!G61+'2. a. mell.'!G61)=0,"",'2. melléklet'!G61+'2. a. mell.'!G61)</f>
      </c>
      <c r="H61" s="203">
        <f>IF(('2. melléklet'!H61+'2. a. mell.'!H61)=0,"",'2. melléklet'!H61+'2. a. mell.'!H61)</f>
      </c>
      <c r="I61" s="203">
        <f>IF(('2. melléklet'!I61+'2. a. mell.'!I61)=0,"",'2. melléklet'!I61+'2. a. mell.'!I61)</f>
      </c>
      <c r="J61" s="203">
        <f>IF(('2. melléklet'!J61+'2. a. mell.'!J61)=0,"",'2. melléklet'!J61+'2. a. mell.'!J61)</f>
      </c>
      <c r="K61" s="203">
        <f>IF(('2. melléklet'!K61+'2. a. mell.'!K61)=0,"",'2. melléklet'!K61+'2. a. mell.'!K61)</f>
      </c>
      <c r="L61" s="203">
        <f>IF(('2. melléklet'!L61+'2. a. mell.'!L61)=0,"",'2. melléklet'!L61+'2. a. mell.'!L61)</f>
      </c>
      <c r="M61" s="203">
        <f>IF(('2. melléklet'!M61+'2. a. mell.'!M61)=0,"",'2. melléklet'!M61+'2. a. mell.'!M61)</f>
      </c>
      <c r="N61" s="203">
        <f>IF(('2. melléklet'!N61+'2. a. mell.'!N61)=0,"",'2. melléklet'!N61+'2. a. mell.'!N61)</f>
        <v>3200000</v>
      </c>
    </row>
    <row r="62" spans="1:14" ht="15" customHeight="1">
      <c r="A62" s="13" t="s">
        <v>472</v>
      </c>
      <c r="B62" s="6" t="s">
        <v>473</v>
      </c>
      <c r="C62" s="203">
        <f>IF(('2. melléklet'!C62+'2. a. mell.'!C62)=0,"",'2. melléklet'!C62+'2. a. mell.'!C62)</f>
      </c>
      <c r="D62" s="203">
        <f>IF(('2. melléklet'!D62+'2. a. mell.'!D62)=0,"",'2. melléklet'!D62+'2. a. mell.'!D62)</f>
      </c>
      <c r="E62" s="203">
        <f>IF(('2. melléklet'!E62+'2. a. mell.'!E62)=0,"",'2. melléklet'!E62+'2. a. mell.'!E62)</f>
      </c>
      <c r="F62" s="203">
        <f>IF(('2. melléklet'!F62+'2. a. mell.'!F62)=0,"",'2. melléklet'!F62+'2. a. mell.'!F62)</f>
      </c>
      <c r="G62" s="203">
        <f>IF(('2. melléklet'!G62+'2. a. mell.'!G62)=0,"",'2. melléklet'!G62+'2. a. mell.'!G62)</f>
      </c>
      <c r="H62" s="203">
        <f>IF(('2. melléklet'!H62+'2. a. mell.'!H62)=0,"",'2. melléklet'!H62+'2. a. mell.'!H62)</f>
      </c>
      <c r="I62" s="203">
        <f>IF(('2. melléklet'!I62+'2. a. mell.'!I62)=0,"",'2. melléklet'!I62+'2. a. mell.'!I62)</f>
      </c>
      <c r="J62" s="203">
        <f>IF(('2. melléklet'!J62+'2. a. mell.'!J62)=0,"",'2. melléklet'!J62+'2. a. mell.'!J62)</f>
      </c>
      <c r="K62" s="203">
        <f>IF(('2. melléklet'!K62+'2. a. mell.'!K62)=0,"",'2. melléklet'!K62+'2. a. mell.'!K62)</f>
      </c>
      <c r="L62" s="203">
        <f>IF(('2. melléklet'!L62+'2. a. mell.'!L62)=0,"",'2. melléklet'!L62+'2. a. mell.'!L62)</f>
      </c>
      <c r="M62" s="203">
        <f>IF(('2. melléklet'!M62+'2. a. mell.'!M62)=0,"",'2. melléklet'!M62+'2. a. mell.'!M62)</f>
      </c>
      <c r="N62" s="203">
        <f>IF(('2. melléklet'!N62+'2. a. mell.'!N62)=0,"",'2. melléklet'!N62+'2. a. mell.'!N62)</f>
      </c>
    </row>
    <row r="63" spans="1:14" ht="15" customHeight="1">
      <c r="A63" s="5" t="s">
        <v>605</v>
      </c>
      <c r="B63" s="6" t="s">
        <v>474</v>
      </c>
      <c r="C63" s="203">
        <f>IF(('2. melléklet'!C63+'2. a. mell.'!C63)=0,"",'2. melléklet'!C63+'2. a. mell.'!C63)</f>
      </c>
      <c r="D63" s="203">
        <f>IF(('2. melléklet'!D63+'2. a. mell.'!D63)=0,"",'2. melléklet'!D63+'2. a. mell.'!D63)</f>
      </c>
      <c r="E63" s="203">
        <f>IF(('2. melléklet'!E63+'2. a. mell.'!E63)=0,"",'2. melléklet'!E63+'2. a. mell.'!E63)</f>
      </c>
      <c r="F63" s="203">
        <f>IF(('2. melléklet'!F63+'2. a. mell.'!F63)=0,"",'2. melléklet'!F63+'2. a. mell.'!F63)</f>
      </c>
      <c r="G63" s="203">
        <f>IF(('2. melléklet'!G63+'2. a. mell.'!G63)=0,"",'2. melléklet'!G63+'2. a. mell.'!G63)</f>
      </c>
      <c r="H63" s="203">
        <f>IF(('2. melléklet'!H63+'2. a. mell.'!H63)=0,"",'2. melléklet'!H63+'2. a. mell.'!H63)</f>
      </c>
      <c r="I63" s="203">
        <f>IF(('2. melléklet'!I63+'2. a. mell.'!I63)=0,"",'2. melléklet'!I63+'2. a. mell.'!I63)</f>
      </c>
      <c r="J63" s="203">
        <f>IF(('2. melléklet'!J63+'2. a. mell.'!J63)=0,"",'2. melléklet'!J63+'2. a. mell.'!J63)</f>
      </c>
      <c r="K63" s="203">
        <f>IF(('2. melléklet'!K63+'2. a. mell.'!K63)=0,"",'2. melléklet'!K63+'2. a. mell.'!K63)</f>
      </c>
      <c r="L63" s="203">
        <f>IF(('2. melléklet'!L63+'2. a. mell.'!L63)=0,"",'2. melléklet'!L63+'2. a. mell.'!L63)</f>
      </c>
      <c r="M63" s="203">
        <f>IF(('2. melléklet'!M63+'2. a. mell.'!M63)=0,"",'2. melléklet'!M63+'2. a. mell.'!M63)</f>
      </c>
      <c r="N63" s="203">
        <f>IF(('2. melléklet'!N63+'2. a. mell.'!N63)=0,"",'2. melléklet'!N63+'2. a. mell.'!N63)</f>
      </c>
    </row>
    <row r="64" spans="1:14" ht="15" customHeight="1">
      <c r="A64" s="13" t="s">
        <v>606</v>
      </c>
      <c r="B64" s="6" t="s">
        <v>475</v>
      </c>
      <c r="C64" s="203">
        <f>IF(('2. melléklet'!C64+'2. a. mell.'!C64)=0,"",'2. melléklet'!C64+'2. a. mell.'!C64)</f>
      </c>
      <c r="D64" s="203">
        <f>IF(('2. melléklet'!D64+'2. a. mell.'!D64)=0,"",'2. melléklet'!D64+'2. a. mell.'!D64)</f>
      </c>
      <c r="E64" s="203">
        <f>IF(('2. melléklet'!E64+'2. a. mell.'!E64)=0,"",'2. melléklet'!E64+'2. a. mell.'!E64)</f>
      </c>
      <c r="F64" s="203">
        <f>IF(('2. melléklet'!F64+'2. a. mell.'!F64)=0,"",'2. melléklet'!F64+'2. a. mell.'!F64)</f>
      </c>
      <c r="G64" s="203">
        <f>IF(('2. melléklet'!G64+'2. a. mell.'!G64)=0,"",'2. melléklet'!G64+'2. a. mell.'!G64)</f>
      </c>
      <c r="H64" s="203">
        <f>IF(('2. melléklet'!H64+'2. a. mell.'!H64)=0,"",'2. melléklet'!H64+'2. a. mell.'!H64)</f>
      </c>
      <c r="I64" s="203">
        <f>IF(('2. melléklet'!I64+'2. a. mell.'!I64)=0,"",'2. melléklet'!I64+'2. a. mell.'!I64)</f>
      </c>
      <c r="J64" s="203">
        <f>IF(('2. melléklet'!J64+'2. a. mell.'!J64)=0,"",'2. melléklet'!J64+'2. a. mell.'!J64)</f>
      </c>
      <c r="K64" s="203">
        <f>IF(('2. melléklet'!K64+'2. a. mell.'!K64)=0,"",'2. melléklet'!K64+'2. a. mell.'!K64)</f>
      </c>
      <c r="L64" s="203">
        <f>IF(('2. melléklet'!L64+'2. a. mell.'!L64)=0,"",'2. melléklet'!L64+'2. a. mell.'!L64)</f>
      </c>
      <c r="M64" s="203">
        <f>IF(('2. melléklet'!M64+'2. a. mell.'!M64)=0,"",'2. melléklet'!M64+'2. a. mell.'!M64)</f>
      </c>
      <c r="N64" s="203">
        <f>IF(('2. melléklet'!N64+'2. a. mell.'!N64)=0,"",'2. melléklet'!N64+'2. a. mell.'!N64)</f>
      </c>
    </row>
    <row r="65" spans="1:14" ht="15" customHeight="1">
      <c r="A65" s="38" t="s">
        <v>626</v>
      </c>
      <c r="B65" s="44" t="s">
        <v>476</v>
      </c>
      <c r="C65" s="203">
        <f>IF(('2. melléklet'!C65+'2. a. mell.'!C65)=0,"",'2. melléklet'!C65+'2. a. mell.'!C65)</f>
      </c>
      <c r="D65" s="206">
        <f>IF(('2. melléklet'!D65+'2. a. mell.'!D65)=0,"",'2. melléklet'!D65+'2. a. mell.'!D65)</f>
      </c>
      <c r="E65" s="206">
        <f>IF(('2. melléklet'!E65+'2. a. mell.'!E65)=0,"",'2. melléklet'!E65+'2. a. mell.'!E65)</f>
      </c>
      <c r="F65" s="203">
        <f>IF(('2. melléklet'!F65+'2. a. mell.'!F65)=0,"",'2. melléklet'!F65+'2. a. mell.'!F65)</f>
      </c>
      <c r="G65" s="203">
        <f>IF(('2. melléklet'!G65+'2. a. mell.'!G65)=0,"",'2. melléklet'!G65+'2. a. mell.'!G65)</f>
      </c>
      <c r="H65" s="203">
        <f>IF(('2. melléklet'!H65+'2. a. mell.'!H65)=0,"",'2. melléklet'!H65+'2. a. mell.'!H65)</f>
      </c>
      <c r="I65" s="203">
        <f>IF(('2. melléklet'!I65+'2. a. mell.'!I65)=0,"",'2. melléklet'!I65+'2. a. mell.'!I65)</f>
      </c>
      <c r="J65" s="203">
        <f>IF(('2. melléklet'!J65+'2. a. mell.'!J65)=0,"",'2. melléklet'!J65+'2. a. mell.'!J65)</f>
      </c>
      <c r="K65" s="203">
        <f>IF(('2. melléklet'!K65+'2. a. mell.'!K65)=0,"",'2. melléklet'!K65+'2. a. mell.'!K65)</f>
      </c>
      <c r="L65" s="203">
        <f>IF(('2. melléklet'!L65+'2. a. mell.'!L65)=0,"",'2. melléklet'!L65+'2. a. mell.'!L65)</f>
      </c>
      <c r="M65" s="206">
        <f>IF(('2. melléklet'!M65+'2. a. mell.'!M65)=0,"",'2. melléklet'!M65+'2. a. mell.'!M65)</f>
      </c>
      <c r="N65" s="206">
        <f>IF(('2. melléklet'!N65+'2. a. mell.'!N65)=0,"",'2. melléklet'!N65+'2. a. mell.'!N65)</f>
      </c>
    </row>
    <row r="66" spans="1:14" ht="15" customHeight="1">
      <c r="A66" s="113" t="s">
        <v>682</v>
      </c>
      <c r="B66" s="114"/>
      <c r="C66" s="208">
        <f>IF(('2. melléklet'!C66+'2. a. mell.'!C66)=0,"",'2. melléklet'!C66+'2. a. mell.'!C66)</f>
      </c>
      <c r="D66" s="208">
        <f>IF(('2. melléklet'!D66+'2. a. mell.'!D66)=0,"",'2. melléklet'!D66+'2. a. mell.'!D66)</f>
      </c>
      <c r="E66" s="208">
        <f>IF(('2. melléklet'!E66+'2. a. mell.'!E66)=0,"",'2. melléklet'!E66+'2. a. mell.'!E66)</f>
      </c>
      <c r="F66" s="208">
        <f>IF(('2. melléklet'!F66+'2. a. mell.'!F66)=0,"",'2. melléklet'!F66+'2. a. mell.'!F66)</f>
      </c>
      <c r="G66" s="208">
        <f>IF(('2. melléklet'!G66+'2. a. mell.'!G66)=0,"",'2. melléklet'!G66+'2. a. mell.'!G66)</f>
      </c>
      <c r="H66" s="208">
        <f>IF(('2. melléklet'!H66+'2. a. mell.'!H66)=0,"",'2. melléklet'!H66+'2. a. mell.'!H66)</f>
      </c>
      <c r="I66" s="208">
        <f>IF(('2. melléklet'!I66+'2. a. mell.'!I66)=0,"",'2. melléklet'!I66+'2. a. mell.'!I66)</f>
      </c>
      <c r="J66" s="208">
        <f>IF(('2. melléklet'!J66+'2. a. mell.'!J66)=0,"",'2. melléklet'!J66+'2. a. mell.'!J66)</f>
      </c>
      <c r="K66" s="208">
        <f>IF(('2. melléklet'!K66+'2. a. mell.'!K66)=0,"",'2. melléklet'!K66+'2. a. mell.'!K66)</f>
      </c>
      <c r="L66" s="208">
        <f>IF(('2. melléklet'!L66+'2. a. mell.'!L66)=0,"",'2. melléklet'!L66+'2. a. mell.'!L66)</f>
      </c>
      <c r="M66" s="208">
        <f>IF(('2. melléklet'!M66+'2. a. mell.'!M66)=0,"",'2. melléklet'!M66+'2. a. mell.'!M66)</f>
      </c>
      <c r="N66" s="208">
        <f>IF(('2. melléklet'!N66+'2. a. mell.'!N66)=0,"",'2. melléklet'!N66+'2. a. mell.'!N66)</f>
      </c>
    </row>
    <row r="67" spans="1:14" ht="15.75">
      <c r="A67" s="95" t="s">
        <v>625</v>
      </c>
      <c r="B67" s="89" t="s">
        <v>477</v>
      </c>
      <c r="C67" s="209">
        <f>IF(('2. melléklet'!C67+'2. a. mell.'!C67)=0,"",'2. melléklet'!C67+'2. a. mell.'!C67)</f>
        <v>202928479</v>
      </c>
      <c r="D67" s="209">
        <f>IF(('2. melléklet'!D67+'2. a. mell.'!D67)=0,"",'2. melléklet'!D67+'2. a. mell.'!D67)</f>
        <v>234301007</v>
      </c>
      <c r="E67" s="209">
        <f>IF(('2. melléklet'!E67+'2. a. mell.'!E67)=0,"",'2. melléklet'!E67+'2. a. mell.'!E67)</f>
        <v>260621324</v>
      </c>
      <c r="F67" s="209">
        <f>IF(('2. melléklet'!F67+'2. a. mell.'!F67)=0,"",'2. melléklet'!F67+'2. a. mell.'!F67)</f>
      </c>
      <c r="G67" s="209">
        <f>IF(('2. melléklet'!G67+'2. a. mell.'!G67)=0,"",'2. melléklet'!G67+'2. a. mell.'!G67)</f>
      </c>
      <c r="H67" s="209">
        <f>IF(('2. melléklet'!H67+'2. a. mell.'!H67)=0,"",'2. melléklet'!H67+'2. a. mell.'!H67)</f>
      </c>
      <c r="I67" s="209">
        <f>IF(('2. melléklet'!I67+'2. a. mell.'!I67)=0,"",'2. melléklet'!I67+'2. a. mell.'!I67)</f>
      </c>
      <c r="J67" s="209">
        <f>IF(('2. melléklet'!J67+'2. a. mell.'!J67)=0,"",'2. melléklet'!J67+'2. a. mell.'!J67)</f>
      </c>
      <c r="K67" s="209">
        <f>IF(('2. melléklet'!K67+'2. a. mell.'!K67)=0,"",'2. melléklet'!K67+'2. a. mell.'!K67)</f>
      </c>
      <c r="L67" s="209">
        <f>IF(('2. melléklet'!L67+'2. a. mell.'!L67)=0,"",'2. melléklet'!L67+'2. a. mell.'!L67)</f>
        <v>202928479</v>
      </c>
      <c r="M67" s="209">
        <f>IF(('2. melléklet'!M67+'2. a. mell.'!M67)=0,"",'2. melléklet'!M67+'2. a. mell.'!M67)</f>
        <v>234301007</v>
      </c>
      <c r="N67" s="209">
        <f>IF(('2. melléklet'!N67+'2. a. mell.'!N67)=0,"",'2. melléklet'!N67+'2. a. mell.'!N67)</f>
        <v>260621324</v>
      </c>
    </row>
    <row r="68" spans="1:14" ht="15.75">
      <c r="A68" s="97" t="s">
        <v>691</v>
      </c>
      <c r="B68" s="98"/>
      <c r="C68" s="210">
        <f>IF(('2. melléklet'!C68+'2. a. mell.'!C68)=0,"",'2. melléklet'!C68+'2. a. mell.'!C68)</f>
      </c>
      <c r="D68" s="210">
        <f>IF(('2. melléklet'!D68+'2. a. mell.'!D68)=0,"",'2. melléklet'!D68+'2. a. mell.'!D68)</f>
      </c>
      <c r="E68" s="210">
        <f>IF(('2. melléklet'!E68+'2. a. mell.'!E68)=0,"",'2. melléklet'!E68+'2. a. mell.'!E68)</f>
      </c>
      <c r="F68" s="210">
        <f>IF(('2. melléklet'!F68+'2. a. mell.'!F68)=0,"",'2. melléklet'!F68+'2. a. mell.'!F68)</f>
      </c>
      <c r="G68" s="210">
        <f>IF(('2. melléklet'!G68+'2. a. mell.'!G68)=0,"",'2. melléklet'!G68+'2. a. mell.'!G68)</f>
      </c>
      <c r="H68" s="210">
        <f>IF(('2. melléklet'!H68+'2. a. mell.'!H68)=0,"",'2. melléklet'!H68+'2. a. mell.'!H68)</f>
      </c>
      <c r="I68" s="210">
        <f>IF(('2. melléklet'!I68+'2. a. mell.'!I68)=0,"",'2. melléklet'!I68+'2. a. mell.'!I68)</f>
      </c>
      <c r="J68" s="210">
        <f>IF(('2. melléklet'!J68+'2. a. mell.'!J68)=0,"",'2. melléklet'!J68+'2. a. mell.'!J68)</f>
      </c>
      <c r="K68" s="210">
        <f>IF(('2. melléklet'!K68+'2. a. mell.'!K68)=0,"",'2. melléklet'!K68+'2. a. mell.'!K68)</f>
      </c>
      <c r="L68" s="210">
        <f>IF(('2. melléklet'!L68+'2. a. mell.'!L68)=0,"",'2. melléklet'!L68+'2. a. mell.'!L68)</f>
      </c>
      <c r="M68" s="210">
        <f>IF(('2. melléklet'!M68+'2. a. mell.'!M68)=0,"",'2. melléklet'!M68+'2. a. mell.'!M68)</f>
      </c>
      <c r="N68" s="210">
        <f>IF(('2. melléklet'!N68+'2. a. mell.'!N68)=0,"",'2. melléklet'!N68+'2. a. mell.'!N68)</f>
      </c>
    </row>
    <row r="69" spans="1:14" ht="15.75">
      <c r="A69" s="97" t="s">
        <v>692</v>
      </c>
      <c r="B69" s="98"/>
      <c r="C69" s="210">
        <f>IF(('2. melléklet'!C69+'2. a. mell.'!C69)=0,"",'2. melléklet'!C69+'2. a. mell.'!C69)</f>
      </c>
      <c r="D69" s="210">
        <f>IF(('2. melléklet'!D69+'2. a. mell.'!D69)=0,"",'2. melléklet'!D69+'2. a. mell.'!D69)</f>
      </c>
      <c r="E69" s="210">
        <f>IF(('2. melléklet'!E69+'2. a. mell.'!E69)=0,"",'2. melléklet'!E69+'2. a. mell.'!E69)</f>
      </c>
      <c r="F69" s="210">
        <f>IF(('2. melléklet'!F69+'2. a. mell.'!F69)=0,"",'2. melléklet'!F69+'2. a. mell.'!F69)</f>
      </c>
      <c r="G69" s="210">
        <f>IF(('2. melléklet'!G69+'2. a. mell.'!G69)=0,"",'2. melléklet'!G69+'2. a. mell.'!G69)</f>
      </c>
      <c r="H69" s="210">
        <f>IF(('2. melléklet'!H69+'2. a. mell.'!H69)=0,"",'2. melléklet'!H69+'2. a. mell.'!H69)</f>
      </c>
      <c r="I69" s="210">
        <f>IF(('2. melléklet'!I69+'2. a. mell.'!I69)=0,"",'2. melléklet'!I69+'2. a. mell.'!I69)</f>
      </c>
      <c r="J69" s="210">
        <f>IF(('2. melléklet'!J69+'2. a. mell.'!J69)=0,"",'2. melléklet'!J69+'2. a. mell.'!J69)</f>
      </c>
      <c r="K69" s="210">
        <f>IF(('2. melléklet'!K69+'2. a. mell.'!K69)=0,"",'2. melléklet'!K69+'2. a. mell.'!K69)</f>
      </c>
      <c r="L69" s="210">
        <f>IF(('2. melléklet'!L69+'2. a. mell.'!L69)=0,"",'2. melléklet'!L69+'2. a. mell.'!L69)</f>
      </c>
      <c r="M69" s="210">
        <f>IF(('2. melléklet'!M69+'2. a. mell.'!M69)=0,"",'2. melléklet'!M69+'2. a. mell.'!M69)</f>
      </c>
      <c r="N69" s="210">
        <f>IF(('2. melléklet'!N69+'2. a. mell.'!N69)=0,"",'2. melléklet'!N69+'2. a. mell.'!N69)</f>
      </c>
    </row>
    <row r="70" spans="1:14" ht="15">
      <c r="A70" s="36" t="s">
        <v>607</v>
      </c>
      <c r="B70" s="5" t="s">
        <v>478</v>
      </c>
      <c r="C70" s="203">
        <f>IF(('2. melléklet'!C70+'2. a. mell.'!C70)=0,"",'2. melléklet'!C70+'2. a. mell.'!C70)</f>
      </c>
      <c r="D70" s="203">
        <f>IF(('2. melléklet'!D70+'2. a. mell.'!D70)=0,"",'2. melléklet'!D70+'2. a. mell.'!D70)</f>
      </c>
      <c r="E70" s="203">
        <f>IF(('2. melléklet'!E70+'2. a. mell.'!E70)=0,"",'2. melléklet'!E70+'2. a. mell.'!E70)</f>
      </c>
      <c r="F70" s="203">
        <f>IF(('2. melléklet'!F70+'2. a. mell.'!F70)=0,"",'2. melléklet'!F70+'2. a. mell.'!F70)</f>
      </c>
      <c r="G70" s="203">
        <f>IF(('2. melléklet'!G70+'2. a. mell.'!G70)=0,"",'2. melléklet'!G70+'2. a. mell.'!G70)</f>
      </c>
      <c r="H70" s="203">
        <f>IF(('2. melléklet'!H70+'2. a. mell.'!H70)=0,"",'2. melléklet'!H70+'2. a. mell.'!H70)</f>
      </c>
      <c r="I70" s="203">
        <f>IF(('2. melléklet'!I70+'2. a. mell.'!I70)=0,"",'2. melléklet'!I70+'2. a. mell.'!I70)</f>
      </c>
      <c r="J70" s="203">
        <f>IF(('2. melléklet'!J70+'2. a. mell.'!J70)=0,"",'2. melléklet'!J70+'2. a. mell.'!J70)</f>
      </c>
      <c r="K70" s="203">
        <f>IF(('2. melléklet'!K70+'2. a. mell.'!K70)=0,"",'2. melléklet'!K70+'2. a. mell.'!K70)</f>
      </c>
      <c r="L70" s="203">
        <f>IF(('2. melléklet'!L70+'2. a. mell.'!L70)=0,"",'2. melléklet'!L70+'2. a. mell.'!L70)</f>
      </c>
      <c r="M70" s="203">
        <f>IF(('2. melléklet'!M70+'2. a. mell.'!M70)=0,"",'2. melléklet'!M70+'2. a. mell.'!M70)</f>
      </c>
      <c r="N70" s="203">
        <f>IF(('2. melléklet'!N70+'2. a. mell.'!N70)=0,"",'2. melléklet'!N70+'2. a. mell.'!N70)</f>
      </c>
    </row>
    <row r="71" spans="1:14" ht="15">
      <c r="A71" s="13" t="s">
        <v>479</v>
      </c>
      <c r="B71" s="5" t="s">
        <v>480</v>
      </c>
      <c r="C71" s="203">
        <f>IF(('2. melléklet'!C71+'2. a. mell.'!C71)=0,"",'2. melléklet'!C71+'2. a. mell.'!C71)</f>
      </c>
      <c r="D71" s="203">
        <f>IF(('2. melléklet'!D71+'2. a. mell.'!D71)=0,"",'2. melléklet'!D71+'2. a. mell.'!D71)</f>
      </c>
      <c r="E71" s="203">
        <f>IF(('2. melléklet'!E71+'2. a. mell.'!E71)=0,"",'2. melléklet'!E71+'2. a. mell.'!E71)</f>
      </c>
      <c r="F71" s="203">
        <f>IF(('2. melléklet'!F71+'2. a. mell.'!F71)=0,"",'2. melléklet'!F71+'2. a. mell.'!F71)</f>
      </c>
      <c r="G71" s="203">
        <f>IF(('2. melléklet'!G71+'2. a. mell.'!G71)=0,"",'2. melléklet'!G71+'2. a. mell.'!G71)</f>
      </c>
      <c r="H71" s="203">
        <f>IF(('2. melléklet'!H71+'2. a. mell.'!H71)=0,"",'2. melléklet'!H71+'2. a. mell.'!H71)</f>
      </c>
      <c r="I71" s="203">
        <f>IF(('2. melléklet'!I71+'2. a. mell.'!I71)=0,"",'2. melléklet'!I71+'2. a. mell.'!I71)</f>
      </c>
      <c r="J71" s="203">
        <f>IF(('2. melléklet'!J71+'2. a. mell.'!J71)=0,"",'2. melléklet'!J71+'2. a. mell.'!J71)</f>
      </c>
      <c r="K71" s="203">
        <f>IF(('2. melléklet'!K71+'2. a. mell.'!K71)=0,"",'2. melléklet'!K71+'2. a. mell.'!K71)</f>
      </c>
      <c r="L71" s="203">
        <f>IF(('2. melléklet'!L71+'2. a. mell.'!L71)=0,"",'2. melléklet'!L71+'2. a. mell.'!L71)</f>
      </c>
      <c r="M71" s="203">
        <f>IF(('2. melléklet'!M71+'2. a. mell.'!M71)=0,"",'2. melléklet'!M71+'2. a. mell.'!M71)</f>
      </c>
      <c r="N71" s="203">
        <f>IF(('2. melléklet'!N71+'2. a. mell.'!N71)=0,"",'2. melléklet'!N71+'2. a. mell.'!N71)</f>
      </c>
    </row>
    <row r="72" spans="1:14" ht="15">
      <c r="A72" s="36" t="s">
        <v>608</v>
      </c>
      <c r="B72" s="5" t="s">
        <v>481</v>
      </c>
      <c r="C72" s="203">
        <f>IF(('2. melléklet'!C72+'2. a. mell.'!C72)=0,"",'2. melléklet'!C72+'2. a. mell.'!C72)</f>
      </c>
      <c r="D72" s="203">
        <f>IF(('2. melléklet'!D72+'2. a. mell.'!D72)=0,"",'2. melléklet'!D72+'2. a. mell.'!D72)</f>
      </c>
      <c r="E72" s="203">
        <f>IF(('2. melléklet'!E72+'2. a. mell.'!E72)=0,"",'2. melléklet'!E72+'2. a. mell.'!E72)</f>
      </c>
      <c r="F72" s="203">
        <f>IF(('2. melléklet'!F72+'2. a. mell.'!F72)=0,"",'2. melléklet'!F72+'2. a. mell.'!F72)</f>
      </c>
      <c r="G72" s="203">
        <f>IF(('2. melléklet'!G72+'2. a. mell.'!G72)=0,"",'2. melléklet'!G72+'2. a. mell.'!G72)</f>
      </c>
      <c r="H72" s="203">
        <f>IF(('2. melléklet'!H72+'2. a. mell.'!H72)=0,"",'2. melléklet'!H72+'2. a. mell.'!H72)</f>
      </c>
      <c r="I72" s="203">
        <f>IF(('2. melléklet'!I72+'2. a. mell.'!I72)=0,"",'2. melléklet'!I72+'2. a. mell.'!I72)</f>
      </c>
      <c r="J72" s="203">
        <f>IF(('2. melléklet'!J72+'2. a. mell.'!J72)=0,"",'2. melléklet'!J72+'2. a. mell.'!J72)</f>
      </c>
      <c r="K72" s="203">
        <f>IF(('2. melléklet'!K72+'2. a. mell.'!K72)=0,"",'2. melléklet'!K72+'2. a. mell.'!K72)</f>
      </c>
      <c r="L72" s="203">
        <f>IF(('2. melléklet'!L72+'2. a. mell.'!L72)=0,"",'2. melléklet'!L72+'2. a. mell.'!L72)</f>
      </c>
      <c r="M72" s="203">
        <f>IF(('2. melléklet'!M72+'2. a. mell.'!M72)=0,"",'2. melléklet'!M72+'2. a. mell.'!M72)</f>
      </c>
      <c r="N72" s="203">
        <f>IF(('2. melléklet'!N72+'2. a. mell.'!N72)=0,"",'2. melléklet'!N72+'2. a. mell.'!N72)</f>
      </c>
    </row>
    <row r="73" spans="1:14" ht="15">
      <c r="A73" s="15" t="s">
        <v>627</v>
      </c>
      <c r="B73" s="7" t="s">
        <v>482</v>
      </c>
      <c r="C73" s="203">
        <f>IF(('2. melléklet'!C73+'2. a. mell.'!C73)=0,"",'2. melléklet'!C73+'2. a. mell.'!C73)</f>
      </c>
      <c r="D73" s="203">
        <f>IF(('2. melléklet'!D73+'2. a. mell.'!D73)=0,"",'2. melléklet'!D73+'2. a. mell.'!D73)</f>
      </c>
      <c r="E73" s="203">
        <f>IF(('2. melléklet'!E73+'2. a. mell.'!E73)=0,"",'2. melléklet'!E73+'2. a. mell.'!E73)</f>
      </c>
      <c r="F73" s="203">
        <f>IF(('2. melléklet'!F73+'2. a. mell.'!F73)=0,"",'2. melléklet'!F73+'2. a. mell.'!F73)</f>
      </c>
      <c r="G73" s="203">
        <f>IF(('2. melléklet'!G73+'2. a. mell.'!G73)=0,"",'2. melléklet'!G73+'2. a. mell.'!G73)</f>
      </c>
      <c r="H73" s="203">
        <f>IF(('2. melléklet'!H73+'2. a. mell.'!H73)=0,"",'2. melléklet'!H73+'2. a. mell.'!H73)</f>
      </c>
      <c r="I73" s="203">
        <f>IF(('2. melléklet'!I73+'2. a. mell.'!I73)=0,"",'2. melléklet'!I73+'2. a. mell.'!I73)</f>
      </c>
      <c r="J73" s="203">
        <f>IF(('2. melléklet'!J73+'2. a. mell.'!J73)=0,"",'2. melléklet'!J73+'2. a. mell.'!J73)</f>
      </c>
      <c r="K73" s="203">
        <f>IF(('2. melléklet'!K73+'2. a. mell.'!K73)=0,"",'2. melléklet'!K73+'2. a. mell.'!K73)</f>
      </c>
      <c r="L73" s="203">
        <f>IF(('2. melléklet'!L73+'2. a. mell.'!L73)=0,"",'2. melléklet'!L73+'2. a. mell.'!L73)</f>
      </c>
      <c r="M73" s="203">
        <f>IF(('2. melléklet'!M73+'2. a. mell.'!M73)=0,"",'2. melléklet'!M73+'2. a. mell.'!M73)</f>
      </c>
      <c r="N73" s="203">
        <f>IF(('2. melléklet'!N73+'2. a. mell.'!N73)=0,"",'2. melléklet'!N73+'2. a. mell.'!N73)</f>
      </c>
    </row>
    <row r="74" spans="1:14" ht="15">
      <c r="A74" s="13" t="s">
        <v>609</v>
      </c>
      <c r="B74" s="5" t="s">
        <v>483</v>
      </c>
      <c r="C74" s="203">
        <f>IF(('2. melléklet'!C74+'2. a. mell.'!C74)=0,"",'2. melléklet'!C74+'2. a. mell.'!C74)</f>
      </c>
      <c r="D74" s="203">
        <f>IF(('2. melléklet'!D74+'2. a. mell.'!D74)=0,"",'2. melléklet'!D74+'2. a. mell.'!D74)</f>
      </c>
      <c r="E74" s="203">
        <f>IF(('2. melléklet'!E74+'2. a. mell.'!E74)=0,"",'2. melléklet'!E74+'2. a. mell.'!E74)</f>
      </c>
      <c r="F74" s="203">
        <f>IF(('2. melléklet'!F74+'2. a. mell.'!F74)=0,"",'2. melléklet'!F74+'2. a. mell.'!F74)</f>
      </c>
      <c r="G74" s="203">
        <f>IF(('2. melléklet'!G74+'2. a. mell.'!G74)=0,"",'2. melléklet'!G74+'2. a. mell.'!G74)</f>
      </c>
      <c r="H74" s="203">
        <f>IF(('2. melléklet'!H74+'2. a. mell.'!H74)=0,"",'2. melléklet'!H74+'2. a. mell.'!H74)</f>
      </c>
      <c r="I74" s="203">
        <f>IF(('2. melléklet'!I74+'2. a. mell.'!I74)=0,"",'2. melléklet'!I74+'2. a. mell.'!I74)</f>
      </c>
      <c r="J74" s="203">
        <f>IF(('2. melléklet'!J74+'2. a. mell.'!J74)=0,"",'2. melléklet'!J74+'2. a. mell.'!J74)</f>
      </c>
      <c r="K74" s="203">
        <f>IF(('2. melléklet'!K74+'2. a. mell.'!K74)=0,"",'2. melléklet'!K74+'2. a. mell.'!K74)</f>
      </c>
      <c r="L74" s="203">
        <f>IF(('2. melléklet'!L74+'2. a. mell.'!L74)=0,"",'2. melléklet'!L74+'2. a. mell.'!L74)</f>
      </c>
      <c r="M74" s="203">
        <f>IF(('2. melléklet'!M74+'2. a. mell.'!M74)=0,"",'2. melléklet'!M74+'2. a. mell.'!M74)</f>
      </c>
      <c r="N74" s="203">
        <f>IF(('2. melléklet'!N74+'2. a. mell.'!N74)=0,"",'2. melléklet'!N74+'2. a. mell.'!N74)</f>
      </c>
    </row>
    <row r="75" spans="1:14" ht="15">
      <c r="A75" s="36" t="s">
        <v>484</v>
      </c>
      <c r="B75" s="5" t="s">
        <v>485</v>
      </c>
      <c r="C75" s="203">
        <f>IF(('2. melléklet'!C75+'2. a. mell.'!C75)=0,"",'2. melléklet'!C75+'2. a. mell.'!C75)</f>
      </c>
      <c r="D75" s="203">
        <f>IF(('2. melléklet'!D75+'2. a. mell.'!D75)=0,"",'2. melléklet'!D75+'2. a. mell.'!D75)</f>
      </c>
      <c r="E75" s="203">
        <f>IF(('2. melléklet'!E75+'2. a. mell.'!E75)=0,"",'2. melléklet'!E75+'2. a. mell.'!E75)</f>
      </c>
      <c r="F75" s="203">
        <f>IF(('2. melléklet'!F75+'2. a. mell.'!F75)=0,"",'2. melléklet'!F75+'2. a. mell.'!F75)</f>
      </c>
      <c r="G75" s="203">
        <f>IF(('2. melléklet'!G75+'2. a. mell.'!G75)=0,"",'2. melléklet'!G75+'2. a. mell.'!G75)</f>
      </c>
      <c r="H75" s="203">
        <f>IF(('2. melléklet'!H75+'2. a. mell.'!H75)=0,"",'2. melléklet'!H75+'2. a. mell.'!H75)</f>
      </c>
      <c r="I75" s="203">
        <f>IF(('2. melléklet'!I75+'2. a. mell.'!I75)=0,"",'2. melléklet'!I75+'2. a. mell.'!I75)</f>
      </c>
      <c r="J75" s="203">
        <f>IF(('2. melléklet'!J75+'2. a. mell.'!J75)=0,"",'2. melléklet'!J75+'2. a. mell.'!J75)</f>
      </c>
      <c r="K75" s="203">
        <f>IF(('2. melléklet'!K75+'2. a. mell.'!K75)=0,"",'2. melléklet'!K75+'2. a. mell.'!K75)</f>
      </c>
      <c r="L75" s="203">
        <f>IF(('2. melléklet'!L75+'2. a. mell.'!L75)=0,"",'2. melléklet'!L75+'2. a. mell.'!L75)</f>
      </c>
      <c r="M75" s="203">
        <f>IF(('2. melléklet'!M75+'2. a. mell.'!M75)=0,"",'2. melléklet'!M75+'2. a. mell.'!M75)</f>
      </c>
      <c r="N75" s="203">
        <f>IF(('2. melléklet'!N75+'2. a. mell.'!N75)=0,"",'2. melléklet'!N75+'2. a. mell.'!N75)</f>
      </c>
    </row>
    <row r="76" spans="1:14" ht="15">
      <c r="A76" s="13" t="s">
        <v>610</v>
      </c>
      <c r="B76" s="5" t="s">
        <v>486</v>
      </c>
      <c r="C76" s="203">
        <f>IF(('2. melléklet'!C76+'2. a. mell.'!C76)=0,"",'2. melléklet'!C76+'2. a. mell.'!C76)</f>
      </c>
      <c r="D76" s="203">
        <f>IF(('2. melléklet'!D76+'2. a. mell.'!D76)=0,"",'2. melléklet'!D76+'2. a. mell.'!D76)</f>
      </c>
      <c r="E76" s="203">
        <f>IF(('2. melléklet'!E76+'2. a. mell.'!E76)=0,"",'2. melléklet'!E76+'2. a. mell.'!E76)</f>
      </c>
      <c r="F76" s="203">
        <f>IF(('2. melléklet'!F76+'2. a. mell.'!F76)=0,"",'2. melléklet'!F76+'2. a. mell.'!F76)</f>
      </c>
      <c r="G76" s="203">
        <f>IF(('2. melléklet'!G76+'2. a. mell.'!G76)=0,"",'2. melléklet'!G76+'2. a. mell.'!G76)</f>
      </c>
      <c r="H76" s="203">
        <f>IF(('2. melléklet'!H76+'2. a. mell.'!H76)=0,"",'2. melléklet'!H76+'2. a. mell.'!H76)</f>
      </c>
      <c r="I76" s="203">
        <f>IF(('2. melléklet'!I76+'2. a. mell.'!I76)=0,"",'2. melléklet'!I76+'2. a. mell.'!I76)</f>
      </c>
      <c r="J76" s="203">
        <f>IF(('2. melléklet'!J76+'2. a. mell.'!J76)=0,"",'2. melléklet'!J76+'2. a. mell.'!J76)</f>
      </c>
      <c r="K76" s="203">
        <f>IF(('2. melléklet'!K76+'2. a. mell.'!K76)=0,"",'2. melléklet'!K76+'2. a. mell.'!K76)</f>
      </c>
      <c r="L76" s="203">
        <f>IF(('2. melléklet'!L76+'2. a. mell.'!L76)=0,"",'2. melléklet'!L76+'2. a. mell.'!L76)</f>
      </c>
      <c r="M76" s="203">
        <f>IF(('2. melléklet'!M76+'2. a. mell.'!M76)=0,"",'2. melléklet'!M76+'2. a. mell.'!M76)</f>
      </c>
      <c r="N76" s="203">
        <f>IF(('2. melléklet'!N76+'2. a. mell.'!N76)=0,"",'2. melléklet'!N76+'2. a. mell.'!N76)</f>
      </c>
    </row>
    <row r="77" spans="1:14" ht="15">
      <c r="A77" s="36" t="s">
        <v>487</v>
      </c>
      <c r="B77" s="5" t="s">
        <v>488</v>
      </c>
      <c r="C77" s="203">
        <f>IF(('2. melléklet'!C77+'2. a. mell.'!C77)=0,"",'2. melléklet'!C77+'2. a. mell.'!C77)</f>
      </c>
      <c r="D77" s="203">
        <f>IF(('2. melléklet'!D77+'2. a. mell.'!D77)=0,"",'2. melléklet'!D77+'2. a. mell.'!D77)</f>
      </c>
      <c r="E77" s="203">
        <f>IF(('2. melléklet'!E77+'2. a. mell.'!E77)=0,"",'2. melléklet'!E77+'2. a. mell.'!E77)</f>
      </c>
      <c r="F77" s="203">
        <f>IF(('2. melléklet'!F77+'2. a. mell.'!F77)=0,"",'2. melléklet'!F77+'2. a. mell.'!F77)</f>
      </c>
      <c r="G77" s="203">
        <f>IF(('2. melléklet'!G77+'2. a. mell.'!G77)=0,"",'2. melléklet'!G77+'2. a. mell.'!G77)</f>
      </c>
      <c r="H77" s="203">
        <f>IF(('2. melléklet'!H77+'2. a. mell.'!H77)=0,"",'2. melléklet'!H77+'2. a. mell.'!H77)</f>
      </c>
      <c r="I77" s="203">
        <f>IF(('2. melléklet'!I77+'2. a. mell.'!I77)=0,"",'2. melléklet'!I77+'2. a. mell.'!I77)</f>
      </c>
      <c r="J77" s="203">
        <f>IF(('2. melléklet'!J77+'2. a. mell.'!J77)=0,"",'2. melléklet'!J77+'2. a. mell.'!J77)</f>
      </c>
      <c r="K77" s="203">
        <f>IF(('2. melléklet'!K77+'2. a. mell.'!K77)=0,"",'2. melléklet'!K77+'2. a. mell.'!K77)</f>
      </c>
      <c r="L77" s="203">
        <f>IF(('2. melléklet'!L77+'2. a. mell.'!L77)=0,"",'2. melléklet'!L77+'2. a. mell.'!L77)</f>
      </c>
      <c r="M77" s="203">
        <f>IF(('2. melléklet'!M77+'2. a. mell.'!M77)=0,"",'2. melléklet'!M77+'2. a. mell.'!M77)</f>
      </c>
      <c r="N77" s="203">
        <f>IF(('2. melléklet'!N77+'2. a. mell.'!N77)=0,"",'2. melléklet'!N77+'2. a. mell.'!N77)</f>
      </c>
    </row>
    <row r="78" spans="1:14" ht="15">
      <c r="A78" s="14" t="s">
        <v>628</v>
      </c>
      <c r="B78" s="7" t="s">
        <v>489</v>
      </c>
      <c r="C78" s="203">
        <f>IF(('2. melléklet'!C78+'2. a. mell.'!C78)=0,"",'2. melléklet'!C78+'2. a. mell.'!C78)</f>
      </c>
      <c r="D78" s="203">
        <f>IF(('2. melléklet'!D78+'2. a. mell.'!D78)=0,"",'2. melléklet'!D78+'2. a. mell.'!D78)</f>
      </c>
      <c r="E78" s="203">
        <f>IF(('2. melléklet'!E78+'2. a. mell.'!E78)=0,"",'2. melléklet'!E78+'2. a. mell.'!E78)</f>
      </c>
      <c r="F78" s="203">
        <f>IF(('2. melléklet'!F78+'2. a. mell.'!F78)=0,"",'2. melléklet'!F78+'2. a. mell.'!F78)</f>
      </c>
      <c r="G78" s="203">
        <f>IF(('2. melléklet'!G78+'2. a. mell.'!G78)=0,"",'2. melléklet'!G78+'2. a. mell.'!G78)</f>
      </c>
      <c r="H78" s="203">
        <f>IF(('2. melléklet'!H78+'2. a. mell.'!H78)=0,"",'2. melléklet'!H78+'2. a. mell.'!H78)</f>
      </c>
      <c r="I78" s="203">
        <f>IF(('2. melléklet'!I78+'2. a. mell.'!I78)=0,"",'2. melléklet'!I78+'2. a. mell.'!I78)</f>
      </c>
      <c r="J78" s="203">
        <f>IF(('2. melléklet'!J78+'2. a. mell.'!J78)=0,"",'2. melléklet'!J78+'2. a. mell.'!J78)</f>
      </c>
      <c r="K78" s="203">
        <f>IF(('2. melléklet'!K78+'2. a. mell.'!K78)=0,"",'2. melléklet'!K78+'2. a. mell.'!K78)</f>
      </c>
      <c r="L78" s="203">
        <f>IF(('2. melléklet'!L78+'2. a. mell.'!L78)=0,"",'2. melléklet'!L78+'2. a. mell.'!L78)</f>
      </c>
      <c r="M78" s="203">
        <f>IF(('2. melléklet'!M78+'2. a. mell.'!M78)=0,"",'2. melléklet'!M78+'2. a. mell.'!M78)</f>
      </c>
      <c r="N78" s="203">
        <f>IF(('2. melléklet'!N78+'2. a. mell.'!N78)=0,"",'2. melléklet'!N78+'2. a. mell.'!N78)</f>
      </c>
    </row>
    <row r="79" spans="1:14" ht="15">
      <c r="A79" s="5" t="s">
        <v>689</v>
      </c>
      <c r="B79" s="5" t="s">
        <v>490</v>
      </c>
      <c r="C79" s="203">
        <f>IF(('2. melléklet'!C79+'2. a. mell.'!C79)=0,"",'2. melléklet'!C79+'2. a. mell.'!C79)</f>
        <v>20387521</v>
      </c>
      <c r="D79" s="203">
        <f>IF(('2. melléklet'!D79+'2. a. mell.'!D79)=0,"",'2. melléklet'!D79+'2. a. mell.'!D79)</f>
        <v>25571000</v>
      </c>
      <c r="E79" s="203">
        <f>IF(('2. melléklet'!E79+'2. a. mell.'!E79)=0,"",'2. melléklet'!E79+'2. a. mell.'!E79)</f>
        <v>25571000</v>
      </c>
      <c r="F79" s="203">
        <f>IF(('2. melléklet'!F79+'2. a. mell.'!F79)=0,"",'2. melléklet'!F79+'2. a. mell.'!F79)</f>
      </c>
      <c r="G79" s="203">
        <f>IF(('2. melléklet'!G79+'2. a. mell.'!G79)=0,"",'2. melléklet'!G79+'2. a. mell.'!G79)</f>
      </c>
      <c r="H79" s="203">
        <f>IF(('2. melléklet'!H79+'2. a. mell.'!H79)=0,"",'2. melléklet'!H79+'2. a. mell.'!H79)</f>
      </c>
      <c r="I79" s="203">
        <f>IF(('2. melléklet'!I79+'2. a. mell.'!I79)=0,"",'2. melléklet'!I79+'2. a. mell.'!I79)</f>
      </c>
      <c r="J79" s="203">
        <f>IF(('2. melléklet'!J79+'2. a. mell.'!J79)=0,"",'2. melléklet'!J79+'2. a. mell.'!J79)</f>
      </c>
      <c r="K79" s="203">
        <f>IF(('2. melléklet'!K79+'2. a. mell.'!K79)=0,"",'2. melléklet'!K79+'2. a. mell.'!K79)</f>
      </c>
      <c r="L79" s="203">
        <f>IF(('2. melléklet'!L79+'2. a. mell.'!L79)=0,"",'2. melléklet'!L79+'2. a. mell.'!L79)</f>
        <v>20387521</v>
      </c>
      <c r="M79" s="203">
        <f>IF(('2. melléklet'!M79+'2. a. mell.'!M79)=0,"",'2. melléklet'!M79+'2. a. mell.'!M79)</f>
        <v>25571000</v>
      </c>
      <c r="N79" s="203">
        <f>IF(('2. melléklet'!N79+'2. a. mell.'!N79)=0,"",'2. melléklet'!N79+'2. a. mell.'!N79)</f>
        <v>25571000</v>
      </c>
    </row>
    <row r="80" spans="1:14" ht="15">
      <c r="A80" s="5" t="s">
        <v>690</v>
      </c>
      <c r="B80" s="5" t="s">
        <v>490</v>
      </c>
      <c r="C80" s="203">
        <f>IF(('2. melléklet'!C80+'2. a. mell.'!C80)=0,"",'2. melléklet'!C80+'2. a. mell.'!C80)</f>
      </c>
      <c r="D80" s="203">
        <f>IF(('2. melléklet'!D80+'2. a. mell.'!D80)=0,"",'2. melléklet'!D80+'2. a. mell.'!D80)</f>
      </c>
      <c r="E80" s="203">
        <f>IF(('2. melléklet'!E80+'2. a. mell.'!E80)=0,"",'2. melléklet'!E80+'2. a. mell.'!E80)</f>
      </c>
      <c r="F80" s="203">
        <f>IF(('2. melléklet'!F80+'2. a. mell.'!F80)=0,"",'2. melléklet'!F80+'2. a. mell.'!F80)</f>
      </c>
      <c r="G80" s="203">
        <f>IF(('2. melléklet'!G80+'2. a. mell.'!G80)=0,"",'2. melléklet'!G80+'2. a. mell.'!G80)</f>
      </c>
      <c r="H80" s="203">
        <f>IF(('2. melléklet'!H80+'2. a. mell.'!H80)=0,"",'2. melléklet'!H80+'2. a. mell.'!H80)</f>
      </c>
      <c r="I80" s="203">
        <f>IF(('2. melléklet'!I80+'2. a. mell.'!I80)=0,"",'2. melléklet'!I80+'2. a. mell.'!I80)</f>
      </c>
      <c r="J80" s="203">
        <f>IF(('2. melléklet'!J80+'2. a. mell.'!J80)=0,"",'2. melléklet'!J80+'2. a. mell.'!J80)</f>
      </c>
      <c r="K80" s="203">
        <f>IF(('2. melléklet'!K80+'2. a. mell.'!K80)=0,"",'2. melléklet'!K80+'2. a. mell.'!K80)</f>
      </c>
      <c r="L80" s="203">
        <f>IF(('2. melléklet'!L80+'2. a. mell.'!L80)=0,"",'2. melléklet'!L80+'2. a. mell.'!L80)</f>
      </c>
      <c r="M80" s="203">
        <f>IF(('2. melléklet'!M80+'2. a. mell.'!M80)=0,"",'2. melléklet'!M80+'2. a. mell.'!M80)</f>
      </c>
      <c r="N80" s="203">
        <f>IF(('2. melléklet'!N80+'2. a. mell.'!N80)=0,"",'2. melléklet'!N80+'2. a. mell.'!N80)</f>
      </c>
    </row>
    <row r="81" spans="1:14" ht="15">
      <c r="A81" s="5" t="s">
        <v>687</v>
      </c>
      <c r="B81" s="5" t="s">
        <v>491</v>
      </c>
      <c r="C81" s="203">
        <f>IF(('2. melléklet'!C81+'2. a. mell.'!C81)=0,"",'2. melléklet'!C81+'2. a. mell.'!C81)</f>
      </c>
      <c r="D81" s="203">
        <f>IF(('2. melléklet'!D81+'2. a. mell.'!D81)=0,"",'2. melléklet'!D81+'2. a. mell.'!D81)</f>
      </c>
      <c r="E81" s="203">
        <f>IF(('2. melléklet'!E81+'2. a. mell.'!E81)=0,"",'2. melléklet'!E81+'2. a. mell.'!E81)</f>
      </c>
      <c r="F81" s="203">
        <f>IF(('2. melléklet'!F81+'2. a. mell.'!F81)=0,"",'2. melléklet'!F81+'2. a. mell.'!F81)</f>
      </c>
      <c r="G81" s="203">
        <f>IF(('2. melléklet'!G81+'2. a. mell.'!G81)=0,"",'2. melléklet'!G81+'2. a. mell.'!G81)</f>
      </c>
      <c r="H81" s="203">
        <f>IF(('2. melléklet'!H81+'2. a. mell.'!H81)=0,"",'2. melléklet'!H81+'2. a. mell.'!H81)</f>
      </c>
      <c r="I81" s="203">
        <f>IF(('2. melléklet'!I81+'2. a. mell.'!I81)=0,"",'2. melléklet'!I81+'2. a. mell.'!I81)</f>
      </c>
      <c r="J81" s="203">
        <f>IF(('2. melléklet'!J81+'2. a. mell.'!J81)=0,"",'2. melléklet'!J81+'2. a. mell.'!J81)</f>
      </c>
      <c r="K81" s="203">
        <f>IF(('2. melléklet'!K81+'2. a. mell.'!K81)=0,"",'2. melléklet'!K81+'2. a. mell.'!K81)</f>
      </c>
      <c r="L81" s="203">
        <f>IF(('2. melléklet'!L81+'2. a. mell.'!L81)=0,"",'2. melléklet'!L81+'2. a. mell.'!L81)</f>
      </c>
      <c r="M81" s="203">
        <f>IF(('2. melléklet'!M81+'2. a. mell.'!M81)=0,"",'2. melléklet'!M81+'2. a. mell.'!M81)</f>
      </c>
      <c r="N81" s="203">
        <f>IF(('2. melléklet'!N81+'2. a. mell.'!N81)=0,"",'2. melléklet'!N81+'2. a. mell.'!N81)</f>
      </c>
    </row>
    <row r="82" spans="1:14" ht="15">
      <c r="A82" s="5" t="s">
        <v>688</v>
      </c>
      <c r="B82" s="5" t="s">
        <v>491</v>
      </c>
      <c r="C82" s="203">
        <f>IF(('2. melléklet'!C82+'2. a. mell.'!C82)=0,"",'2. melléklet'!C82+'2. a. mell.'!C82)</f>
      </c>
      <c r="D82" s="203">
        <f>IF(('2. melléklet'!D82+'2. a. mell.'!D82)=0,"",'2. melléklet'!D82+'2. a. mell.'!D82)</f>
      </c>
      <c r="E82" s="203">
        <f>IF(('2. melléklet'!E82+'2. a. mell.'!E82)=0,"",'2. melléklet'!E82+'2. a. mell.'!E82)</f>
      </c>
      <c r="F82" s="203">
        <f>IF(('2. melléklet'!F82+'2. a. mell.'!F82)=0,"",'2. melléklet'!F82+'2. a. mell.'!F82)</f>
      </c>
      <c r="G82" s="203">
        <f>IF(('2. melléklet'!G82+'2. a. mell.'!G82)=0,"",'2. melléklet'!G82+'2. a. mell.'!G82)</f>
      </c>
      <c r="H82" s="203">
        <f>IF(('2. melléklet'!H82+'2. a. mell.'!H82)=0,"",'2. melléklet'!H82+'2. a. mell.'!H82)</f>
      </c>
      <c r="I82" s="203">
        <f>IF(('2. melléklet'!I82+'2. a. mell.'!I82)=0,"",'2. melléklet'!I82+'2. a. mell.'!I82)</f>
      </c>
      <c r="J82" s="203">
        <f>IF(('2. melléklet'!J82+'2. a. mell.'!J82)=0,"",'2. melléklet'!J82+'2. a. mell.'!J82)</f>
      </c>
      <c r="K82" s="203">
        <f>IF(('2. melléklet'!K82+'2. a. mell.'!K82)=0,"",'2. melléklet'!K82+'2. a. mell.'!K82)</f>
      </c>
      <c r="L82" s="203">
        <f>IF(('2. melléklet'!L82+'2. a. mell.'!L82)=0,"",'2. melléklet'!L82+'2. a. mell.'!L82)</f>
      </c>
      <c r="M82" s="203">
        <f>IF(('2. melléklet'!M82+'2. a. mell.'!M82)=0,"",'2. melléklet'!M82+'2. a. mell.'!M82)</f>
      </c>
      <c r="N82" s="203">
        <f>IF(('2. melléklet'!N82+'2. a. mell.'!N82)=0,"",'2. melléklet'!N82+'2. a. mell.'!N82)</f>
      </c>
    </row>
    <row r="83" spans="1:14" ht="15">
      <c r="A83" s="7" t="s">
        <v>629</v>
      </c>
      <c r="B83" s="7" t="s">
        <v>492</v>
      </c>
      <c r="C83" s="205">
        <f>IF(('2. melléklet'!C83+'2. a. mell.'!C83)=0,"",'2. melléklet'!C83+'2. a. mell.'!C83)</f>
        <v>20387521</v>
      </c>
      <c r="D83" s="205">
        <f>IF(('2. melléklet'!D83+'2. a. mell.'!D83)=0,"",'2. melléklet'!D83+'2. a. mell.'!D83)</f>
        <v>25571000</v>
      </c>
      <c r="E83" s="205">
        <f>IF(('2. melléklet'!E83+'2. a. mell.'!E83)=0,"",'2. melléklet'!E83+'2. a. mell.'!E83)</f>
        <v>25571000</v>
      </c>
      <c r="F83" s="205">
        <f>IF(('2. melléklet'!F83+'2. a. mell.'!F83)=0,"",'2. melléklet'!F83+'2. a. mell.'!F83)</f>
      </c>
      <c r="G83" s="205">
        <f>IF(('2. melléklet'!G83+'2. a. mell.'!G83)=0,"",'2. melléklet'!G83+'2. a. mell.'!G83)</f>
      </c>
      <c r="H83" s="205">
        <f>IF(('2. melléklet'!H83+'2. a. mell.'!H83)=0,"",'2. melléklet'!H83+'2. a. mell.'!H83)</f>
      </c>
      <c r="I83" s="205">
        <f>IF(('2. melléklet'!I83+'2. a. mell.'!I83)=0,"",'2. melléklet'!I83+'2. a. mell.'!I83)</f>
      </c>
      <c r="J83" s="205">
        <f>IF(('2. melléklet'!J83+'2. a. mell.'!J83)=0,"",'2. melléklet'!J83+'2. a. mell.'!J83)</f>
      </c>
      <c r="K83" s="205">
        <f>IF(('2. melléklet'!K83+'2. a. mell.'!K83)=0,"",'2. melléklet'!K83+'2. a. mell.'!K83)</f>
      </c>
      <c r="L83" s="205">
        <f>IF(('2. melléklet'!L83+'2. a. mell.'!L83)=0,"",'2. melléklet'!L83+'2. a. mell.'!L83)</f>
        <v>20387521</v>
      </c>
      <c r="M83" s="205">
        <f>IF(('2. melléklet'!M83+'2. a. mell.'!M83)=0,"",'2. melléklet'!M83+'2. a. mell.'!M83)</f>
        <v>25571000</v>
      </c>
      <c r="N83" s="205">
        <f>IF(('2. melléklet'!N83+'2. a. mell.'!N83)=0,"",'2. melléklet'!N83+'2. a. mell.'!N83)</f>
        <v>25571000</v>
      </c>
    </row>
    <row r="84" spans="1:14" ht="15">
      <c r="A84" s="36" t="s">
        <v>493</v>
      </c>
      <c r="B84" s="5" t="s">
        <v>494</v>
      </c>
      <c r="C84" s="203">
        <f>IF(('2. melléklet'!C84+'2. a. mell.'!C84)=0,"",'2. melléklet'!C84+'2. a. mell.'!C84)</f>
      </c>
      <c r="D84" s="203">
        <f>IF(('2. melléklet'!D84+'2. a. mell.'!D84)=0,"",'2. melléklet'!D84+'2. a. mell.'!D84)</f>
      </c>
      <c r="E84" s="203">
        <f>IF(('2. melléklet'!E84+'2. a. mell.'!E84)=0,"",'2. melléklet'!E84+'2. a. mell.'!E84)</f>
        <v>5703551</v>
      </c>
      <c r="F84" s="203">
        <f>IF(('2. melléklet'!F84+'2. a. mell.'!F84)=0,"",'2. melléklet'!F84+'2. a. mell.'!F84)</f>
      </c>
      <c r="G84" s="203">
        <f>IF(('2. melléklet'!G84+'2. a. mell.'!G84)=0,"",'2. melléklet'!G84+'2. a. mell.'!G84)</f>
      </c>
      <c r="H84" s="203">
        <f>IF(('2. melléklet'!H84+'2. a. mell.'!H84)=0,"",'2. melléklet'!H84+'2. a. mell.'!H84)</f>
      </c>
      <c r="I84" s="203">
        <f>IF(('2. melléklet'!I84+'2. a. mell.'!I84)=0,"",'2. melléklet'!I84+'2. a. mell.'!I84)</f>
      </c>
      <c r="J84" s="203">
        <f>IF(('2. melléklet'!J84+'2. a. mell.'!J84)=0,"",'2. melléklet'!J84+'2. a. mell.'!J84)</f>
      </c>
      <c r="K84" s="203">
        <f>IF(('2. melléklet'!K84+'2. a. mell.'!K84)=0,"",'2. melléklet'!K84+'2. a. mell.'!K84)</f>
      </c>
      <c r="L84" s="203">
        <f>IF(('2. melléklet'!L84+'2. a. mell.'!L84)=0,"",'2. melléklet'!L84+'2. a. mell.'!L84)</f>
      </c>
      <c r="M84" s="203">
        <f>IF(('2. melléklet'!M84+'2. a. mell.'!M84)=0,"",'2. melléklet'!M84+'2. a. mell.'!M84)</f>
      </c>
      <c r="N84" s="203">
        <f>IF(('2. melléklet'!N84+'2. a. mell.'!N84)=0,"",'2. melléklet'!N84+'2. a. mell.'!N84)</f>
        <v>5703551</v>
      </c>
    </row>
    <row r="85" spans="1:14" ht="15">
      <c r="A85" s="36" t="s">
        <v>495</v>
      </c>
      <c r="B85" s="5" t="s">
        <v>496</v>
      </c>
      <c r="C85" s="203">
        <f>IF(('2. melléklet'!C85+'2. a. mell.'!C85)=0,"",'2. melléklet'!C85+'2. a. mell.'!C85)</f>
      </c>
      <c r="D85" s="203">
        <f>IF(('2. melléklet'!D85+'2. a. mell.'!D85)=0,"",'2. melléklet'!D85+'2. a. mell.'!D85)</f>
      </c>
      <c r="E85" s="203">
        <f>IF(('2. melléklet'!E85+'2. a. mell.'!E85)=0,"",'2. melléklet'!E85+'2. a. mell.'!E85)</f>
      </c>
      <c r="F85" s="203">
        <f>IF(('2. melléklet'!F85+'2. a. mell.'!F85)=0,"",'2. melléklet'!F85+'2. a. mell.'!F85)</f>
      </c>
      <c r="G85" s="203">
        <f>IF(('2. melléklet'!G85+'2. a. mell.'!G85)=0,"",'2. melléklet'!G85+'2. a. mell.'!G85)</f>
      </c>
      <c r="H85" s="203">
        <f>IF(('2. melléklet'!H85+'2. a. mell.'!H85)=0,"",'2. melléklet'!H85+'2. a. mell.'!H85)</f>
      </c>
      <c r="I85" s="203">
        <f>IF(('2. melléklet'!I85+'2. a. mell.'!I85)=0,"",'2. melléklet'!I85+'2. a. mell.'!I85)</f>
      </c>
      <c r="J85" s="203">
        <f>IF(('2. melléklet'!J85+'2. a. mell.'!J85)=0,"",'2. melléklet'!J85+'2. a. mell.'!J85)</f>
      </c>
      <c r="K85" s="203">
        <f>IF(('2. melléklet'!K85+'2. a. mell.'!K85)=0,"",'2. melléklet'!K85+'2. a. mell.'!K85)</f>
      </c>
      <c r="L85" s="203">
        <f>IF(('2. melléklet'!L85+'2. a. mell.'!L85)=0,"",'2. melléklet'!L85+'2. a. mell.'!L85)</f>
      </c>
      <c r="M85" s="203">
        <f>IF(('2. melléklet'!M85+'2. a. mell.'!M85)=0,"",'2. melléklet'!M85+'2. a. mell.'!M85)</f>
      </c>
      <c r="N85" s="203">
        <f>IF(('2. melléklet'!N85+'2. a. mell.'!N85)=0,"",'2. melléklet'!N85+'2. a. mell.'!N85)</f>
      </c>
    </row>
    <row r="86" spans="1:14" ht="15">
      <c r="A86" s="36" t="s">
        <v>497</v>
      </c>
      <c r="B86" s="5" t="s">
        <v>498</v>
      </c>
      <c r="C86" s="203"/>
      <c r="D86" s="203"/>
      <c r="E86" s="203"/>
      <c r="F86" s="203">
        <f>IF(('2. melléklet'!F86+'2. a. mell.'!F86)=0,"",'2. melléklet'!F86+'2. a. mell.'!F86)</f>
      </c>
      <c r="G86" s="203">
        <f>IF(('2. melléklet'!G86+'2. a. mell.'!G86)=0,"",'2. melléklet'!G86+'2. a. mell.'!G86)</f>
      </c>
      <c r="H86" s="203">
        <f>IF(('2. melléklet'!H86+'2. a. mell.'!H86)=0,"",'2. melléklet'!H86+'2. a. mell.'!H86)</f>
      </c>
      <c r="I86" s="203">
        <f>IF(('2. melléklet'!I86+'2. a. mell.'!I86)=0,"",'2. melléklet'!I86+'2. a. mell.'!I86)</f>
      </c>
      <c r="J86" s="203">
        <f>IF(('2. melléklet'!J86+'2. a. mell.'!J86)=0,"",'2. melléklet'!J86+'2. a. mell.'!J86)</f>
      </c>
      <c r="K86" s="203">
        <f>IF(('2. melléklet'!K86+'2. a. mell.'!K86)=0,"",'2. melléklet'!K86+'2. a. mell.'!K86)</f>
      </c>
      <c r="L86" s="203"/>
      <c r="M86" s="203"/>
      <c r="N86" s="203"/>
    </row>
    <row r="87" spans="1:14" ht="15">
      <c r="A87" s="36" t="s">
        <v>499</v>
      </c>
      <c r="B87" s="5" t="s">
        <v>500</v>
      </c>
      <c r="C87" s="203">
        <f>IF(('2. melléklet'!C87+'2. a. mell.'!C87)=0,"",'2. melléklet'!C87+'2. a. mell.'!C87)</f>
      </c>
      <c r="D87" s="203">
        <f>IF(('2. melléklet'!D87+'2. a. mell.'!D87)=0,"",'2. melléklet'!D87+'2. a. mell.'!D87)</f>
      </c>
      <c r="E87" s="203">
        <f>IF(('2. melléklet'!E87+'2. a. mell.'!E87)=0,"",'2. melléklet'!E87+'2. a. mell.'!E87)</f>
      </c>
      <c r="F87" s="203">
        <f>IF(('2. melléklet'!F87+'2. a. mell.'!F87)=0,"",'2. melléklet'!F87+'2. a. mell.'!F87)</f>
      </c>
      <c r="G87" s="203">
        <f>IF(('2. melléklet'!G87+'2. a. mell.'!G87)=0,"",'2. melléklet'!G87+'2. a. mell.'!G87)</f>
      </c>
      <c r="H87" s="203">
        <f>IF(('2. melléklet'!H87+'2. a. mell.'!H87)=0,"",'2. melléklet'!H87+'2. a. mell.'!H87)</f>
      </c>
      <c r="I87" s="203">
        <f>IF(('2. melléklet'!I87+'2. a. mell.'!I87)=0,"",'2. melléklet'!I87+'2. a. mell.'!I87)</f>
      </c>
      <c r="J87" s="203">
        <f>IF(('2. melléklet'!J87+'2. a. mell.'!J87)=0,"",'2. melléklet'!J87+'2. a. mell.'!J87)</f>
      </c>
      <c r="K87" s="203">
        <f>IF(('2. melléklet'!K87+'2. a. mell.'!K87)=0,"",'2. melléklet'!K87+'2. a. mell.'!K87)</f>
      </c>
      <c r="L87" s="203">
        <f>IF(('2. melléklet'!L87+'2. a. mell.'!L87)=0,"",'2. melléklet'!L87+'2. a. mell.'!L87)</f>
      </c>
      <c r="M87" s="203">
        <f>IF(('2. melléklet'!M87+'2. a. mell.'!M87)=0,"",'2. melléklet'!M87+'2. a. mell.'!M87)</f>
      </c>
      <c r="N87" s="203">
        <f>IF(('2. melléklet'!N87+'2. a. mell.'!N87)=0,"",'2. melléklet'!N87+'2. a. mell.'!N87)</f>
      </c>
    </row>
    <row r="88" spans="1:14" ht="15">
      <c r="A88" s="13" t="s">
        <v>611</v>
      </c>
      <c r="B88" s="5" t="s">
        <v>501</v>
      </c>
      <c r="C88" s="203">
        <f>IF(('2. melléklet'!C88+'2. a. mell.'!C88)=0,"",'2. melléklet'!C88+'2. a. mell.'!C88)</f>
      </c>
      <c r="D88" s="203">
        <f>IF(('2. melléklet'!D88+'2. a. mell.'!D88)=0,"",'2. melléklet'!D88+'2. a. mell.'!D88)</f>
      </c>
      <c r="E88" s="203">
        <f>IF(('2. melléklet'!E88+'2. a. mell.'!E88)=0,"",'2. melléklet'!E88+'2. a. mell.'!E88)</f>
      </c>
      <c r="F88" s="203">
        <f>IF(('2. melléklet'!F88+'2. a. mell.'!F88)=0,"",'2. melléklet'!F88+'2. a. mell.'!F88)</f>
      </c>
      <c r="G88" s="203">
        <f>IF(('2. melléklet'!G88+'2. a. mell.'!G88)=0,"",'2. melléklet'!G88+'2. a. mell.'!G88)</f>
      </c>
      <c r="H88" s="203">
        <f>IF(('2. melléklet'!H88+'2. a. mell.'!H88)=0,"",'2. melléklet'!H88+'2. a. mell.'!H88)</f>
      </c>
      <c r="I88" s="203">
        <f>IF(('2. melléklet'!I88+'2. a. mell.'!I88)=0,"",'2. melléklet'!I88+'2. a. mell.'!I88)</f>
      </c>
      <c r="J88" s="203">
        <f>IF(('2. melléklet'!J88+'2. a. mell.'!J88)=0,"",'2. melléklet'!J88+'2. a. mell.'!J88)</f>
      </c>
      <c r="K88" s="203">
        <f>IF(('2. melléklet'!K88+'2. a. mell.'!K88)=0,"",'2. melléklet'!K88+'2. a. mell.'!K88)</f>
      </c>
      <c r="L88" s="203">
        <f>IF(('2. melléklet'!L88+'2. a. mell.'!L88)=0,"",'2. melléklet'!L88+'2. a. mell.'!L88)</f>
      </c>
      <c r="M88" s="203">
        <f>IF(('2. melléklet'!M88+'2. a. mell.'!M88)=0,"",'2. melléklet'!M88+'2. a. mell.'!M88)</f>
      </c>
      <c r="N88" s="203">
        <f>IF(('2. melléklet'!N88+'2. a. mell.'!N88)=0,"",'2. melléklet'!N88+'2. a. mell.'!N88)</f>
      </c>
    </row>
    <row r="89" spans="1:14" ht="15">
      <c r="A89" s="15" t="s">
        <v>630</v>
      </c>
      <c r="B89" s="7" t="s">
        <v>503</v>
      </c>
      <c r="C89" s="205"/>
      <c r="D89" s="205"/>
      <c r="E89" s="205"/>
      <c r="F89" s="205">
        <f>IF(('2. melléklet'!F89+'2. a. mell.'!F89)=0,"",'2. melléklet'!F89+'2. a. mell.'!F89)</f>
      </c>
      <c r="G89" s="205">
        <f>IF(('2. melléklet'!G89+'2. a. mell.'!G89)=0,"",'2. melléklet'!G89+'2. a. mell.'!G89)</f>
      </c>
      <c r="H89" s="205">
        <f>IF(('2. melléklet'!H89+'2. a. mell.'!H89)=0,"",'2. melléklet'!H89+'2. a. mell.'!H89)</f>
      </c>
      <c r="I89" s="205">
        <f>IF(('2. melléklet'!I89+'2. a. mell.'!I89)=0,"",'2. melléklet'!I89+'2. a. mell.'!I89)</f>
      </c>
      <c r="J89" s="205">
        <f>IF(('2. melléklet'!J89+'2. a. mell.'!J89)=0,"",'2. melléklet'!J89+'2. a. mell.'!J89)</f>
      </c>
      <c r="K89" s="205">
        <f>IF(('2. melléklet'!K89+'2. a. mell.'!K89)=0,"",'2. melléklet'!K89+'2. a. mell.'!K89)</f>
      </c>
      <c r="L89" s="205"/>
      <c r="M89" s="205"/>
      <c r="N89" s="205"/>
    </row>
    <row r="90" spans="1:14" ht="15">
      <c r="A90" s="13" t="s">
        <v>504</v>
      </c>
      <c r="B90" s="5" t="s">
        <v>505</v>
      </c>
      <c r="C90" s="203">
        <f>IF(('2. melléklet'!C90+'2. a. mell.'!C90)=0,"",'2. melléklet'!C90+'2. a. mell.'!C90)</f>
      </c>
      <c r="D90" s="203">
        <f>IF(('2. melléklet'!D90+'2. a. mell.'!D90)=0,"",'2. melléklet'!D90+'2. a. mell.'!D90)</f>
      </c>
      <c r="E90" s="203">
        <f>IF(('2. melléklet'!E90+'2. a. mell.'!E90)=0,"",'2. melléklet'!E90+'2. a. mell.'!E90)</f>
      </c>
      <c r="F90" s="203">
        <f>IF(('2. melléklet'!F90+'2. a. mell.'!F90)=0,"",'2. melléklet'!F90+'2. a. mell.'!F90)</f>
      </c>
      <c r="G90" s="203">
        <f>IF(('2. melléklet'!G90+'2. a. mell.'!G90)=0,"",'2. melléklet'!G90+'2. a. mell.'!G90)</f>
      </c>
      <c r="H90" s="203">
        <f>IF(('2. melléklet'!H90+'2. a. mell.'!H90)=0,"",'2. melléklet'!H90+'2. a. mell.'!H90)</f>
      </c>
      <c r="I90" s="203">
        <f>IF(('2. melléklet'!I90+'2. a. mell.'!I90)=0,"",'2. melléklet'!I90+'2. a. mell.'!I90)</f>
      </c>
      <c r="J90" s="203">
        <f>IF(('2. melléklet'!J90+'2. a. mell.'!J90)=0,"",'2. melléklet'!J90+'2. a. mell.'!J90)</f>
      </c>
      <c r="K90" s="203">
        <f>IF(('2. melléklet'!K90+'2. a. mell.'!K90)=0,"",'2. melléklet'!K90+'2. a. mell.'!K90)</f>
      </c>
      <c r="L90" s="203">
        <f>IF(('2. melléklet'!L90+'2. a. mell.'!L90)=0,"",'2. melléklet'!L90+'2. a. mell.'!L90)</f>
      </c>
      <c r="M90" s="203">
        <f>IF(('2. melléklet'!M90+'2. a. mell.'!M90)=0,"",'2. melléklet'!M90+'2. a. mell.'!M90)</f>
      </c>
      <c r="N90" s="203">
        <f>IF(('2. melléklet'!N90+'2. a. mell.'!N90)=0,"",'2. melléklet'!N90+'2. a. mell.'!N90)</f>
      </c>
    </row>
    <row r="91" spans="1:14" ht="15">
      <c r="A91" s="13" t="s">
        <v>506</v>
      </c>
      <c r="B91" s="5" t="s">
        <v>507</v>
      </c>
      <c r="C91" s="203">
        <f>IF(('2. melléklet'!C91+'2. a. mell.'!C91)=0,"",'2. melléklet'!C91+'2. a. mell.'!C91)</f>
      </c>
      <c r="D91" s="203">
        <f>IF(('2. melléklet'!D91+'2. a. mell.'!D91)=0,"",'2. melléklet'!D91+'2. a. mell.'!D91)</f>
      </c>
      <c r="E91" s="203">
        <f>IF(('2. melléklet'!E91+'2. a. mell.'!E91)=0,"",'2. melléklet'!E91+'2. a. mell.'!E91)</f>
      </c>
      <c r="F91" s="203">
        <f>IF(('2. melléklet'!F91+'2. a. mell.'!F91)=0,"",'2. melléklet'!F91+'2. a. mell.'!F91)</f>
      </c>
      <c r="G91" s="203">
        <f>IF(('2. melléklet'!G91+'2. a. mell.'!G91)=0,"",'2. melléklet'!G91+'2. a. mell.'!G91)</f>
      </c>
      <c r="H91" s="203">
        <f>IF(('2. melléklet'!H91+'2. a. mell.'!H91)=0,"",'2. melléklet'!H91+'2. a. mell.'!H91)</f>
      </c>
      <c r="I91" s="203">
        <f>IF(('2. melléklet'!I91+'2. a. mell.'!I91)=0,"",'2. melléklet'!I91+'2. a. mell.'!I91)</f>
      </c>
      <c r="J91" s="203">
        <f>IF(('2. melléklet'!J91+'2. a. mell.'!J91)=0,"",'2. melléklet'!J91+'2. a. mell.'!J91)</f>
      </c>
      <c r="K91" s="203">
        <f>IF(('2. melléklet'!K91+'2. a. mell.'!K91)=0,"",'2. melléklet'!K91+'2. a. mell.'!K91)</f>
      </c>
      <c r="L91" s="203">
        <f>IF(('2. melléklet'!L91+'2. a. mell.'!L91)=0,"",'2. melléklet'!L91+'2. a. mell.'!L91)</f>
      </c>
      <c r="M91" s="203">
        <f>IF(('2. melléklet'!M91+'2. a. mell.'!M91)=0,"",'2. melléklet'!M91+'2. a. mell.'!M91)</f>
      </c>
      <c r="N91" s="203">
        <f>IF(('2. melléklet'!N91+'2. a. mell.'!N91)=0,"",'2. melléklet'!N91+'2. a. mell.'!N91)</f>
      </c>
    </row>
    <row r="92" spans="1:14" ht="15">
      <c r="A92" s="36" t="s">
        <v>508</v>
      </c>
      <c r="B92" s="5" t="s">
        <v>509</v>
      </c>
      <c r="C92" s="203">
        <f>IF(('2. melléklet'!C92+'2. a. mell.'!C92)=0,"",'2. melléklet'!C92+'2. a. mell.'!C92)</f>
      </c>
      <c r="D92" s="203">
        <f>IF(('2. melléklet'!D92+'2. a. mell.'!D92)=0,"",'2. melléklet'!D92+'2. a. mell.'!D92)</f>
      </c>
      <c r="E92" s="203">
        <f>IF(('2. melléklet'!E92+'2. a. mell.'!E92)=0,"",'2. melléklet'!E92+'2. a. mell.'!E92)</f>
      </c>
      <c r="F92" s="203">
        <f>IF(('2. melléklet'!F92+'2. a. mell.'!F92)=0,"",'2. melléklet'!F92+'2. a. mell.'!F92)</f>
      </c>
      <c r="G92" s="203">
        <f>IF(('2. melléklet'!G92+'2. a. mell.'!G92)=0,"",'2. melléklet'!G92+'2. a. mell.'!G92)</f>
      </c>
      <c r="H92" s="203">
        <f>IF(('2. melléklet'!H92+'2. a. mell.'!H92)=0,"",'2. melléklet'!H92+'2. a. mell.'!H92)</f>
      </c>
      <c r="I92" s="203">
        <f>IF(('2. melléklet'!I92+'2. a. mell.'!I92)=0,"",'2. melléklet'!I92+'2. a. mell.'!I92)</f>
      </c>
      <c r="J92" s="203">
        <f>IF(('2. melléklet'!J92+'2. a. mell.'!J92)=0,"",'2. melléklet'!J92+'2. a. mell.'!J92)</f>
      </c>
      <c r="K92" s="203">
        <f>IF(('2. melléklet'!K92+'2. a. mell.'!K92)=0,"",'2. melléklet'!K92+'2. a. mell.'!K92)</f>
      </c>
      <c r="L92" s="203">
        <f>IF(('2. melléklet'!L92+'2. a. mell.'!L92)=0,"",'2. melléklet'!L92+'2. a. mell.'!L92)</f>
      </c>
      <c r="M92" s="203">
        <f>IF(('2. melléklet'!M92+'2. a. mell.'!M92)=0,"",'2. melléklet'!M92+'2. a. mell.'!M92)</f>
      </c>
      <c r="N92" s="203">
        <f>IF(('2. melléklet'!N92+'2. a. mell.'!N92)=0,"",'2. melléklet'!N92+'2. a. mell.'!N92)</f>
      </c>
    </row>
    <row r="93" spans="1:14" ht="15">
      <c r="A93" s="36" t="s">
        <v>612</v>
      </c>
      <c r="B93" s="5" t="s">
        <v>510</v>
      </c>
      <c r="C93" s="203">
        <f>IF(('2. melléklet'!C93+'2. a. mell.'!C93)=0,"",'2. melléklet'!C93+'2. a. mell.'!C93)</f>
      </c>
      <c r="D93" s="203">
        <f>IF(('2. melléklet'!D93+'2. a. mell.'!D93)=0,"",'2. melléklet'!D93+'2. a. mell.'!D93)</f>
      </c>
      <c r="E93" s="203">
        <f>IF(('2. melléklet'!E93+'2. a. mell.'!E93)=0,"",'2. melléklet'!E93+'2. a. mell.'!E93)</f>
      </c>
      <c r="F93" s="203">
        <f>IF(('2. melléklet'!F93+'2. a. mell.'!F93)=0,"",'2. melléklet'!F93+'2. a. mell.'!F93)</f>
      </c>
      <c r="G93" s="203">
        <f>IF(('2. melléklet'!G93+'2. a. mell.'!G93)=0,"",'2. melléklet'!G93+'2. a. mell.'!G93)</f>
      </c>
      <c r="H93" s="203">
        <f>IF(('2. melléklet'!H93+'2. a. mell.'!H93)=0,"",'2. melléklet'!H93+'2. a. mell.'!H93)</f>
      </c>
      <c r="I93" s="203">
        <f>IF(('2. melléklet'!I93+'2. a. mell.'!I93)=0,"",'2. melléklet'!I93+'2. a. mell.'!I93)</f>
      </c>
      <c r="J93" s="203">
        <f>IF(('2. melléklet'!J93+'2. a. mell.'!J93)=0,"",'2. melléklet'!J93+'2. a. mell.'!J93)</f>
      </c>
      <c r="K93" s="203">
        <f>IF(('2. melléklet'!K93+'2. a. mell.'!K93)=0,"",'2. melléklet'!K93+'2. a. mell.'!K93)</f>
      </c>
      <c r="L93" s="203">
        <f>IF(('2. melléklet'!L93+'2. a. mell.'!L93)=0,"",'2. melléklet'!L93+'2. a. mell.'!L93)</f>
      </c>
      <c r="M93" s="203">
        <f>IF(('2. melléklet'!M93+'2. a. mell.'!M93)=0,"",'2. melléklet'!M93+'2. a. mell.'!M93)</f>
      </c>
      <c r="N93" s="203">
        <f>IF(('2. melléklet'!N93+'2. a. mell.'!N93)=0,"",'2. melléklet'!N93+'2. a. mell.'!N93)</f>
      </c>
    </row>
    <row r="94" spans="1:14" ht="15">
      <c r="A94" s="14" t="s">
        <v>631</v>
      </c>
      <c r="B94" s="7" t="s">
        <v>511</v>
      </c>
      <c r="C94" s="203">
        <f>IF(('2. melléklet'!C94+'2. a. mell.'!C94)=0,"",'2. melléklet'!C94+'2. a. mell.'!C94)</f>
      </c>
      <c r="D94" s="203">
        <f>IF(('2. melléklet'!D94+'2. a. mell.'!D94)=0,"",'2. melléklet'!D94+'2. a. mell.'!D94)</f>
      </c>
      <c r="E94" s="203">
        <f>IF(('2. melléklet'!E94+'2. a. mell.'!E94)=0,"",'2. melléklet'!E94+'2. a. mell.'!E94)</f>
      </c>
      <c r="F94" s="203">
        <f>IF(('2. melléklet'!F94+'2. a. mell.'!F94)=0,"",'2. melléklet'!F94+'2. a. mell.'!F94)</f>
      </c>
      <c r="G94" s="203">
        <f>IF(('2. melléklet'!G94+'2. a. mell.'!G94)=0,"",'2. melléklet'!G94+'2. a. mell.'!G94)</f>
      </c>
      <c r="H94" s="203">
        <f>IF(('2. melléklet'!H94+'2. a. mell.'!H94)=0,"",'2. melléklet'!H94+'2. a. mell.'!H94)</f>
      </c>
      <c r="I94" s="203">
        <f>IF(('2. melléklet'!I94+'2. a. mell.'!I94)=0,"",'2. melléklet'!I94+'2. a. mell.'!I94)</f>
      </c>
      <c r="J94" s="203">
        <f>IF(('2. melléklet'!J94+'2. a. mell.'!J94)=0,"",'2. melléklet'!J94+'2. a. mell.'!J94)</f>
      </c>
      <c r="K94" s="203">
        <f>IF(('2. melléklet'!K94+'2. a. mell.'!K94)=0,"",'2. melléklet'!K94+'2. a. mell.'!K94)</f>
      </c>
      <c r="L94" s="203">
        <f>IF(('2. melléklet'!L94+'2. a. mell.'!L94)=0,"",'2. melléklet'!L94+'2. a. mell.'!L94)</f>
      </c>
      <c r="M94" s="203">
        <f>IF(('2. melléklet'!M94+'2. a. mell.'!M94)=0,"",'2. melléklet'!M94+'2. a. mell.'!M94)</f>
      </c>
      <c r="N94" s="203">
        <f>IF(('2. melléklet'!N94+'2. a. mell.'!N94)=0,"",'2. melléklet'!N94+'2. a. mell.'!N94)</f>
      </c>
    </row>
    <row r="95" spans="1:14" ht="15">
      <c r="A95" s="15" t="s">
        <v>512</v>
      </c>
      <c r="B95" s="7" t="s">
        <v>513</v>
      </c>
      <c r="C95" s="203">
        <f>IF(('2. melléklet'!C95+'2. a. mell.'!C95)=0,"",'2. melléklet'!C95+'2. a. mell.'!C95)</f>
      </c>
      <c r="D95" s="203">
        <f>IF(('2. melléklet'!D95+'2. a. mell.'!D95)=0,"",'2. melléklet'!D95+'2. a. mell.'!D95)</f>
      </c>
      <c r="E95" s="203">
        <f>IF(('2. melléklet'!E95+'2. a. mell.'!E95)=0,"",'2. melléklet'!E95+'2. a. mell.'!E95)</f>
      </c>
      <c r="F95" s="203">
        <f>IF(('2. melléklet'!F95+'2. a. mell.'!F95)=0,"",'2. melléklet'!F95+'2. a. mell.'!F95)</f>
      </c>
      <c r="G95" s="203">
        <f>IF(('2. melléklet'!G95+'2. a. mell.'!G95)=0,"",'2. melléklet'!G95+'2. a. mell.'!G95)</f>
      </c>
      <c r="H95" s="203">
        <f>IF(('2. melléklet'!H95+'2. a. mell.'!H95)=0,"",'2. melléklet'!H95+'2. a. mell.'!H95)</f>
      </c>
      <c r="I95" s="203">
        <f>IF(('2. melléklet'!I95+'2. a. mell.'!I95)=0,"",'2. melléklet'!I95+'2. a. mell.'!I95)</f>
      </c>
      <c r="J95" s="203">
        <f>IF(('2. melléklet'!J95+'2. a. mell.'!J95)=0,"",'2. melléklet'!J95+'2. a. mell.'!J95)</f>
      </c>
      <c r="K95" s="203">
        <f>IF(('2. melléklet'!K95+'2. a. mell.'!K95)=0,"",'2. melléklet'!K95+'2. a. mell.'!K95)</f>
      </c>
      <c r="L95" s="203">
        <f>IF(('2. melléklet'!L95+'2. a. mell.'!L95)=0,"",'2. melléklet'!L95+'2. a. mell.'!L95)</f>
      </c>
      <c r="M95" s="203">
        <f>IF(('2. melléklet'!M95+'2. a. mell.'!M95)=0,"",'2. melléklet'!M95+'2. a. mell.'!M95)</f>
      </c>
      <c r="N95" s="203">
        <f>IF(('2. melléklet'!N95+'2. a. mell.'!N95)=0,"",'2. melléklet'!N95+'2. a. mell.'!N95)</f>
      </c>
    </row>
    <row r="96" spans="1:14" ht="15.75">
      <c r="A96" s="92" t="s">
        <v>632</v>
      </c>
      <c r="B96" s="93" t="s">
        <v>514</v>
      </c>
      <c r="C96" s="205">
        <f>SUM(C83:C95)</f>
        <v>20387521</v>
      </c>
      <c r="D96" s="205">
        <f aca="true" t="shared" si="0" ref="D96:N96">SUM(D83:D95)</f>
        <v>25571000</v>
      </c>
      <c r="E96" s="205">
        <f t="shared" si="0"/>
        <v>31274551</v>
      </c>
      <c r="F96" s="205">
        <f t="shared" si="0"/>
        <v>0</v>
      </c>
      <c r="G96" s="205">
        <f t="shared" si="0"/>
        <v>0</v>
      </c>
      <c r="H96" s="205">
        <f t="shared" si="0"/>
        <v>0</v>
      </c>
      <c r="I96" s="205">
        <f t="shared" si="0"/>
        <v>0</v>
      </c>
      <c r="J96" s="205">
        <f t="shared" si="0"/>
        <v>0</v>
      </c>
      <c r="K96" s="205">
        <f t="shared" si="0"/>
        <v>0</v>
      </c>
      <c r="L96" s="205">
        <f t="shared" si="0"/>
        <v>20387521</v>
      </c>
      <c r="M96" s="205">
        <f t="shared" si="0"/>
        <v>25571000</v>
      </c>
      <c r="N96" s="205">
        <f t="shared" si="0"/>
        <v>31274551</v>
      </c>
    </row>
    <row r="97" spans="1:14" ht="15.75">
      <c r="A97" s="101" t="s">
        <v>614</v>
      </c>
      <c r="B97" s="112"/>
      <c r="C97" s="214">
        <f>SUM(C67+C96)</f>
        <v>223316000</v>
      </c>
      <c r="D97" s="214">
        <f aca="true" t="shared" si="1" ref="D97:N97">SUM(D67+D96)</f>
        <v>259872007</v>
      </c>
      <c r="E97" s="214">
        <f t="shared" si="1"/>
        <v>291895875</v>
      </c>
      <c r="F97" s="214"/>
      <c r="G97" s="214"/>
      <c r="H97" s="214"/>
      <c r="I97" s="214"/>
      <c r="J97" s="214"/>
      <c r="K97" s="214"/>
      <c r="L97" s="214">
        <f t="shared" si="1"/>
        <v>223316000</v>
      </c>
      <c r="M97" s="214">
        <f t="shared" si="1"/>
        <v>259872007</v>
      </c>
      <c r="N97" s="214">
        <f t="shared" si="1"/>
        <v>291895875</v>
      </c>
    </row>
    <row r="98" spans="3:5" ht="15">
      <c r="C98" s="184"/>
      <c r="D98" s="184"/>
      <c r="E98" s="184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2" r:id="rId1"/>
  <headerFooter>
    <oddHeader>&amp;R2.b melléklet a 3/2017.(V.31.)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view="pageLayout" zoomScaleNormal="70" workbookViewId="0" topLeftCell="D49">
      <selection activeCell="A2" sqref="A2:E2"/>
    </sheetView>
  </sheetViews>
  <sheetFormatPr defaultColWidth="9.140625" defaultRowHeight="15"/>
  <cols>
    <col min="1" max="1" width="88.00390625" style="0" customWidth="1"/>
    <col min="3" max="4" width="16.8515625" style="0" customWidth="1"/>
    <col min="5" max="5" width="16.28125" style="0" customWidth="1"/>
  </cols>
  <sheetData>
    <row r="1" spans="1:5" ht="24" customHeight="1">
      <c r="A1" s="283" t="s">
        <v>774</v>
      </c>
      <c r="B1" s="284"/>
      <c r="C1" s="284"/>
      <c r="D1" s="284"/>
      <c r="E1" s="284"/>
    </row>
    <row r="2" spans="1:7" ht="24" customHeight="1">
      <c r="A2" s="286" t="s">
        <v>781</v>
      </c>
      <c r="B2" s="287"/>
      <c r="C2" s="287"/>
      <c r="D2" s="287"/>
      <c r="E2" s="287"/>
      <c r="G2" s="67"/>
    </row>
    <row r="3" ht="18">
      <c r="A3" s="42"/>
    </row>
    <row r="4" ht="15">
      <c r="A4" s="130" t="s">
        <v>524</v>
      </c>
    </row>
    <row r="5" spans="1:5" ht="25.5">
      <c r="A5" s="2" t="s">
        <v>212</v>
      </c>
      <c r="B5" s="3" t="s">
        <v>737</v>
      </c>
      <c r="C5" s="3" t="s">
        <v>723</v>
      </c>
      <c r="D5" s="3" t="s">
        <v>740</v>
      </c>
      <c r="E5" s="70" t="s">
        <v>741</v>
      </c>
    </row>
    <row r="6" spans="1:5" ht="15" customHeight="1">
      <c r="A6" s="32" t="s">
        <v>392</v>
      </c>
      <c r="B6" s="6" t="s">
        <v>393</v>
      </c>
      <c r="C6" s="203">
        <v>72489314</v>
      </c>
      <c r="D6" s="203">
        <v>83349910</v>
      </c>
      <c r="E6" s="203">
        <v>83349910</v>
      </c>
    </row>
    <row r="7" spans="1:5" ht="15" customHeight="1">
      <c r="A7" s="5" t="s">
        <v>394</v>
      </c>
      <c r="B7" s="6" t="s">
        <v>395</v>
      </c>
      <c r="C7" s="203">
        <v>37338500</v>
      </c>
      <c r="D7" s="203">
        <v>36731834</v>
      </c>
      <c r="E7" s="203">
        <v>36731834</v>
      </c>
    </row>
    <row r="8" spans="1:5" ht="15" customHeight="1">
      <c r="A8" s="5" t="s">
        <v>396</v>
      </c>
      <c r="B8" s="6" t="s">
        <v>397</v>
      </c>
      <c r="C8" s="203">
        <v>30091337</v>
      </c>
      <c r="D8" s="203">
        <v>30910582</v>
      </c>
      <c r="E8" s="203">
        <v>30910582</v>
      </c>
    </row>
    <row r="9" spans="1:5" ht="15" customHeight="1">
      <c r="A9" s="5" t="s">
        <v>398</v>
      </c>
      <c r="B9" s="6" t="s">
        <v>399</v>
      </c>
      <c r="C9" s="203">
        <v>1588020</v>
      </c>
      <c r="D9" s="203">
        <v>1588020</v>
      </c>
      <c r="E9" s="203">
        <v>1588020</v>
      </c>
    </row>
    <row r="10" spans="1:5" ht="15" customHeight="1">
      <c r="A10" s="5" t="s">
        <v>777</v>
      </c>
      <c r="B10" s="6" t="s">
        <v>401</v>
      </c>
      <c r="C10" s="203">
        <v>16929029</v>
      </c>
      <c r="D10" s="203">
        <v>18173935</v>
      </c>
      <c r="E10" s="203">
        <v>18173935</v>
      </c>
    </row>
    <row r="11" spans="1:5" ht="15" customHeight="1">
      <c r="A11" s="5" t="s">
        <v>778</v>
      </c>
      <c r="B11" s="6" t="s">
        <v>403</v>
      </c>
      <c r="C11" s="203"/>
      <c r="D11" s="203">
        <v>153227</v>
      </c>
      <c r="E11" s="203">
        <v>153227</v>
      </c>
    </row>
    <row r="12" spans="1:5" ht="15" customHeight="1">
      <c r="A12" s="7" t="s">
        <v>616</v>
      </c>
      <c r="B12" s="8" t="s">
        <v>404</v>
      </c>
      <c r="C12" s="205">
        <f>SUM(C6:C11)</f>
        <v>158436200</v>
      </c>
      <c r="D12" s="205">
        <f>SUM(D6:D11)</f>
        <v>170907508</v>
      </c>
      <c r="E12" s="205">
        <f>SUM(E6:E11)</f>
        <v>170907508</v>
      </c>
    </row>
    <row r="13" spans="1:5" ht="15" customHeight="1">
      <c r="A13" s="5" t="s">
        <v>405</v>
      </c>
      <c r="B13" s="6" t="s">
        <v>406</v>
      </c>
      <c r="C13" s="203"/>
      <c r="D13" s="203"/>
      <c r="E13" s="203"/>
    </row>
    <row r="14" spans="1:5" ht="15" customHeight="1">
      <c r="A14" s="5" t="s">
        <v>407</v>
      </c>
      <c r="B14" s="6" t="s">
        <v>408</v>
      </c>
      <c r="C14" s="203"/>
      <c r="D14" s="203"/>
      <c r="E14" s="203"/>
    </row>
    <row r="15" spans="1:5" ht="15" customHeight="1">
      <c r="A15" s="5" t="s">
        <v>578</v>
      </c>
      <c r="B15" s="6" t="s">
        <v>409</v>
      </c>
      <c r="C15" s="203"/>
      <c r="D15" s="203"/>
      <c r="E15" s="203">
        <v>39126</v>
      </c>
    </row>
    <row r="16" spans="1:5" ht="15" customHeight="1">
      <c r="A16" s="5" t="s">
        <v>579</v>
      </c>
      <c r="B16" s="6" t="s">
        <v>410</v>
      </c>
      <c r="C16" s="203"/>
      <c r="D16" s="203"/>
      <c r="E16" s="203"/>
    </row>
    <row r="17" spans="1:5" ht="15" customHeight="1">
      <c r="A17" s="5" t="s">
        <v>580</v>
      </c>
      <c r="B17" s="6" t="s">
        <v>411</v>
      </c>
      <c r="C17" s="203">
        <v>25651000</v>
      </c>
      <c r="D17" s="203">
        <v>25651000</v>
      </c>
      <c r="E17" s="203">
        <v>43068184</v>
      </c>
    </row>
    <row r="18" spans="1:5" ht="15" customHeight="1">
      <c r="A18" s="38" t="s">
        <v>617</v>
      </c>
      <c r="B18" s="44" t="s">
        <v>412</v>
      </c>
      <c r="C18" s="206">
        <f>SUM(C17+C16+C15+C14+C13+C12)</f>
        <v>184087200</v>
      </c>
      <c r="D18" s="206">
        <f>SUM(D17+D16+D15+D14+D13+D12)</f>
        <v>196558508</v>
      </c>
      <c r="E18" s="206">
        <f>SUM(E17+E16+E15+E14+E13+E12)</f>
        <v>214014818</v>
      </c>
    </row>
    <row r="19" spans="1:5" ht="15" customHeight="1">
      <c r="A19" s="5" t="s">
        <v>584</v>
      </c>
      <c r="B19" s="6" t="s">
        <v>421</v>
      </c>
      <c r="C19" s="203"/>
      <c r="D19" s="203"/>
      <c r="E19" s="203"/>
    </row>
    <row r="20" spans="1:5" ht="15" customHeight="1">
      <c r="A20" s="5" t="s">
        <v>585</v>
      </c>
      <c r="B20" s="6" t="s">
        <v>422</v>
      </c>
      <c r="C20" s="203"/>
      <c r="D20" s="203"/>
      <c r="E20" s="203"/>
    </row>
    <row r="21" spans="1:5" ht="15" customHeight="1">
      <c r="A21" s="7" t="s">
        <v>619</v>
      </c>
      <c r="B21" s="8" t="s">
        <v>423</v>
      </c>
      <c r="C21" s="203">
        <f>SUM(C19:C20)</f>
        <v>0</v>
      </c>
      <c r="D21" s="203">
        <f>SUM(D19:D20)</f>
        <v>0</v>
      </c>
      <c r="E21" s="203">
        <f>SUM(E19:E20)</f>
        <v>0</v>
      </c>
    </row>
    <row r="22" spans="1:5" ht="15" customHeight="1">
      <c r="A22" s="5" t="s">
        <v>586</v>
      </c>
      <c r="B22" s="6" t="s">
        <v>424</v>
      </c>
      <c r="C22" s="203"/>
      <c r="D22" s="203"/>
      <c r="E22" s="203"/>
    </row>
    <row r="23" spans="1:5" ht="15" customHeight="1">
      <c r="A23" s="5" t="s">
        <v>587</v>
      </c>
      <c r="B23" s="6" t="s">
        <v>425</v>
      </c>
      <c r="C23" s="203"/>
      <c r="D23" s="203"/>
      <c r="E23" s="203"/>
    </row>
    <row r="24" spans="1:5" ht="15" customHeight="1">
      <c r="A24" s="5" t="s">
        <v>588</v>
      </c>
      <c r="B24" s="6" t="s">
        <v>426</v>
      </c>
      <c r="C24" s="203"/>
      <c r="D24" s="203"/>
      <c r="E24" s="203"/>
    </row>
    <row r="25" spans="1:5" ht="15" customHeight="1">
      <c r="A25" s="5" t="s">
        <v>589</v>
      </c>
      <c r="B25" s="6" t="s">
        <v>427</v>
      </c>
      <c r="C25" s="203">
        <v>8500000</v>
      </c>
      <c r="D25" s="203">
        <v>8500000</v>
      </c>
      <c r="E25" s="203">
        <v>11165158</v>
      </c>
    </row>
    <row r="26" spans="1:5" ht="15" customHeight="1">
      <c r="A26" s="5" t="s">
        <v>590</v>
      </c>
      <c r="B26" s="6" t="s">
        <v>430</v>
      </c>
      <c r="C26" s="203"/>
      <c r="D26" s="203"/>
      <c r="E26" s="203"/>
    </row>
    <row r="27" spans="1:5" ht="15" customHeight="1">
      <c r="A27" s="5" t="s">
        <v>431</v>
      </c>
      <c r="B27" s="6" t="s">
        <v>432</v>
      </c>
      <c r="C27" s="203"/>
      <c r="D27" s="203"/>
      <c r="E27" s="203"/>
    </row>
    <row r="28" spans="1:5" ht="15" customHeight="1">
      <c r="A28" s="5" t="s">
        <v>591</v>
      </c>
      <c r="B28" s="6" t="s">
        <v>433</v>
      </c>
      <c r="C28" s="203">
        <v>4000000</v>
      </c>
      <c r="D28" s="203">
        <v>4000000</v>
      </c>
      <c r="E28" s="203">
        <v>4457865</v>
      </c>
    </row>
    <row r="29" spans="1:5" ht="15" customHeight="1">
      <c r="A29" s="5" t="s">
        <v>592</v>
      </c>
      <c r="B29" s="6" t="s">
        <v>438</v>
      </c>
      <c r="C29" s="203">
        <v>350000</v>
      </c>
      <c r="D29" s="203">
        <v>350000</v>
      </c>
      <c r="E29" s="203">
        <v>685400</v>
      </c>
    </row>
    <row r="30" spans="1:5" ht="15" customHeight="1">
      <c r="A30" s="7" t="s">
        <v>620</v>
      </c>
      <c r="B30" s="8" t="s">
        <v>441</v>
      </c>
      <c r="C30" s="205">
        <f>SUM(C25:C29)</f>
        <v>12850000</v>
      </c>
      <c r="D30" s="205">
        <f>SUM(D25:D29)</f>
        <v>12850000</v>
      </c>
      <c r="E30" s="205">
        <f>SUM(E25:E29)</f>
        <v>16308423</v>
      </c>
    </row>
    <row r="31" spans="1:5" ht="15" customHeight="1">
      <c r="A31" s="5" t="s">
        <v>593</v>
      </c>
      <c r="B31" s="6" t="s">
        <v>442</v>
      </c>
      <c r="C31" s="203"/>
      <c r="D31" s="203"/>
      <c r="E31" s="203">
        <v>20242</v>
      </c>
    </row>
    <row r="32" spans="1:5" ht="15" customHeight="1">
      <c r="A32" s="38" t="s">
        <v>621</v>
      </c>
      <c r="B32" s="44" t="s">
        <v>443</v>
      </c>
      <c r="C32" s="206">
        <f>SUM(C30+C24+C23+C22+C21+C31)</f>
        <v>12850000</v>
      </c>
      <c r="D32" s="206">
        <f>SUM(D30+D24+D23+D22+D21+D31)</f>
        <v>12850000</v>
      </c>
      <c r="E32" s="206">
        <f>SUM(E30+E24+E23+E22+E21+E31)</f>
        <v>16328665</v>
      </c>
    </row>
    <row r="33" spans="1:5" ht="15" customHeight="1">
      <c r="A33" s="13" t="s">
        <v>444</v>
      </c>
      <c r="B33" s="6" t="s">
        <v>445</v>
      </c>
      <c r="C33" s="203"/>
      <c r="D33" s="203"/>
      <c r="E33" s="203"/>
    </row>
    <row r="34" spans="1:5" ht="15" customHeight="1">
      <c r="A34" s="13" t="s">
        <v>594</v>
      </c>
      <c r="B34" s="6" t="s">
        <v>446</v>
      </c>
      <c r="C34" s="203"/>
      <c r="D34" s="203">
        <v>190500</v>
      </c>
      <c r="E34" s="203">
        <v>1613136</v>
      </c>
    </row>
    <row r="35" spans="1:5" ht="15" customHeight="1">
      <c r="A35" s="13" t="s">
        <v>595</v>
      </c>
      <c r="B35" s="6" t="s">
        <v>447</v>
      </c>
      <c r="C35" s="203"/>
      <c r="D35" s="203"/>
      <c r="E35" s="203">
        <v>32504</v>
      </c>
    </row>
    <row r="36" spans="1:5" ht="15" customHeight="1">
      <c r="A36" s="13" t="s">
        <v>596</v>
      </c>
      <c r="B36" s="6" t="s">
        <v>448</v>
      </c>
      <c r="C36" s="203">
        <v>120000</v>
      </c>
      <c r="D36" s="203">
        <v>120000</v>
      </c>
      <c r="E36" s="203">
        <v>4517147</v>
      </c>
    </row>
    <row r="37" spans="1:5" ht="15" customHeight="1">
      <c r="A37" s="13" t="s">
        <v>449</v>
      </c>
      <c r="B37" s="6" t="s">
        <v>450</v>
      </c>
      <c r="C37" s="203">
        <v>1200000</v>
      </c>
      <c r="D37" s="203">
        <v>1200000</v>
      </c>
      <c r="E37" s="203"/>
    </row>
    <row r="38" spans="1:5" ht="15" customHeight="1">
      <c r="A38" s="13" t="s">
        <v>451</v>
      </c>
      <c r="B38" s="6" t="s">
        <v>452</v>
      </c>
      <c r="C38" s="203"/>
      <c r="D38" s="203"/>
      <c r="E38" s="203">
        <v>1351654</v>
      </c>
    </row>
    <row r="39" spans="1:5" ht="15" customHeight="1">
      <c r="A39" s="13" t="s">
        <v>453</v>
      </c>
      <c r="B39" s="6" t="s">
        <v>454</v>
      </c>
      <c r="C39" s="203"/>
      <c r="D39" s="203"/>
      <c r="E39" s="203"/>
    </row>
    <row r="40" spans="1:5" ht="15" customHeight="1">
      <c r="A40" s="13" t="s">
        <v>597</v>
      </c>
      <c r="B40" s="6" t="s">
        <v>455</v>
      </c>
      <c r="C40" s="203"/>
      <c r="D40" s="203"/>
      <c r="E40" s="203">
        <v>2306</v>
      </c>
    </row>
    <row r="41" spans="1:5" ht="15" customHeight="1">
      <c r="A41" s="13" t="s">
        <v>598</v>
      </c>
      <c r="B41" s="6" t="s">
        <v>456</v>
      </c>
      <c r="C41" s="203"/>
      <c r="D41" s="203"/>
      <c r="E41" s="203"/>
    </row>
    <row r="42" spans="1:5" ht="15" customHeight="1">
      <c r="A42" s="13" t="s">
        <v>599</v>
      </c>
      <c r="B42" s="6" t="s">
        <v>457</v>
      </c>
      <c r="C42" s="203">
        <v>800000</v>
      </c>
      <c r="D42" s="203">
        <v>5929746</v>
      </c>
      <c r="E42" s="203">
        <v>1368861</v>
      </c>
    </row>
    <row r="43" spans="1:5" ht="15" customHeight="1">
      <c r="A43" s="43" t="s">
        <v>622</v>
      </c>
      <c r="B43" s="44" t="s">
        <v>458</v>
      </c>
      <c r="C43" s="206">
        <f>SUM(C33:C42)</f>
        <v>2120000</v>
      </c>
      <c r="D43" s="206">
        <f>SUM(D33:D42)</f>
        <v>7440246</v>
      </c>
      <c r="E43" s="206">
        <f>SUM(E33:E42)</f>
        <v>8885608</v>
      </c>
    </row>
    <row r="44" spans="1:5" ht="15" customHeight="1">
      <c r="A44" s="13" t="s">
        <v>467</v>
      </c>
      <c r="B44" s="6" t="s">
        <v>468</v>
      </c>
      <c r="C44" s="203"/>
      <c r="D44" s="203"/>
      <c r="E44" s="203"/>
    </row>
    <row r="45" spans="1:5" ht="15" customHeight="1">
      <c r="A45" s="5" t="s">
        <v>603</v>
      </c>
      <c r="B45" s="6" t="s">
        <v>469</v>
      </c>
      <c r="C45" s="203"/>
      <c r="D45" s="203"/>
      <c r="E45" s="203"/>
    </row>
    <row r="46" spans="1:5" ht="15" customHeight="1">
      <c r="A46" s="13" t="s">
        <v>604</v>
      </c>
      <c r="B46" s="6" t="s">
        <v>470</v>
      </c>
      <c r="C46" s="203"/>
      <c r="D46" s="203"/>
      <c r="E46" s="203"/>
    </row>
    <row r="47" spans="1:5" ht="15" customHeight="1">
      <c r="A47" s="38" t="s">
        <v>624</v>
      </c>
      <c r="B47" s="44" t="s">
        <v>471</v>
      </c>
      <c r="C47" s="206">
        <f>SUM(C44:C46)</f>
        <v>0</v>
      </c>
      <c r="D47" s="206">
        <f>SUM(D44:D46)</f>
        <v>0</v>
      </c>
      <c r="E47" s="206">
        <f>SUM(E44:E46)</f>
        <v>0</v>
      </c>
    </row>
    <row r="48" spans="1:5" ht="15" customHeight="1">
      <c r="A48" s="85" t="s">
        <v>683</v>
      </c>
      <c r="B48" s="88"/>
      <c r="C48" s="208"/>
      <c r="D48" s="208"/>
      <c r="E48" s="208"/>
    </row>
    <row r="49" spans="1:5" ht="15" customHeight="1">
      <c r="A49" s="5" t="s">
        <v>413</v>
      </c>
      <c r="B49" s="6" t="s">
        <v>414</v>
      </c>
      <c r="C49" s="203"/>
      <c r="D49" s="203">
        <v>12749974</v>
      </c>
      <c r="E49" s="203">
        <v>12749974</v>
      </c>
    </row>
    <row r="50" spans="1:5" ht="15" customHeight="1">
      <c r="A50" s="5" t="s">
        <v>415</v>
      </c>
      <c r="B50" s="6" t="s">
        <v>416</v>
      </c>
      <c r="C50" s="203"/>
      <c r="D50" s="203"/>
      <c r="E50" s="203"/>
    </row>
    <row r="51" spans="1:5" ht="15" customHeight="1">
      <c r="A51" s="5" t="s">
        <v>581</v>
      </c>
      <c r="B51" s="6" t="s">
        <v>417</v>
      </c>
      <c r="C51" s="203"/>
      <c r="D51" s="203"/>
      <c r="E51" s="203"/>
    </row>
    <row r="52" spans="1:5" ht="15" customHeight="1">
      <c r="A52" s="5" t="s">
        <v>582</v>
      </c>
      <c r="B52" s="6" t="s">
        <v>418</v>
      </c>
      <c r="C52" s="203"/>
      <c r="D52" s="203"/>
      <c r="E52" s="203"/>
    </row>
    <row r="53" spans="1:5" ht="15" customHeight="1">
      <c r="A53" s="5" t="s">
        <v>583</v>
      </c>
      <c r="B53" s="6" t="s">
        <v>419</v>
      </c>
      <c r="C53" s="203"/>
      <c r="D53" s="203"/>
      <c r="E53" s="203"/>
    </row>
    <row r="54" spans="1:5" ht="15" customHeight="1">
      <c r="A54" s="38" t="s">
        <v>618</v>
      </c>
      <c r="B54" s="44" t="s">
        <v>420</v>
      </c>
      <c r="C54" s="203">
        <f>SUM(C49:C53)</f>
        <v>0</v>
      </c>
      <c r="D54" s="203">
        <f>SUM(D49:D53)</f>
        <v>12749974</v>
      </c>
      <c r="E54" s="203">
        <f>SUM(E49:E53)</f>
        <v>12749974</v>
      </c>
    </row>
    <row r="55" spans="1:5" ht="15" customHeight="1">
      <c r="A55" s="13" t="s">
        <v>600</v>
      </c>
      <c r="B55" s="6" t="s">
        <v>459</v>
      </c>
      <c r="C55" s="203"/>
      <c r="D55" s="203"/>
      <c r="E55" s="203"/>
    </row>
    <row r="56" spans="1:5" ht="15" customHeight="1">
      <c r="A56" s="13" t="s">
        <v>601</v>
      </c>
      <c r="B56" s="6" t="s">
        <v>460</v>
      </c>
      <c r="C56" s="203"/>
      <c r="D56" s="203"/>
      <c r="E56" s="203">
        <v>3200000</v>
      </c>
    </row>
    <row r="57" spans="1:5" ht="15" customHeight="1">
      <c r="A57" s="13" t="s">
        <v>461</v>
      </c>
      <c r="B57" s="6" t="s">
        <v>462</v>
      </c>
      <c r="C57" s="203"/>
      <c r="D57" s="203"/>
      <c r="E57" s="203"/>
    </row>
    <row r="58" spans="1:5" ht="15" customHeight="1">
      <c r="A58" s="13" t="s">
        <v>602</v>
      </c>
      <c r="B58" s="6" t="s">
        <v>463</v>
      </c>
      <c r="C58" s="203"/>
      <c r="D58" s="203"/>
      <c r="E58" s="203"/>
    </row>
    <row r="59" spans="1:5" ht="15" customHeight="1">
      <c r="A59" s="13" t="s">
        <v>464</v>
      </c>
      <c r="B59" s="6" t="s">
        <v>465</v>
      </c>
      <c r="C59" s="203"/>
      <c r="D59" s="203"/>
      <c r="E59" s="203"/>
    </row>
    <row r="60" spans="1:5" ht="15" customHeight="1">
      <c r="A60" s="38" t="s">
        <v>623</v>
      </c>
      <c r="B60" s="44" t="s">
        <v>466</v>
      </c>
      <c r="C60" s="203">
        <f>SUM(C55:C59)</f>
        <v>0</v>
      </c>
      <c r="D60" s="203">
        <f>SUM(D55:D59)</f>
        <v>0</v>
      </c>
      <c r="E60" s="203">
        <f>SUM(E55:E59)</f>
        <v>3200000</v>
      </c>
    </row>
    <row r="61" spans="1:5" ht="15" customHeight="1">
      <c r="A61" s="13" t="s">
        <v>472</v>
      </c>
      <c r="B61" s="6" t="s">
        <v>473</v>
      </c>
      <c r="C61" s="203"/>
      <c r="D61" s="203"/>
      <c r="E61" s="203"/>
    </row>
    <row r="62" spans="1:5" ht="15" customHeight="1">
      <c r="A62" s="5" t="s">
        <v>605</v>
      </c>
      <c r="B62" s="6" t="s">
        <v>474</v>
      </c>
      <c r="C62" s="203"/>
      <c r="D62" s="203"/>
      <c r="E62" s="203"/>
    </row>
    <row r="63" spans="1:5" ht="15" customHeight="1">
      <c r="A63" s="13" t="s">
        <v>606</v>
      </c>
      <c r="B63" s="6" t="s">
        <v>475</v>
      </c>
      <c r="C63" s="203"/>
      <c r="D63" s="203"/>
      <c r="E63" s="203"/>
    </row>
    <row r="64" spans="1:5" ht="15" customHeight="1">
      <c r="A64" s="38" t="s">
        <v>626</v>
      </c>
      <c r="B64" s="44" t="s">
        <v>476</v>
      </c>
      <c r="C64" s="203">
        <f>SUM(C61:C63)</f>
        <v>0</v>
      </c>
      <c r="D64" s="203">
        <f>SUM(D61:D63)</f>
        <v>0</v>
      </c>
      <c r="E64" s="203">
        <f>SUM(E61:E63)</f>
        <v>0</v>
      </c>
    </row>
    <row r="65" spans="1:5" ht="15" customHeight="1">
      <c r="A65" s="85" t="s">
        <v>682</v>
      </c>
      <c r="B65" s="88"/>
      <c r="C65" s="208"/>
      <c r="D65" s="208"/>
      <c r="E65" s="208"/>
    </row>
    <row r="66" spans="1:5" ht="15.75">
      <c r="A66" s="95" t="s">
        <v>625</v>
      </c>
      <c r="B66" s="89" t="s">
        <v>477</v>
      </c>
      <c r="C66" s="209">
        <f>SUM(C64,C60,C54+C47+C32+C43+C18)</f>
        <v>199057200</v>
      </c>
      <c r="D66" s="209">
        <f>SUM(D64,D60,D54+D47+D32+D43+D18)</f>
        <v>229598728</v>
      </c>
      <c r="E66" s="209">
        <f>SUM(E64,E60,E54+E47+E32+E43+E18)</f>
        <v>255179065</v>
      </c>
    </row>
    <row r="67" spans="1:5" ht="15.75">
      <c r="A67" s="97" t="s">
        <v>691</v>
      </c>
      <c r="B67" s="98"/>
      <c r="C67" s="210"/>
      <c r="D67" s="210"/>
      <c r="E67" s="210"/>
    </row>
    <row r="68" spans="1:5" ht="15.75">
      <c r="A68" s="97" t="s">
        <v>692</v>
      </c>
      <c r="B68" s="98"/>
      <c r="C68" s="210"/>
      <c r="D68" s="210"/>
      <c r="E68" s="210"/>
    </row>
    <row r="69" spans="1:5" ht="15">
      <c r="A69" s="36" t="s">
        <v>607</v>
      </c>
      <c r="B69" s="5" t="s">
        <v>478</v>
      </c>
      <c r="C69" s="203"/>
      <c r="D69" s="203"/>
      <c r="E69" s="203"/>
    </row>
    <row r="70" spans="1:5" ht="15">
      <c r="A70" s="13" t="s">
        <v>479</v>
      </c>
      <c r="B70" s="5" t="s">
        <v>480</v>
      </c>
      <c r="C70" s="203"/>
      <c r="D70" s="203"/>
      <c r="E70" s="203"/>
    </row>
    <row r="71" spans="1:5" ht="15">
      <c r="A71" s="36" t="s">
        <v>608</v>
      </c>
      <c r="B71" s="5" t="s">
        <v>481</v>
      </c>
      <c r="C71" s="203"/>
      <c r="D71" s="203"/>
      <c r="E71" s="203"/>
    </row>
    <row r="72" spans="1:5" ht="15">
      <c r="A72" s="15" t="s">
        <v>627</v>
      </c>
      <c r="B72" s="7" t="s">
        <v>482</v>
      </c>
      <c r="C72" s="203">
        <f>SUM(C69:C71)</f>
        <v>0</v>
      </c>
      <c r="D72" s="203">
        <f>SUM(D69:D71)</f>
        <v>0</v>
      </c>
      <c r="E72" s="203">
        <f>SUM(E69:E71)</f>
        <v>0</v>
      </c>
    </row>
    <row r="73" spans="1:5" ht="15">
      <c r="A73" s="13" t="s">
        <v>609</v>
      </c>
      <c r="B73" s="5" t="s">
        <v>483</v>
      </c>
      <c r="C73" s="203"/>
      <c r="D73" s="203"/>
      <c r="E73" s="203"/>
    </row>
    <row r="74" spans="1:5" ht="15">
      <c r="A74" s="36" t="s">
        <v>484</v>
      </c>
      <c r="B74" s="5" t="s">
        <v>485</v>
      </c>
      <c r="C74" s="203"/>
      <c r="D74" s="203"/>
      <c r="E74" s="203"/>
    </row>
    <row r="75" spans="1:5" ht="15">
      <c r="A75" s="13" t="s">
        <v>610</v>
      </c>
      <c r="B75" s="5" t="s">
        <v>486</v>
      </c>
      <c r="C75" s="203"/>
      <c r="D75" s="203"/>
      <c r="E75" s="203"/>
    </row>
    <row r="76" spans="1:5" ht="15">
      <c r="A76" s="36" t="s">
        <v>487</v>
      </c>
      <c r="B76" s="5" t="s">
        <v>488</v>
      </c>
      <c r="C76" s="203"/>
      <c r="D76" s="203"/>
      <c r="E76" s="203"/>
    </row>
    <row r="77" spans="1:5" ht="15">
      <c r="A77" s="14" t="s">
        <v>628</v>
      </c>
      <c r="B77" s="7" t="s">
        <v>489</v>
      </c>
      <c r="C77" s="203">
        <f>SUM(C73:C76)</f>
        <v>0</v>
      </c>
      <c r="D77" s="203">
        <f>SUM(D73:D76)</f>
        <v>0</v>
      </c>
      <c r="E77" s="203">
        <f>SUM(E73:E76)</f>
        <v>0</v>
      </c>
    </row>
    <row r="78" spans="1:5" ht="15">
      <c r="A78" s="5" t="s">
        <v>689</v>
      </c>
      <c r="B78" s="5" t="s">
        <v>490</v>
      </c>
      <c r="C78" s="203">
        <v>18550000</v>
      </c>
      <c r="D78" s="203">
        <v>23664000</v>
      </c>
      <c r="E78" s="203">
        <v>23664000</v>
      </c>
    </row>
    <row r="79" spans="1:5" ht="15">
      <c r="A79" s="5" t="s">
        <v>690</v>
      </c>
      <c r="B79" s="5" t="s">
        <v>490</v>
      </c>
      <c r="C79" s="203"/>
      <c r="D79" s="203"/>
      <c r="E79" s="203"/>
    </row>
    <row r="80" spans="1:5" ht="15">
      <c r="A80" s="5" t="s">
        <v>687</v>
      </c>
      <c r="B80" s="5" t="s">
        <v>491</v>
      </c>
      <c r="C80" s="203"/>
      <c r="D80" s="203"/>
      <c r="E80" s="203"/>
    </row>
    <row r="81" spans="1:5" ht="15">
      <c r="A81" s="5" t="s">
        <v>688</v>
      </c>
      <c r="B81" s="5" t="s">
        <v>491</v>
      </c>
      <c r="C81" s="203"/>
      <c r="D81" s="203"/>
      <c r="E81" s="203"/>
    </row>
    <row r="82" spans="1:5" ht="15">
      <c r="A82" s="7" t="s">
        <v>629</v>
      </c>
      <c r="B82" s="7" t="s">
        <v>492</v>
      </c>
      <c r="C82" s="205">
        <f>SUM(C78:C81)</f>
        <v>18550000</v>
      </c>
      <c r="D82" s="205">
        <f>SUM(D78:D81)</f>
        <v>23664000</v>
      </c>
      <c r="E82" s="205">
        <f>SUM(E78:E81)</f>
        <v>23664000</v>
      </c>
    </row>
    <row r="83" spans="1:5" ht="15">
      <c r="A83" s="36" t="s">
        <v>493</v>
      </c>
      <c r="B83" s="5" t="s">
        <v>494</v>
      </c>
      <c r="C83" s="203"/>
      <c r="D83" s="203"/>
      <c r="E83" s="203">
        <v>5703551</v>
      </c>
    </row>
    <row r="84" spans="1:5" ht="15">
      <c r="A84" s="36" t="s">
        <v>495</v>
      </c>
      <c r="B84" s="5" t="s">
        <v>496</v>
      </c>
      <c r="C84" s="203"/>
      <c r="D84" s="203"/>
      <c r="E84" s="203"/>
    </row>
    <row r="85" spans="1:5" ht="15">
      <c r="A85" s="36" t="s">
        <v>497</v>
      </c>
      <c r="B85" s="5" t="s">
        <v>498</v>
      </c>
      <c r="C85" s="203"/>
      <c r="D85" s="203"/>
      <c r="E85" s="203"/>
    </row>
    <row r="86" spans="1:5" ht="15">
      <c r="A86" s="36" t="s">
        <v>499</v>
      </c>
      <c r="B86" s="5" t="s">
        <v>500</v>
      </c>
      <c r="C86" s="203"/>
      <c r="D86" s="203"/>
      <c r="E86" s="203"/>
    </row>
    <row r="87" spans="1:5" ht="15">
      <c r="A87" s="13" t="s">
        <v>611</v>
      </c>
      <c r="B87" s="5" t="s">
        <v>501</v>
      </c>
      <c r="C87" s="203"/>
      <c r="D87" s="203"/>
      <c r="E87" s="203"/>
    </row>
    <row r="88" spans="1:5" ht="15">
      <c r="A88" s="15" t="s">
        <v>630</v>
      </c>
      <c r="B88" s="7" t="s">
        <v>503</v>
      </c>
      <c r="C88" s="205">
        <f>SUM(C82,C77,C72+C83+C84+C85+C86+C87)</f>
        <v>18550000</v>
      </c>
      <c r="D88" s="205">
        <f>SUM(D82,D77,D72+D83+D84+D85+D86+D87)</f>
        <v>23664000</v>
      </c>
      <c r="E88" s="205">
        <f>SUM(E82,E77,E72+E83+E84+E85+E86+E87)</f>
        <v>29367551</v>
      </c>
    </row>
    <row r="89" spans="1:5" ht="15">
      <c r="A89" s="13" t="s">
        <v>504</v>
      </c>
      <c r="B89" s="5" t="s">
        <v>505</v>
      </c>
      <c r="C89" s="203"/>
      <c r="D89" s="203"/>
      <c r="E89" s="203"/>
    </row>
    <row r="90" spans="1:5" ht="15">
      <c r="A90" s="13" t="s">
        <v>506</v>
      </c>
      <c r="B90" s="5" t="s">
        <v>507</v>
      </c>
      <c r="C90" s="203"/>
      <c r="D90" s="203"/>
      <c r="E90" s="203"/>
    </row>
    <row r="91" spans="1:5" ht="15">
      <c r="A91" s="36" t="s">
        <v>508</v>
      </c>
      <c r="B91" s="5" t="s">
        <v>509</v>
      </c>
      <c r="C91" s="203"/>
      <c r="D91" s="203"/>
      <c r="E91" s="203"/>
    </row>
    <row r="92" spans="1:5" ht="15">
      <c r="A92" s="36" t="s">
        <v>612</v>
      </c>
      <c r="B92" s="5" t="s">
        <v>510</v>
      </c>
      <c r="C92" s="203"/>
      <c r="D92" s="203"/>
      <c r="E92" s="203"/>
    </row>
    <row r="93" spans="1:5" ht="15">
      <c r="A93" s="14" t="s">
        <v>631</v>
      </c>
      <c r="B93" s="7" t="s">
        <v>511</v>
      </c>
      <c r="C93" s="203">
        <f>SUM(C89:C92)</f>
        <v>0</v>
      </c>
      <c r="D93" s="203">
        <f>SUM(D89:D92)</f>
        <v>0</v>
      </c>
      <c r="E93" s="203">
        <f>SUM(E89:E92)</f>
        <v>0</v>
      </c>
    </row>
    <row r="94" spans="1:5" ht="15">
      <c r="A94" s="15" t="s">
        <v>512</v>
      </c>
      <c r="B94" s="7" t="s">
        <v>513</v>
      </c>
      <c r="C94" s="203"/>
      <c r="D94" s="203"/>
      <c r="E94" s="203"/>
    </row>
    <row r="95" spans="1:5" ht="15.75">
      <c r="A95" s="92" t="s">
        <v>632</v>
      </c>
      <c r="B95" s="93" t="s">
        <v>514</v>
      </c>
      <c r="C95" s="209">
        <f>SUM(C88+C93+C94)</f>
        <v>18550000</v>
      </c>
      <c r="D95" s="209">
        <f>SUM(D88+D93+D94)</f>
        <v>23664000</v>
      </c>
      <c r="E95" s="209">
        <f>SUM(E88+E93+E94)</f>
        <v>29367551</v>
      </c>
    </row>
    <row r="96" spans="1:5" ht="15.75">
      <c r="A96" s="101" t="s">
        <v>614</v>
      </c>
      <c r="B96" s="112"/>
      <c r="C96" s="214">
        <f>SUM(C66+C95)</f>
        <v>217607200</v>
      </c>
      <c r="D96" s="214">
        <f>SUM(D66+D95)</f>
        <v>253262728</v>
      </c>
      <c r="E96" s="214">
        <f>SUM(E66+E95)</f>
        <v>284546616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8" r:id="rId1"/>
  <headerFooter>
    <oddHeader>&amp;R3. melléklet a 3/2017. (V.31.) önkormányzati rendelethez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view="pageLayout" workbookViewId="0" topLeftCell="C91">
      <selection activeCell="C6" sqref="C6:E96"/>
    </sheetView>
  </sheetViews>
  <sheetFormatPr defaultColWidth="9.140625" defaultRowHeight="15"/>
  <cols>
    <col min="1" max="1" width="92.57421875" style="0" customWidth="1"/>
    <col min="3" max="3" width="15.57421875" style="0" customWidth="1"/>
    <col min="4" max="4" width="14.140625" style="0" customWidth="1"/>
    <col min="5" max="5" width="14.00390625" style="0" customWidth="1"/>
  </cols>
  <sheetData>
    <row r="1" spans="1:5" ht="24" customHeight="1">
      <c r="A1" s="283" t="s">
        <v>0</v>
      </c>
      <c r="B1" s="284"/>
      <c r="C1" s="284"/>
      <c r="D1" s="284"/>
      <c r="E1" s="284"/>
    </row>
    <row r="2" spans="1:7" ht="24" customHeight="1">
      <c r="A2" s="286" t="s">
        <v>781</v>
      </c>
      <c r="B2" s="287"/>
      <c r="C2" s="287"/>
      <c r="D2" s="287"/>
      <c r="E2" s="287"/>
      <c r="G2" s="67"/>
    </row>
    <row r="3" ht="18">
      <c r="A3" s="42"/>
    </row>
    <row r="4" ht="15">
      <c r="A4" s="130" t="s">
        <v>725</v>
      </c>
    </row>
    <row r="5" spans="1:5" ht="25.5">
      <c r="A5" s="2" t="s">
        <v>212</v>
      </c>
      <c r="B5" s="3" t="s">
        <v>737</v>
      </c>
      <c r="C5" s="3" t="s">
        <v>723</v>
      </c>
      <c r="D5" s="3" t="s">
        <v>740</v>
      </c>
      <c r="E5" s="70" t="s">
        <v>741</v>
      </c>
    </row>
    <row r="6" spans="1:5" ht="15" customHeight="1">
      <c r="A6" s="32" t="s">
        <v>392</v>
      </c>
      <c r="B6" s="6" t="s">
        <v>393</v>
      </c>
      <c r="C6" s="203"/>
      <c r="D6" s="203"/>
      <c r="E6" s="203"/>
    </row>
    <row r="7" spans="1:5" ht="15" customHeight="1">
      <c r="A7" s="5" t="s">
        <v>394</v>
      </c>
      <c r="B7" s="6" t="s">
        <v>395</v>
      </c>
      <c r="C7" s="203"/>
      <c r="D7" s="203"/>
      <c r="E7" s="203"/>
    </row>
    <row r="8" spans="1:5" ht="15" customHeight="1">
      <c r="A8" s="5" t="s">
        <v>396</v>
      </c>
      <c r="B8" s="6" t="s">
        <v>397</v>
      </c>
      <c r="C8" s="203"/>
      <c r="D8" s="203"/>
      <c r="E8" s="203"/>
    </row>
    <row r="9" spans="1:5" ht="15" customHeight="1">
      <c r="A9" s="5" t="s">
        <v>398</v>
      </c>
      <c r="B9" s="6" t="s">
        <v>399</v>
      </c>
      <c r="C9" s="203"/>
      <c r="D9" s="203"/>
      <c r="E9" s="203"/>
    </row>
    <row r="10" spans="1:5" ht="15" customHeight="1">
      <c r="A10" s="5" t="s">
        <v>400</v>
      </c>
      <c r="B10" s="6" t="s">
        <v>401</v>
      </c>
      <c r="C10" s="203"/>
      <c r="D10" s="203"/>
      <c r="E10" s="203"/>
    </row>
    <row r="11" spans="1:5" ht="15" customHeight="1">
      <c r="A11" s="5" t="s">
        <v>402</v>
      </c>
      <c r="B11" s="6" t="s">
        <v>403</v>
      </c>
      <c r="C11" s="203"/>
      <c r="D11" s="203"/>
      <c r="E11" s="203"/>
    </row>
    <row r="12" spans="1:5" ht="15" customHeight="1">
      <c r="A12" s="7" t="s">
        <v>616</v>
      </c>
      <c r="B12" s="8" t="s">
        <v>404</v>
      </c>
      <c r="C12" s="203"/>
      <c r="D12" s="203"/>
      <c r="E12" s="203"/>
    </row>
    <row r="13" spans="1:5" ht="15" customHeight="1">
      <c r="A13" s="5" t="s">
        <v>405</v>
      </c>
      <c r="B13" s="6" t="s">
        <v>406</v>
      </c>
      <c r="C13" s="203"/>
      <c r="D13" s="203"/>
      <c r="E13" s="203"/>
    </row>
    <row r="14" spans="1:5" ht="15" customHeight="1">
      <c r="A14" s="5" t="s">
        <v>407</v>
      </c>
      <c r="B14" s="6" t="s">
        <v>408</v>
      </c>
      <c r="C14" s="203"/>
      <c r="D14" s="203"/>
      <c r="E14" s="203"/>
    </row>
    <row r="15" spans="1:5" ht="15" customHeight="1">
      <c r="A15" s="5" t="s">
        <v>578</v>
      </c>
      <c r="B15" s="6" t="s">
        <v>409</v>
      </c>
      <c r="C15" s="203"/>
      <c r="D15" s="203"/>
      <c r="E15" s="203"/>
    </row>
    <row r="16" spans="1:5" ht="15" customHeight="1">
      <c r="A16" s="5" t="s">
        <v>579</v>
      </c>
      <c r="B16" s="6" t="s">
        <v>410</v>
      </c>
      <c r="C16" s="203"/>
      <c r="D16" s="203"/>
      <c r="E16" s="203"/>
    </row>
    <row r="17" spans="1:5" ht="15" customHeight="1">
      <c r="A17" s="5" t="s">
        <v>580</v>
      </c>
      <c r="B17" s="6" t="s">
        <v>411</v>
      </c>
      <c r="C17" s="203">
        <v>3871279</v>
      </c>
      <c r="D17" s="203">
        <v>3871279</v>
      </c>
      <c r="E17" s="203">
        <v>4467110</v>
      </c>
    </row>
    <row r="18" spans="1:5" ht="15" customHeight="1">
      <c r="A18" s="38" t="s">
        <v>617</v>
      </c>
      <c r="B18" s="44" t="s">
        <v>412</v>
      </c>
      <c r="C18" s="205">
        <f>SUM(C12:C17)</f>
        <v>3871279</v>
      </c>
      <c r="D18" s="205">
        <f>SUM(D12:D17)</f>
        <v>3871279</v>
      </c>
      <c r="E18" s="205">
        <f>SUM(E12:E17)</f>
        <v>4467110</v>
      </c>
    </row>
    <row r="19" spans="1:5" ht="15" customHeight="1">
      <c r="A19" s="5" t="s">
        <v>584</v>
      </c>
      <c r="B19" s="6" t="s">
        <v>421</v>
      </c>
      <c r="C19" s="203"/>
      <c r="D19" s="203"/>
      <c r="E19" s="203"/>
    </row>
    <row r="20" spans="1:5" ht="15" customHeight="1">
      <c r="A20" s="5" t="s">
        <v>585</v>
      </c>
      <c r="B20" s="6" t="s">
        <v>422</v>
      </c>
      <c r="C20" s="203"/>
      <c r="D20" s="203"/>
      <c r="E20" s="203"/>
    </row>
    <row r="21" spans="1:5" ht="15" customHeight="1">
      <c r="A21" s="7" t="s">
        <v>619</v>
      </c>
      <c r="B21" s="8" t="s">
        <v>423</v>
      </c>
      <c r="C21" s="203"/>
      <c r="D21" s="203"/>
      <c r="E21" s="203"/>
    </row>
    <row r="22" spans="1:5" ht="15" customHeight="1">
      <c r="A22" s="5" t="s">
        <v>586</v>
      </c>
      <c r="B22" s="6" t="s">
        <v>424</v>
      </c>
      <c r="C22" s="203"/>
      <c r="D22" s="203"/>
      <c r="E22" s="203"/>
    </row>
    <row r="23" spans="1:5" ht="15" customHeight="1">
      <c r="A23" s="5" t="s">
        <v>587</v>
      </c>
      <c r="B23" s="6" t="s">
        <v>425</v>
      </c>
      <c r="C23" s="203"/>
      <c r="D23" s="203"/>
      <c r="E23" s="203"/>
    </row>
    <row r="24" spans="1:5" ht="15" customHeight="1">
      <c r="A24" s="5" t="s">
        <v>588</v>
      </c>
      <c r="B24" s="6" t="s">
        <v>426</v>
      </c>
      <c r="C24" s="203"/>
      <c r="D24" s="203"/>
      <c r="E24" s="203"/>
    </row>
    <row r="25" spans="1:5" ht="15" customHeight="1">
      <c r="A25" s="5" t="s">
        <v>589</v>
      </c>
      <c r="B25" s="6" t="s">
        <v>427</v>
      </c>
      <c r="C25" s="203"/>
      <c r="D25" s="203"/>
      <c r="E25" s="203"/>
    </row>
    <row r="26" spans="1:5" ht="15" customHeight="1">
      <c r="A26" s="5" t="s">
        <v>590</v>
      </c>
      <c r="B26" s="6" t="s">
        <v>430</v>
      </c>
      <c r="C26" s="203"/>
      <c r="D26" s="203"/>
      <c r="E26" s="203"/>
    </row>
    <row r="27" spans="1:5" ht="15" customHeight="1">
      <c r="A27" s="5" t="s">
        <v>431</v>
      </c>
      <c r="B27" s="6" t="s">
        <v>432</v>
      </c>
      <c r="C27" s="203"/>
      <c r="D27" s="203"/>
      <c r="E27" s="203"/>
    </row>
    <row r="28" spans="1:5" ht="15" customHeight="1">
      <c r="A28" s="5" t="s">
        <v>591</v>
      </c>
      <c r="B28" s="6" t="s">
        <v>433</v>
      </c>
      <c r="C28" s="203"/>
      <c r="D28" s="203"/>
      <c r="E28" s="203"/>
    </row>
    <row r="29" spans="1:5" ht="15" customHeight="1">
      <c r="A29" s="5" t="s">
        <v>592</v>
      </c>
      <c r="B29" s="6" t="s">
        <v>438</v>
      </c>
      <c r="C29" s="203"/>
      <c r="D29" s="203"/>
      <c r="E29" s="203"/>
    </row>
    <row r="30" spans="1:5" ht="15" customHeight="1">
      <c r="A30" s="7" t="s">
        <v>620</v>
      </c>
      <c r="B30" s="8" t="s">
        <v>441</v>
      </c>
      <c r="C30" s="203">
        <f>SUM(C25:C29)</f>
        <v>0</v>
      </c>
      <c r="D30" s="203">
        <f>SUM(D25:D29)</f>
        <v>0</v>
      </c>
      <c r="E30" s="203">
        <f>SUM(E25:E29)</f>
        <v>0</v>
      </c>
    </row>
    <row r="31" spans="1:5" ht="15" customHeight="1">
      <c r="A31" s="5" t="s">
        <v>593</v>
      </c>
      <c r="B31" s="6" t="s">
        <v>442</v>
      </c>
      <c r="C31" s="203"/>
      <c r="D31" s="203">
        <v>831000</v>
      </c>
      <c r="E31" s="203">
        <v>970200</v>
      </c>
    </row>
    <row r="32" spans="1:5" ht="15" customHeight="1">
      <c r="A32" s="38" t="s">
        <v>621</v>
      </c>
      <c r="B32" s="44" t="s">
        <v>443</v>
      </c>
      <c r="C32" s="203">
        <f>SUM(C21+C22+C23+C24+C30+C31)</f>
        <v>0</v>
      </c>
      <c r="D32" s="203">
        <f>SUM(D21+D22+D23+D24+D30+D31)</f>
        <v>831000</v>
      </c>
      <c r="E32" s="203">
        <f>SUM(E21+E22+E23+E24+E30+E31)</f>
        <v>970200</v>
      </c>
    </row>
    <row r="33" spans="1:5" ht="15" customHeight="1">
      <c r="A33" s="13" t="s">
        <v>444</v>
      </c>
      <c r="B33" s="6" t="s">
        <v>445</v>
      </c>
      <c r="C33" s="203"/>
      <c r="D33" s="203"/>
      <c r="E33" s="203"/>
    </row>
    <row r="34" spans="1:5" ht="15" customHeight="1">
      <c r="A34" s="13" t="s">
        <v>594</v>
      </c>
      <c r="B34" s="6" t="s">
        <v>446</v>
      </c>
      <c r="C34" s="203"/>
      <c r="D34" s="203"/>
      <c r="E34" s="203"/>
    </row>
    <row r="35" spans="1:5" ht="15" customHeight="1">
      <c r="A35" s="13" t="s">
        <v>595</v>
      </c>
      <c r="B35" s="6" t="s">
        <v>447</v>
      </c>
      <c r="C35" s="203"/>
      <c r="D35" s="203"/>
      <c r="E35" s="203"/>
    </row>
    <row r="36" spans="1:5" ht="15" customHeight="1">
      <c r="A36" s="13" t="s">
        <v>596</v>
      </c>
      <c r="B36" s="6" t="s">
        <v>448</v>
      </c>
      <c r="C36" s="203"/>
      <c r="D36" s="203"/>
      <c r="E36" s="203"/>
    </row>
    <row r="37" spans="1:5" ht="15" customHeight="1">
      <c r="A37" s="13" t="s">
        <v>449</v>
      </c>
      <c r="B37" s="6" t="s">
        <v>450</v>
      </c>
      <c r="C37" s="203"/>
      <c r="D37" s="203"/>
      <c r="E37" s="203"/>
    </row>
    <row r="38" spans="1:5" ht="15" customHeight="1">
      <c r="A38" s="13" t="s">
        <v>451</v>
      </c>
      <c r="B38" s="6" t="s">
        <v>452</v>
      </c>
      <c r="C38" s="203"/>
      <c r="D38" s="203"/>
      <c r="E38" s="203"/>
    </row>
    <row r="39" spans="1:5" ht="15" customHeight="1">
      <c r="A39" s="13" t="s">
        <v>453</v>
      </c>
      <c r="B39" s="6" t="s">
        <v>454</v>
      </c>
      <c r="C39" s="203"/>
      <c r="D39" s="203"/>
      <c r="E39" s="203"/>
    </row>
    <row r="40" spans="1:5" ht="15" customHeight="1">
      <c r="A40" s="13" t="s">
        <v>597</v>
      </c>
      <c r="B40" s="6" t="s">
        <v>455</v>
      </c>
      <c r="C40" s="203"/>
      <c r="D40" s="203"/>
      <c r="E40" s="203">
        <v>99</v>
      </c>
    </row>
    <row r="41" spans="1:5" ht="15" customHeight="1">
      <c r="A41" s="13" t="s">
        <v>598</v>
      </c>
      <c r="B41" s="6" t="s">
        <v>456</v>
      </c>
      <c r="C41" s="203"/>
      <c r="D41" s="203"/>
      <c r="E41" s="203"/>
    </row>
    <row r="42" spans="1:5" ht="15" customHeight="1">
      <c r="A42" s="13" t="s">
        <v>599</v>
      </c>
      <c r="B42" s="6" t="s">
        <v>457</v>
      </c>
      <c r="C42" s="203"/>
      <c r="D42" s="203"/>
      <c r="E42" s="203">
        <v>4850</v>
      </c>
    </row>
    <row r="43" spans="1:5" ht="15" customHeight="1">
      <c r="A43" s="43" t="s">
        <v>622</v>
      </c>
      <c r="B43" s="44" t="s">
        <v>458</v>
      </c>
      <c r="C43" s="203"/>
      <c r="D43" s="203">
        <f>SUM(D42)</f>
        <v>0</v>
      </c>
      <c r="E43" s="203">
        <f>SUM(E33:E42)</f>
        <v>4949</v>
      </c>
    </row>
    <row r="44" spans="1:5" ht="15" customHeight="1">
      <c r="A44" s="13" t="s">
        <v>467</v>
      </c>
      <c r="B44" s="6" t="s">
        <v>468</v>
      </c>
      <c r="C44" s="203"/>
      <c r="D44" s="203"/>
      <c r="E44" s="203"/>
    </row>
    <row r="45" spans="1:5" ht="15" customHeight="1">
      <c r="A45" s="5" t="s">
        <v>603</v>
      </c>
      <c r="B45" s="6" t="s">
        <v>469</v>
      </c>
      <c r="C45" s="203"/>
      <c r="D45" s="203"/>
      <c r="E45" s="203"/>
    </row>
    <row r="46" spans="1:5" ht="15" customHeight="1">
      <c r="A46" s="13" t="s">
        <v>604</v>
      </c>
      <c r="B46" s="6" t="s">
        <v>470</v>
      </c>
      <c r="C46" s="203"/>
      <c r="D46" s="203"/>
      <c r="E46" s="203"/>
    </row>
    <row r="47" spans="1:5" ht="15" customHeight="1">
      <c r="A47" s="38" t="s">
        <v>624</v>
      </c>
      <c r="B47" s="44" t="s">
        <v>471</v>
      </c>
      <c r="C47" s="203"/>
      <c r="D47" s="203"/>
      <c r="E47" s="203"/>
    </row>
    <row r="48" spans="1:5" ht="15" customHeight="1">
      <c r="A48" s="85" t="s">
        <v>683</v>
      </c>
      <c r="B48" s="88"/>
      <c r="C48" s="208"/>
      <c r="D48" s="208"/>
      <c r="E48" s="208"/>
    </row>
    <row r="49" spans="1:5" ht="15" customHeight="1">
      <c r="A49" s="5" t="s">
        <v>413</v>
      </c>
      <c r="B49" s="6" t="s">
        <v>414</v>
      </c>
      <c r="C49" s="203"/>
      <c r="D49" s="203"/>
      <c r="E49" s="203"/>
    </row>
    <row r="50" spans="1:5" ht="15" customHeight="1">
      <c r="A50" s="5" t="s">
        <v>415</v>
      </c>
      <c r="B50" s="6" t="s">
        <v>416</v>
      </c>
      <c r="C50" s="203"/>
      <c r="D50" s="203"/>
      <c r="E50" s="203"/>
    </row>
    <row r="51" spans="1:5" ht="15" customHeight="1">
      <c r="A51" s="5" t="s">
        <v>581</v>
      </c>
      <c r="B51" s="6" t="s">
        <v>417</v>
      </c>
      <c r="C51" s="203"/>
      <c r="D51" s="203"/>
      <c r="E51" s="203"/>
    </row>
    <row r="52" spans="1:5" ht="15" customHeight="1">
      <c r="A52" s="5" t="s">
        <v>582</v>
      </c>
      <c r="B52" s="6" t="s">
        <v>418</v>
      </c>
      <c r="C52" s="203"/>
      <c r="D52" s="203"/>
      <c r="E52" s="203"/>
    </row>
    <row r="53" spans="1:5" ht="15" customHeight="1">
      <c r="A53" s="5" t="s">
        <v>583</v>
      </c>
      <c r="B53" s="6" t="s">
        <v>419</v>
      </c>
      <c r="C53" s="203"/>
      <c r="D53" s="203"/>
      <c r="E53" s="203"/>
    </row>
    <row r="54" spans="1:5" ht="15" customHeight="1">
      <c r="A54" s="38" t="s">
        <v>618</v>
      </c>
      <c r="B54" s="44" t="s">
        <v>420</v>
      </c>
      <c r="C54" s="203"/>
      <c r="D54" s="203"/>
      <c r="E54" s="203"/>
    </row>
    <row r="55" spans="1:5" ht="15" customHeight="1">
      <c r="A55" s="13" t="s">
        <v>600</v>
      </c>
      <c r="B55" s="6" t="s">
        <v>459</v>
      </c>
      <c r="C55" s="203"/>
      <c r="D55" s="203"/>
      <c r="E55" s="203"/>
    </row>
    <row r="56" spans="1:5" ht="15" customHeight="1">
      <c r="A56" s="13" t="s">
        <v>601</v>
      </c>
      <c r="B56" s="6" t="s">
        <v>460</v>
      </c>
      <c r="C56" s="203"/>
      <c r="D56" s="203"/>
      <c r="E56" s="203"/>
    </row>
    <row r="57" spans="1:5" ht="15" customHeight="1">
      <c r="A57" s="13" t="s">
        <v>461</v>
      </c>
      <c r="B57" s="6" t="s">
        <v>462</v>
      </c>
      <c r="C57" s="203"/>
      <c r="D57" s="203"/>
      <c r="E57" s="203"/>
    </row>
    <row r="58" spans="1:5" ht="15" customHeight="1">
      <c r="A58" s="13" t="s">
        <v>602</v>
      </c>
      <c r="B58" s="6" t="s">
        <v>463</v>
      </c>
      <c r="C58" s="203"/>
      <c r="D58" s="203"/>
      <c r="E58" s="203"/>
    </row>
    <row r="59" spans="1:5" ht="15" customHeight="1">
      <c r="A59" s="13" t="s">
        <v>464</v>
      </c>
      <c r="B59" s="6" t="s">
        <v>465</v>
      </c>
      <c r="C59" s="203"/>
      <c r="D59" s="203"/>
      <c r="E59" s="203"/>
    </row>
    <row r="60" spans="1:5" ht="15" customHeight="1">
      <c r="A60" s="38" t="s">
        <v>623</v>
      </c>
      <c r="B60" s="44" t="s">
        <v>466</v>
      </c>
      <c r="C60" s="203"/>
      <c r="D60" s="203"/>
      <c r="E60" s="203"/>
    </row>
    <row r="61" spans="1:5" ht="15" customHeight="1">
      <c r="A61" s="13" t="s">
        <v>472</v>
      </c>
      <c r="B61" s="6" t="s">
        <v>473</v>
      </c>
      <c r="C61" s="203"/>
      <c r="D61" s="203"/>
      <c r="E61" s="203"/>
    </row>
    <row r="62" spans="1:5" ht="15" customHeight="1">
      <c r="A62" s="5" t="s">
        <v>605</v>
      </c>
      <c r="B62" s="6" t="s">
        <v>474</v>
      </c>
      <c r="C62" s="203"/>
      <c r="D62" s="203"/>
      <c r="E62" s="203"/>
    </row>
    <row r="63" spans="1:5" ht="15" customHeight="1">
      <c r="A63" s="13" t="s">
        <v>606</v>
      </c>
      <c r="B63" s="6" t="s">
        <v>475</v>
      </c>
      <c r="C63" s="203"/>
      <c r="D63" s="203"/>
      <c r="E63" s="203"/>
    </row>
    <row r="64" spans="1:5" ht="15" customHeight="1">
      <c r="A64" s="38" t="s">
        <v>626</v>
      </c>
      <c r="B64" s="44" t="s">
        <v>476</v>
      </c>
      <c r="C64" s="203"/>
      <c r="D64" s="203"/>
      <c r="E64" s="203"/>
    </row>
    <row r="65" spans="1:5" ht="15" customHeight="1">
      <c r="A65" s="85" t="s">
        <v>682</v>
      </c>
      <c r="B65" s="88"/>
      <c r="C65" s="208"/>
      <c r="D65" s="208"/>
      <c r="E65" s="208"/>
    </row>
    <row r="66" spans="1:5" ht="15.75">
      <c r="A66" s="95" t="s">
        <v>625</v>
      </c>
      <c r="B66" s="89" t="s">
        <v>477</v>
      </c>
      <c r="C66" s="241">
        <f>C64+C47+C60+C43+C32+C54+C18</f>
        <v>3871279</v>
      </c>
      <c r="D66" s="241">
        <f>D64+D47+D60+D43+D32+D54+D18</f>
        <v>4702279</v>
      </c>
      <c r="E66" s="241">
        <f>E64+E47+E60+E43+E32+E54+E18</f>
        <v>5442259</v>
      </c>
    </row>
    <row r="67" spans="1:5" ht="15.75">
      <c r="A67" s="97" t="s">
        <v>691</v>
      </c>
      <c r="B67" s="98"/>
      <c r="C67" s="210"/>
      <c r="D67" s="210"/>
      <c r="E67" s="210"/>
    </row>
    <row r="68" spans="1:5" ht="15.75">
      <c r="A68" s="97" t="s">
        <v>692</v>
      </c>
      <c r="B68" s="98"/>
      <c r="C68" s="210"/>
      <c r="D68" s="210"/>
      <c r="E68" s="210"/>
    </row>
    <row r="69" spans="1:5" ht="15">
      <c r="A69" s="36" t="s">
        <v>607</v>
      </c>
      <c r="B69" s="5" t="s">
        <v>478</v>
      </c>
      <c r="C69" s="203"/>
      <c r="D69" s="203"/>
      <c r="E69" s="203"/>
    </row>
    <row r="70" spans="1:5" ht="15">
      <c r="A70" s="13" t="s">
        <v>479</v>
      </c>
      <c r="B70" s="5" t="s">
        <v>480</v>
      </c>
      <c r="C70" s="203"/>
      <c r="D70" s="203"/>
      <c r="E70" s="203"/>
    </row>
    <row r="71" spans="1:5" ht="15">
      <c r="A71" s="36" t="s">
        <v>608</v>
      </c>
      <c r="B71" s="5" t="s">
        <v>481</v>
      </c>
      <c r="C71" s="203"/>
      <c r="D71" s="203"/>
      <c r="E71" s="203"/>
    </row>
    <row r="72" spans="1:5" ht="15">
      <c r="A72" s="15" t="s">
        <v>627</v>
      </c>
      <c r="B72" s="7" t="s">
        <v>482</v>
      </c>
      <c r="C72" s="203"/>
      <c r="D72" s="203"/>
      <c r="E72" s="203"/>
    </row>
    <row r="73" spans="1:5" ht="15">
      <c r="A73" s="13" t="s">
        <v>609</v>
      </c>
      <c r="B73" s="5" t="s">
        <v>483</v>
      </c>
      <c r="C73" s="203"/>
      <c r="D73" s="203"/>
      <c r="E73" s="203"/>
    </row>
    <row r="74" spans="1:5" ht="15">
      <c r="A74" s="36" t="s">
        <v>484</v>
      </c>
      <c r="B74" s="5" t="s">
        <v>485</v>
      </c>
      <c r="C74" s="203"/>
      <c r="D74" s="203"/>
      <c r="E74" s="203"/>
    </row>
    <row r="75" spans="1:5" ht="15">
      <c r="A75" s="13" t="s">
        <v>610</v>
      </c>
      <c r="B75" s="5" t="s">
        <v>486</v>
      </c>
      <c r="C75" s="203"/>
      <c r="D75" s="203"/>
      <c r="E75" s="203"/>
    </row>
    <row r="76" spans="1:5" ht="15">
      <c r="A76" s="36" t="s">
        <v>487</v>
      </c>
      <c r="B76" s="5" t="s">
        <v>488</v>
      </c>
      <c r="C76" s="203"/>
      <c r="D76" s="203"/>
      <c r="E76" s="203"/>
    </row>
    <row r="77" spans="1:5" ht="15">
      <c r="A77" s="14" t="s">
        <v>628</v>
      </c>
      <c r="B77" s="7" t="s">
        <v>489</v>
      </c>
      <c r="C77" s="203"/>
      <c r="D77" s="203"/>
      <c r="E77" s="203"/>
    </row>
    <row r="78" spans="1:5" ht="15">
      <c r="A78" s="5" t="s">
        <v>689</v>
      </c>
      <c r="B78" s="5" t="s">
        <v>490</v>
      </c>
      <c r="C78" s="203">
        <v>1837521</v>
      </c>
      <c r="D78" s="203">
        <v>1907000</v>
      </c>
      <c r="E78" s="203">
        <v>1907000</v>
      </c>
    </row>
    <row r="79" spans="1:5" ht="15">
      <c r="A79" s="5" t="s">
        <v>690</v>
      </c>
      <c r="B79" s="5" t="s">
        <v>490</v>
      </c>
      <c r="C79" s="203"/>
      <c r="D79" s="203"/>
      <c r="E79" s="203"/>
    </row>
    <row r="80" spans="1:5" ht="15">
      <c r="A80" s="5" t="s">
        <v>687</v>
      </c>
      <c r="B80" s="5" t="s">
        <v>491</v>
      </c>
      <c r="C80" s="203"/>
      <c r="D80" s="203"/>
      <c r="E80" s="203"/>
    </row>
    <row r="81" spans="1:5" ht="15">
      <c r="A81" s="5" t="s">
        <v>688</v>
      </c>
      <c r="B81" s="5" t="s">
        <v>491</v>
      </c>
      <c r="C81" s="203"/>
      <c r="D81" s="203"/>
      <c r="E81" s="203"/>
    </row>
    <row r="82" spans="1:5" ht="15">
      <c r="A82" s="7" t="s">
        <v>629</v>
      </c>
      <c r="B82" s="7" t="s">
        <v>492</v>
      </c>
      <c r="C82" s="205">
        <f>SUM(C78:C81)</f>
        <v>1837521</v>
      </c>
      <c r="D82" s="205">
        <f>SUM(D78:D81)</f>
        <v>1907000</v>
      </c>
      <c r="E82" s="205">
        <f>SUM(E78:E81)</f>
        <v>1907000</v>
      </c>
    </row>
    <row r="83" spans="1:5" ht="15">
      <c r="A83" s="36" t="s">
        <v>493</v>
      </c>
      <c r="B83" s="5" t="s">
        <v>494</v>
      </c>
      <c r="C83" s="203"/>
      <c r="D83" s="203"/>
      <c r="E83" s="203"/>
    </row>
    <row r="84" spans="1:5" ht="15">
      <c r="A84" s="36" t="s">
        <v>495</v>
      </c>
      <c r="B84" s="5" t="s">
        <v>496</v>
      </c>
      <c r="C84" s="203"/>
      <c r="D84" s="203"/>
      <c r="E84" s="203"/>
    </row>
    <row r="85" spans="1:5" ht="15">
      <c r="A85" s="36" t="s">
        <v>497</v>
      </c>
      <c r="B85" s="5" t="s">
        <v>498</v>
      </c>
      <c r="C85" s="203">
        <v>55601200</v>
      </c>
      <c r="D85" s="203">
        <v>55791700</v>
      </c>
      <c r="E85" s="203">
        <v>55791700</v>
      </c>
    </row>
    <row r="86" spans="1:5" ht="15">
      <c r="A86" s="36" t="s">
        <v>499</v>
      </c>
      <c r="B86" s="5" t="s">
        <v>500</v>
      </c>
      <c r="C86" s="203"/>
      <c r="D86" s="203"/>
      <c r="E86" s="203"/>
    </row>
    <row r="87" spans="1:5" ht="15">
      <c r="A87" s="13" t="s">
        <v>611</v>
      </c>
      <c r="B87" s="5" t="s">
        <v>501</v>
      </c>
      <c r="C87" s="203"/>
      <c r="D87" s="203"/>
      <c r="E87" s="203"/>
    </row>
    <row r="88" spans="1:5" ht="15">
      <c r="A88" s="15" t="s">
        <v>630</v>
      </c>
      <c r="B88" s="7" t="s">
        <v>503</v>
      </c>
      <c r="C88" s="205">
        <f>C72+C77+C82+C83+C84+C85+C86+C87</f>
        <v>57438721</v>
      </c>
      <c r="D88" s="205">
        <f>D72+D77+D82+D83+D84+D85+D86+D87</f>
        <v>57698700</v>
      </c>
      <c r="E88" s="205">
        <f>E72+E77+E82+E83+E84+E85+E86+E87</f>
        <v>57698700</v>
      </c>
    </row>
    <row r="89" spans="1:5" ht="15">
      <c r="A89" s="13" t="s">
        <v>504</v>
      </c>
      <c r="B89" s="5" t="s">
        <v>505</v>
      </c>
      <c r="C89" s="203"/>
      <c r="D89" s="203"/>
      <c r="E89" s="203"/>
    </row>
    <row r="90" spans="1:5" ht="15">
      <c r="A90" s="13" t="s">
        <v>506</v>
      </c>
      <c r="B90" s="5" t="s">
        <v>507</v>
      </c>
      <c r="C90" s="203"/>
      <c r="D90" s="203"/>
      <c r="E90" s="203"/>
    </row>
    <row r="91" spans="1:5" ht="15">
      <c r="A91" s="36" t="s">
        <v>508</v>
      </c>
      <c r="B91" s="5" t="s">
        <v>509</v>
      </c>
      <c r="C91" s="203"/>
      <c r="D91" s="203"/>
      <c r="E91" s="203"/>
    </row>
    <row r="92" spans="1:5" ht="15">
      <c r="A92" s="36" t="s">
        <v>612</v>
      </c>
      <c r="B92" s="5" t="s">
        <v>510</v>
      </c>
      <c r="C92" s="203"/>
      <c r="D92" s="203"/>
      <c r="E92" s="203"/>
    </row>
    <row r="93" spans="1:5" ht="15">
      <c r="A93" s="14" t="s">
        <v>631</v>
      </c>
      <c r="B93" s="7" t="s">
        <v>511</v>
      </c>
      <c r="C93" s="203"/>
      <c r="D93" s="203"/>
      <c r="E93" s="203"/>
    </row>
    <row r="94" spans="1:5" ht="15">
      <c r="A94" s="15" t="s">
        <v>512</v>
      </c>
      <c r="B94" s="7" t="s">
        <v>513</v>
      </c>
      <c r="C94" s="203"/>
      <c r="D94" s="203"/>
      <c r="E94" s="203"/>
    </row>
    <row r="95" spans="1:5" ht="15.75">
      <c r="A95" s="92" t="s">
        <v>632</v>
      </c>
      <c r="B95" s="93" t="s">
        <v>514</v>
      </c>
      <c r="C95" s="241">
        <f>C88+C93+C94</f>
        <v>57438721</v>
      </c>
      <c r="D95" s="241">
        <f>D88+D93+D94</f>
        <v>57698700</v>
      </c>
      <c r="E95" s="241">
        <f>E88+E93+E94</f>
        <v>57698700</v>
      </c>
    </row>
    <row r="96" spans="1:5" ht="15.75">
      <c r="A96" s="101" t="s">
        <v>614</v>
      </c>
      <c r="B96" s="112"/>
      <c r="C96" s="243">
        <f>C95+C66</f>
        <v>61310000</v>
      </c>
      <c r="D96" s="243">
        <f>D95+D66</f>
        <v>62400979</v>
      </c>
      <c r="E96" s="243">
        <f>E95+E66</f>
        <v>63140959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59" r:id="rId1"/>
  <headerFooter>
    <oddHeader>&amp;R3.a. melléklet a   3/2017.(V.31.) önkormányzati rendelethez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96"/>
  <sheetViews>
    <sheetView view="pageLayout" workbookViewId="0" topLeftCell="C118">
      <selection activeCell="C6" sqref="C6:E96"/>
    </sheetView>
  </sheetViews>
  <sheetFormatPr defaultColWidth="9.140625" defaultRowHeight="15"/>
  <cols>
    <col min="1" max="1" width="92.57421875" style="0" customWidth="1"/>
    <col min="3" max="3" width="17.00390625" style="0" customWidth="1"/>
    <col min="4" max="4" width="16.00390625" style="0" customWidth="1"/>
    <col min="5" max="5" width="17.140625" style="0" customWidth="1"/>
  </cols>
  <sheetData>
    <row r="1" spans="1:5" ht="24" customHeight="1">
      <c r="A1" s="283" t="s">
        <v>774</v>
      </c>
      <c r="B1" s="284"/>
      <c r="C1" s="284"/>
      <c r="D1" s="284"/>
      <c r="E1" s="284"/>
    </row>
    <row r="2" spans="1:7" ht="24" customHeight="1">
      <c r="A2" s="286" t="s">
        <v>781</v>
      </c>
      <c r="B2" s="287"/>
      <c r="C2" s="287"/>
      <c r="D2" s="287"/>
      <c r="E2" s="287"/>
      <c r="G2" s="67"/>
    </row>
    <row r="3" ht="18">
      <c r="A3" s="42"/>
    </row>
    <row r="4" ht="15">
      <c r="A4" s="130" t="s">
        <v>708</v>
      </c>
    </row>
    <row r="5" spans="1:5" ht="25.5">
      <c r="A5" s="2" t="s">
        <v>212</v>
      </c>
      <c r="B5" s="3" t="s">
        <v>737</v>
      </c>
      <c r="C5" s="3" t="s">
        <v>723</v>
      </c>
      <c r="D5" s="3" t="s">
        <v>740</v>
      </c>
      <c r="E5" s="70" t="s">
        <v>741</v>
      </c>
    </row>
    <row r="6" spans="1:5" ht="15" customHeight="1">
      <c r="A6" s="32" t="s">
        <v>392</v>
      </c>
      <c r="B6" s="6" t="s">
        <v>393</v>
      </c>
      <c r="C6" s="203">
        <f>IF(('3. melléklet'!C6+'3.a.mell.'!C6)=0,"",'3. melléklet'!C6+'3.a.mell.'!C6)</f>
        <v>72489314</v>
      </c>
      <c r="D6" s="203">
        <f>IF(('3. melléklet'!D6+'3.a.mell.'!D6)=0,"",'3. melléklet'!D6+'3.a.mell.'!D6)</f>
        <v>83349910</v>
      </c>
      <c r="E6" s="203">
        <f>IF(('3. melléklet'!E6+'3.a.mell.'!E6)=0,"",'3. melléklet'!E6+'3.a.mell.'!E6)</f>
        <v>83349910</v>
      </c>
    </row>
    <row r="7" spans="1:5" ht="15" customHeight="1">
      <c r="A7" s="5" t="s">
        <v>394</v>
      </c>
      <c r="B7" s="6" t="s">
        <v>395</v>
      </c>
      <c r="C7" s="203">
        <f>IF(('3. melléklet'!C7+'3.a.mell.'!C7)=0,"",'3. melléklet'!C7+'3.a.mell.'!C7)</f>
        <v>37338500</v>
      </c>
      <c r="D7" s="203">
        <f>IF(('3. melléklet'!D7+'3.a.mell.'!D7)=0,"",'3. melléklet'!D7+'3.a.mell.'!D7)</f>
        <v>36731834</v>
      </c>
      <c r="E7" s="203">
        <f>IF(('3. melléklet'!E7+'3.a.mell.'!E7)=0,"",'3. melléklet'!E7+'3.a.mell.'!E7)</f>
        <v>36731834</v>
      </c>
    </row>
    <row r="8" spans="1:5" ht="15" customHeight="1">
      <c r="A8" s="5" t="s">
        <v>396</v>
      </c>
      <c r="B8" s="6" t="s">
        <v>397</v>
      </c>
      <c r="C8" s="203">
        <f>IF(('3. melléklet'!C8+'3.a.mell.'!C8)=0,"",'3. melléklet'!C8+'3.a.mell.'!C8)</f>
        <v>30091337</v>
      </c>
      <c r="D8" s="203">
        <f>IF(('3. melléklet'!D8+'3.a.mell.'!D8)=0,"",'3. melléklet'!D8+'3.a.mell.'!D8)</f>
        <v>30910582</v>
      </c>
      <c r="E8" s="203">
        <f>IF(('3. melléklet'!E8+'3.a.mell.'!E8)=0,"",'3. melléklet'!E8+'3.a.mell.'!E8)</f>
        <v>30910582</v>
      </c>
    </row>
    <row r="9" spans="1:5" ht="15" customHeight="1">
      <c r="A9" s="5" t="s">
        <v>398</v>
      </c>
      <c r="B9" s="6" t="s">
        <v>399</v>
      </c>
      <c r="C9" s="203">
        <f>IF(('3. melléklet'!C9+'3.a.mell.'!C9)=0,"",'3. melléklet'!C9+'3.a.mell.'!C9)</f>
        <v>1588020</v>
      </c>
      <c r="D9" s="203">
        <f>IF(('3. melléklet'!D9+'3.a.mell.'!D9)=0,"",'3. melléklet'!D9+'3.a.mell.'!D9)</f>
        <v>1588020</v>
      </c>
      <c r="E9" s="203">
        <f>IF(('3. melléklet'!E9+'3.a.mell.'!E9)=0,"",'3. melléklet'!E9+'3.a.mell.'!E9)</f>
        <v>1588020</v>
      </c>
    </row>
    <row r="10" spans="1:5" ht="15" customHeight="1">
      <c r="A10" s="5" t="s">
        <v>400</v>
      </c>
      <c r="B10" s="6" t="s">
        <v>401</v>
      </c>
      <c r="C10" s="203">
        <f>IF(('3. melléklet'!C10+'3.a.mell.'!C10)=0,"",'3. melléklet'!C10+'3.a.mell.'!C10)</f>
        <v>16929029</v>
      </c>
      <c r="D10" s="203">
        <f>IF(('3. melléklet'!D10+'3.a.mell.'!D10)=0,"",'3. melléklet'!D10+'3.a.mell.'!D10)</f>
        <v>18173935</v>
      </c>
      <c r="E10" s="203">
        <f>IF(('3. melléklet'!E10+'3.a.mell.'!E10)=0,"",'3. melléklet'!E10+'3.a.mell.'!E10)</f>
        <v>18173935</v>
      </c>
    </row>
    <row r="11" spans="1:5" ht="15" customHeight="1">
      <c r="A11" s="5" t="s">
        <v>402</v>
      </c>
      <c r="B11" s="6" t="s">
        <v>403</v>
      </c>
      <c r="C11" s="203">
        <f>IF(('3. melléklet'!C11+'3.a.mell.'!C11)=0,"",'3. melléklet'!C11+'3.a.mell.'!C11)</f>
      </c>
      <c r="D11" s="203">
        <f>IF(('3. melléklet'!D11+'3.a.mell.'!D11)=0,"",'3. melléklet'!D11+'3.a.mell.'!D11)</f>
        <v>153227</v>
      </c>
      <c r="E11" s="203">
        <f>IF(('3. melléklet'!E11+'3.a.mell.'!E11)=0,"",'3. melléklet'!E11+'3.a.mell.'!E11)</f>
        <v>153227</v>
      </c>
    </row>
    <row r="12" spans="1:5" ht="15" customHeight="1">
      <c r="A12" s="7" t="s">
        <v>616</v>
      </c>
      <c r="B12" s="8" t="s">
        <v>404</v>
      </c>
      <c r="C12" s="203">
        <f>IF(('3. melléklet'!C12+'3.a.mell.'!C12)=0,"",'3. melléklet'!C12+'3.a.mell.'!C12)</f>
        <v>158436200</v>
      </c>
      <c r="D12" s="203">
        <f>IF(('3. melléklet'!D12+'3.a.mell.'!D12)=0,"",'3. melléklet'!D12+'3.a.mell.'!D12)</f>
        <v>170907508</v>
      </c>
      <c r="E12" s="203">
        <f>IF(('3. melléklet'!E12+'3.a.mell.'!E12)=0,"",'3. melléklet'!E12+'3.a.mell.'!E12)</f>
        <v>170907508</v>
      </c>
    </row>
    <row r="13" spans="1:5" ht="15" customHeight="1">
      <c r="A13" s="5" t="s">
        <v>405</v>
      </c>
      <c r="B13" s="6" t="s">
        <v>406</v>
      </c>
      <c r="C13" s="203">
        <f>IF(('3. melléklet'!C13+'3.a.mell.'!C13)=0,"",'3. melléklet'!C13+'3.a.mell.'!C13)</f>
      </c>
      <c r="D13" s="203">
        <f>IF(('3. melléklet'!D13+'3.a.mell.'!D13)=0,"",'3. melléklet'!D13+'3.a.mell.'!D13)</f>
      </c>
      <c r="E13" s="203">
        <f>IF(('3. melléklet'!E13+'3.a.mell.'!E13)=0,"",'3. melléklet'!E13+'3.a.mell.'!E13)</f>
      </c>
    </row>
    <row r="14" spans="1:5" ht="15" customHeight="1">
      <c r="A14" s="5" t="s">
        <v>407</v>
      </c>
      <c r="B14" s="6" t="s">
        <v>408</v>
      </c>
      <c r="C14" s="203">
        <f>IF(('3. melléklet'!C14+'3.a.mell.'!C14)=0,"",'3. melléklet'!C14+'3.a.mell.'!C14)</f>
      </c>
      <c r="D14" s="203">
        <f>IF(('3. melléklet'!D14+'3.a.mell.'!D14)=0,"",'3. melléklet'!D14+'3.a.mell.'!D14)</f>
      </c>
      <c r="E14" s="203">
        <f>IF(('3. melléklet'!E14+'3.a.mell.'!E14)=0,"",'3. melléklet'!E14+'3.a.mell.'!E14)</f>
      </c>
    </row>
    <row r="15" spans="1:5" ht="15" customHeight="1">
      <c r="A15" s="5" t="s">
        <v>578</v>
      </c>
      <c r="B15" s="6" t="s">
        <v>409</v>
      </c>
      <c r="C15" s="203">
        <f>IF(('3. melléklet'!C15+'3.a.mell.'!C15)=0,"",'3. melléklet'!C15+'3.a.mell.'!C15)</f>
      </c>
      <c r="D15" s="203">
        <f>IF(('3. melléklet'!D15+'3.a.mell.'!D15)=0,"",'3. melléklet'!D15+'3.a.mell.'!D15)</f>
      </c>
      <c r="E15" s="203">
        <f>IF(('3. melléklet'!E15+'3.a.mell.'!E15)=0,"",'3. melléklet'!E15+'3.a.mell.'!E15)</f>
        <v>39126</v>
      </c>
    </row>
    <row r="16" spans="1:5" ht="15" customHeight="1">
      <c r="A16" s="5" t="s">
        <v>579</v>
      </c>
      <c r="B16" s="6" t="s">
        <v>410</v>
      </c>
      <c r="C16" s="203">
        <f>IF(('3. melléklet'!C16+'3.a.mell.'!C16)=0,"",'3. melléklet'!C16+'3.a.mell.'!C16)</f>
      </c>
      <c r="D16" s="203">
        <f>IF(('3. melléklet'!D16+'3.a.mell.'!D16)=0,"",'3. melléklet'!D16+'3.a.mell.'!D16)</f>
      </c>
      <c r="E16" s="203">
        <f>IF(('3. melléklet'!E16+'3.a.mell.'!E16)=0,"",'3. melléklet'!E16+'3.a.mell.'!E16)</f>
      </c>
    </row>
    <row r="17" spans="1:5" ht="15" customHeight="1">
      <c r="A17" s="5" t="s">
        <v>580</v>
      </c>
      <c r="B17" s="6" t="s">
        <v>411</v>
      </c>
      <c r="C17" s="203">
        <f>IF(('3. melléklet'!C17+'3.a.mell.'!C17)=0,"",'3. melléklet'!C17+'3.a.mell.'!C17)</f>
        <v>29522279</v>
      </c>
      <c r="D17" s="203">
        <f>IF(('3. melléklet'!D17+'3.a.mell.'!D17)=0,"",'3. melléklet'!D17+'3.a.mell.'!D17)</f>
        <v>29522279</v>
      </c>
      <c r="E17" s="203">
        <f>IF(('3. melléklet'!E17+'3.a.mell.'!E17)=0,"",'3. melléklet'!E17+'3.a.mell.'!E17)</f>
        <v>47535294</v>
      </c>
    </row>
    <row r="18" spans="1:5" ht="15" customHeight="1">
      <c r="A18" s="38" t="s">
        <v>617</v>
      </c>
      <c r="B18" s="44" t="s">
        <v>412</v>
      </c>
      <c r="C18" s="205">
        <f>IF(('3. melléklet'!C18+'3.a.mell.'!C18)=0,"",'3. melléklet'!C18+'3.a.mell.'!C18)</f>
        <v>187958479</v>
      </c>
      <c r="D18" s="205">
        <f>IF(('3. melléklet'!D18+'3.a.mell.'!D18)=0,"",'3. melléklet'!D18+'3.a.mell.'!D18)</f>
        <v>200429787</v>
      </c>
      <c r="E18" s="205">
        <f>IF(('3. melléklet'!E18+'3.a.mell.'!E18)=0,"",'3. melléklet'!E18+'3.a.mell.'!E18)</f>
        <v>218481928</v>
      </c>
    </row>
    <row r="19" spans="1:5" ht="15" customHeight="1">
      <c r="A19" s="5" t="s">
        <v>584</v>
      </c>
      <c r="B19" s="6" t="s">
        <v>421</v>
      </c>
      <c r="C19" s="203">
        <f>IF(('3. melléklet'!C19+'3.a.mell.'!C19)=0,"",'3. melléklet'!C19+'3.a.mell.'!C19)</f>
      </c>
      <c r="D19" s="203">
        <f>IF(('3. melléklet'!D19+'3.a.mell.'!D19)=0,"",'3. melléklet'!D19+'3.a.mell.'!D19)</f>
      </c>
      <c r="E19" s="203">
        <f>IF(('3. melléklet'!E19+'3.a.mell.'!E19)=0,"",'3. melléklet'!E19+'3.a.mell.'!E19)</f>
      </c>
    </row>
    <row r="20" spans="1:5" ht="15" customHeight="1">
      <c r="A20" s="5" t="s">
        <v>585</v>
      </c>
      <c r="B20" s="6" t="s">
        <v>422</v>
      </c>
      <c r="C20" s="203">
        <f>IF(('3. melléklet'!C20+'3.a.mell.'!C20)=0,"",'3. melléklet'!C20+'3.a.mell.'!C20)</f>
      </c>
      <c r="D20" s="203">
        <f>IF(('3. melléklet'!D20+'3.a.mell.'!D20)=0,"",'3. melléklet'!D20+'3.a.mell.'!D20)</f>
      </c>
      <c r="E20" s="203">
        <f>IF(('3. melléklet'!E20+'3.a.mell.'!E20)=0,"",'3. melléklet'!E20+'3.a.mell.'!E20)</f>
      </c>
    </row>
    <row r="21" spans="1:5" ht="15" customHeight="1">
      <c r="A21" s="7" t="s">
        <v>619</v>
      </c>
      <c r="B21" s="8" t="s">
        <v>423</v>
      </c>
      <c r="C21" s="203">
        <f>IF(('3. melléklet'!C21+'3.a.mell.'!C21)=0,"",'3. melléklet'!C21+'3.a.mell.'!C21)</f>
      </c>
      <c r="D21" s="203">
        <f>IF(('3. melléklet'!D21+'3.a.mell.'!D21)=0,"",'3. melléklet'!D21+'3.a.mell.'!D21)</f>
      </c>
      <c r="E21" s="203">
        <f>IF(('3. melléklet'!E21+'3.a.mell.'!E21)=0,"",'3. melléklet'!E21+'3.a.mell.'!E21)</f>
      </c>
    </row>
    <row r="22" spans="1:5" ht="15" customHeight="1">
      <c r="A22" s="5" t="s">
        <v>586</v>
      </c>
      <c r="B22" s="6" t="s">
        <v>424</v>
      </c>
      <c r="C22" s="203">
        <f>IF(('3. melléklet'!C22+'3.a.mell.'!C22)=0,"",'3. melléklet'!C22+'3.a.mell.'!C22)</f>
      </c>
      <c r="D22" s="203">
        <f>IF(('3. melléklet'!D22+'3.a.mell.'!D22)=0,"",'3. melléklet'!D22+'3.a.mell.'!D22)</f>
      </c>
      <c r="E22" s="203">
        <f>IF(('3. melléklet'!E22+'3.a.mell.'!E22)=0,"",'3. melléklet'!E22+'3.a.mell.'!E22)</f>
      </c>
    </row>
    <row r="23" spans="1:5" ht="15" customHeight="1">
      <c r="A23" s="5" t="s">
        <v>587</v>
      </c>
      <c r="B23" s="6" t="s">
        <v>425</v>
      </c>
      <c r="C23" s="203">
        <f>IF(('3. melléklet'!C23+'3.a.mell.'!C23)=0,"",'3. melléklet'!C23+'3.a.mell.'!C23)</f>
      </c>
      <c r="D23" s="203">
        <f>IF(('3. melléklet'!D23+'3.a.mell.'!D23)=0,"",'3. melléklet'!D23+'3.a.mell.'!D23)</f>
      </c>
      <c r="E23" s="203">
        <f>IF(('3. melléklet'!E23+'3.a.mell.'!E23)=0,"",'3. melléklet'!E23+'3.a.mell.'!E23)</f>
      </c>
    </row>
    <row r="24" spans="1:5" ht="15" customHeight="1">
      <c r="A24" s="5" t="s">
        <v>588</v>
      </c>
      <c r="B24" s="6" t="s">
        <v>426</v>
      </c>
      <c r="C24" s="203">
        <f>IF(('3. melléklet'!C24+'3.a.mell.'!C24)=0,"",'3. melléklet'!C24+'3.a.mell.'!C24)</f>
      </c>
      <c r="D24" s="203">
        <f>IF(('3. melléklet'!D24+'3.a.mell.'!D24)=0,"",'3. melléklet'!D24+'3.a.mell.'!D24)</f>
      </c>
      <c r="E24" s="203">
        <f>IF(('3. melléklet'!E24+'3.a.mell.'!E24)=0,"",'3. melléklet'!E24+'3.a.mell.'!E24)</f>
      </c>
    </row>
    <row r="25" spans="1:5" ht="15" customHeight="1">
      <c r="A25" s="5" t="s">
        <v>589</v>
      </c>
      <c r="B25" s="6" t="s">
        <v>427</v>
      </c>
      <c r="C25" s="203">
        <f>IF(('3. melléklet'!C25+'3.a.mell.'!C25)=0,"",'3. melléklet'!C25+'3.a.mell.'!C25)</f>
        <v>8500000</v>
      </c>
      <c r="D25" s="203">
        <f>IF(('3. melléklet'!D25+'3.a.mell.'!D25)=0,"",'3. melléklet'!D25+'3.a.mell.'!D25)</f>
        <v>8500000</v>
      </c>
      <c r="E25" s="203">
        <f>IF(('3. melléklet'!E25+'3.a.mell.'!E25)=0,"",'3. melléklet'!E25+'3.a.mell.'!E25)</f>
        <v>11165158</v>
      </c>
    </row>
    <row r="26" spans="1:5" ht="15" customHeight="1">
      <c r="A26" s="5" t="s">
        <v>590</v>
      </c>
      <c r="B26" s="6" t="s">
        <v>430</v>
      </c>
      <c r="C26" s="203">
        <f>IF(('3. melléklet'!C26+'3.a.mell.'!C26)=0,"",'3. melléklet'!C26+'3.a.mell.'!C26)</f>
      </c>
      <c r="D26" s="203">
        <f>IF(('3. melléklet'!D26+'3.a.mell.'!D26)=0,"",'3. melléklet'!D26+'3.a.mell.'!D26)</f>
      </c>
      <c r="E26" s="203">
        <f>IF(('3. melléklet'!E26+'3.a.mell.'!E26)=0,"",'3. melléklet'!E26+'3.a.mell.'!E26)</f>
      </c>
    </row>
    <row r="27" spans="1:5" ht="15" customHeight="1">
      <c r="A27" s="5" t="s">
        <v>431</v>
      </c>
      <c r="B27" s="6" t="s">
        <v>432</v>
      </c>
      <c r="C27" s="203">
        <f>IF(('3. melléklet'!C27+'3.a.mell.'!C27)=0,"",'3. melléklet'!C27+'3.a.mell.'!C27)</f>
      </c>
      <c r="D27" s="203">
        <f>IF(('3. melléklet'!D27+'3.a.mell.'!D27)=0,"",'3. melléklet'!D27+'3.a.mell.'!D27)</f>
      </c>
      <c r="E27" s="203">
        <f>IF(('3. melléklet'!E27+'3.a.mell.'!E27)=0,"",'3. melléklet'!E27+'3.a.mell.'!E27)</f>
      </c>
    </row>
    <row r="28" spans="1:5" ht="15" customHeight="1">
      <c r="A28" s="5" t="s">
        <v>591</v>
      </c>
      <c r="B28" s="6" t="s">
        <v>433</v>
      </c>
      <c r="C28" s="203">
        <f>IF(('3. melléklet'!C28+'3.a.mell.'!C28)=0,"",'3. melléklet'!C28+'3.a.mell.'!C28)</f>
        <v>4000000</v>
      </c>
      <c r="D28" s="203">
        <f>IF(('3. melléklet'!D28+'3.a.mell.'!D28)=0,"",'3. melléklet'!D28+'3.a.mell.'!D28)</f>
        <v>4000000</v>
      </c>
      <c r="E28" s="203">
        <f>IF(('3. melléklet'!E28+'3.a.mell.'!E28)=0,"",'3. melléklet'!E28+'3.a.mell.'!E28)</f>
        <v>4457865</v>
      </c>
    </row>
    <row r="29" spans="1:5" ht="15" customHeight="1">
      <c r="A29" s="5" t="s">
        <v>592</v>
      </c>
      <c r="B29" s="6" t="s">
        <v>438</v>
      </c>
      <c r="C29" s="203">
        <f>IF(('3. melléklet'!C29+'3.a.mell.'!C29)=0,"",'3. melléklet'!C29+'3.a.mell.'!C29)</f>
        <v>350000</v>
      </c>
      <c r="D29" s="203">
        <f>IF(('3. melléklet'!D29+'3.a.mell.'!D29)=0,"",'3. melléklet'!D29+'3.a.mell.'!D29)</f>
        <v>350000</v>
      </c>
      <c r="E29" s="203">
        <f>IF(('3. melléklet'!E29+'3.a.mell.'!E29)=0,"",'3. melléklet'!E29+'3.a.mell.'!E29)</f>
        <v>685400</v>
      </c>
    </row>
    <row r="30" spans="1:5" ht="15" customHeight="1">
      <c r="A30" s="7" t="s">
        <v>620</v>
      </c>
      <c r="B30" s="8" t="s">
        <v>441</v>
      </c>
      <c r="C30" s="203">
        <f>IF(('3. melléklet'!C30+'3.a.mell.'!C30)=0,"",'3. melléklet'!C30+'3.a.mell.'!C30)</f>
        <v>12850000</v>
      </c>
      <c r="D30" s="203">
        <f>IF(('3. melléklet'!D30+'3.a.mell.'!D30)=0,"",'3. melléklet'!D30+'3.a.mell.'!D30)</f>
        <v>12850000</v>
      </c>
      <c r="E30" s="203">
        <f>IF(('3. melléklet'!E30+'3.a.mell.'!E30)=0,"",'3. melléklet'!E30+'3.a.mell.'!E30)</f>
        <v>16308423</v>
      </c>
    </row>
    <row r="31" spans="1:5" ht="15" customHeight="1">
      <c r="A31" s="5" t="s">
        <v>593</v>
      </c>
      <c r="B31" s="6" t="s">
        <v>442</v>
      </c>
      <c r="C31" s="203">
        <f>IF(('3. melléklet'!C31+'3.a.mell.'!C31)=0,"",'3. melléklet'!C31+'3.a.mell.'!C31)</f>
      </c>
      <c r="D31" s="203">
        <f>IF(('3. melléklet'!D31+'3.a.mell.'!D31)=0,"",'3. melléklet'!D31+'3.a.mell.'!D31)</f>
        <v>831000</v>
      </c>
      <c r="E31" s="203">
        <f>IF(('3. melléklet'!E31+'3.a.mell.'!E31)=0,"",'3. melléklet'!E31+'3.a.mell.'!E31)</f>
        <v>990442</v>
      </c>
    </row>
    <row r="32" spans="1:5" ht="15" customHeight="1">
      <c r="A32" s="38" t="s">
        <v>621</v>
      </c>
      <c r="B32" s="44" t="s">
        <v>443</v>
      </c>
      <c r="C32" s="203">
        <f>IF(('3. melléklet'!C32+'3.a.mell.'!C32)=0,"",'3. melléklet'!C32+'3.a.mell.'!C32)</f>
        <v>12850000</v>
      </c>
      <c r="D32" s="203">
        <f>IF(('3. melléklet'!D32+'3.a.mell.'!D32)=0,"",'3. melléklet'!D32+'3.a.mell.'!D32)</f>
        <v>13681000</v>
      </c>
      <c r="E32" s="203">
        <f>IF(('3. melléklet'!E32+'3.a.mell.'!E32)=0,"",'3. melléklet'!E32+'3.a.mell.'!E32)</f>
        <v>17298865</v>
      </c>
    </row>
    <row r="33" spans="1:5" ht="15" customHeight="1">
      <c r="A33" s="13" t="s">
        <v>444</v>
      </c>
      <c r="B33" s="6" t="s">
        <v>445</v>
      </c>
      <c r="C33" s="203">
        <f>IF(('3. melléklet'!C33+'3.a.mell.'!C33)=0,"",'3. melléklet'!C33+'3.a.mell.'!C33)</f>
      </c>
      <c r="D33" s="203">
        <f>IF(('3. melléklet'!D33+'3.a.mell.'!D33)=0,"",'3. melléklet'!D33+'3.a.mell.'!D33)</f>
      </c>
      <c r="E33" s="203">
        <f>IF(('3. melléklet'!E33+'3.a.mell.'!E33)=0,"",'3. melléklet'!E33+'3.a.mell.'!E33)</f>
      </c>
    </row>
    <row r="34" spans="1:5" ht="15" customHeight="1">
      <c r="A34" s="13" t="s">
        <v>594</v>
      </c>
      <c r="B34" s="6" t="s">
        <v>446</v>
      </c>
      <c r="C34" s="203">
        <f>IF(('3. melléklet'!C34+'3.a.mell.'!C34)=0,"",'3. melléklet'!C34+'3.a.mell.'!C34)</f>
      </c>
      <c r="D34" s="203">
        <f>IF(('3. melléklet'!D34+'3.a.mell.'!D34)=0,"",'3. melléklet'!D34+'3.a.mell.'!D34)</f>
        <v>190500</v>
      </c>
      <c r="E34" s="203">
        <f>IF(('3. melléklet'!E34+'3.a.mell.'!E34)=0,"",'3. melléklet'!E34+'3.a.mell.'!E34)</f>
        <v>1613136</v>
      </c>
    </row>
    <row r="35" spans="1:5" ht="15" customHeight="1">
      <c r="A35" s="13" t="s">
        <v>595</v>
      </c>
      <c r="B35" s="6" t="s">
        <v>447</v>
      </c>
      <c r="C35" s="203">
        <f>IF(('3. melléklet'!C35+'3.a.mell.'!C35)=0,"",'3. melléklet'!C35+'3.a.mell.'!C35)</f>
      </c>
      <c r="D35" s="203">
        <f>IF(('3. melléklet'!D35+'3.a.mell.'!D35)=0,"",'3. melléklet'!D35+'3.a.mell.'!D35)</f>
      </c>
      <c r="E35" s="203">
        <f>IF(('3. melléklet'!E35+'3.a.mell.'!E35)=0,"",'3. melléklet'!E35+'3.a.mell.'!E35)</f>
        <v>32504</v>
      </c>
    </row>
    <row r="36" spans="1:5" ht="15" customHeight="1">
      <c r="A36" s="13" t="s">
        <v>596</v>
      </c>
      <c r="B36" s="6" t="s">
        <v>448</v>
      </c>
      <c r="C36" s="203">
        <f>IF(('3. melléklet'!C36+'3.a.mell.'!C36)=0,"",'3. melléklet'!C36+'3.a.mell.'!C36)</f>
        <v>120000</v>
      </c>
      <c r="D36" s="203">
        <f>IF(('3. melléklet'!D36+'3.a.mell.'!D36)=0,"",'3. melléklet'!D36+'3.a.mell.'!D36)</f>
        <v>120000</v>
      </c>
      <c r="E36" s="203">
        <f>IF(('3. melléklet'!E36+'3.a.mell.'!E36)=0,"",'3. melléklet'!E36+'3.a.mell.'!E36)</f>
        <v>4517147</v>
      </c>
    </row>
    <row r="37" spans="1:5" ht="15" customHeight="1">
      <c r="A37" s="13" t="s">
        <v>449</v>
      </c>
      <c r="B37" s="6" t="s">
        <v>450</v>
      </c>
      <c r="C37" s="203">
        <f>IF(('3. melléklet'!C37+'3.a.mell.'!C37)=0,"",'3. melléklet'!C37+'3.a.mell.'!C37)</f>
        <v>1200000</v>
      </c>
      <c r="D37" s="203">
        <f>IF(('3. melléklet'!D37+'3.a.mell.'!D37)=0,"",'3. melléklet'!D37+'3.a.mell.'!D37)</f>
        <v>1200000</v>
      </c>
      <c r="E37" s="203">
        <f>IF(('3. melléklet'!E37+'3.a.mell.'!E37)=0,"",'3. melléklet'!E37+'3.a.mell.'!E37)</f>
      </c>
    </row>
    <row r="38" spans="1:5" ht="15" customHeight="1">
      <c r="A38" s="13" t="s">
        <v>451</v>
      </c>
      <c r="B38" s="6" t="s">
        <v>452</v>
      </c>
      <c r="C38" s="203">
        <f>IF(('3. melléklet'!C38+'3.a.mell.'!C38)=0,"",'3. melléklet'!C38+'3.a.mell.'!C38)</f>
      </c>
      <c r="D38" s="203">
        <f>IF(('3. melléklet'!D38+'3.a.mell.'!D38)=0,"",'3. melléklet'!D38+'3.a.mell.'!D38)</f>
      </c>
      <c r="E38" s="203">
        <f>IF(('3. melléklet'!E38+'3.a.mell.'!E38)=0,"",'3. melléklet'!E38+'3.a.mell.'!E38)</f>
        <v>1351654</v>
      </c>
    </row>
    <row r="39" spans="1:5" ht="15" customHeight="1">
      <c r="A39" s="13" t="s">
        <v>453</v>
      </c>
      <c r="B39" s="6" t="s">
        <v>454</v>
      </c>
      <c r="C39" s="203">
        <f>IF(('3. melléklet'!C39+'3.a.mell.'!C39)=0,"",'3. melléklet'!C39+'3.a.mell.'!C39)</f>
      </c>
      <c r="D39" s="203">
        <f>IF(('3. melléklet'!D39+'3.a.mell.'!D39)=0,"",'3. melléklet'!D39+'3.a.mell.'!D39)</f>
      </c>
      <c r="E39" s="203">
        <f>IF(('3. melléklet'!E39+'3.a.mell.'!E39)=0,"",'3. melléklet'!E39+'3.a.mell.'!E39)</f>
      </c>
    </row>
    <row r="40" spans="1:5" ht="15" customHeight="1">
      <c r="A40" s="13" t="s">
        <v>597</v>
      </c>
      <c r="B40" s="6" t="s">
        <v>455</v>
      </c>
      <c r="C40" s="203">
        <f>IF(('3. melléklet'!C40+'3.a.mell.'!C40)=0,"",'3. melléklet'!C40+'3.a.mell.'!C40)</f>
      </c>
      <c r="D40" s="203">
        <f>IF(('3. melléklet'!D40+'3.a.mell.'!D40)=0,"",'3. melléklet'!D40+'3.a.mell.'!D40)</f>
      </c>
      <c r="E40" s="203">
        <f>IF(('3. melléklet'!E40+'3.a.mell.'!E40)=0,"",'3. melléklet'!E40+'3.a.mell.'!E40)</f>
        <v>2405</v>
      </c>
    </row>
    <row r="41" spans="1:5" ht="15" customHeight="1">
      <c r="A41" s="13" t="s">
        <v>598</v>
      </c>
      <c r="B41" s="6" t="s">
        <v>456</v>
      </c>
      <c r="C41" s="203">
        <f>IF(('3. melléklet'!C41+'3.a.mell.'!C41)=0,"",'3. melléklet'!C41+'3.a.mell.'!C41)</f>
      </c>
      <c r="D41" s="203">
        <f>IF(('3. melléklet'!D41+'3.a.mell.'!D41)=0,"",'3. melléklet'!D41+'3.a.mell.'!D41)</f>
      </c>
      <c r="E41" s="203">
        <f>IF(('3. melléklet'!E41+'3.a.mell.'!E41)=0,"",'3. melléklet'!E41+'3.a.mell.'!E41)</f>
      </c>
    </row>
    <row r="42" spans="1:5" ht="15" customHeight="1">
      <c r="A42" s="13" t="s">
        <v>599</v>
      </c>
      <c r="B42" s="6" t="s">
        <v>457</v>
      </c>
      <c r="C42" s="203">
        <f>IF(('3. melléklet'!C42+'3.a.mell.'!C42)=0,"",'3. melléklet'!C42+'3.a.mell.'!C42)</f>
        <v>800000</v>
      </c>
      <c r="D42" s="203">
        <f>IF(('3. melléklet'!D42+'3.a.mell.'!D42)=0,"",'3. melléklet'!D42+'3.a.mell.'!D42)</f>
        <v>5929746</v>
      </c>
      <c r="E42" s="203">
        <f>IF(('3. melléklet'!E42+'3.a.mell.'!E42)=0,"",'3. melléklet'!E42+'3.a.mell.'!E42)</f>
        <v>1373711</v>
      </c>
    </row>
    <row r="43" spans="1:5" ht="15" customHeight="1">
      <c r="A43" s="43" t="s">
        <v>622</v>
      </c>
      <c r="B43" s="44" t="s">
        <v>458</v>
      </c>
      <c r="C43" s="203">
        <f>IF(('3. melléklet'!C43+'3.a.mell.'!C43)=0,"",'3. melléklet'!C43+'3.a.mell.'!C43)</f>
        <v>2120000</v>
      </c>
      <c r="D43" s="203">
        <f>IF(('3. melléklet'!D43+'3.a.mell.'!D43)=0,"",'3. melléklet'!D43+'3.a.mell.'!D43)</f>
        <v>7440246</v>
      </c>
      <c r="E43" s="203">
        <f>IF(('3. melléklet'!E43+'3.a.mell.'!E43)=0,"",'3. melléklet'!E43+'3.a.mell.'!E43)</f>
        <v>8890557</v>
      </c>
    </row>
    <row r="44" spans="1:5" ht="15" customHeight="1">
      <c r="A44" s="13" t="s">
        <v>467</v>
      </c>
      <c r="B44" s="6" t="s">
        <v>468</v>
      </c>
      <c r="C44" s="203">
        <f>IF(('3. melléklet'!C44+'3.a.mell.'!C44)=0,"",'3. melléklet'!C44+'3.a.mell.'!C44)</f>
      </c>
      <c r="D44" s="203">
        <f>IF(('3. melléklet'!D44+'3.a.mell.'!D44)=0,"",'3. melléklet'!D44+'3.a.mell.'!D44)</f>
      </c>
      <c r="E44" s="203">
        <f>IF(('3. melléklet'!E44+'3.a.mell.'!E44)=0,"",'3. melléklet'!E44+'3.a.mell.'!E44)</f>
      </c>
    </row>
    <row r="45" spans="1:5" ht="15" customHeight="1">
      <c r="A45" s="5" t="s">
        <v>603</v>
      </c>
      <c r="B45" s="6" t="s">
        <v>469</v>
      </c>
      <c r="C45" s="203">
        <f>IF(('3. melléklet'!C45+'3.a.mell.'!C45)=0,"",'3. melléklet'!C45+'3.a.mell.'!C45)</f>
      </c>
      <c r="D45" s="203">
        <f>IF(('3. melléklet'!D45+'3.a.mell.'!D45)=0,"",'3. melléklet'!D45+'3.a.mell.'!D45)</f>
      </c>
      <c r="E45" s="203">
        <f>IF(('3. melléklet'!E45+'3.a.mell.'!E45)=0,"",'3. melléklet'!E45+'3.a.mell.'!E45)</f>
      </c>
    </row>
    <row r="46" spans="1:5" ht="15" customHeight="1">
      <c r="A46" s="13" t="s">
        <v>604</v>
      </c>
      <c r="B46" s="6" t="s">
        <v>470</v>
      </c>
      <c r="C46" s="203">
        <f>IF(('3. melléklet'!C46+'3.a.mell.'!C46)=0,"",'3. melléklet'!C46+'3.a.mell.'!C46)</f>
      </c>
      <c r="D46" s="203">
        <f>IF(('3. melléklet'!D46+'3.a.mell.'!D46)=0,"",'3. melléklet'!D46+'3.a.mell.'!D46)</f>
      </c>
      <c r="E46" s="203">
        <f>IF(('3. melléklet'!E46+'3.a.mell.'!E46)=0,"",'3. melléklet'!E46+'3.a.mell.'!E46)</f>
      </c>
    </row>
    <row r="47" spans="1:5" ht="15" customHeight="1">
      <c r="A47" s="38" t="s">
        <v>624</v>
      </c>
      <c r="B47" s="44" t="s">
        <v>471</v>
      </c>
      <c r="C47" s="203">
        <f>IF(('3. melléklet'!C47+'3.a.mell.'!C47)=0,"",'3. melléklet'!C47+'3.a.mell.'!C47)</f>
      </c>
      <c r="D47" s="203">
        <f>IF(('3. melléklet'!D47+'3.a.mell.'!D47)=0,"",'3. melléklet'!D47+'3.a.mell.'!D47)</f>
      </c>
      <c r="E47" s="203">
        <f>IF(('3. melléklet'!E47+'3.a.mell.'!E47)=0,"",'3. melléklet'!E47+'3.a.mell.'!E47)</f>
      </c>
    </row>
    <row r="48" spans="1:5" ht="15" customHeight="1">
      <c r="A48" s="85" t="s">
        <v>683</v>
      </c>
      <c r="B48" s="88"/>
      <c r="C48" s="208">
        <f>IF(('3. melléklet'!C48+'3.a.mell.'!C48)=0,"",'3. melléklet'!C48+'3.a.mell.'!C48)</f>
      </c>
      <c r="D48" s="208">
        <f>IF(('3. melléklet'!D48+'3.a.mell.'!D48)=0,"",'3. melléklet'!D48+'3.a.mell.'!D48)</f>
      </c>
      <c r="E48" s="208">
        <f>IF(('3. melléklet'!E48+'3.a.mell.'!E48)=0,"",'3. melléklet'!E48+'3.a.mell.'!E48)</f>
      </c>
    </row>
    <row r="49" spans="1:5" ht="15" customHeight="1">
      <c r="A49" s="5" t="s">
        <v>413</v>
      </c>
      <c r="B49" s="6" t="s">
        <v>414</v>
      </c>
      <c r="C49" s="203">
        <f>IF(('3. melléklet'!C49+'3.a.mell.'!C49)=0,"",'3. melléklet'!C49+'3.a.mell.'!C49)</f>
      </c>
      <c r="D49" s="203">
        <f>IF(('3. melléklet'!D49+'3.a.mell.'!D49)=0,"",'3. melléklet'!D49+'3.a.mell.'!D49)</f>
        <v>12749974</v>
      </c>
      <c r="E49" s="203">
        <f>IF(('3. melléklet'!E49+'3.a.mell.'!E49)=0,"",'3. melléklet'!E49+'3.a.mell.'!E49)</f>
        <v>12749974</v>
      </c>
    </row>
    <row r="50" spans="1:5" ht="15" customHeight="1">
      <c r="A50" s="5" t="s">
        <v>415</v>
      </c>
      <c r="B50" s="6" t="s">
        <v>416</v>
      </c>
      <c r="C50" s="203">
        <f>IF(('3. melléklet'!C50+'3.a.mell.'!C50)=0,"",'3. melléklet'!C50+'3.a.mell.'!C50)</f>
      </c>
      <c r="D50" s="203">
        <f>IF(('3. melléklet'!D50+'3.a.mell.'!D50)=0,"",'3. melléklet'!D50+'3.a.mell.'!D50)</f>
      </c>
      <c r="E50" s="203">
        <f>IF(('3. melléklet'!E50+'3.a.mell.'!E50)=0,"",'3. melléklet'!E50+'3.a.mell.'!E50)</f>
      </c>
    </row>
    <row r="51" spans="1:5" ht="15" customHeight="1">
      <c r="A51" s="5" t="s">
        <v>581</v>
      </c>
      <c r="B51" s="6" t="s">
        <v>417</v>
      </c>
      <c r="C51" s="203">
        <f>IF(('3. melléklet'!C51+'3.a.mell.'!C51)=0,"",'3. melléklet'!C51+'3.a.mell.'!C51)</f>
      </c>
      <c r="D51" s="203">
        <f>IF(('3. melléklet'!D51+'3.a.mell.'!D51)=0,"",'3. melléklet'!D51+'3.a.mell.'!D51)</f>
      </c>
      <c r="E51" s="203">
        <f>IF(('3. melléklet'!E51+'3.a.mell.'!E51)=0,"",'3. melléklet'!E51+'3.a.mell.'!E51)</f>
      </c>
    </row>
    <row r="52" spans="1:5" ht="15" customHeight="1">
      <c r="A52" s="5" t="s">
        <v>582</v>
      </c>
      <c r="B52" s="6" t="s">
        <v>418</v>
      </c>
      <c r="C52" s="203">
        <f>IF(('3. melléklet'!C52+'3.a.mell.'!C52)=0,"",'3. melléklet'!C52+'3.a.mell.'!C52)</f>
      </c>
      <c r="D52" s="203">
        <f>IF(('3. melléklet'!D52+'3.a.mell.'!D52)=0,"",'3. melléklet'!D52+'3.a.mell.'!D52)</f>
      </c>
      <c r="E52" s="203">
        <f>IF(('3. melléklet'!E52+'3.a.mell.'!E52)=0,"",'3. melléklet'!E52+'3.a.mell.'!E52)</f>
      </c>
    </row>
    <row r="53" spans="1:5" ht="15" customHeight="1">
      <c r="A53" s="5" t="s">
        <v>583</v>
      </c>
      <c r="B53" s="6" t="s">
        <v>419</v>
      </c>
      <c r="C53" s="203">
        <f>IF(('3. melléklet'!C53+'3.a.mell.'!C53)=0,"",'3. melléklet'!C53+'3.a.mell.'!C53)</f>
      </c>
      <c r="D53" s="203">
        <f>IF(('3. melléklet'!D53+'3.a.mell.'!D53)=0,"",'3. melléklet'!D53+'3.a.mell.'!D53)</f>
      </c>
      <c r="E53" s="203">
        <f>IF(('3. melléklet'!E53+'3.a.mell.'!E53)=0,"",'3. melléklet'!E53+'3.a.mell.'!E53)</f>
      </c>
    </row>
    <row r="54" spans="1:5" ht="15" customHeight="1">
      <c r="A54" s="38" t="s">
        <v>618</v>
      </c>
      <c r="B54" s="44" t="s">
        <v>420</v>
      </c>
      <c r="C54" s="203">
        <f>IF(('3. melléklet'!C54+'3.a.mell.'!C54)=0,"",'3. melléklet'!C54+'3.a.mell.'!C54)</f>
      </c>
      <c r="D54" s="203">
        <f>IF(('3. melléklet'!D54+'3.a.mell.'!D54)=0,"",'3. melléklet'!D54+'3.a.mell.'!D54)</f>
        <v>12749974</v>
      </c>
      <c r="E54" s="203">
        <f>IF(('3. melléklet'!E54+'3.a.mell.'!E54)=0,"",'3. melléklet'!E54+'3.a.mell.'!E54)</f>
        <v>12749974</v>
      </c>
    </row>
    <row r="55" spans="1:5" ht="15" customHeight="1">
      <c r="A55" s="13" t="s">
        <v>600</v>
      </c>
      <c r="B55" s="6" t="s">
        <v>459</v>
      </c>
      <c r="C55" s="203">
        <f>IF(('3. melléklet'!C55+'3.a.mell.'!C55)=0,"",'3. melléklet'!C55+'3.a.mell.'!C55)</f>
      </c>
      <c r="D55" s="203">
        <f>IF(('3. melléklet'!D55+'3.a.mell.'!D55)=0,"",'3. melléklet'!D55+'3.a.mell.'!D55)</f>
      </c>
      <c r="E55" s="203">
        <f>IF(('3. melléklet'!E55+'3.a.mell.'!E55)=0,"",'3. melléklet'!E55+'3.a.mell.'!E55)</f>
      </c>
    </row>
    <row r="56" spans="1:5" ht="15" customHeight="1">
      <c r="A56" s="13" t="s">
        <v>601</v>
      </c>
      <c r="B56" s="6" t="s">
        <v>460</v>
      </c>
      <c r="C56" s="203">
        <f>IF(('3. melléklet'!C56+'3.a.mell.'!C56)=0,"",'3. melléklet'!C56+'3.a.mell.'!C56)</f>
      </c>
      <c r="D56" s="203">
        <f>IF(('3. melléklet'!D56+'3.a.mell.'!D56)=0,"",'3. melléklet'!D56+'3.a.mell.'!D56)</f>
      </c>
      <c r="E56" s="203">
        <f>IF(('3. melléklet'!E56+'3.a.mell.'!E56)=0,"",'3. melléklet'!E56+'3.a.mell.'!E56)</f>
        <v>3200000</v>
      </c>
    </row>
    <row r="57" spans="1:5" ht="15" customHeight="1">
      <c r="A57" s="13" t="s">
        <v>461</v>
      </c>
      <c r="B57" s="6" t="s">
        <v>462</v>
      </c>
      <c r="C57" s="203">
        <f>IF(('3. melléklet'!C57+'3.a.mell.'!C57)=0,"",'3. melléklet'!C57+'3.a.mell.'!C57)</f>
      </c>
      <c r="D57" s="203">
        <f>IF(('3. melléklet'!D57+'3.a.mell.'!D57)=0,"",'3. melléklet'!D57+'3.a.mell.'!D57)</f>
      </c>
      <c r="E57" s="203">
        <f>IF(('3. melléklet'!E57+'3.a.mell.'!E57)=0,"",'3. melléklet'!E57+'3.a.mell.'!E57)</f>
      </c>
    </row>
    <row r="58" spans="1:5" ht="15" customHeight="1">
      <c r="A58" s="13" t="s">
        <v>602</v>
      </c>
      <c r="B58" s="6" t="s">
        <v>463</v>
      </c>
      <c r="C58" s="203">
        <f>IF(('3. melléklet'!C58+'3.a.mell.'!C58)=0,"",'3. melléklet'!C58+'3.a.mell.'!C58)</f>
      </c>
      <c r="D58" s="203">
        <f>IF(('3. melléklet'!D58+'3.a.mell.'!D58)=0,"",'3. melléklet'!D58+'3.a.mell.'!D58)</f>
      </c>
      <c r="E58" s="203">
        <f>IF(('3. melléklet'!E58+'3.a.mell.'!E58)=0,"",'3. melléklet'!E58+'3.a.mell.'!E58)</f>
      </c>
    </row>
    <row r="59" spans="1:5" ht="15" customHeight="1">
      <c r="A59" s="13" t="s">
        <v>464</v>
      </c>
      <c r="B59" s="6" t="s">
        <v>465</v>
      </c>
      <c r="C59" s="203">
        <f>IF(('3. melléklet'!C59+'3.a.mell.'!C59)=0,"",'3. melléklet'!C59+'3.a.mell.'!C59)</f>
      </c>
      <c r="D59" s="203">
        <f>IF(('3. melléklet'!D59+'3.a.mell.'!D59)=0,"",'3. melléklet'!D59+'3.a.mell.'!D59)</f>
      </c>
      <c r="E59" s="203">
        <f>IF(('3. melléklet'!E59+'3.a.mell.'!E59)=0,"",'3. melléklet'!E59+'3.a.mell.'!E59)</f>
      </c>
    </row>
    <row r="60" spans="1:5" ht="15" customHeight="1">
      <c r="A60" s="38" t="s">
        <v>623</v>
      </c>
      <c r="B60" s="44" t="s">
        <v>466</v>
      </c>
      <c r="C60" s="203">
        <f>IF(('3. melléklet'!C60+'3.a.mell.'!C60)=0,"",'3. melléklet'!C60+'3.a.mell.'!C60)</f>
      </c>
      <c r="D60" s="203">
        <f>IF(('3. melléklet'!D60+'3.a.mell.'!D60)=0,"",'3. melléklet'!D60+'3.a.mell.'!D60)</f>
      </c>
      <c r="E60" s="203">
        <f>IF(('3. melléklet'!E60+'3.a.mell.'!E60)=0,"",'3. melléklet'!E60+'3.a.mell.'!E60)</f>
        <v>3200000</v>
      </c>
    </row>
    <row r="61" spans="1:5" ht="15" customHeight="1">
      <c r="A61" s="13" t="s">
        <v>472</v>
      </c>
      <c r="B61" s="6" t="s">
        <v>473</v>
      </c>
      <c r="C61" s="203">
        <f>IF(('3. melléklet'!C61+'3.a.mell.'!C61)=0,"",'3. melléklet'!C61+'3.a.mell.'!C61)</f>
      </c>
      <c r="D61" s="203">
        <f>IF(('3. melléklet'!D61+'3.a.mell.'!D61)=0,"",'3. melléklet'!D61+'3.a.mell.'!D61)</f>
      </c>
      <c r="E61" s="203">
        <f>IF(('3. melléklet'!E61+'3.a.mell.'!E61)=0,"",'3. melléklet'!E61+'3.a.mell.'!E61)</f>
      </c>
    </row>
    <row r="62" spans="1:5" ht="15" customHeight="1">
      <c r="A62" s="5" t="s">
        <v>605</v>
      </c>
      <c r="B62" s="6" t="s">
        <v>474</v>
      </c>
      <c r="C62" s="203">
        <f>IF(('3. melléklet'!C62+'3.a.mell.'!C62)=0,"",'3. melléklet'!C62+'3.a.mell.'!C62)</f>
      </c>
      <c r="D62" s="203">
        <f>IF(('3. melléklet'!D62+'3.a.mell.'!D62)=0,"",'3. melléklet'!D62+'3.a.mell.'!D62)</f>
      </c>
      <c r="E62" s="203">
        <f>IF(('3. melléklet'!E62+'3.a.mell.'!E62)=0,"",'3. melléklet'!E62+'3.a.mell.'!E62)</f>
      </c>
    </row>
    <row r="63" spans="1:5" ht="15" customHeight="1">
      <c r="A63" s="13" t="s">
        <v>606</v>
      </c>
      <c r="B63" s="6" t="s">
        <v>475</v>
      </c>
      <c r="C63" s="203">
        <f>IF(('3. melléklet'!C63+'3.a.mell.'!C63)=0,"",'3. melléklet'!C63+'3.a.mell.'!C63)</f>
      </c>
      <c r="D63" s="203">
        <f>IF(('3. melléklet'!D63+'3.a.mell.'!D63)=0,"",'3. melléklet'!D63+'3.a.mell.'!D63)</f>
      </c>
      <c r="E63" s="203">
        <f>IF(('3. melléklet'!E63+'3.a.mell.'!E63)=0,"",'3. melléklet'!E63+'3.a.mell.'!E63)</f>
      </c>
    </row>
    <row r="64" spans="1:5" ht="15" customHeight="1">
      <c r="A64" s="38" t="s">
        <v>626</v>
      </c>
      <c r="B64" s="44" t="s">
        <v>476</v>
      </c>
      <c r="C64" s="203">
        <f>IF(('3. melléklet'!C64+'3.a.mell.'!C64)=0,"",'3. melléklet'!C64+'3.a.mell.'!C64)</f>
      </c>
      <c r="D64" s="203">
        <f>IF(('3. melléklet'!D64+'3.a.mell.'!D64)=0,"",'3. melléklet'!D64+'3.a.mell.'!D64)</f>
      </c>
      <c r="E64" s="203">
        <f>IF(('3. melléklet'!E64+'3.a.mell.'!E64)=0,"",'3. melléklet'!E64+'3.a.mell.'!E64)</f>
      </c>
    </row>
    <row r="65" spans="1:5" ht="15" customHeight="1">
      <c r="A65" s="85" t="s">
        <v>682</v>
      </c>
      <c r="B65" s="88"/>
      <c r="C65" s="208">
        <f>IF(('3. melléklet'!C65+'3.a.mell.'!C65)=0,"",'3. melléklet'!C65+'3.a.mell.'!C65)</f>
      </c>
      <c r="D65" s="208">
        <f>IF(('3. melléklet'!D65+'3.a.mell.'!D65)=0,"",'3. melléklet'!D65+'3.a.mell.'!D65)</f>
      </c>
      <c r="E65" s="208">
        <f>IF(('3. melléklet'!E65+'3.a.mell.'!E65)=0,"",'3. melléklet'!E65+'3.a.mell.'!E65)</f>
      </c>
    </row>
    <row r="66" spans="1:5" ht="15.75">
      <c r="A66" s="95" t="s">
        <v>625</v>
      </c>
      <c r="B66" s="89" t="s">
        <v>477</v>
      </c>
      <c r="C66" s="241">
        <f>IF(('3. melléklet'!C66+'3.a.mell.'!C66)=0,"",'3. melléklet'!C66+'3.a.mell.'!C66)</f>
        <v>202928479</v>
      </c>
      <c r="D66" s="241">
        <f>IF(('3. melléklet'!D66+'3.a.mell.'!D66)=0,"",'3. melléklet'!D66+'3.a.mell.'!D66)</f>
        <v>234301007</v>
      </c>
      <c r="E66" s="241">
        <f>IF(('3. melléklet'!E66+'3.a.mell.'!E66)=0,"",'3. melléklet'!E66+'3.a.mell.'!E66)</f>
        <v>260621324</v>
      </c>
    </row>
    <row r="67" spans="1:5" ht="15.75">
      <c r="A67" s="97" t="s">
        <v>691</v>
      </c>
      <c r="B67" s="98"/>
      <c r="C67" s="210">
        <f>IF(('3. melléklet'!C67+'3.a.mell.'!C67)=0,"",'3. melléklet'!C67+'3.a.mell.'!C67)</f>
      </c>
      <c r="D67" s="210">
        <f>IF(('3. melléklet'!D67+'3.a.mell.'!D67)=0,"",'3. melléklet'!D67+'3.a.mell.'!D67)</f>
      </c>
      <c r="E67" s="210">
        <f>IF(('3. melléklet'!E67+'3.a.mell.'!E67)=0,"",'3. melléklet'!E67+'3.a.mell.'!E67)</f>
      </c>
    </row>
    <row r="68" spans="1:5" ht="15.75">
      <c r="A68" s="97" t="s">
        <v>692</v>
      </c>
      <c r="B68" s="98"/>
      <c r="C68" s="210">
        <f>IF(('3. melléklet'!C68+'3.a.mell.'!C68)=0,"",'3. melléklet'!C68+'3.a.mell.'!C68)</f>
      </c>
      <c r="D68" s="210">
        <f>IF(('3. melléklet'!D68+'3.a.mell.'!D68)=0,"",'3. melléklet'!D68+'3.a.mell.'!D68)</f>
      </c>
      <c r="E68" s="210">
        <f>IF(('3. melléklet'!E68+'3.a.mell.'!E68)=0,"",'3. melléklet'!E68+'3.a.mell.'!E68)</f>
      </c>
    </row>
    <row r="69" spans="1:5" ht="15">
      <c r="A69" s="36" t="s">
        <v>607</v>
      </c>
      <c r="B69" s="5" t="s">
        <v>478</v>
      </c>
      <c r="C69" s="203">
        <f>IF(('3. melléklet'!C69+'3.a.mell.'!C69)=0,"",'3. melléklet'!C69+'3.a.mell.'!C69)</f>
      </c>
      <c r="D69" s="203">
        <f>IF(('3. melléklet'!D69+'3.a.mell.'!D69)=0,"",'3. melléklet'!D69+'3.a.mell.'!D69)</f>
      </c>
      <c r="E69" s="203">
        <f>IF(('3. melléklet'!E69+'3.a.mell.'!E69)=0,"",'3. melléklet'!E69+'3.a.mell.'!E69)</f>
      </c>
    </row>
    <row r="70" spans="1:5" ht="15">
      <c r="A70" s="13" t="s">
        <v>479</v>
      </c>
      <c r="B70" s="5" t="s">
        <v>480</v>
      </c>
      <c r="C70" s="203">
        <f>IF(('3. melléklet'!C70+'3.a.mell.'!C70)=0,"",'3. melléklet'!C70+'3.a.mell.'!C70)</f>
      </c>
      <c r="D70" s="203">
        <f>IF(('3. melléklet'!D70+'3.a.mell.'!D70)=0,"",'3. melléklet'!D70+'3.a.mell.'!D70)</f>
      </c>
      <c r="E70" s="203">
        <f>IF(('3. melléklet'!E70+'3.a.mell.'!E70)=0,"",'3. melléklet'!E70+'3.a.mell.'!E70)</f>
      </c>
    </row>
    <row r="71" spans="1:5" ht="15">
      <c r="A71" s="36" t="s">
        <v>608</v>
      </c>
      <c r="B71" s="5" t="s">
        <v>481</v>
      </c>
      <c r="C71" s="203">
        <f>IF(('3. melléklet'!C71+'3.a.mell.'!C71)=0,"",'3. melléklet'!C71+'3.a.mell.'!C71)</f>
      </c>
      <c r="D71" s="203">
        <f>IF(('3. melléklet'!D71+'3.a.mell.'!D71)=0,"",'3. melléklet'!D71+'3.a.mell.'!D71)</f>
      </c>
      <c r="E71" s="203">
        <f>IF(('3. melléklet'!E71+'3.a.mell.'!E71)=0,"",'3. melléklet'!E71+'3.a.mell.'!E71)</f>
      </c>
    </row>
    <row r="72" spans="1:5" ht="15">
      <c r="A72" s="15" t="s">
        <v>627</v>
      </c>
      <c r="B72" s="7" t="s">
        <v>482</v>
      </c>
      <c r="C72" s="203">
        <f>IF(('3. melléklet'!C72+'3.a.mell.'!C72)=0,"",'3. melléklet'!C72+'3.a.mell.'!C72)</f>
      </c>
      <c r="D72" s="203">
        <f>IF(('3. melléklet'!D72+'3.a.mell.'!D72)=0,"",'3. melléklet'!D72+'3.a.mell.'!D72)</f>
      </c>
      <c r="E72" s="203">
        <f>IF(('3. melléklet'!E72+'3.a.mell.'!E72)=0,"",'3. melléklet'!E72+'3.a.mell.'!E72)</f>
      </c>
    </row>
    <row r="73" spans="1:5" ht="15">
      <c r="A73" s="13" t="s">
        <v>609</v>
      </c>
      <c r="B73" s="5" t="s">
        <v>483</v>
      </c>
      <c r="C73" s="203">
        <f>IF(('3. melléklet'!C73+'3.a.mell.'!C73)=0,"",'3. melléklet'!C73+'3.a.mell.'!C73)</f>
      </c>
      <c r="D73" s="203">
        <f>IF(('3. melléklet'!D73+'3.a.mell.'!D73)=0,"",'3. melléklet'!D73+'3.a.mell.'!D73)</f>
      </c>
      <c r="E73" s="203">
        <f>IF(('3. melléklet'!E73+'3.a.mell.'!E73)=0,"",'3. melléklet'!E73+'3.a.mell.'!E73)</f>
      </c>
    </row>
    <row r="74" spans="1:5" ht="15">
      <c r="A74" s="36" t="s">
        <v>484</v>
      </c>
      <c r="B74" s="5" t="s">
        <v>485</v>
      </c>
      <c r="C74" s="203">
        <f>IF(('3. melléklet'!C74+'3.a.mell.'!C74)=0,"",'3. melléklet'!C74+'3.a.mell.'!C74)</f>
      </c>
      <c r="D74" s="203">
        <f>IF(('3. melléklet'!D74+'3.a.mell.'!D74)=0,"",'3. melléklet'!D74+'3.a.mell.'!D74)</f>
      </c>
      <c r="E74" s="203">
        <f>IF(('3. melléklet'!E74+'3.a.mell.'!E74)=0,"",'3. melléklet'!E74+'3.a.mell.'!E74)</f>
      </c>
    </row>
    <row r="75" spans="1:5" ht="15">
      <c r="A75" s="13" t="s">
        <v>610</v>
      </c>
      <c r="B75" s="5" t="s">
        <v>486</v>
      </c>
      <c r="C75" s="203">
        <f>IF(('3. melléklet'!C75+'3.a.mell.'!C75)=0,"",'3. melléklet'!C75+'3.a.mell.'!C75)</f>
      </c>
      <c r="D75" s="203">
        <f>IF(('3. melléklet'!D75+'3.a.mell.'!D75)=0,"",'3. melléklet'!D75+'3.a.mell.'!D75)</f>
      </c>
      <c r="E75" s="203">
        <f>IF(('3. melléklet'!E75+'3.a.mell.'!E75)=0,"",'3. melléklet'!E75+'3.a.mell.'!E75)</f>
      </c>
    </row>
    <row r="76" spans="1:5" ht="15">
      <c r="A76" s="36" t="s">
        <v>487</v>
      </c>
      <c r="B76" s="5" t="s">
        <v>488</v>
      </c>
      <c r="C76" s="203">
        <f>IF(('3. melléklet'!C76+'3.a.mell.'!C76)=0,"",'3. melléklet'!C76+'3.a.mell.'!C76)</f>
      </c>
      <c r="D76" s="203">
        <f>IF(('3. melléklet'!D76+'3.a.mell.'!D76)=0,"",'3. melléklet'!D76+'3.a.mell.'!D76)</f>
      </c>
      <c r="E76" s="203">
        <f>IF(('3. melléklet'!E76+'3.a.mell.'!E76)=0,"",'3. melléklet'!E76+'3.a.mell.'!E76)</f>
      </c>
    </row>
    <row r="77" spans="1:5" ht="15">
      <c r="A77" s="14" t="s">
        <v>628</v>
      </c>
      <c r="B77" s="7" t="s">
        <v>489</v>
      </c>
      <c r="C77" s="203">
        <f>IF(('3. melléklet'!C77+'3.a.mell.'!C77)=0,"",'3. melléklet'!C77+'3.a.mell.'!C77)</f>
      </c>
      <c r="D77" s="203">
        <f>IF(('3. melléklet'!D77+'3.a.mell.'!D77)=0,"",'3. melléklet'!D77+'3.a.mell.'!D77)</f>
      </c>
      <c r="E77" s="203">
        <f>IF(('3. melléklet'!E77+'3.a.mell.'!E77)=0,"",'3. melléklet'!E77+'3.a.mell.'!E77)</f>
      </c>
    </row>
    <row r="78" spans="1:5" ht="15">
      <c r="A78" s="5" t="s">
        <v>689</v>
      </c>
      <c r="B78" s="5" t="s">
        <v>490</v>
      </c>
      <c r="C78" s="203">
        <f>IF(('3. melléklet'!C78+'3.a.mell.'!C78)=0,"",'3. melléklet'!C78+'3.a.mell.'!C78)</f>
        <v>20387521</v>
      </c>
      <c r="D78" s="203">
        <f>IF(('3. melléklet'!D78+'3.a.mell.'!D78)=0,"",'3. melléklet'!D78+'3.a.mell.'!D78)</f>
        <v>25571000</v>
      </c>
      <c r="E78" s="203">
        <f>IF(('3. melléklet'!E78+'3.a.mell.'!E78)=0,"",'3. melléklet'!E78+'3.a.mell.'!E78)</f>
        <v>25571000</v>
      </c>
    </row>
    <row r="79" spans="1:5" ht="15">
      <c r="A79" s="5" t="s">
        <v>690</v>
      </c>
      <c r="B79" s="5" t="s">
        <v>490</v>
      </c>
      <c r="C79" s="203">
        <f>IF(('3. melléklet'!C79+'3.a.mell.'!C79)=0,"",'3. melléklet'!C79+'3.a.mell.'!C79)</f>
      </c>
      <c r="D79" s="203">
        <f>IF(('3. melléklet'!D79+'3.a.mell.'!D79)=0,"",'3. melléklet'!D79+'3.a.mell.'!D79)</f>
      </c>
      <c r="E79" s="203">
        <f>IF(('3. melléklet'!E79+'3.a.mell.'!E79)=0,"",'3. melléklet'!E79+'3.a.mell.'!E79)</f>
      </c>
    </row>
    <row r="80" spans="1:5" ht="15">
      <c r="A80" s="5" t="s">
        <v>687</v>
      </c>
      <c r="B80" s="5" t="s">
        <v>491</v>
      </c>
      <c r="C80" s="203">
        <f>IF(('3. melléklet'!C80+'3.a.mell.'!C80)=0,"",'3. melléklet'!C80+'3.a.mell.'!C80)</f>
      </c>
      <c r="D80" s="203">
        <f>IF(('3. melléklet'!D80+'3.a.mell.'!D80)=0,"",'3. melléklet'!D80+'3.a.mell.'!D80)</f>
      </c>
      <c r="E80" s="203">
        <f>IF(('3. melléklet'!E80+'3.a.mell.'!E80)=0,"",'3. melléklet'!E80+'3.a.mell.'!E80)</f>
      </c>
    </row>
    <row r="81" spans="1:5" ht="15">
      <c r="A81" s="5" t="s">
        <v>688</v>
      </c>
      <c r="B81" s="5" t="s">
        <v>491</v>
      </c>
      <c r="C81" s="203">
        <f>IF(('3. melléklet'!C81+'3.a.mell.'!C81)=0,"",'3. melléklet'!C81+'3.a.mell.'!C81)</f>
      </c>
      <c r="D81" s="203">
        <f>IF(('3. melléklet'!D81+'3.a.mell.'!D81)=0,"",'3. melléklet'!D81+'3.a.mell.'!D81)</f>
      </c>
      <c r="E81" s="203">
        <f>IF(('3. melléklet'!E81+'3.a.mell.'!E81)=0,"",'3. melléklet'!E81+'3.a.mell.'!E81)</f>
      </c>
    </row>
    <row r="82" spans="1:5" ht="15">
      <c r="A82" s="7" t="s">
        <v>629</v>
      </c>
      <c r="B82" s="7" t="s">
        <v>492</v>
      </c>
      <c r="C82" s="205">
        <f>IF(('3. melléklet'!C82+'3.a.mell.'!C82)=0,"",'3. melléklet'!C82+'3.a.mell.'!C82)</f>
        <v>20387521</v>
      </c>
      <c r="D82" s="205">
        <f>IF(('3. melléklet'!D82+'3.a.mell.'!D82)=0,"",'3. melléklet'!D82+'3.a.mell.'!D82)</f>
        <v>25571000</v>
      </c>
      <c r="E82" s="205">
        <f>IF(('3. melléklet'!E82+'3.a.mell.'!E82)=0,"",'3. melléklet'!E82+'3.a.mell.'!E82)</f>
        <v>25571000</v>
      </c>
    </row>
    <row r="83" spans="1:5" ht="15">
      <c r="A83" s="36" t="s">
        <v>493</v>
      </c>
      <c r="B83" s="5" t="s">
        <v>494</v>
      </c>
      <c r="C83" s="203">
        <f>IF(('3. melléklet'!C83+'3.a.mell.'!C83)=0,"",'3. melléklet'!C83+'3.a.mell.'!C83)</f>
      </c>
      <c r="D83" s="203">
        <f>IF(('3. melléklet'!D83+'3.a.mell.'!D83)=0,"",'3. melléklet'!D83+'3.a.mell.'!D83)</f>
      </c>
      <c r="E83" s="203">
        <f>IF(('3. melléklet'!E83+'3.a.mell.'!E83)=0,"",'3. melléklet'!E83+'3.a.mell.'!E83)</f>
        <v>5703551</v>
      </c>
    </row>
    <row r="84" spans="1:5" ht="15">
      <c r="A84" s="36" t="s">
        <v>495</v>
      </c>
      <c r="B84" s="5" t="s">
        <v>496</v>
      </c>
      <c r="C84" s="203">
        <f>IF(('3. melléklet'!C84+'3.a.mell.'!C84)=0,"",'3. melléklet'!C84+'3.a.mell.'!C84)</f>
      </c>
      <c r="D84" s="203">
        <f>IF(('3. melléklet'!D84+'3.a.mell.'!D84)=0,"",'3. melléklet'!D84+'3.a.mell.'!D84)</f>
      </c>
      <c r="E84" s="203">
        <f>IF(('3. melléklet'!E84+'3.a.mell.'!E84)=0,"",'3. melléklet'!E84+'3.a.mell.'!E84)</f>
      </c>
    </row>
    <row r="85" spans="1:5" ht="15">
      <c r="A85" s="36" t="s">
        <v>497</v>
      </c>
      <c r="B85" s="5" t="s">
        <v>498</v>
      </c>
      <c r="C85" s="203"/>
      <c r="D85" s="203"/>
      <c r="E85" s="203"/>
    </row>
    <row r="86" spans="1:5" ht="15">
      <c r="A86" s="36" t="s">
        <v>499</v>
      </c>
      <c r="B86" s="5" t="s">
        <v>500</v>
      </c>
      <c r="C86" s="203">
        <f>IF(('3. melléklet'!C86+'3.a.mell.'!C86)=0,"",'3. melléklet'!C86+'3.a.mell.'!C86)</f>
      </c>
      <c r="D86" s="203">
        <f>IF(('3. melléklet'!D86+'3.a.mell.'!D86)=0,"",'3. melléklet'!D86+'3.a.mell.'!D86)</f>
      </c>
      <c r="E86" s="203">
        <f>IF(('3. melléklet'!E86+'3.a.mell.'!E86)=0,"",'3. melléklet'!E86+'3.a.mell.'!E86)</f>
      </c>
    </row>
    <row r="87" spans="1:5" ht="15">
      <c r="A87" s="13" t="s">
        <v>611</v>
      </c>
      <c r="B87" s="5" t="s">
        <v>501</v>
      </c>
      <c r="C87" s="203">
        <f>IF(('3. melléklet'!C87+'3.a.mell.'!C87)=0,"",'3. melléklet'!C87+'3.a.mell.'!C87)</f>
      </c>
      <c r="D87" s="203">
        <f>IF(('3. melléklet'!D87+'3.a.mell.'!D87)=0,"",'3. melléklet'!D87+'3.a.mell.'!D87)</f>
      </c>
      <c r="E87" s="203">
        <f>IF(('3. melléklet'!E87+'3.a.mell.'!E87)=0,"",'3. melléklet'!E87+'3.a.mell.'!E87)</f>
      </c>
    </row>
    <row r="88" spans="1:5" ht="15">
      <c r="A88" s="15" t="s">
        <v>630</v>
      </c>
      <c r="B88" s="7" t="s">
        <v>503</v>
      </c>
      <c r="C88" s="205">
        <f>SUM(C82:C83)</f>
        <v>20387521</v>
      </c>
      <c r="D88" s="205">
        <f>SUM(D82:D83)</f>
        <v>25571000</v>
      </c>
      <c r="E88" s="205">
        <f>SUM(E82:E83)</f>
        <v>31274551</v>
      </c>
    </row>
    <row r="89" spans="1:5" ht="15">
      <c r="A89" s="13" t="s">
        <v>504</v>
      </c>
      <c r="B89" s="5" t="s">
        <v>505</v>
      </c>
      <c r="C89" s="203">
        <f>IF(('3. melléklet'!C89+'3.a.mell.'!C89)=0,"",'3. melléklet'!C89+'3.a.mell.'!C89)</f>
      </c>
      <c r="D89" s="203">
        <f>IF(('3. melléklet'!D89+'3.a.mell.'!D89)=0,"",'3. melléklet'!D89+'3.a.mell.'!D89)</f>
      </c>
      <c r="E89" s="203">
        <f>IF(('3. melléklet'!E89+'3.a.mell.'!E89)=0,"",'3. melléklet'!E89+'3.a.mell.'!E89)</f>
      </c>
    </row>
    <row r="90" spans="1:5" ht="15">
      <c r="A90" s="13" t="s">
        <v>506</v>
      </c>
      <c r="B90" s="5" t="s">
        <v>507</v>
      </c>
      <c r="C90" s="203">
        <f>IF(('3. melléklet'!C90+'3.a.mell.'!C90)=0,"",'3. melléklet'!C90+'3.a.mell.'!C90)</f>
      </c>
      <c r="D90" s="203">
        <f>IF(('3. melléklet'!D90+'3.a.mell.'!D90)=0,"",'3. melléklet'!D90+'3.a.mell.'!D90)</f>
      </c>
      <c r="E90" s="203">
        <f>IF(('3. melléklet'!E90+'3.a.mell.'!E90)=0,"",'3. melléklet'!E90+'3.a.mell.'!E90)</f>
      </c>
    </row>
    <row r="91" spans="1:5" ht="15">
      <c r="A91" s="36" t="s">
        <v>508</v>
      </c>
      <c r="B91" s="5" t="s">
        <v>509</v>
      </c>
      <c r="C91" s="203">
        <f>IF(('3. melléklet'!C91+'3.a.mell.'!C91)=0,"",'3. melléklet'!C91+'3.a.mell.'!C91)</f>
      </c>
      <c r="D91" s="203">
        <f>IF(('3. melléklet'!D91+'3.a.mell.'!D91)=0,"",'3. melléklet'!D91+'3.a.mell.'!D91)</f>
      </c>
      <c r="E91" s="203">
        <f>IF(('3. melléklet'!E91+'3.a.mell.'!E91)=0,"",'3. melléklet'!E91+'3.a.mell.'!E91)</f>
      </c>
    </row>
    <row r="92" spans="1:5" ht="15">
      <c r="A92" s="36" t="s">
        <v>612</v>
      </c>
      <c r="B92" s="5" t="s">
        <v>510</v>
      </c>
      <c r="C92" s="203">
        <f>IF(('3. melléklet'!C92+'3.a.mell.'!C92)=0,"",'3. melléklet'!C92+'3.a.mell.'!C92)</f>
      </c>
      <c r="D92" s="203">
        <f>IF(('3. melléklet'!D92+'3.a.mell.'!D92)=0,"",'3. melléklet'!D92+'3.a.mell.'!D92)</f>
      </c>
      <c r="E92" s="203">
        <f>IF(('3. melléklet'!E92+'3.a.mell.'!E92)=0,"",'3. melléklet'!E92+'3.a.mell.'!E92)</f>
      </c>
    </row>
    <row r="93" spans="1:5" ht="15">
      <c r="A93" s="14" t="s">
        <v>631</v>
      </c>
      <c r="B93" s="7" t="s">
        <v>511</v>
      </c>
      <c r="C93" s="203">
        <f>IF(('3. melléklet'!C93+'3.a.mell.'!C93)=0,"",'3. melléklet'!C93+'3.a.mell.'!C93)</f>
      </c>
      <c r="D93" s="203">
        <f>IF(('3. melléklet'!D93+'3.a.mell.'!D93)=0,"",'3. melléklet'!D93+'3.a.mell.'!D93)</f>
      </c>
      <c r="E93" s="203">
        <f>IF(('3. melléklet'!E93+'3.a.mell.'!E93)=0,"",'3. melléklet'!E93+'3.a.mell.'!E93)</f>
      </c>
    </row>
    <row r="94" spans="1:5" ht="15">
      <c r="A94" s="15" t="s">
        <v>512</v>
      </c>
      <c r="B94" s="7" t="s">
        <v>513</v>
      </c>
      <c r="C94" s="203">
        <f>IF(('3. melléklet'!C94+'3.a.mell.'!C94)=0,"",'3. melléklet'!C94+'3.a.mell.'!C94)</f>
      </c>
      <c r="D94" s="203">
        <f>IF(('3. melléklet'!D94+'3.a.mell.'!D94)=0,"",'3. melléklet'!D94+'3.a.mell.'!D94)</f>
      </c>
      <c r="E94" s="203">
        <f>IF(('3. melléklet'!E94+'3.a.mell.'!E94)=0,"",'3. melléklet'!E94+'3.a.mell.'!E94)</f>
      </c>
    </row>
    <row r="95" spans="1:5" ht="15.75">
      <c r="A95" s="92" t="s">
        <v>632</v>
      </c>
      <c r="B95" s="93" t="s">
        <v>514</v>
      </c>
      <c r="C95" s="241">
        <f>SUM(C88:C94)</f>
        <v>20387521</v>
      </c>
      <c r="D95" s="241">
        <f>SUM(D88:D94)</f>
        <v>25571000</v>
      </c>
      <c r="E95" s="241">
        <f>SUM(E88:E94)</f>
        <v>31274551</v>
      </c>
    </row>
    <row r="96" spans="1:5" ht="15.75">
      <c r="A96" s="101" t="s">
        <v>614</v>
      </c>
      <c r="B96" s="112"/>
      <c r="C96" s="243">
        <f>SUM(C95+C66)</f>
        <v>223316000</v>
      </c>
      <c r="D96" s="243">
        <f>SUM(D95+D66)</f>
        <v>259872007</v>
      </c>
      <c r="E96" s="243">
        <f>SUM(E95+E66)</f>
        <v>291895875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  <headerFooter>
    <oddHeader>&amp;R3.b melléklet a    3/2017.(V.31.) önkormányzati rendelethez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1"/>
  <sheetViews>
    <sheetView view="pageLayout" workbookViewId="0" topLeftCell="N142">
      <selection activeCell="F23" sqref="F23:K122"/>
    </sheetView>
  </sheetViews>
  <sheetFormatPr defaultColWidth="9.140625" defaultRowHeight="15"/>
  <cols>
    <col min="1" max="1" width="80.28125" style="0" customWidth="1"/>
    <col min="3" max="3" width="21.57421875" style="0" customWidth="1"/>
    <col min="4" max="4" width="21.421875" style="0" customWidth="1"/>
    <col min="5" max="5" width="22.28125" style="0" customWidth="1"/>
    <col min="6" max="6" width="6.421875" style="0" customWidth="1"/>
    <col min="7" max="7" width="5.8515625" style="0" customWidth="1"/>
    <col min="8" max="8" width="6.140625" style="0" customWidth="1"/>
    <col min="9" max="9" width="6.7109375" style="0" customWidth="1"/>
    <col min="10" max="10" width="6.8515625" style="0" customWidth="1"/>
    <col min="11" max="11" width="6.140625" style="0" customWidth="1"/>
    <col min="12" max="12" width="22.00390625" style="0" customWidth="1"/>
    <col min="13" max="13" width="22.28125" style="0" customWidth="1"/>
    <col min="14" max="14" width="21.421875" style="0" customWidth="1"/>
  </cols>
  <sheetData>
    <row r="1" spans="1:14" ht="21" customHeight="1">
      <c r="A1" s="283" t="s">
        <v>774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5"/>
      <c r="M1" s="279"/>
      <c r="N1" s="279"/>
    </row>
    <row r="2" spans="1:14" ht="18.75" customHeight="1">
      <c r="A2" s="286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5"/>
      <c r="M2" s="279"/>
      <c r="N2" s="279"/>
    </row>
    <row r="3" ht="15">
      <c r="A3" s="130" t="s">
        <v>734</v>
      </c>
    </row>
    <row r="4" spans="1:14" ht="25.5" customHeight="1">
      <c r="A4" s="288" t="s">
        <v>212</v>
      </c>
      <c r="B4" s="290" t="s">
        <v>213</v>
      </c>
      <c r="C4" s="292" t="s">
        <v>684</v>
      </c>
      <c r="D4" s="293"/>
      <c r="E4" s="294"/>
      <c r="F4" s="292" t="s">
        <v>685</v>
      </c>
      <c r="G4" s="293"/>
      <c r="H4" s="294"/>
      <c r="I4" s="292" t="s">
        <v>686</v>
      </c>
      <c r="J4" s="293"/>
      <c r="K4" s="294"/>
      <c r="L4" s="282" t="s">
        <v>721</v>
      </c>
      <c r="M4" s="295"/>
      <c r="N4" s="295"/>
    </row>
    <row r="5" spans="1:14" ht="51">
      <c r="A5" s="296"/>
      <c r="B5" s="297"/>
      <c r="C5" s="3" t="s">
        <v>723</v>
      </c>
      <c r="D5" s="3" t="s">
        <v>740</v>
      </c>
      <c r="E5" s="70" t="s">
        <v>741</v>
      </c>
      <c r="F5" s="3" t="s">
        <v>723</v>
      </c>
      <c r="G5" s="3" t="s">
        <v>740</v>
      </c>
      <c r="H5" s="70" t="s">
        <v>741</v>
      </c>
      <c r="I5" s="3" t="s">
        <v>723</v>
      </c>
      <c r="J5" s="3" t="s">
        <v>740</v>
      </c>
      <c r="K5" s="70" t="s">
        <v>741</v>
      </c>
      <c r="L5" s="3" t="s">
        <v>723</v>
      </c>
      <c r="M5" s="3" t="s">
        <v>740</v>
      </c>
      <c r="N5" s="70" t="s">
        <v>741</v>
      </c>
    </row>
    <row r="6" spans="1:14" ht="15.75">
      <c r="A6" s="29" t="s">
        <v>214</v>
      </c>
      <c r="B6" s="30" t="s">
        <v>215</v>
      </c>
      <c r="C6" s="200">
        <v>9784000</v>
      </c>
      <c r="D6" s="200">
        <v>23263476</v>
      </c>
      <c r="E6" s="199">
        <v>23261987</v>
      </c>
      <c r="F6" s="199"/>
      <c r="G6" s="199"/>
      <c r="H6" s="199"/>
      <c r="I6" s="199"/>
      <c r="J6" s="199"/>
      <c r="K6" s="199"/>
      <c r="L6" s="200">
        <v>9784000</v>
      </c>
      <c r="M6" s="200">
        <v>23263476</v>
      </c>
      <c r="N6" s="199">
        <v>23261987</v>
      </c>
    </row>
    <row r="7" spans="1:14" ht="15.75">
      <c r="A7" s="29" t="s">
        <v>216</v>
      </c>
      <c r="B7" s="31" t="s">
        <v>217</v>
      </c>
      <c r="C7" s="200"/>
      <c r="D7" s="200"/>
      <c r="E7" s="199"/>
      <c r="F7" s="199"/>
      <c r="G7" s="199"/>
      <c r="H7" s="199"/>
      <c r="I7" s="199"/>
      <c r="J7" s="199"/>
      <c r="K7" s="199"/>
      <c r="L7" s="200"/>
      <c r="M7" s="200"/>
      <c r="N7" s="199"/>
    </row>
    <row r="8" spans="1:14" ht="15.75">
      <c r="A8" s="29" t="s">
        <v>218</v>
      </c>
      <c r="B8" s="31" t="s">
        <v>219</v>
      </c>
      <c r="C8" s="200"/>
      <c r="D8" s="200"/>
      <c r="E8" s="199"/>
      <c r="F8" s="199"/>
      <c r="G8" s="199"/>
      <c r="H8" s="199"/>
      <c r="I8" s="199"/>
      <c r="J8" s="199"/>
      <c r="K8" s="199"/>
      <c r="L8" s="200"/>
      <c r="M8" s="200"/>
      <c r="N8" s="199"/>
    </row>
    <row r="9" spans="1:14" ht="15.75">
      <c r="A9" s="32" t="s">
        <v>220</v>
      </c>
      <c r="B9" s="31" t="s">
        <v>221</v>
      </c>
      <c r="C9" s="200"/>
      <c r="D9" s="200"/>
      <c r="E9" s="199"/>
      <c r="F9" s="199"/>
      <c r="G9" s="199"/>
      <c r="H9" s="199"/>
      <c r="I9" s="199"/>
      <c r="J9" s="199"/>
      <c r="K9" s="199"/>
      <c r="L9" s="200"/>
      <c r="M9" s="200"/>
      <c r="N9" s="199"/>
    </row>
    <row r="10" spans="1:14" ht="15.75">
      <c r="A10" s="32" t="s">
        <v>222</v>
      </c>
      <c r="B10" s="31" t="s">
        <v>223</v>
      </c>
      <c r="C10" s="200"/>
      <c r="D10" s="200"/>
      <c r="E10" s="199"/>
      <c r="F10" s="199"/>
      <c r="G10" s="199"/>
      <c r="H10" s="199"/>
      <c r="I10" s="199"/>
      <c r="J10" s="199"/>
      <c r="K10" s="199"/>
      <c r="L10" s="200"/>
      <c r="M10" s="200"/>
      <c r="N10" s="199"/>
    </row>
    <row r="11" spans="1:14" ht="15.75">
      <c r="A11" s="32" t="s">
        <v>224</v>
      </c>
      <c r="B11" s="31" t="s">
        <v>225</v>
      </c>
      <c r="C11" s="200"/>
      <c r="D11" s="200"/>
      <c r="E11" s="199"/>
      <c r="F11" s="199"/>
      <c r="G11" s="199"/>
      <c r="H11" s="199"/>
      <c r="I11" s="199"/>
      <c r="J11" s="199"/>
      <c r="K11" s="199"/>
      <c r="L11" s="200"/>
      <c r="M11" s="200"/>
      <c r="N11" s="199"/>
    </row>
    <row r="12" spans="1:14" ht="15.75">
      <c r="A12" s="32" t="s">
        <v>226</v>
      </c>
      <c r="B12" s="31" t="s">
        <v>227</v>
      </c>
      <c r="C12" s="200">
        <v>663228</v>
      </c>
      <c r="D12" s="200">
        <v>678228</v>
      </c>
      <c r="E12" s="199">
        <v>677508</v>
      </c>
      <c r="F12" s="199"/>
      <c r="G12" s="199"/>
      <c r="H12" s="199"/>
      <c r="I12" s="199"/>
      <c r="J12" s="199"/>
      <c r="K12" s="199"/>
      <c r="L12" s="200">
        <v>663228</v>
      </c>
      <c r="M12" s="200">
        <v>678228</v>
      </c>
      <c r="N12" s="199">
        <v>677508</v>
      </c>
    </row>
    <row r="13" spans="1:14" ht="15.75">
      <c r="A13" s="32" t="s">
        <v>228</v>
      </c>
      <c r="B13" s="31" t="s">
        <v>229</v>
      </c>
      <c r="C13" s="200"/>
      <c r="D13" s="200"/>
      <c r="E13" s="199"/>
      <c r="F13" s="199"/>
      <c r="G13" s="199"/>
      <c r="H13" s="199"/>
      <c r="I13" s="199"/>
      <c r="J13" s="199"/>
      <c r="K13" s="199"/>
      <c r="L13" s="200"/>
      <c r="M13" s="200"/>
      <c r="N13" s="199"/>
    </row>
    <row r="14" spans="1:14" ht="15.75">
      <c r="A14" s="5" t="s">
        <v>230</v>
      </c>
      <c r="B14" s="31" t="s">
        <v>231</v>
      </c>
      <c r="C14" s="200">
        <v>672000</v>
      </c>
      <c r="D14" s="200">
        <v>665000</v>
      </c>
      <c r="E14" s="199">
        <v>100170</v>
      </c>
      <c r="F14" s="199"/>
      <c r="G14" s="199"/>
      <c r="H14" s="199"/>
      <c r="I14" s="199"/>
      <c r="J14" s="199"/>
      <c r="K14" s="199"/>
      <c r="L14" s="200">
        <v>672000</v>
      </c>
      <c r="M14" s="200">
        <v>665000</v>
      </c>
      <c r="N14" s="199">
        <v>100170</v>
      </c>
    </row>
    <row r="15" spans="1:14" ht="15.75">
      <c r="A15" s="5" t="s">
        <v>232</v>
      </c>
      <c r="B15" s="31" t="s">
        <v>233</v>
      </c>
      <c r="C15" s="200"/>
      <c r="D15" s="200"/>
      <c r="E15" s="199"/>
      <c r="F15" s="199"/>
      <c r="G15" s="199"/>
      <c r="H15" s="199"/>
      <c r="I15" s="199"/>
      <c r="J15" s="199"/>
      <c r="K15" s="199"/>
      <c r="L15" s="200"/>
      <c r="M15" s="200"/>
      <c r="N15" s="199"/>
    </row>
    <row r="16" spans="1:14" ht="15.75">
      <c r="A16" s="5" t="s">
        <v>234</v>
      </c>
      <c r="B16" s="31" t="s">
        <v>235</v>
      </c>
      <c r="C16" s="200"/>
      <c r="D16" s="200"/>
      <c r="E16" s="199"/>
      <c r="F16" s="199"/>
      <c r="G16" s="199"/>
      <c r="H16" s="199"/>
      <c r="I16" s="199"/>
      <c r="J16" s="199"/>
      <c r="K16" s="199"/>
      <c r="L16" s="200"/>
      <c r="M16" s="200"/>
      <c r="N16" s="199"/>
    </row>
    <row r="17" spans="1:14" ht="15.75">
      <c r="A17" s="5" t="s">
        <v>236</v>
      </c>
      <c r="B17" s="31" t="s">
        <v>237</v>
      </c>
      <c r="C17" s="200"/>
      <c r="D17" s="200"/>
      <c r="E17" s="199"/>
      <c r="F17" s="199"/>
      <c r="G17" s="199"/>
      <c r="H17" s="199"/>
      <c r="I17" s="199"/>
      <c r="J17" s="199"/>
      <c r="K17" s="199"/>
      <c r="L17" s="200"/>
      <c r="M17" s="200"/>
      <c r="N17" s="199"/>
    </row>
    <row r="18" spans="1:14" ht="15.75">
      <c r="A18" s="5" t="s">
        <v>544</v>
      </c>
      <c r="B18" s="31" t="s">
        <v>238</v>
      </c>
      <c r="C18" s="200"/>
      <c r="D18" s="200">
        <v>5000</v>
      </c>
      <c r="E18" s="199">
        <v>4100</v>
      </c>
      <c r="F18" s="199"/>
      <c r="G18" s="199"/>
      <c r="H18" s="199"/>
      <c r="I18" s="199"/>
      <c r="J18" s="199"/>
      <c r="K18" s="199"/>
      <c r="L18" s="200"/>
      <c r="M18" s="200">
        <v>5000</v>
      </c>
      <c r="N18" s="199">
        <v>4100</v>
      </c>
    </row>
    <row r="19" spans="1:14" ht="15">
      <c r="A19" s="33" t="s">
        <v>515</v>
      </c>
      <c r="B19" s="34" t="s">
        <v>239</v>
      </c>
      <c r="C19" s="250">
        <f>SUM(C6:C18)</f>
        <v>11119228</v>
      </c>
      <c r="D19" s="250">
        <f aca="true" t="shared" si="0" ref="D19:N19">SUM(D6:D18)</f>
        <v>24611704</v>
      </c>
      <c r="E19" s="250">
        <f t="shared" si="0"/>
        <v>24043765</v>
      </c>
      <c r="F19" s="250"/>
      <c r="G19" s="250"/>
      <c r="H19" s="250"/>
      <c r="I19" s="250"/>
      <c r="J19" s="250"/>
      <c r="K19" s="250"/>
      <c r="L19" s="250">
        <f t="shared" si="0"/>
        <v>11119228</v>
      </c>
      <c r="M19" s="250">
        <f t="shared" si="0"/>
        <v>24611704</v>
      </c>
      <c r="N19" s="250">
        <f t="shared" si="0"/>
        <v>24043765</v>
      </c>
    </row>
    <row r="20" spans="1:14" ht="15.75">
      <c r="A20" s="5" t="s">
        <v>240</v>
      </c>
      <c r="B20" s="31" t="s">
        <v>241</v>
      </c>
      <c r="C20" s="200">
        <v>5772384</v>
      </c>
      <c r="D20" s="200">
        <v>5676678</v>
      </c>
      <c r="E20" s="199">
        <v>5676319</v>
      </c>
      <c r="F20" s="199"/>
      <c r="G20" s="199"/>
      <c r="H20" s="199"/>
      <c r="I20" s="199"/>
      <c r="J20" s="199"/>
      <c r="K20" s="199"/>
      <c r="L20" s="200">
        <v>5772384</v>
      </c>
      <c r="M20" s="200">
        <v>5676678</v>
      </c>
      <c r="N20" s="199">
        <v>5676319</v>
      </c>
    </row>
    <row r="21" spans="1:14" ht="33.75" customHeight="1">
      <c r="A21" s="5" t="s">
        <v>242</v>
      </c>
      <c r="B21" s="31" t="s">
        <v>243</v>
      </c>
      <c r="C21" s="200"/>
      <c r="D21" s="200"/>
      <c r="E21" s="199"/>
      <c r="F21" s="199"/>
      <c r="G21" s="199"/>
      <c r="H21" s="199"/>
      <c r="I21" s="199"/>
      <c r="J21" s="199"/>
      <c r="K21" s="199"/>
      <c r="L21" s="200"/>
      <c r="M21" s="200"/>
      <c r="N21" s="199"/>
    </row>
    <row r="22" spans="1:14" ht="15.75">
      <c r="A22" s="6" t="s">
        <v>244</v>
      </c>
      <c r="B22" s="31" t="s">
        <v>245</v>
      </c>
      <c r="C22" s="200">
        <v>7820000</v>
      </c>
      <c r="D22" s="200">
        <v>4836400</v>
      </c>
      <c r="E22" s="199">
        <v>4826735</v>
      </c>
      <c r="F22" s="199"/>
      <c r="G22" s="199"/>
      <c r="H22" s="199"/>
      <c r="I22" s="199"/>
      <c r="J22" s="199"/>
      <c r="K22" s="199"/>
      <c r="L22" s="200">
        <v>7820000</v>
      </c>
      <c r="M22" s="200">
        <v>4836400</v>
      </c>
      <c r="N22" s="199">
        <v>4826735</v>
      </c>
    </row>
    <row r="23" spans="1:14" ht="15">
      <c r="A23" s="7" t="s">
        <v>516</v>
      </c>
      <c r="B23" s="34" t="s">
        <v>246</v>
      </c>
      <c r="C23" s="250">
        <f>SUM(C20:C22)</f>
        <v>13592384</v>
      </c>
      <c r="D23" s="250">
        <f aca="true" t="shared" si="1" ref="D23:N23">SUM(D20:D22)</f>
        <v>10513078</v>
      </c>
      <c r="E23" s="250">
        <f t="shared" si="1"/>
        <v>10503054</v>
      </c>
      <c r="F23" s="250"/>
      <c r="G23" s="250"/>
      <c r="H23" s="250"/>
      <c r="I23" s="250"/>
      <c r="J23" s="250"/>
      <c r="K23" s="250"/>
      <c r="L23" s="250">
        <f t="shared" si="1"/>
        <v>13592384</v>
      </c>
      <c r="M23" s="250">
        <f t="shared" si="1"/>
        <v>10513078</v>
      </c>
      <c r="N23" s="250">
        <f t="shared" si="1"/>
        <v>10503054</v>
      </c>
    </row>
    <row r="24" spans="1:14" ht="15">
      <c r="A24" s="45" t="s">
        <v>574</v>
      </c>
      <c r="B24" s="46" t="s">
        <v>247</v>
      </c>
      <c r="C24" s="250">
        <f>SUM(C19+C23)</f>
        <v>24711612</v>
      </c>
      <c r="D24" s="250">
        <f aca="true" t="shared" si="2" ref="D24:N24">SUM(D19+D23)</f>
        <v>35124782</v>
      </c>
      <c r="E24" s="250">
        <f t="shared" si="2"/>
        <v>34546819</v>
      </c>
      <c r="F24" s="250"/>
      <c r="G24" s="250"/>
      <c r="H24" s="250"/>
      <c r="I24" s="250"/>
      <c r="J24" s="250"/>
      <c r="K24" s="250"/>
      <c r="L24" s="250">
        <f t="shared" si="2"/>
        <v>24711612</v>
      </c>
      <c r="M24" s="250">
        <f t="shared" si="2"/>
        <v>35124782</v>
      </c>
      <c r="N24" s="250">
        <f t="shared" si="2"/>
        <v>34546819</v>
      </c>
    </row>
    <row r="25" spans="1:14" ht="15.75">
      <c r="A25" s="38" t="s">
        <v>545</v>
      </c>
      <c r="B25" s="46" t="s">
        <v>248</v>
      </c>
      <c r="C25" s="250">
        <v>6756388</v>
      </c>
      <c r="D25" s="250">
        <v>8814526</v>
      </c>
      <c r="E25" s="201">
        <v>7100862</v>
      </c>
      <c r="F25" s="199"/>
      <c r="G25" s="199"/>
      <c r="H25" s="199"/>
      <c r="I25" s="199"/>
      <c r="J25" s="199"/>
      <c r="K25" s="199"/>
      <c r="L25" s="250">
        <v>6756388</v>
      </c>
      <c r="M25" s="250">
        <v>8814526</v>
      </c>
      <c r="N25" s="201">
        <v>7100862</v>
      </c>
    </row>
    <row r="26" spans="1:14" ht="15.75">
      <c r="A26" s="5" t="s">
        <v>249</v>
      </c>
      <c r="B26" s="31" t="s">
        <v>250</v>
      </c>
      <c r="C26" s="200"/>
      <c r="D26" s="200"/>
      <c r="E26" s="199"/>
      <c r="F26" s="199"/>
      <c r="G26" s="199"/>
      <c r="H26" s="199"/>
      <c r="I26" s="199"/>
      <c r="J26" s="199"/>
      <c r="K26" s="199"/>
      <c r="L26" s="200"/>
      <c r="M26" s="200"/>
      <c r="N26" s="199"/>
    </row>
    <row r="27" spans="1:14" ht="15.75">
      <c r="A27" s="5" t="s">
        <v>251</v>
      </c>
      <c r="B27" s="31" t="s">
        <v>252</v>
      </c>
      <c r="C27" s="200">
        <v>4690000</v>
      </c>
      <c r="D27" s="200">
        <v>4339140</v>
      </c>
      <c r="E27" s="199">
        <v>4338101</v>
      </c>
      <c r="F27" s="199"/>
      <c r="G27" s="199"/>
      <c r="H27" s="199"/>
      <c r="I27" s="199"/>
      <c r="J27" s="199"/>
      <c r="K27" s="199"/>
      <c r="L27" s="200">
        <v>4690000</v>
      </c>
      <c r="M27" s="200">
        <v>4339140</v>
      </c>
      <c r="N27" s="199">
        <v>4338101</v>
      </c>
    </row>
    <row r="28" spans="1:14" ht="15.75">
      <c r="A28" s="5" t="s">
        <v>253</v>
      </c>
      <c r="B28" s="31" t="s">
        <v>254</v>
      </c>
      <c r="C28" s="200"/>
      <c r="D28" s="200"/>
      <c r="E28" s="199"/>
      <c r="F28" s="199"/>
      <c r="G28" s="199"/>
      <c r="H28" s="199"/>
      <c r="I28" s="199"/>
      <c r="J28" s="199"/>
      <c r="K28" s="199"/>
      <c r="L28" s="200"/>
      <c r="M28" s="200"/>
      <c r="N28" s="199"/>
    </row>
    <row r="29" spans="1:14" ht="15">
      <c r="A29" s="7" t="s">
        <v>517</v>
      </c>
      <c r="B29" s="34" t="s">
        <v>255</v>
      </c>
      <c r="C29" s="250">
        <f>SUM(C26:C28)</f>
        <v>4690000</v>
      </c>
      <c r="D29" s="250">
        <f aca="true" t="shared" si="3" ref="D29:N29">SUM(D26:D28)</f>
        <v>4339140</v>
      </c>
      <c r="E29" s="250">
        <f t="shared" si="3"/>
        <v>4338101</v>
      </c>
      <c r="F29" s="250"/>
      <c r="G29" s="250"/>
      <c r="H29" s="250"/>
      <c r="I29" s="250"/>
      <c r="J29" s="250"/>
      <c r="K29" s="250"/>
      <c r="L29" s="250">
        <f t="shared" si="3"/>
        <v>4690000</v>
      </c>
      <c r="M29" s="250">
        <f t="shared" si="3"/>
        <v>4339140</v>
      </c>
      <c r="N29" s="250">
        <f t="shared" si="3"/>
        <v>4338101</v>
      </c>
    </row>
    <row r="30" spans="1:14" ht="15.75">
      <c r="A30" s="5" t="s">
        <v>256</v>
      </c>
      <c r="B30" s="31" t="s">
        <v>257</v>
      </c>
      <c r="C30" s="200">
        <v>650000</v>
      </c>
      <c r="D30" s="200">
        <v>320000</v>
      </c>
      <c r="E30" s="199">
        <v>163916</v>
      </c>
      <c r="F30" s="199"/>
      <c r="G30" s="199"/>
      <c r="H30" s="199"/>
      <c r="I30" s="199"/>
      <c r="J30" s="199"/>
      <c r="K30" s="199"/>
      <c r="L30" s="200">
        <v>650000</v>
      </c>
      <c r="M30" s="200">
        <v>320000</v>
      </c>
      <c r="N30" s="199">
        <v>163916</v>
      </c>
    </row>
    <row r="31" spans="1:14" ht="15.75">
      <c r="A31" s="5" t="s">
        <v>258</v>
      </c>
      <c r="B31" s="31" t="s">
        <v>259</v>
      </c>
      <c r="C31" s="200">
        <v>940000</v>
      </c>
      <c r="D31" s="200">
        <v>890000</v>
      </c>
      <c r="E31" s="199">
        <v>646155</v>
      </c>
      <c r="F31" s="199"/>
      <c r="G31" s="199"/>
      <c r="H31" s="199"/>
      <c r="I31" s="199"/>
      <c r="J31" s="199"/>
      <c r="K31" s="199"/>
      <c r="L31" s="200">
        <v>940000</v>
      </c>
      <c r="M31" s="200">
        <v>890000</v>
      </c>
      <c r="N31" s="199">
        <v>646155</v>
      </c>
    </row>
    <row r="32" spans="1:14" ht="15" customHeight="1">
      <c r="A32" s="7" t="s">
        <v>575</v>
      </c>
      <c r="B32" s="34" t="s">
        <v>260</v>
      </c>
      <c r="C32" s="250">
        <f>SUM(C30:C31)</f>
        <v>1590000</v>
      </c>
      <c r="D32" s="250">
        <f aca="true" t="shared" si="4" ref="D32:N32">SUM(D30:D31)</f>
        <v>1210000</v>
      </c>
      <c r="E32" s="250">
        <f t="shared" si="4"/>
        <v>810071</v>
      </c>
      <c r="F32" s="250"/>
      <c r="G32" s="250"/>
      <c r="H32" s="250"/>
      <c r="I32" s="250"/>
      <c r="J32" s="250"/>
      <c r="K32" s="250"/>
      <c r="L32" s="250">
        <f t="shared" si="4"/>
        <v>1590000</v>
      </c>
      <c r="M32" s="250">
        <f t="shared" si="4"/>
        <v>1210000</v>
      </c>
      <c r="N32" s="250">
        <f t="shared" si="4"/>
        <v>810071</v>
      </c>
    </row>
    <row r="33" spans="1:14" ht="15.75">
      <c r="A33" s="5" t="s">
        <v>261</v>
      </c>
      <c r="B33" s="31" t="s">
        <v>262</v>
      </c>
      <c r="C33" s="200">
        <v>8110000</v>
      </c>
      <c r="D33" s="200">
        <v>9433000</v>
      </c>
      <c r="E33" s="199">
        <v>8339664</v>
      </c>
      <c r="F33" s="199"/>
      <c r="G33" s="199"/>
      <c r="H33" s="199"/>
      <c r="I33" s="199"/>
      <c r="J33" s="199"/>
      <c r="K33" s="199"/>
      <c r="L33" s="200">
        <v>8110000</v>
      </c>
      <c r="M33" s="200">
        <v>9433000</v>
      </c>
      <c r="N33" s="199">
        <v>8339664</v>
      </c>
    </row>
    <row r="34" spans="1:14" ht="15.75">
      <c r="A34" s="5" t="s">
        <v>263</v>
      </c>
      <c r="B34" s="31" t="s">
        <v>264</v>
      </c>
      <c r="C34" s="200">
        <v>950000</v>
      </c>
      <c r="D34" s="200">
        <v>945000</v>
      </c>
      <c r="E34" s="199">
        <v>944636</v>
      </c>
      <c r="F34" s="199"/>
      <c r="G34" s="199"/>
      <c r="H34" s="199"/>
      <c r="I34" s="199"/>
      <c r="J34" s="199"/>
      <c r="K34" s="199"/>
      <c r="L34" s="200">
        <v>950000</v>
      </c>
      <c r="M34" s="200">
        <v>945000</v>
      </c>
      <c r="N34" s="199">
        <v>944636</v>
      </c>
    </row>
    <row r="35" spans="1:14" ht="15.75">
      <c r="A35" s="5" t="s">
        <v>546</v>
      </c>
      <c r="B35" s="31" t="s">
        <v>265</v>
      </c>
      <c r="C35" s="200"/>
      <c r="D35" s="200">
        <v>540000</v>
      </c>
      <c r="E35" s="199">
        <v>539674</v>
      </c>
      <c r="F35" s="199"/>
      <c r="G35" s="199"/>
      <c r="H35" s="199"/>
      <c r="I35" s="199"/>
      <c r="J35" s="199"/>
      <c r="K35" s="199"/>
      <c r="L35" s="200"/>
      <c r="M35" s="200">
        <v>540000</v>
      </c>
      <c r="N35" s="199">
        <v>539674</v>
      </c>
    </row>
    <row r="36" spans="1:14" ht="15.75">
      <c r="A36" s="5" t="s">
        <v>266</v>
      </c>
      <c r="B36" s="31" t="s">
        <v>267</v>
      </c>
      <c r="C36" s="200">
        <v>12500000</v>
      </c>
      <c r="D36" s="200">
        <v>13440300</v>
      </c>
      <c r="E36" s="199">
        <v>9936264</v>
      </c>
      <c r="F36" s="199"/>
      <c r="G36" s="199"/>
      <c r="H36" s="199"/>
      <c r="I36" s="199"/>
      <c r="J36" s="199"/>
      <c r="K36" s="199"/>
      <c r="L36" s="200">
        <v>12500000</v>
      </c>
      <c r="M36" s="200">
        <v>13440300</v>
      </c>
      <c r="N36" s="199">
        <v>9936264</v>
      </c>
    </row>
    <row r="37" spans="1:14" ht="15.75">
      <c r="A37" s="10" t="s">
        <v>547</v>
      </c>
      <c r="B37" s="31" t="s">
        <v>268</v>
      </c>
      <c r="C37" s="200"/>
      <c r="D37" s="200">
        <v>26000</v>
      </c>
      <c r="E37" s="199">
        <v>23688</v>
      </c>
      <c r="F37" s="199"/>
      <c r="G37" s="199"/>
      <c r="H37" s="199"/>
      <c r="I37" s="199"/>
      <c r="J37" s="199"/>
      <c r="K37" s="199"/>
      <c r="L37" s="200"/>
      <c r="M37" s="200">
        <v>26000</v>
      </c>
      <c r="N37" s="199">
        <v>23688</v>
      </c>
    </row>
    <row r="38" spans="1:14" ht="15.75">
      <c r="A38" s="6" t="s">
        <v>269</v>
      </c>
      <c r="B38" s="31" t="s">
        <v>270</v>
      </c>
      <c r="C38" s="200"/>
      <c r="D38" s="200"/>
      <c r="E38" s="199"/>
      <c r="F38" s="199"/>
      <c r="G38" s="199"/>
      <c r="H38" s="199"/>
      <c r="I38" s="199"/>
      <c r="J38" s="199"/>
      <c r="K38" s="199"/>
      <c r="L38" s="200"/>
      <c r="M38" s="200"/>
      <c r="N38" s="199"/>
    </row>
    <row r="39" spans="1:14" ht="15.75">
      <c r="A39" s="5" t="s">
        <v>548</v>
      </c>
      <c r="B39" s="31" t="s">
        <v>271</v>
      </c>
      <c r="C39" s="200">
        <v>4270000</v>
      </c>
      <c r="D39" s="200">
        <v>4383000</v>
      </c>
      <c r="E39" s="199">
        <v>4382542</v>
      </c>
      <c r="F39" s="199"/>
      <c r="G39" s="199"/>
      <c r="H39" s="199"/>
      <c r="I39" s="199"/>
      <c r="J39" s="199"/>
      <c r="K39" s="199"/>
      <c r="L39" s="200">
        <v>4270000</v>
      </c>
      <c r="M39" s="200">
        <v>4383000</v>
      </c>
      <c r="N39" s="199">
        <v>4382542</v>
      </c>
    </row>
    <row r="40" spans="1:14" ht="15">
      <c r="A40" s="7" t="s">
        <v>518</v>
      </c>
      <c r="B40" s="34" t="s">
        <v>272</v>
      </c>
      <c r="C40" s="250">
        <f>SUM(C33:C39)</f>
        <v>25830000</v>
      </c>
      <c r="D40" s="250">
        <f aca="true" t="shared" si="5" ref="D40:N40">SUM(D33:D39)</f>
        <v>28767300</v>
      </c>
      <c r="E40" s="250">
        <f t="shared" si="5"/>
        <v>24166468</v>
      </c>
      <c r="F40" s="250"/>
      <c r="G40" s="250"/>
      <c r="H40" s="250"/>
      <c r="I40" s="250"/>
      <c r="J40" s="250"/>
      <c r="K40" s="250"/>
      <c r="L40" s="250">
        <f t="shared" si="5"/>
        <v>25830000</v>
      </c>
      <c r="M40" s="250">
        <f t="shared" si="5"/>
        <v>28767300</v>
      </c>
      <c r="N40" s="250">
        <f t="shared" si="5"/>
        <v>24166468</v>
      </c>
    </row>
    <row r="41" spans="1:14" ht="15.75">
      <c r="A41" s="5" t="s">
        <v>273</v>
      </c>
      <c r="B41" s="31" t="s">
        <v>274</v>
      </c>
      <c r="C41" s="200">
        <v>730000</v>
      </c>
      <c r="D41" s="200">
        <v>930000</v>
      </c>
      <c r="E41" s="199">
        <v>928019</v>
      </c>
      <c r="F41" s="199"/>
      <c r="G41" s="199"/>
      <c r="H41" s="199"/>
      <c r="I41" s="199"/>
      <c r="J41" s="199"/>
      <c r="K41" s="199"/>
      <c r="L41" s="200">
        <v>730000</v>
      </c>
      <c r="M41" s="200">
        <v>930000</v>
      </c>
      <c r="N41" s="199">
        <v>928019</v>
      </c>
    </row>
    <row r="42" spans="1:14" ht="15.75">
      <c r="A42" s="5" t="s">
        <v>275</v>
      </c>
      <c r="B42" s="31" t="s">
        <v>276</v>
      </c>
      <c r="C42" s="200">
        <v>50000</v>
      </c>
      <c r="D42" s="200"/>
      <c r="E42" s="199"/>
      <c r="F42" s="199"/>
      <c r="G42" s="199"/>
      <c r="H42" s="199"/>
      <c r="I42" s="199"/>
      <c r="J42" s="199"/>
      <c r="K42" s="199"/>
      <c r="L42" s="200">
        <v>50000</v>
      </c>
      <c r="M42" s="200"/>
      <c r="N42" s="199"/>
    </row>
    <row r="43" spans="1:14" ht="15">
      <c r="A43" s="7" t="s">
        <v>519</v>
      </c>
      <c r="B43" s="34" t="s">
        <v>277</v>
      </c>
      <c r="C43" s="250">
        <f>SUM(C41:C42)</f>
        <v>780000</v>
      </c>
      <c r="D43" s="250">
        <f>SUM(D41:D42)</f>
        <v>930000</v>
      </c>
      <c r="E43" s="250">
        <f>SUM(E41:E42)</f>
        <v>928019</v>
      </c>
      <c r="F43" s="250"/>
      <c r="G43" s="250"/>
      <c r="H43" s="250"/>
      <c r="I43" s="250"/>
      <c r="J43" s="250"/>
      <c r="K43" s="250"/>
      <c r="L43" s="250">
        <f>SUM(L41:L42)</f>
        <v>780000</v>
      </c>
      <c r="M43" s="250">
        <f>SUM(M41:M42)</f>
        <v>930000</v>
      </c>
      <c r="N43" s="250">
        <f>SUM(N41:N42)</f>
        <v>928019</v>
      </c>
    </row>
    <row r="44" spans="1:14" ht="15.75">
      <c r="A44" s="5" t="s">
        <v>278</v>
      </c>
      <c r="B44" s="31" t="s">
        <v>279</v>
      </c>
      <c r="C44" s="200">
        <v>8670000</v>
      </c>
      <c r="D44" s="200">
        <v>8837000</v>
      </c>
      <c r="E44" s="199">
        <v>6619813</v>
      </c>
      <c r="F44" s="199"/>
      <c r="G44" s="199"/>
      <c r="H44" s="199"/>
      <c r="I44" s="199"/>
      <c r="J44" s="199"/>
      <c r="K44" s="199"/>
      <c r="L44" s="200">
        <v>8670000</v>
      </c>
      <c r="M44" s="200">
        <v>8837000</v>
      </c>
      <c r="N44" s="199">
        <v>6619813</v>
      </c>
    </row>
    <row r="45" spans="1:14" ht="15.75">
      <c r="A45" s="5" t="s">
        <v>280</v>
      </c>
      <c r="B45" s="31" t="s">
        <v>281</v>
      </c>
      <c r="C45" s="200"/>
      <c r="D45" s="200">
        <v>1023000</v>
      </c>
      <c r="E45" s="199">
        <v>564475</v>
      </c>
      <c r="F45" s="199"/>
      <c r="G45" s="199"/>
      <c r="H45" s="199"/>
      <c r="I45" s="199"/>
      <c r="J45" s="199"/>
      <c r="K45" s="199"/>
      <c r="L45" s="200"/>
      <c r="M45" s="200">
        <v>1023000</v>
      </c>
      <c r="N45" s="199">
        <v>564475</v>
      </c>
    </row>
    <row r="46" spans="1:14" ht="15.75">
      <c r="A46" s="5" t="s">
        <v>549</v>
      </c>
      <c r="B46" s="31" t="s">
        <v>282</v>
      </c>
      <c r="C46" s="200"/>
      <c r="D46" s="200">
        <v>30000</v>
      </c>
      <c r="E46" s="199">
        <v>29039</v>
      </c>
      <c r="F46" s="199"/>
      <c r="G46" s="199"/>
      <c r="H46" s="199"/>
      <c r="I46" s="199"/>
      <c r="J46" s="199"/>
      <c r="K46" s="199"/>
      <c r="L46" s="200"/>
      <c r="M46" s="200">
        <v>30000</v>
      </c>
      <c r="N46" s="199">
        <v>29039</v>
      </c>
    </row>
    <row r="47" spans="1:14" ht="15.75">
      <c r="A47" s="5" t="s">
        <v>550</v>
      </c>
      <c r="B47" s="31" t="s">
        <v>283</v>
      </c>
      <c r="C47" s="200"/>
      <c r="D47" s="200"/>
      <c r="E47" s="199"/>
      <c r="F47" s="199"/>
      <c r="G47" s="199"/>
      <c r="H47" s="199"/>
      <c r="I47" s="199"/>
      <c r="J47" s="199"/>
      <c r="K47" s="199"/>
      <c r="L47" s="200"/>
      <c r="M47" s="200"/>
      <c r="N47" s="199"/>
    </row>
    <row r="48" spans="1:14" ht="15.75">
      <c r="A48" s="5" t="s">
        <v>284</v>
      </c>
      <c r="B48" s="31" t="s">
        <v>285</v>
      </c>
      <c r="C48" s="200"/>
      <c r="D48" s="200">
        <v>10000</v>
      </c>
      <c r="E48" s="199">
        <v>4743</v>
      </c>
      <c r="F48" s="199"/>
      <c r="G48" s="199"/>
      <c r="H48" s="199"/>
      <c r="I48" s="199"/>
      <c r="J48" s="199"/>
      <c r="K48" s="199"/>
      <c r="L48" s="200"/>
      <c r="M48" s="200">
        <v>10000</v>
      </c>
      <c r="N48" s="199">
        <v>4743</v>
      </c>
    </row>
    <row r="49" spans="1:14" ht="15">
      <c r="A49" s="7" t="s">
        <v>520</v>
      </c>
      <c r="B49" s="34" t="s">
        <v>286</v>
      </c>
      <c r="C49" s="250">
        <f>SUM(C44:C48)</f>
        <v>8670000</v>
      </c>
      <c r="D49" s="250">
        <f aca="true" t="shared" si="6" ref="D49:N49">SUM(D44:D48)</f>
        <v>9900000</v>
      </c>
      <c r="E49" s="250">
        <f t="shared" si="6"/>
        <v>7218070</v>
      </c>
      <c r="F49" s="250"/>
      <c r="G49" s="250"/>
      <c r="H49" s="250"/>
      <c r="I49" s="250"/>
      <c r="J49" s="250"/>
      <c r="K49" s="250"/>
      <c r="L49" s="250">
        <f t="shared" si="6"/>
        <v>8670000</v>
      </c>
      <c r="M49" s="250">
        <f t="shared" si="6"/>
        <v>9900000</v>
      </c>
      <c r="N49" s="250">
        <f t="shared" si="6"/>
        <v>7218070</v>
      </c>
    </row>
    <row r="50" spans="1:14" ht="15">
      <c r="A50" s="38" t="s">
        <v>521</v>
      </c>
      <c r="B50" s="46" t="s">
        <v>287</v>
      </c>
      <c r="C50" s="250">
        <f>SUM(C29+C32+C40+C43+C49)</f>
        <v>41560000</v>
      </c>
      <c r="D50" s="250">
        <f aca="true" t="shared" si="7" ref="D50:N50">SUM(D29+D32+D40+D43+D49)</f>
        <v>45146440</v>
      </c>
      <c r="E50" s="250">
        <f t="shared" si="7"/>
        <v>37460729</v>
      </c>
      <c r="F50" s="250"/>
      <c r="G50" s="250"/>
      <c r="H50" s="250"/>
      <c r="I50" s="250"/>
      <c r="J50" s="250"/>
      <c r="K50" s="250"/>
      <c r="L50" s="250">
        <f t="shared" si="7"/>
        <v>41560000</v>
      </c>
      <c r="M50" s="250">
        <f t="shared" si="7"/>
        <v>45146440</v>
      </c>
      <c r="N50" s="250">
        <f t="shared" si="7"/>
        <v>37460729</v>
      </c>
    </row>
    <row r="51" spans="1:14" ht="15.75">
      <c r="A51" s="13" t="s">
        <v>288</v>
      </c>
      <c r="B51" s="31" t="s">
        <v>289</v>
      </c>
      <c r="C51" s="200"/>
      <c r="D51" s="200"/>
      <c r="E51" s="199"/>
      <c r="F51" s="199"/>
      <c r="G51" s="199"/>
      <c r="H51" s="199"/>
      <c r="I51" s="199"/>
      <c r="J51" s="199"/>
      <c r="K51" s="199"/>
      <c r="L51" s="200"/>
      <c r="M51" s="200"/>
      <c r="N51" s="199"/>
    </row>
    <row r="52" spans="1:14" ht="15.75">
      <c r="A52" s="13" t="s">
        <v>522</v>
      </c>
      <c r="B52" s="31" t="s">
        <v>290</v>
      </c>
      <c r="C52" s="200"/>
      <c r="D52" s="200"/>
      <c r="E52" s="199"/>
      <c r="F52" s="199"/>
      <c r="G52" s="199"/>
      <c r="H52" s="199"/>
      <c r="I52" s="199"/>
      <c r="J52" s="199"/>
      <c r="K52" s="199"/>
      <c r="L52" s="200"/>
      <c r="M52" s="200"/>
      <c r="N52" s="199"/>
    </row>
    <row r="53" spans="1:14" ht="15.75">
      <c r="A53" s="16" t="s">
        <v>551</v>
      </c>
      <c r="B53" s="31" t="s">
        <v>291</v>
      </c>
      <c r="C53" s="200"/>
      <c r="D53" s="200"/>
      <c r="E53" s="199"/>
      <c r="F53" s="199"/>
      <c r="G53" s="199"/>
      <c r="H53" s="199"/>
      <c r="I53" s="199"/>
      <c r="J53" s="199"/>
      <c r="K53" s="199"/>
      <c r="L53" s="200"/>
      <c r="M53" s="200"/>
      <c r="N53" s="199"/>
    </row>
    <row r="54" spans="1:14" ht="15.75">
      <c r="A54" s="16" t="s">
        <v>552</v>
      </c>
      <c r="B54" s="31" t="s">
        <v>292</v>
      </c>
      <c r="C54" s="200"/>
      <c r="D54" s="200"/>
      <c r="E54" s="199"/>
      <c r="F54" s="199"/>
      <c r="G54" s="199"/>
      <c r="H54" s="199"/>
      <c r="I54" s="199"/>
      <c r="J54" s="199"/>
      <c r="K54" s="199"/>
      <c r="L54" s="200"/>
      <c r="M54" s="200"/>
      <c r="N54" s="199"/>
    </row>
    <row r="55" spans="1:14" ht="15.75">
      <c r="A55" s="16" t="s">
        <v>553</v>
      </c>
      <c r="B55" s="31" t="s">
        <v>293</v>
      </c>
      <c r="C55" s="200"/>
      <c r="D55" s="200"/>
      <c r="E55" s="199"/>
      <c r="F55" s="199"/>
      <c r="G55" s="199"/>
      <c r="H55" s="199"/>
      <c r="I55" s="199"/>
      <c r="J55" s="199"/>
      <c r="K55" s="199"/>
      <c r="L55" s="200"/>
      <c r="M55" s="200"/>
      <c r="N55" s="199"/>
    </row>
    <row r="56" spans="1:14" ht="15.75">
      <c r="A56" s="13" t="s">
        <v>554</v>
      </c>
      <c r="B56" s="31" t="s">
        <v>294</v>
      </c>
      <c r="C56" s="200">
        <v>144000</v>
      </c>
      <c r="D56" s="200"/>
      <c r="E56" s="199"/>
      <c r="F56" s="199"/>
      <c r="G56" s="199"/>
      <c r="H56" s="199"/>
      <c r="I56" s="199"/>
      <c r="J56" s="199"/>
      <c r="K56" s="199"/>
      <c r="L56" s="200">
        <v>144000</v>
      </c>
      <c r="M56" s="200"/>
      <c r="N56" s="199"/>
    </row>
    <row r="57" spans="1:14" ht="15.75">
      <c r="A57" s="13" t="s">
        <v>555</v>
      </c>
      <c r="B57" s="31" t="s">
        <v>295</v>
      </c>
      <c r="C57" s="200"/>
      <c r="D57" s="200"/>
      <c r="E57" s="199"/>
      <c r="F57" s="199"/>
      <c r="G57" s="199"/>
      <c r="H57" s="199"/>
      <c r="I57" s="199"/>
      <c r="J57" s="199"/>
      <c r="K57" s="199"/>
      <c r="L57" s="200"/>
      <c r="M57" s="200"/>
      <c r="N57" s="199"/>
    </row>
    <row r="58" spans="1:14" ht="15.75">
      <c r="A58" s="13" t="s">
        <v>556</v>
      </c>
      <c r="B58" s="31" t="s">
        <v>296</v>
      </c>
      <c r="C58" s="200">
        <v>2490000</v>
      </c>
      <c r="D58" s="200">
        <v>3098700</v>
      </c>
      <c r="E58" s="199">
        <v>3098000</v>
      </c>
      <c r="F58" s="199"/>
      <c r="G58" s="199"/>
      <c r="H58" s="199"/>
      <c r="I58" s="199"/>
      <c r="J58" s="199"/>
      <c r="K58" s="199"/>
      <c r="L58" s="200">
        <v>2490000</v>
      </c>
      <c r="M58" s="200">
        <v>3098700</v>
      </c>
      <c r="N58" s="199">
        <v>3098000</v>
      </c>
    </row>
    <row r="59" spans="1:14" ht="15">
      <c r="A59" s="43" t="s">
        <v>525</v>
      </c>
      <c r="B59" s="46" t="s">
        <v>297</v>
      </c>
      <c r="C59" s="250">
        <f>SUM(C51:C58)</f>
        <v>2634000</v>
      </c>
      <c r="D59" s="250">
        <f>SUM(D51:D58)</f>
        <v>3098700</v>
      </c>
      <c r="E59" s="250">
        <f>SUM(E51:E58)</f>
        <v>3098000</v>
      </c>
      <c r="F59" s="250"/>
      <c r="G59" s="250"/>
      <c r="H59" s="250"/>
      <c r="I59" s="250"/>
      <c r="J59" s="250"/>
      <c r="K59" s="250"/>
      <c r="L59" s="250">
        <f>SUM(L51:L58)</f>
        <v>2634000</v>
      </c>
      <c r="M59" s="250">
        <f>SUM(M51:M58)</f>
        <v>3098700</v>
      </c>
      <c r="N59" s="250">
        <f>SUM(N51:N58)</f>
        <v>3098000</v>
      </c>
    </row>
    <row r="60" spans="1:14" ht="15.75">
      <c r="A60" s="12" t="s">
        <v>557</v>
      </c>
      <c r="B60" s="31" t="s">
        <v>298</v>
      </c>
      <c r="C60" s="200"/>
      <c r="D60" s="200"/>
      <c r="E60" s="199"/>
      <c r="F60" s="199"/>
      <c r="G60" s="199"/>
      <c r="H60" s="199"/>
      <c r="I60" s="199"/>
      <c r="J60" s="199"/>
      <c r="K60" s="199"/>
      <c r="L60" s="200"/>
      <c r="M60" s="200"/>
      <c r="N60" s="199"/>
    </row>
    <row r="61" spans="1:14" ht="15.75">
      <c r="A61" s="12" t="s">
        <v>299</v>
      </c>
      <c r="B61" s="31" t="s">
        <v>300</v>
      </c>
      <c r="C61" s="200"/>
      <c r="D61" s="200">
        <v>466860</v>
      </c>
      <c r="E61" s="199">
        <v>439408</v>
      </c>
      <c r="F61" s="199"/>
      <c r="G61" s="199"/>
      <c r="H61" s="199"/>
      <c r="I61" s="199"/>
      <c r="J61" s="199"/>
      <c r="K61" s="199"/>
      <c r="L61" s="200"/>
      <c r="M61" s="200">
        <v>466860</v>
      </c>
      <c r="N61" s="199">
        <v>439408</v>
      </c>
    </row>
    <row r="62" spans="1:14" ht="30">
      <c r="A62" s="12" t="s">
        <v>301</v>
      </c>
      <c r="B62" s="31" t="s">
        <v>302</v>
      </c>
      <c r="C62" s="200"/>
      <c r="D62" s="200"/>
      <c r="E62" s="199"/>
      <c r="F62" s="199"/>
      <c r="G62" s="199"/>
      <c r="H62" s="199"/>
      <c r="I62" s="199"/>
      <c r="J62" s="199"/>
      <c r="K62" s="199"/>
      <c r="L62" s="200"/>
      <c r="M62" s="200"/>
      <c r="N62" s="199"/>
    </row>
    <row r="63" spans="1:14" ht="30">
      <c r="A63" s="12" t="s">
        <v>526</v>
      </c>
      <c r="B63" s="31" t="s">
        <v>303</v>
      </c>
      <c r="C63" s="200"/>
      <c r="D63" s="200"/>
      <c r="E63" s="199"/>
      <c r="F63" s="199"/>
      <c r="G63" s="199"/>
      <c r="H63" s="199"/>
      <c r="I63" s="199"/>
      <c r="J63" s="199"/>
      <c r="K63" s="199"/>
      <c r="L63" s="200"/>
      <c r="M63" s="200"/>
      <c r="N63" s="199"/>
    </row>
    <row r="64" spans="1:14" ht="30">
      <c r="A64" s="12" t="s">
        <v>558</v>
      </c>
      <c r="B64" s="31" t="s">
        <v>304</v>
      </c>
      <c r="C64" s="200"/>
      <c r="D64" s="200"/>
      <c r="E64" s="199"/>
      <c r="F64" s="199"/>
      <c r="G64" s="199"/>
      <c r="H64" s="199"/>
      <c r="I64" s="199"/>
      <c r="J64" s="199"/>
      <c r="K64" s="199"/>
      <c r="L64" s="200"/>
      <c r="M64" s="200"/>
      <c r="N64" s="199"/>
    </row>
    <row r="65" spans="1:14" ht="15.75">
      <c r="A65" s="12" t="s">
        <v>527</v>
      </c>
      <c r="B65" s="31" t="s">
        <v>305</v>
      </c>
      <c r="C65" s="200">
        <v>76479000</v>
      </c>
      <c r="D65" s="200">
        <v>75461000</v>
      </c>
      <c r="E65" s="199">
        <v>72409499</v>
      </c>
      <c r="F65" s="199"/>
      <c r="G65" s="199"/>
      <c r="H65" s="199"/>
      <c r="I65" s="199"/>
      <c r="J65" s="199"/>
      <c r="K65" s="199"/>
      <c r="L65" s="200">
        <v>76479000</v>
      </c>
      <c r="M65" s="200">
        <v>75461000</v>
      </c>
      <c r="N65" s="199">
        <v>72409499</v>
      </c>
    </row>
    <row r="66" spans="1:14" ht="30">
      <c r="A66" s="12" t="s">
        <v>559</v>
      </c>
      <c r="B66" s="31" t="s">
        <v>306</v>
      </c>
      <c r="C66" s="200"/>
      <c r="D66" s="200"/>
      <c r="E66" s="199"/>
      <c r="F66" s="199"/>
      <c r="G66" s="199"/>
      <c r="H66" s="199"/>
      <c r="I66" s="199"/>
      <c r="J66" s="199"/>
      <c r="K66" s="199"/>
      <c r="L66" s="200"/>
      <c r="M66" s="200"/>
      <c r="N66" s="199"/>
    </row>
    <row r="67" spans="1:14" ht="30">
      <c r="A67" s="12" t="s">
        <v>560</v>
      </c>
      <c r="B67" s="31" t="s">
        <v>307</v>
      </c>
      <c r="C67" s="200"/>
      <c r="D67" s="200"/>
      <c r="E67" s="199"/>
      <c r="F67" s="199"/>
      <c r="G67" s="199"/>
      <c r="H67" s="199"/>
      <c r="I67" s="199"/>
      <c r="J67" s="199"/>
      <c r="K67" s="199"/>
      <c r="L67" s="200"/>
      <c r="M67" s="200"/>
      <c r="N67" s="199"/>
    </row>
    <row r="68" spans="1:14" ht="15.75">
      <c r="A68" s="12" t="s">
        <v>308</v>
      </c>
      <c r="B68" s="31" t="s">
        <v>309</v>
      </c>
      <c r="C68" s="200"/>
      <c r="D68" s="200"/>
      <c r="E68" s="199"/>
      <c r="F68" s="199"/>
      <c r="G68" s="199"/>
      <c r="H68" s="199"/>
      <c r="I68" s="199"/>
      <c r="J68" s="199"/>
      <c r="K68" s="199"/>
      <c r="L68" s="200"/>
      <c r="M68" s="200"/>
      <c r="N68" s="199"/>
    </row>
    <row r="69" spans="1:14" ht="15.75">
      <c r="A69" s="19" t="s">
        <v>310</v>
      </c>
      <c r="B69" s="31" t="s">
        <v>311</v>
      </c>
      <c r="C69" s="200"/>
      <c r="D69" s="200"/>
      <c r="E69" s="199"/>
      <c r="F69" s="199"/>
      <c r="G69" s="199"/>
      <c r="H69" s="199"/>
      <c r="I69" s="199"/>
      <c r="J69" s="199"/>
      <c r="K69" s="199"/>
      <c r="L69" s="200"/>
      <c r="M69" s="200"/>
      <c r="N69" s="199"/>
    </row>
    <row r="70" spans="1:14" ht="15.75">
      <c r="A70" s="12" t="s">
        <v>561</v>
      </c>
      <c r="B70" s="31" t="s">
        <v>312</v>
      </c>
      <c r="C70" s="200"/>
      <c r="D70" s="200">
        <v>200000</v>
      </c>
      <c r="E70" s="199">
        <v>200000</v>
      </c>
      <c r="F70" s="199"/>
      <c r="G70" s="199"/>
      <c r="H70" s="199"/>
      <c r="I70" s="199"/>
      <c r="J70" s="199"/>
      <c r="K70" s="199"/>
      <c r="L70" s="200"/>
      <c r="M70" s="200">
        <v>200000</v>
      </c>
      <c r="N70" s="199">
        <v>200000</v>
      </c>
    </row>
    <row r="71" spans="1:14" ht="15.75">
      <c r="A71" s="19" t="s">
        <v>693</v>
      </c>
      <c r="B71" s="31" t="s">
        <v>313</v>
      </c>
      <c r="C71" s="200"/>
      <c r="D71" s="200"/>
      <c r="E71" s="199"/>
      <c r="F71" s="199"/>
      <c r="G71" s="199"/>
      <c r="H71" s="199"/>
      <c r="I71" s="199"/>
      <c r="J71" s="199"/>
      <c r="K71" s="199"/>
      <c r="L71" s="200"/>
      <c r="M71" s="200"/>
      <c r="N71" s="199"/>
    </row>
    <row r="72" spans="1:14" ht="15.75">
      <c r="A72" s="19" t="s">
        <v>694</v>
      </c>
      <c r="B72" s="31" t="s">
        <v>313</v>
      </c>
      <c r="C72" s="200"/>
      <c r="D72" s="200"/>
      <c r="E72" s="199"/>
      <c r="F72" s="199"/>
      <c r="G72" s="199"/>
      <c r="H72" s="199"/>
      <c r="I72" s="199"/>
      <c r="J72" s="199"/>
      <c r="K72" s="199"/>
      <c r="L72" s="200"/>
      <c r="M72" s="200"/>
      <c r="N72" s="199"/>
    </row>
    <row r="73" spans="1:14" ht="15">
      <c r="A73" s="43" t="s">
        <v>528</v>
      </c>
      <c r="B73" s="46" t="s">
        <v>314</v>
      </c>
      <c r="C73" s="250">
        <f>SUM(C60:C72)</f>
        <v>76479000</v>
      </c>
      <c r="D73" s="250">
        <f aca="true" t="shared" si="8" ref="D73:N73">SUM(D60:D72)</f>
        <v>76127860</v>
      </c>
      <c r="E73" s="250">
        <f t="shared" si="8"/>
        <v>73048907</v>
      </c>
      <c r="F73" s="250"/>
      <c r="G73" s="250"/>
      <c r="H73" s="250"/>
      <c r="I73" s="250"/>
      <c r="J73" s="250"/>
      <c r="K73" s="250"/>
      <c r="L73" s="250">
        <f t="shared" si="8"/>
        <v>76479000</v>
      </c>
      <c r="M73" s="250">
        <f t="shared" si="8"/>
        <v>76127860</v>
      </c>
      <c r="N73" s="250">
        <f t="shared" si="8"/>
        <v>73048907</v>
      </c>
    </row>
    <row r="74" spans="1:14" ht="15.75">
      <c r="A74" s="85" t="s">
        <v>683</v>
      </c>
      <c r="B74" s="86"/>
      <c r="C74" s="251">
        <f>SUM(C73,C59+C50+C25+C24)</f>
        <v>152141000</v>
      </c>
      <c r="D74" s="251">
        <f aca="true" t="shared" si="9" ref="D74:N74">SUM(D73,D59+D50+D25+D24)</f>
        <v>168312308</v>
      </c>
      <c r="E74" s="251">
        <f t="shared" si="9"/>
        <v>155255317</v>
      </c>
      <c r="F74" s="251"/>
      <c r="G74" s="251"/>
      <c r="H74" s="251"/>
      <c r="I74" s="251"/>
      <c r="J74" s="251"/>
      <c r="K74" s="251"/>
      <c r="L74" s="251">
        <f t="shared" si="9"/>
        <v>152141000</v>
      </c>
      <c r="M74" s="251">
        <f t="shared" si="9"/>
        <v>168312308</v>
      </c>
      <c r="N74" s="251">
        <f t="shared" si="9"/>
        <v>155255317</v>
      </c>
    </row>
    <row r="75" spans="1:14" ht="15.75">
      <c r="A75" s="35" t="s">
        <v>315</v>
      </c>
      <c r="B75" s="31" t="s">
        <v>316</v>
      </c>
      <c r="C75" s="200"/>
      <c r="D75" s="200">
        <v>176000</v>
      </c>
      <c r="E75" s="199">
        <v>169600</v>
      </c>
      <c r="F75" s="199"/>
      <c r="G75" s="199"/>
      <c r="H75" s="199"/>
      <c r="I75" s="199"/>
      <c r="J75" s="199"/>
      <c r="K75" s="199"/>
      <c r="L75" s="200"/>
      <c r="M75" s="200">
        <v>176000</v>
      </c>
      <c r="N75" s="199">
        <v>169600</v>
      </c>
    </row>
    <row r="76" spans="1:14" ht="15.75">
      <c r="A76" s="35" t="s">
        <v>562</v>
      </c>
      <c r="B76" s="31" t="s">
        <v>317</v>
      </c>
      <c r="C76" s="200"/>
      <c r="D76" s="200"/>
      <c r="E76" s="199"/>
      <c r="F76" s="199"/>
      <c r="G76" s="199"/>
      <c r="H76" s="199"/>
      <c r="I76" s="199"/>
      <c r="J76" s="199"/>
      <c r="K76" s="199"/>
      <c r="L76" s="200"/>
      <c r="M76" s="200"/>
      <c r="N76" s="199"/>
    </row>
    <row r="77" spans="1:14" ht="15.75">
      <c r="A77" s="35" t="s">
        <v>318</v>
      </c>
      <c r="B77" s="31" t="s">
        <v>319</v>
      </c>
      <c r="C77" s="200"/>
      <c r="D77" s="200">
        <v>301000</v>
      </c>
      <c r="E77" s="199">
        <v>300867</v>
      </c>
      <c r="F77" s="199"/>
      <c r="G77" s="199"/>
      <c r="H77" s="199"/>
      <c r="I77" s="199"/>
      <c r="J77" s="199"/>
      <c r="K77" s="199"/>
      <c r="L77" s="200"/>
      <c r="M77" s="200">
        <v>301000</v>
      </c>
      <c r="N77" s="199">
        <v>300867</v>
      </c>
    </row>
    <row r="78" spans="1:14" ht="15.75">
      <c r="A78" s="35" t="s">
        <v>320</v>
      </c>
      <c r="B78" s="31" t="s">
        <v>321</v>
      </c>
      <c r="C78" s="200">
        <v>7201000</v>
      </c>
      <c r="D78" s="200">
        <v>8026000</v>
      </c>
      <c r="E78" s="199">
        <v>8024828</v>
      </c>
      <c r="F78" s="199"/>
      <c r="G78" s="199"/>
      <c r="H78" s="199"/>
      <c r="I78" s="199"/>
      <c r="J78" s="199"/>
      <c r="K78" s="199"/>
      <c r="L78" s="200">
        <v>7201000</v>
      </c>
      <c r="M78" s="200">
        <v>8026000</v>
      </c>
      <c r="N78" s="199">
        <v>8024828</v>
      </c>
    </row>
    <row r="79" spans="1:14" ht="15.75">
      <c r="A79" s="6" t="s">
        <v>322</v>
      </c>
      <c r="B79" s="31" t="s">
        <v>323</v>
      </c>
      <c r="C79" s="200"/>
      <c r="D79" s="200"/>
      <c r="E79" s="199"/>
      <c r="F79" s="199"/>
      <c r="G79" s="199"/>
      <c r="H79" s="199"/>
      <c r="I79" s="199"/>
      <c r="J79" s="199"/>
      <c r="K79" s="199"/>
      <c r="L79" s="200"/>
      <c r="M79" s="200"/>
      <c r="N79" s="199"/>
    </row>
    <row r="80" spans="1:14" ht="15.75">
      <c r="A80" s="6" t="s">
        <v>324</v>
      </c>
      <c r="B80" s="31" t="s">
        <v>325</v>
      </c>
      <c r="C80" s="200"/>
      <c r="D80" s="200"/>
      <c r="E80" s="199"/>
      <c r="F80" s="199"/>
      <c r="G80" s="199"/>
      <c r="H80" s="199"/>
      <c r="I80" s="199"/>
      <c r="J80" s="199"/>
      <c r="K80" s="199"/>
      <c r="L80" s="200"/>
      <c r="M80" s="200"/>
      <c r="N80" s="199"/>
    </row>
    <row r="81" spans="1:14" ht="15.75">
      <c r="A81" s="6" t="s">
        <v>326</v>
      </c>
      <c r="B81" s="31" t="s">
        <v>327</v>
      </c>
      <c r="C81" s="200">
        <v>2664000</v>
      </c>
      <c r="D81" s="200">
        <v>2277000</v>
      </c>
      <c r="E81" s="199">
        <v>2276182</v>
      </c>
      <c r="F81" s="199"/>
      <c r="G81" s="199"/>
      <c r="H81" s="199"/>
      <c r="I81" s="199"/>
      <c r="J81" s="199"/>
      <c r="K81" s="199"/>
      <c r="L81" s="200">
        <v>2664000</v>
      </c>
      <c r="M81" s="200">
        <v>2277000</v>
      </c>
      <c r="N81" s="199">
        <v>2276182</v>
      </c>
    </row>
    <row r="82" spans="1:14" ht="15">
      <c r="A82" s="44" t="s">
        <v>530</v>
      </c>
      <c r="B82" s="46" t="s">
        <v>328</v>
      </c>
      <c r="C82" s="250">
        <f>SUM(C75:C81)</f>
        <v>9865000</v>
      </c>
      <c r="D82" s="250">
        <f aca="true" t="shared" si="10" ref="D82:N82">SUM(D75:D81)</f>
        <v>10780000</v>
      </c>
      <c r="E82" s="250">
        <f t="shared" si="10"/>
        <v>10771477</v>
      </c>
      <c r="F82" s="250"/>
      <c r="G82" s="250"/>
      <c r="H82" s="250"/>
      <c r="I82" s="250"/>
      <c r="J82" s="250"/>
      <c r="K82" s="250"/>
      <c r="L82" s="250">
        <f t="shared" si="10"/>
        <v>9865000</v>
      </c>
      <c r="M82" s="250">
        <f t="shared" si="10"/>
        <v>10780000</v>
      </c>
      <c r="N82" s="250">
        <f t="shared" si="10"/>
        <v>10771477</v>
      </c>
    </row>
    <row r="83" spans="1:14" ht="15.75">
      <c r="A83" s="13" t="s">
        <v>329</v>
      </c>
      <c r="B83" s="31" t="s">
        <v>330</v>
      </c>
      <c r="C83" s="200"/>
      <c r="D83" s="200">
        <v>10432350</v>
      </c>
      <c r="E83" s="199">
        <v>392406</v>
      </c>
      <c r="F83" s="199"/>
      <c r="G83" s="199"/>
      <c r="H83" s="199"/>
      <c r="I83" s="199"/>
      <c r="J83" s="199"/>
      <c r="K83" s="199"/>
      <c r="L83" s="200"/>
      <c r="M83" s="200">
        <v>10432350</v>
      </c>
      <c r="N83" s="199">
        <v>392406</v>
      </c>
    </row>
    <row r="84" spans="1:14" ht="15.75">
      <c r="A84" s="13" t="s">
        <v>331</v>
      </c>
      <c r="B84" s="31" t="s">
        <v>332</v>
      </c>
      <c r="C84" s="200"/>
      <c r="D84" s="200"/>
      <c r="E84" s="199"/>
      <c r="F84" s="199"/>
      <c r="G84" s="199"/>
      <c r="H84" s="199"/>
      <c r="I84" s="199"/>
      <c r="J84" s="199"/>
      <c r="K84" s="199"/>
      <c r="L84" s="200"/>
      <c r="M84" s="200"/>
      <c r="N84" s="199"/>
    </row>
    <row r="85" spans="1:14" ht="15.75">
      <c r="A85" s="13" t="s">
        <v>333</v>
      </c>
      <c r="B85" s="31" t="s">
        <v>334</v>
      </c>
      <c r="C85" s="200"/>
      <c r="D85" s="200"/>
      <c r="E85" s="199"/>
      <c r="F85" s="199"/>
      <c r="G85" s="199"/>
      <c r="H85" s="199"/>
      <c r="I85" s="199"/>
      <c r="J85" s="199"/>
      <c r="K85" s="199"/>
      <c r="L85" s="200"/>
      <c r="M85" s="200"/>
      <c r="N85" s="199"/>
    </row>
    <row r="86" spans="1:14" ht="15.75">
      <c r="A86" s="13" t="s">
        <v>335</v>
      </c>
      <c r="B86" s="31" t="s">
        <v>336</v>
      </c>
      <c r="C86" s="200"/>
      <c r="D86" s="200">
        <v>2816624</v>
      </c>
      <c r="E86" s="199">
        <v>105949</v>
      </c>
      <c r="F86" s="199"/>
      <c r="G86" s="199"/>
      <c r="H86" s="199"/>
      <c r="I86" s="199"/>
      <c r="J86" s="199"/>
      <c r="K86" s="199"/>
      <c r="L86" s="200"/>
      <c r="M86" s="200">
        <v>2816624</v>
      </c>
      <c r="N86" s="199">
        <v>105949</v>
      </c>
    </row>
    <row r="87" spans="1:14" ht="15">
      <c r="A87" s="43" t="s">
        <v>531</v>
      </c>
      <c r="B87" s="46" t="s">
        <v>337</v>
      </c>
      <c r="C87" s="250">
        <f>SUM(C83:C86)</f>
        <v>0</v>
      </c>
      <c r="D87" s="250">
        <f aca="true" t="shared" si="11" ref="D87:N87">SUM(D83:D86)</f>
        <v>13248974</v>
      </c>
      <c r="E87" s="250">
        <f t="shared" si="11"/>
        <v>498355</v>
      </c>
      <c r="F87" s="250"/>
      <c r="G87" s="250"/>
      <c r="H87" s="250"/>
      <c r="I87" s="250"/>
      <c r="J87" s="250"/>
      <c r="K87" s="250"/>
      <c r="L87" s="250">
        <f t="shared" si="11"/>
        <v>0</v>
      </c>
      <c r="M87" s="250">
        <f t="shared" si="11"/>
        <v>13248974</v>
      </c>
      <c r="N87" s="250">
        <f t="shared" si="11"/>
        <v>498355</v>
      </c>
    </row>
    <row r="88" spans="1:14" ht="30">
      <c r="A88" s="13" t="s">
        <v>338</v>
      </c>
      <c r="B88" s="31" t="s">
        <v>339</v>
      </c>
      <c r="C88" s="200"/>
      <c r="D88" s="200"/>
      <c r="E88" s="199"/>
      <c r="F88" s="199"/>
      <c r="G88" s="199"/>
      <c r="H88" s="199"/>
      <c r="I88" s="199"/>
      <c r="J88" s="199"/>
      <c r="K88" s="199"/>
      <c r="L88" s="200"/>
      <c r="M88" s="200"/>
      <c r="N88" s="199"/>
    </row>
    <row r="89" spans="1:14" ht="30">
      <c r="A89" s="13" t="s">
        <v>563</v>
      </c>
      <c r="B89" s="31" t="s">
        <v>340</v>
      </c>
      <c r="C89" s="200"/>
      <c r="D89" s="200"/>
      <c r="E89" s="199"/>
      <c r="F89" s="199"/>
      <c r="G89" s="199"/>
      <c r="H89" s="199"/>
      <c r="I89" s="199"/>
      <c r="J89" s="199"/>
      <c r="K89" s="199"/>
      <c r="L89" s="200"/>
      <c r="M89" s="200"/>
      <c r="N89" s="199"/>
    </row>
    <row r="90" spans="1:14" ht="30">
      <c r="A90" s="13" t="s">
        <v>564</v>
      </c>
      <c r="B90" s="31" t="s">
        <v>341</v>
      </c>
      <c r="C90" s="200"/>
      <c r="D90" s="200"/>
      <c r="E90" s="199"/>
      <c r="F90" s="199"/>
      <c r="G90" s="199"/>
      <c r="H90" s="199"/>
      <c r="I90" s="252"/>
      <c r="J90" s="199"/>
      <c r="K90" s="199"/>
      <c r="L90" s="200"/>
      <c r="M90" s="200"/>
      <c r="N90" s="199"/>
    </row>
    <row r="91" spans="1:14" ht="15.75">
      <c r="A91" s="13" t="s">
        <v>565</v>
      </c>
      <c r="B91" s="31" t="s">
        <v>342</v>
      </c>
      <c r="C91" s="200"/>
      <c r="D91" s="200"/>
      <c r="E91" s="199"/>
      <c r="F91" s="199"/>
      <c r="G91" s="199"/>
      <c r="H91" s="199"/>
      <c r="I91" s="199"/>
      <c r="J91" s="199"/>
      <c r="K91" s="199"/>
      <c r="L91" s="200"/>
      <c r="M91" s="200"/>
      <c r="N91" s="199"/>
    </row>
    <row r="92" spans="1:14" ht="30">
      <c r="A92" s="13" t="s">
        <v>566</v>
      </c>
      <c r="B92" s="31" t="s">
        <v>343</v>
      </c>
      <c r="C92" s="200"/>
      <c r="D92" s="200"/>
      <c r="E92" s="199"/>
      <c r="F92" s="199"/>
      <c r="G92" s="199"/>
      <c r="H92" s="199"/>
      <c r="I92" s="199"/>
      <c r="J92" s="199"/>
      <c r="K92" s="199"/>
      <c r="L92" s="200"/>
      <c r="M92" s="200"/>
      <c r="N92" s="199"/>
    </row>
    <row r="93" spans="1:14" ht="30">
      <c r="A93" s="13" t="s">
        <v>567</v>
      </c>
      <c r="B93" s="31" t="s">
        <v>344</v>
      </c>
      <c r="C93" s="200"/>
      <c r="D93" s="200"/>
      <c r="E93" s="199"/>
      <c r="F93" s="199"/>
      <c r="G93" s="199"/>
      <c r="H93" s="199"/>
      <c r="I93" s="199"/>
      <c r="J93" s="199"/>
      <c r="K93" s="199"/>
      <c r="L93" s="200"/>
      <c r="M93" s="200"/>
      <c r="N93" s="199"/>
    </row>
    <row r="94" spans="1:14" ht="15.75">
      <c r="A94" s="13" t="s">
        <v>345</v>
      </c>
      <c r="B94" s="31" t="s">
        <v>346</v>
      </c>
      <c r="C94" s="200"/>
      <c r="D94" s="200"/>
      <c r="E94" s="199"/>
      <c r="F94" s="199"/>
      <c r="G94" s="199"/>
      <c r="H94" s="199"/>
      <c r="I94" s="199"/>
      <c r="J94" s="199"/>
      <c r="K94" s="199"/>
      <c r="L94" s="200"/>
      <c r="M94" s="200"/>
      <c r="N94" s="199"/>
    </row>
    <row r="95" spans="1:14" ht="15.75">
      <c r="A95" s="13" t="s">
        <v>568</v>
      </c>
      <c r="B95" s="31" t="s">
        <v>347</v>
      </c>
      <c r="C95" s="200"/>
      <c r="D95" s="200"/>
      <c r="E95" s="199"/>
      <c r="F95" s="199"/>
      <c r="G95" s="199"/>
      <c r="H95" s="199"/>
      <c r="I95" s="199"/>
      <c r="J95" s="199"/>
      <c r="K95" s="199"/>
      <c r="L95" s="200"/>
      <c r="M95" s="200"/>
      <c r="N95" s="199"/>
    </row>
    <row r="96" spans="1:14" ht="15">
      <c r="A96" s="43" t="s">
        <v>532</v>
      </c>
      <c r="B96" s="46" t="s">
        <v>348</v>
      </c>
      <c r="C96" s="250">
        <f>SUM(C87,C82)</f>
        <v>9865000</v>
      </c>
      <c r="D96" s="250">
        <f>SUM(D87,D82)</f>
        <v>24028974</v>
      </c>
      <c r="E96" s="250">
        <f>SUM(E87,E82)</f>
        <v>11269832</v>
      </c>
      <c r="F96" s="250"/>
      <c r="G96" s="250"/>
      <c r="H96" s="250"/>
      <c r="I96" s="250"/>
      <c r="J96" s="250"/>
      <c r="K96" s="250"/>
      <c r="L96" s="250">
        <f>SUM(L87,L82)</f>
        <v>9865000</v>
      </c>
      <c r="M96" s="250">
        <f>SUM(M87,M82)</f>
        <v>24028974</v>
      </c>
      <c r="N96" s="250">
        <f>SUM(N87,N82)</f>
        <v>11269832</v>
      </c>
    </row>
    <row r="97" spans="1:14" ht="15.75">
      <c r="A97" s="85" t="s">
        <v>682</v>
      </c>
      <c r="B97" s="86"/>
      <c r="C97" s="251">
        <f>SUM(C96)</f>
        <v>9865000</v>
      </c>
      <c r="D97" s="251">
        <f>SUM(D96)</f>
        <v>24028974</v>
      </c>
      <c r="E97" s="251">
        <f>SUM(E96)</f>
        <v>11269832</v>
      </c>
      <c r="F97" s="251"/>
      <c r="G97" s="251"/>
      <c r="H97" s="251"/>
      <c r="I97" s="251"/>
      <c r="J97" s="251"/>
      <c r="K97" s="251"/>
      <c r="L97" s="251">
        <f>SUM(L96)</f>
        <v>9865000</v>
      </c>
      <c r="M97" s="251">
        <f>SUM(M96)</f>
        <v>24028974</v>
      </c>
      <c r="N97" s="251">
        <f>SUM(N96)</f>
        <v>11269832</v>
      </c>
    </row>
    <row r="98" spans="1:14" ht="15.75">
      <c r="A98" s="89" t="s">
        <v>576</v>
      </c>
      <c r="B98" s="90" t="s">
        <v>349</v>
      </c>
      <c r="C98" s="253">
        <f>SUM(C97+C74)</f>
        <v>162006000</v>
      </c>
      <c r="D98" s="253">
        <f aca="true" t="shared" si="12" ref="D98:N98">SUM(D97+D74)</f>
        <v>192341282</v>
      </c>
      <c r="E98" s="253">
        <f t="shared" si="12"/>
        <v>166525149</v>
      </c>
      <c r="F98" s="253"/>
      <c r="G98" s="253"/>
      <c r="H98" s="253"/>
      <c r="I98" s="253"/>
      <c r="J98" s="253"/>
      <c r="K98" s="253"/>
      <c r="L98" s="253">
        <f t="shared" si="12"/>
        <v>162006000</v>
      </c>
      <c r="M98" s="253">
        <f t="shared" si="12"/>
        <v>192341282</v>
      </c>
      <c r="N98" s="253">
        <f t="shared" si="12"/>
        <v>166525149</v>
      </c>
    </row>
    <row r="99" spans="1:31" ht="15">
      <c r="A99" s="13" t="s">
        <v>569</v>
      </c>
      <c r="B99" s="5" t="s">
        <v>350</v>
      </c>
      <c r="C99" s="245"/>
      <c r="D99" s="245"/>
      <c r="E99" s="246"/>
      <c r="F99" s="207"/>
      <c r="G99" s="207"/>
      <c r="H99" s="207"/>
      <c r="I99" s="207"/>
      <c r="J99" s="207"/>
      <c r="K99" s="207"/>
      <c r="L99" s="254"/>
      <c r="M99" s="254"/>
      <c r="N99" s="246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4"/>
      <c r="AE99" s="24"/>
    </row>
    <row r="100" spans="1:31" ht="15">
      <c r="A100" s="13" t="s">
        <v>353</v>
      </c>
      <c r="B100" s="5" t="s">
        <v>354</v>
      </c>
      <c r="C100" s="254"/>
      <c r="D100" s="254"/>
      <c r="E100" s="246"/>
      <c r="F100" s="207"/>
      <c r="G100" s="207"/>
      <c r="H100" s="207"/>
      <c r="I100" s="207"/>
      <c r="J100" s="207"/>
      <c r="K100" s="207"/>
      <c r="L100" s="254"/>
      <c r="M100" s="254"/>
      <c r="N100" s="246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</row>
    <row r="101" spans="1:31" ht="15">
      <c r="A101" s="13" t="s">
        <v>570</v>
      </c>
      <c r="B101" s="5" t="s">
        <v>355</v>
      </c>
      <c r="C101" s="254"/>
      <c r="D101" s="254"/>
      <c r="E101" s="246"/>
      <c r="F101" s="207"/>
      <c r="G101" s="207"/>
      <c r="H101" s="207"/>
      <c r="I101" s="207"/>
      <c r="J101" s="207"/>
      <c r="K101" s="207"/>
      <c r="L101" s="254"/>
      <c r="M101" s="254"/>
      <c r="N101" s="246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ht="15">
      <c r="A102" s="15" t="s">
        <v>533</v>
      </c>
      <c r="B102" s="7" t="s">
        <v>357</v>
      </c>
      <c r="C102" s="255"/>
      <c r="D102" s="255"/>
      <c r="E102" s="247"/>
      <c r="F102" s="212"/>
      <c r="G102" s="212"/>
      <c r="H102" s="212"/>
      <c r="I102" s="212"/>
      <c r="J102" s="212"/>
      <c r="K102" s="212"/>
      <c r="L102" s="255"/>
      <c r="M102" s="255"/>
      <c r="N102" s="247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4"/>
      <c r="AE102" s="24"/>
    </row>
    <row r="103" spans="1:31" ht="15">
      <c r="A103" s="36" t="s">
        <v>571</v>
      </c>
      <c r="B103" s="5" t="s">
        <v>358</v>
      </c>
      <c r="C103" s="254"/>
      <c r="D103" s="254"/>
      <c r="E103" s="248"/>
      <c r="F103" s="211"/>
      <c r="G103" s="211"/>
      <c r="H103" s="211"/>
      <c r="I103" s="211"/>
      <c r="J103" s="211"/>
      <c r="K103" s="211"/>
      <c r="L103" s="254"/>
      <c r="M103" s="254"/>
      <c r="N103" s="248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4"/>
      <c r="AE103" s="24"/>
    </row>
    <row r="104" spans="1:31" ht="15">
      <c r="A104" s="36" t="s">
        <v>539</v>
      </c>
      <c r="B104" s="5" t="s">
        <v>361</v>
      </c>
      <c r="C104" s="254"/>
      <c r="D104" s="254"/>
      <c r="E104" s="248"/>
      <c r="F104" s="211"/>
      <c r="G104" s="211"/>
      <c r="H104" s="211"/>
      <c r="I104" s="211"/>
      <c r="J104" s="211"/>
      <c r="K104" s="211"/>
      <c r="L104" s="254"/>
      <c r="M104" s="254"/>
      <c r="N104" s="248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4"/>
      <c r="AE104" s="24"/>
    </row>
    <row r="105" spans="1:31" ht="15">
      <c r="A105" s="13" t="s">
        <v>362</v>
      </c>
      <c r="B105" s="5" t="s">
        <v>363</v>
      </c>
      <c r="C105" s="254"/>
      <c r="D105" s="254"/>
      <c r="E105" s="246"/>
      <c r="F105" s="207"/>
      <c r="G105" s="207"/>
      <c r="H105" s="207"/>
      <c r="I105" s="207"/>
      <c r="J105" s="207"/>
      <c r="K105" s="207"/>
      <c r="L105" s="254"/>
      <c r="M105" s="254"/>
      <c r="N105" s="246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4"/>
    </row>
    <row r="106" spans="1:31" ht="15">
      <c r="A106" s="13" t="s">
        <v>572</v>
      </c>
      <c r="B106" s="5" t="s">
        <v>364</v>
      </c>
      <c r="C106" s="254"/>
      <c r="D106" s="254"/>
      <c r="E106" s="246"/>
      <c r="F106" s="207"/>
      <c r="G106" s="207"/>
      <c r="H106" s="207"/>
      <c r="I106" s="207"/>
      <c r="J106" s="207"/>
      <c r="K106" s="207"/>
      <c r="L106" s="254"/>
      <c r="M106" s="254"/>
      <c r="N106" s="246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</row>
    <row r="107" spans="1:31" ht="15">
      <c r="A107" s="14" t="s">
        <v>536</v>
      </c>
      <c r="B107" s="7" t="s">
        <v>365</v>
      </c>
      <c r="C107" s="255"/>
      <c r="D107" s="255"/>
      <c r="E107" s="249"/>
      <c r="F107" s="213"/>
      <c r="G107" s="213"/>
      <c r="H107" s="213"/>
      <c r="I107" s="213"/>
      <c r="J107" s="213"/>
      <c r="K107" s="213"/>
      <c r="L107" s="255"/>
      <c r="M107" s="255"/>
      <c r="N107" s="249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4"/>
      <c r="AE107" s="24"/>
    </row>
    <row r="108" spans="1:31" ht="15">
      <c r="A108" s="36" t="s">
        <v>366</v>
      </c>
      <c r="B108" s="5" t="s">
        <v>367</v>
      </c>
      <c r="C108" s="254"/>
      <c r="D108" s="254"/>
      <c r="E108" s="248"/>
      <c r="F108" s="211"/>
      <c r="G108" s="211"/>
      <c r="H108" s="211"/>
      <c r="I108" s="211"/>
      <c r="J108" s="211"/>
      <c r="K108" s="211"/>
      <c r="L108" s="254"/>
      <c r="M108" s="254"/>
      <c r="N108" s="248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4"/>
      <c r="AE108" s="24"/>
    </row>
    <row r="109" spans="1:31" ht="15">
      <c r="A109" s="36" t="s">
        <v>368</v>
      </c>
      <c r="B109" s="5" t="s">
        <v>369</v>
      </c>
      <c r="C109" s="254"/>
      <c r="D109" s="254">
        <v>5129746</v>
      </c>
      <c r="E109" s="248">
        <v>5129746</v>
      </c>
      <c r="F109" s="211"/>
      <c r="G109" s="211"/>
      <c r="H109" s="211"/>
      <c r="I109" s="211"/>
      <c r="J109" s="211"/>
      <c r="K109" s="211"/>
      <c r="L109" s="254"/>
      <c r="M109" s="254">
        <v>5129746</v>
      </c>
      <c r="N109" s="248">
        <v>5129746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4"/>
      <c r="AE109" s="24"/>
    </row>
    <row r="110" spans="1:31" ht="15">
      <c r="A110" s="14" t="s">
        <v>370</v>
      </c>
      <c r="B110" s="7" t="s">
        <v>371</v>
      </c>
      <c r="C110" s="255">
        <v>55601200</v>
      </c>
      <c r="D110" s="255">
        <v>55791700</v>
      </c>
      <c r="E110" s="249">
        <v>55791700</v>
      </c>
      <c r="F110" s="211"/>
      <c r="G110" s="211"/>
      <c r="H110" s="211"/>
      <c r="I110" s="211"/>
      <c r="J110" s="211"/>
      <c r="K110" s="211"/>
      <c r="L110" s="255">
        <v>55601200</v>
      </c>
      <c r="M110" s="255">
        <v>55791700</v>
      </c>
      <c r="N110" s="249">
        <v>55791700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ht="15">
      <c r="A111" s="36" t="s">
        <v>372</v>
      </c>
      <c r="B111" s="5" t="s">
        <v>373</v>
      </c>
      <c r="C111" s="254"/>
      <c r="D111" s="254"/>
      <c r="E111" s="248"/>
      <c r="F111" s="211"/>
      <c r="G111" s="211"/>
      <c r="H111" s="211"/>
      <c r="I111" s="211"/>
      <c r="J111" s="211"/>
      <c r="K111" s="211"/>
      <c r="L111" s="254"/>
      <c r="M111" s="254"/>
      <c r="N111" s="248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ht="15">
      <c r="A112" s="36" t="s">
        <v>374</v>
      </c>
      <c r="B112" s="5" t="s">
        <v>375</v>
      </c>
      <c r="C112" s="254"/>
      <c r="D112" s="254"/>
      <c r="E112" s="248"/>
      <c r="F112" s="211"/>
      <c r="G112" s="211"/>
      <c r="H112" s="211"/>
      <c r="I112" s="211"/>
      <c r="J112" s="211"/>
      <c r="K112" s="211"/>
      <c r="L112" s="254"/>
      <c r="M112" s="254"/>
      <c r="N112" s="248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376</v>
      </c>
      <c r="B113" s="5" t="s">
        <v>377</v>
      </c>
      <c r="C113" s="254"/>
      <c r="D113" s="254"/>
      <c r="E113" s="248"/>
      <c r="F113" s="211"/>
      <c r="G113" s="211"/>
      <c r="H113" s="211"/>
      <c r="I113" s="211"/>
      <c r="J113" s="211"/>
      <c r="K113" s="211"/>
      <c r="L113" s="254"/>
      <c r="M113" s="254"/>
      <c r="N113" s="248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37" t="s">
        <v>537</v>
      </c>
      <c r="B114" s="38" t="s">
        <v>378</v>
      </c>
      <c r="C114" s="255"/>
      <c r="D114" s="255"/>
      <c r="E114" s="249"/>
      <c r="F114" s="213"/>
      <c r="G114" s="213"/>
      <c r="H114" s="213"/>
      <c r="I114" s="213"/>
      <c r="J114" s="213"/>
      <c r="K114" s="213"/>
      <c r="L114" s="255"/>
      <c r="M114" s="255"/>
      <c r="N114" s="249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4"/>
      <c r="AE114" s="24"/>
    </row>
    <row r="115" spans="1:31" ht="15">
      <c r="A115" s="36" t="s">
        <v>379</v>
      </c>
      <c r="B115" s="5" t="s">
        <v>380</v>
      </c>
      <c r="C115" s="254"/>
      <c r="D115" s="254"/>
      <c r="E115" s="248"/>
      <c r="F115" s="211"/>
      <c r="G115" s="211"/>
      <c r="H115" s="211"/>
      <c r="I115" s="211"/>
      <c r="J115" s="211"/>
      <c r="K115" s="211"/>
      <c r="L115" s="254"/>
      <c r="M115" s="254"/>
      <c r="N115" s="24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ht="15">
      <c r="A116" s="13" t="s">
        <v>381</v>
      </c>
      <c r="B116" s="5" t="s">
        <v>382</v>
      </c>
      <c r="C116" s="254"/>
      <c r="D116" s="254"/>
      <c r="E116" s="246"/>
      <c r="F116" s="207"/>
      <c r="G116" s="207"/>
      <c r="H116" s="207"/>
      <c r="I116" s="207"/>
      <c r="J116" s="207"/>
      <c r="K116" s="207"/>
      <c r="L116" s="254"/>
      <c r="M116" s="254"/>
      <c r="N116" s="246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  <c r="AE116" s="24"/>
    </row>
    <row r="117" spans="1:31" ht="15">
      <c r="A117" s="36" t="s">
        <v>573</v>
      </c>
      <c r="B117" s="5" t="s">
        <v>383</v>
      </c>
      <c r="C117" s="254"/>
      <c r="D117" s="254"/>
      <c r="E117" s="248"/>
      <c r="F117" s="211"/>
      <c r="G117" s="211"/>
      <c r="H117" s="211"/>
      <c r="I117" s="211"/>
      <c r="J117" s="211"/>
      <c r="K117" s="211"/>
      <c r="L117" s="254"/>
      <c r="M117" s="254"/>
      <c r="N117" s="248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ht="15">
      <c r="A118" s="36" t="s">
        <v>542</v>
      </c>
      <c r="B118" s="5" t="s">
        <v>384</v>
      </c>
      <c r="C118" s="254"/>
      <c r="D118" s="254"/>
      <c r="E118" s="248"/>
      <c r="F118" s="211"/>
      <c r="G118" s="211"/>
      <c r="H118" s="211"/>
      <c r="I118" s="211"/>
      <c r="J118" s="211"/>
      <c r="K118" s="211"/>
      <c r="L118" s="254"/>
      <c r="M118" s="254"/>
      <c r="N118" s="248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ht="15">
      <c r="A119" s="37" t="s">
        <v>543</v>
      </c>
      <c r="B119" s="38" t="s">
        <v>388</v>
      </c>
      <c r="C119" s="255"/>
      <c r="D119" s="255"/>
      <c r="E119" s="249"/>
      <c r="F119" s="213"/>
      <c r="G119" s="213"/>
      <c r="H119" s="213"/>
      <c r="I119" s="213"/>
      <c r="J119" s="213"/>
      <c r="K119" s="213"/>
      <c r="L119" s="255"/>
      <c r="M119" s="255"/>
      <c r="N119" s="249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4"/>
      <c r="AE119" s="24"/>
    </row>
    <row r="120" spans="1:31" ht="15">
      <c r="A120" s="13" t="s">
        <v>389</v>
      </c>
      <c r="B120" s="5" t="s">
        <v>390</v>
      </c>
      <c r="C120" s="254"/>
      <c r="D120" s="254"/>
      <c r="E120" s="246"/>
      <c r="F120" s="207"/>
      <c r="G120" s="207"/>
      <c r="H120" s="207"/>
      <c r="I120" s="207"/>
      <c r="J120" s="207"/>
      <c r="K120" s="207"/>
      <c r="L120" s="254"/>
      <c r="M120" s="254"/>
      <c r="N120" s="246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  <c r="AE120" s="24"/>
    </row>
    <row r="121" spans="1:31" ht="15.75">
      <c r="A121" s="92" t="s">
        <v>577</v>
      </c>
      <c r="B121" s="93" t="s">
        <v>391</v>
      </c>
      <c r="C121" s="256">
        <f>SUM(C99:C120)</f>
        <v>55601200</v>
      </c>
      <c r="D121" s="256">
        <f aca="true" t="shared" si="13" ref="D121:N121">SUM(D99:D120)</f>
        <v>60921446</v>
      </c>
      <c r="E121" s="256">
        <f t="shared" si="13"/>
        <v>60921446</v>
      </c>
      <c r="F121" s="256"/>
      <c r="G121" s="256"/>
      <c r="H121" s="256"/>
      <c r="I121" s="256"/>
      <c r="J121" s="256"/>
      <c r="K121" s="256"/>
      <c r="L121" s="256">
        <f t="shared" si="13"/>
        <v>55601200</v>
      </c>
      <c r="M121" s="256">
        <f t="shared" si="13"/>
        <v>60921446</v>
      </c>
      <c r="N121" s="256">
        <f t="shared" si="13"/>
        <v>60921446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4"/>
      <c r="AE121" s="24"/>
    </row>
    <row r="122" spans="1:31" ht="15.75">
      <c r="A122" s="101" t="s">
        <v>613</v>
      </c>
      <c r="B122" s="112"/>
      <c r="C122" s="257">
        <f>SUM(C121+C98)</f>
        <v>217607200</v>
      </c>
      <c r="D122" s="257">
        <f aca="true" t="shared" si="14" ref="D122:N122">SUM(D121+D98)</f>
        <v>253262728</v>
      </c>
      <c r="E122" s="257">
        <f t="shared" si="14"/>
        <v>227446595</v>
      </c>
      <c r="F122" s="257"/>
      <c r="G122" s="257"/>
      <c r="H122" s="257"/>
      <c r="I122" s="257"/>
      <c r="J122" s="257"/>
      <c r="K122" s="257"/>
      <c r="L122" s="257">
        <f t="shared" si="14"/>
        <v>217607200</v>
      </c>
      <c r="M122" s="257">
        <f t="shared" si="14"/>
        <v>253262728</v>
      </c>
      <c r="N122" s="257">
        <f t="shared" si="14"/>
        <v>227446595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2:31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</sheetData>
  <sheetProtection/>
  <mergeCells count="8">
    <mergeCell ref="A1:N1"/>
    <mergeCell ref="A2:N2"/>
    <mergeCell ref="C4:E4"/>
    <mergeCell ref="F4:H4"/>
    <mergeCell ref="I4:K4"/>
    <mergeCell ref="L4:N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2" r:id="rId1"/>
  <headerFooter>
    <oddHeader>&amp;R4. melléklet a 3/2017. (V.31.) önkormányzati rendelethez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2"/>
  <sheetViews>
    <sheetView view="pageLayout" workbookViewId="0" topLeftCell="A28">
      <selection activeCell="C7" sqref="C7:N123"/>
    </sheetView>
  </sheetViews>
  <sheetFormatPr defaultColWidth="9.140625" defaultRowHeight="15"/>
  <cols>
    <col min="1" max="1" width="78.57421875" style="0" customWidth="1"/>
    <col min="3" max="3" width="17.57421875" style="0" customWidth="1"/>
    <col min="4" max="4" width="18.421875" style="0" customWidth="1"/>
    <col min="5" max="5" width="16.140625" style="135" customWidth="1"/>
    <col min="6" max="6" width="6.57421875" style="0" customWidth="1"/>
    <col min="7" max="7" width="6.7109375" style="0" customWidth="1"/>
    <col min="8" max="8" width="6.140625" style="0" customWidth="1"/>
    <col min="9" max="9" width="7.00390625" style="0" customWidth="1"/>
    <col min="10" max="11" width="6.140625" style="0" customWidth="1"/>
    <col min="12" max="12" width="16.7109375" style="0" customWidth="1"/>
    <col min="13" max="13" width="17.421875" style="0" customWidth="1"/>
    <col min="14" max="14" width="16.8515625" style="0" customWidth="1"/>
  </cols>
  <sheetData>
    <row r="1" spans="1:14" ht="21" customHeight="1">
      <c r="A1" s="283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5"/>
      <c r="M1" s="279"/>
      <c r="N1" s="279"/>
    </row>
    <row r="2" spans="1:14" ht="18.75" customHeight="1">
      <c r="A2" s="286" t="s">
        <v>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5"/>
      <c r="M2" s="279"/>
      <c r="N2" s="279"/>
    </row>
    <row r="3" ht="18">
      <c r="A3" s="42"/>
    </row>
    <row r="4" ht="15">
      <c r="A4" s="130" t="s">
        <v>725</v>
      </c>
    </row>
    <row r="5" spans="1:14" ht="25.5" customHeight="1">
      <c r="A5" s="288" t="s">
        <v>212</v>
      </c>
      <c r="B5" s="290" t="s">
        <v>213</v>
      </c>
      <c r="C5" s="292" t="s">
        <v>684</v>
      </c>
      <c r="D5" s="293"/>
      <c r="E5" s="294"/>
      <c r="F5" s="292" t="s">
        <v>685</v>
      </c>
      <c r="G5" s="293"/>
      <c r="H5" s="294"/>
      <c r="I5" s="292" t="s">
        <v>686</v>
      </c>
      <c r="J5" s="293"/>
      <c r="K5" s="294"/>
      <c r="L5" s="282" t="s">
        <v>721</v>
      </c>
      <c r="M5" s="295"/>
      <c r="N5" s="295"/>
    </row>
    <row r="6" spans="1:14" ht="38.25">
      <c r="A6" s="296"/>
      <c r="B6" s="297"/>
      <c r="C6" s="3" t="s">
        <v>723</v>
      </c>
      <c r="D6" s="3" t="s">
        <v>740</v>
      </c>
      <c r="E6" s="136" t="s">
        <v>741</v>
      </c>
      <c r="F6" s="3" t="s">
        <v>723</v>
      </c>
      <c r="G6" s="3" t="s">
        <v>740</v>
      </c>
      <c r="H6" s="70" t="s">
        <v>741</v>
      </c>
      <c r="I6" s="3" t="s">
        <v>723</v>
      </c>
      <c r="J6" s="3" t="s">
        <v>740</v>
      </c>
      <c r="K6" s="70" t="s">
        <v>741</v>
      </c>
      <c r="L6" s="3" t="s">
        <v>723</v>
      </c>
      <c r="M6" s="3" t="s">
        <v>740</v>
      </c>
      <c r="N6" s="70" t="s">
        <v>741</v>
      </c>
    </row>
    <row r="7" spans="1:14" ht="15.75">
      <c r="A7" s="29" t="s">
        <v>214</v>
      </c>
      <c r="B7" s="30" t="s">
        <v>215</v>
      </c>
      <c r="C7" s="200">
        <v>36073000</v>
      </c>
      <c r="D7" s="200">
        <v>34163000</v>
      </c>
      <c r="E7" s="199">
        <v>34162069</v>
      </c>
      <c r="F7" s="199"/>
      <c r="G7" s="199"/>
      <c r="H7" s="199"/>
      <c r="I7" s="199"/>
      <c r="J7" s="199"/>
      <c r="K7" s="199"/>
      <c r="L7" s="200">
        <v>36073000</v>
      </c>
      <c r="M7" s="200">
        <v>34163000</v>
      </c>
      <c r="N7" s="199">
        <v>34162069</v>
      </c>
    </row>
    <row r="8" spans="1:14" ht="15.75">
      <c r="A8" s="29" t="s">
        <v>216</v>
      </c>
      <c r="B8" s="31" t="s">
        <v>217</v>
      </c>
      <c r="C8" s="200"/>
      <c r="D8" s="200">
        <v>930331</v>
      </c>
      <c r="E8" s="199">
        <v>930000</v>
      </c>
      <c r="F8" s="199"/>
      <c r="G8" s="199"/>
      <c r="H8" s="199"/>
      <c r="I8" s="199"/>
      <c r="J8" s="199"/>
      <c r="K8" s="199"/>
      <c r="L8" s="200"/>
      <c r="M8" s="200">
        <v>930331</v>
      </c>
      <c r="N8" s="199">
        <v>930000</v>
      </c>
    </row>
    <row r="9" spans="1:14" ht="15.75">
      <c r="A9" s="29" t="s">
        <v>218</v>
      </c>
      <c r="B9" s="31" t="s">
        <v>219</v>
      </c>
      <c r="C9" s="200"/>
      <c r="D9" s="200"/>
      <c r="E9" s="199"/>
      <c r="F9" s="199"/>
      <c r="G9" s="199"/>
      <c r="H9" s="199"/>
      <c r="I9" s="199"/>
      <c r="J9" s="199"/>
      <c r="K9" s="199"/>
      <c r="L9" s="200"/>
      <c r="M9" s="200"/>
      <c r="N9" s="199"/>
    </row>
    <row r="10" spans="1:14" ht="15.75">
      <c r="A10" s="32" t="s">
        <v>220</v>
      </c>
      <c r="B10" s="31" t="s">
        <v>221</v>
      </c>
      <c r="C10" s="200"/>
      <c r="D10" s="200"/>
      <c r="E10" s="199"/>
      <c r="F10" s="199"/>
      <c r="G10" s="199"/>
      <c r="H10" s="199"/>
      <c r="I10" s="199"/>
      <c r="J10" s="199"/>
      <c r="K10" s="199"/>
      <c r="L10" s="200"/>
      <c r="M10" s="200"/>
      <c r="N10" s="199"/>
    </row>
    <row r="11" spans="1:14" ht="15.75">
      <c r="A11" s="32" t="s">
        <v>222</v>
      </c>
      <c r="B11" s="31" t="s">
        <v>223</v>
      </c>
      <c r="C11" s="200"/>
      <c r="D11" s="200"/>
      <c r="E11" s="199"/>
      <c r="F11" s="199"/>
      <c r="G11" s="199"/>
      <c r="H11" s="199"/>
      <c r="I11" s="199"/>
      <c r="J11" s="199"/>
      <c r="K11" s="199"/>
      <c r="L11" s="200"/>
      <c r="M11" s="200"/>
      <c r="N11" s="199"/>
    </row>
    <row r="12" spans="1:14" ht="15.75">
      <c r="A12" s="32" t="s">
        <v>224</v>
      </c>
      <c r="B12" s="31" t="s">
        <v>225</v>
      </c>
      <c r="C12" s="200">
        <v>0</v>
      </c>
      <c r="D12" s="200">
        <v>0</v>
      </c>
      <c r="E12" s="199">
        <v>0</v>
      </c>
      <c r="F12" s="199"/>
      <c r="G12" s="199"/>
      <c r="H12" s="199"/>
      <c r="I12" s="199"/>
      <c r="J12" s="199"/>
      <c r="K12" s="199"/>
      <c r="L12" s="200">
        <v>0</v>
      </c>
      <c r="M12" s="200">
        <v>0</v>
      </c>
      <c r="N12" s="199">
        <v>0</v>
      </c>
    </row>
    <row r="13" spans="1:14" ht="15.75">
      <c r="A13" s="32" t="s">
        <v>226</v>
      </c>
      <c r="B13" s="31" t="s">
        <v>227</v>
      </c>
      <c r="C13" s="200">
        <v>1769000</v>
      </c>
      <c r="D13" s="200">
        <v>1703000</v>
      </c>
      <c r="E13" s="199">
        <v>1702917</v>
      </c>
      <c r="F13" s="199"/>
      <c r="G13" s="199"/>
      <c r="H13" s="199"/>
      <c r="I13" s="199"/>
      <c r="J13" s="199"/>
      <c r="K13" s="199"/>
      <c r="L13" s="200">
        <v>1769000</v>
      </c>
      <c r="M13" s="200">
        <v>1703000</v>
      </c>
      <c r="N13" s="199">
        <v>1702917</v>
      </c>
    </row>
    <row r="14" spans="1:14" ht="15.75">
      <c r="A14" s="32" t="s">
        <v>228</v>
      </c>
      <c r="B14" s="31" t="s">
        <v>229</v>
      </c>
      <c r="C14" s="200"/>
      <c r="D14" s="200"/>
      <c r="E14" s="199"/>
      <c r="F14" s="199"/>
      <c r="G14" s="199"/>
      <c r="H14" s="199"/>
      <c r="I14" s="199"/>
      <c r="J14" s="199"/>
      <c r="K14" s="199"/>
      <c r="L14" s="200"/>
      <c r="M14" s="200"/>
      <c r="N14" s="199"/>
    </row>
    <row r="15" spans="1:14" ht="15.75">
      <c r="A15" s="5" t="s">
        <v>230</v>
      </c>
      <c r="B15" s="31" t="s">
        <v>231</v>
      </c>
      <c r="C15" s="200">
        <v>380000</v>
      </c>
      <c r="D15" s="200">
        <v>380000</v>
      </c>
      <c r="E15" s="199">
        <v>379753</v>
      </c>
      <c r="F15" s="199"/>
      <c r="G15" s="199"/>
      <c r="H15" s="199"/>
      <c r="I15" s="199"/>
      <c r="J15" s="199"/>
      <c r="K15" s="199"/>
      <c r="L15" s="200">
        <v>380000</v>
      </c>
      <c r="M15" s="200">
        <v>380000</v>
      </c>
      <c r="N15" s="199">
        <v>379753</v>
      </c>
    </row>
    <row r="16" spans="1:14" ht="15.75">
      <c r="A16" s="5" t="s">
        <v>232</v>
      </c>
      <c r="B16" s="31" t="s">
        <v>233</v>
      </c>
      <c r="C16" s="200"/>
      <c r="D16" s="200">
        <v>183000</v>
      </c>
      <c r="E16" s="199">
        <v>182267</v>
      </c>
      <c r="F16" s="199"/>
      <c r="G16" s="199"/>
      <c r="H16" s="199"/>
      <c r="I16" s="199"/>
      <c r="J16" s="199"/>
      <c r="K16" s="199"/>
      <c r="L16" s="200"/>
      <c r="M16" s="200">
        <v>183000</v>
      </c>
      <c r="N16" s="199">
        <v>182267</v>
      </c>
    </row>
    <row r="17" spans="1:14" ht="15.75">
      <c r="A17" s="5" t="s">
        <v>234</v>
      </c>
      <c r="B17" s="31" t="s">
        <v>235</v>
      </c>
      <c r="C17" s="200"/>
      <c r="D17" s="200"/>
      <c r="E17" s="199"/>
      <c r="F17" s="199"/>
      <c r="G17" s="199"/>
      <c r="H17" s="199"/>
      <c r="I17" s="199"/>
      <c r="J17" s="199"/>
      <c r="K17" s="199"/>
      <c r="L17" s="200"/>
      <c r="M17" s="200"/>
      <c r="N17" s="199"/>
    </row>
    <row r="18" spans="1:14" ht="15.75">
      <c r="A18" s="5" t="s">
        <v>236</v>
      </c>
      <c r="B18" s="31" t="s">
        <v>237</v>
      </c>
      <c r="C18" s="200"/>
      <c r="D18" s="200"/>
      <c r="E18" s="199"/>
      <c r="F18" s="199"/>
      <c r="G18" s="199"/>
      <c r="H18" s="199"/>
      <c r="I18" s="199"/>
      <c r="J18" s="199"/>
      <c r="K18" s="199"/>
      <c r="L18" s="200"/>
      <c r="M18" s="200"/>
      <c r="N18" s="199"/>
    </row>
    <row r="19" spans="1:14" ht="15.75">
      <c r="A19" s="5" t="s">
        <v>544</v>
      </c>
      <c r="B19" s="31" t="s">
        <v>238</v>
      </c>
      <c r="C19" s="200"/>
      <c r="D19" s="200"/>
      <c r="E19" s="199"/>
      <c r="F19" s="199"/>
      <c r="G19" s="199"/>
      <c r="H19" s="199"/>
      <c r="I19" s="199"/>
      <c r="J19" s="199"/>
      <c r="K19" s="199"/>
      <c r="L19" s="200"/>
      <c r="M19" s="200"/>
      <c r="N19" s="199"/>
    </row>
    <row r="20" spans="1:14" ht="15.75">
      <c r="A20" s="33" t="s">
        <v>515</v>
      </c>
      <c r="B20" s="34" t="s">
        <v>239</v>
      </c>
      <c r="C20" s="250">
        <f>SUM(C7:C19)</f>
        <v>38222000</v>
      </c>
      <c r="D20" s="250">
        <f>SUM(D7:D19)</f>
        <v>37359331</v>
      </c>
      <c r="E20" s="250">
        <f>SUM(E7:E19)</f>
        <v>37357006</v>
      </c>
      <c r="F20" s="199"/>
      <c r="G20" s="199"/>
      <c r="H20" s="199"/>
      <c r="I20" s="199"/>
      <c r="J20" s="199"/>
      <c r="K20" s="199"/>
      <c r="L20" s="250">
        <f>SUM(L7:L19)</f>
        <v>38222000</v>
      </c>
      <c r="M20" s="250">
        <f>SUM(M7:M19)</f>
        <v>37359331</v>
      </c>
      <c r="N20" s="250">
        <f>SUM(N7:N19)</f>
        <v>37357006</v>
      </c>
    </row>
    <row r="21" spans="1:14" ht="15.75">
      <c r="A21" s="5" t="s">
        <v>240</v>
      </c>
      <c r="B21" s="31" t="s">
        <v>241</v>
      </c>
      <c r="C21" s="200"/>
      <c r="D21" s="200"/>
      <c r="E21" s="199"/>
      <c r="F21" s="199"/>
      <c r="G21" s="199"/>
      <c r="H21" s="199"/>
      <c r="I21" s="199"/>
      <c r="J21" s="199"/>
      <c r="K21" s="199"/>
      <c r="L21" s="200"/>
      <c r="M21" s="200"/>
      <c r="N21" s="199"/>
    </row>
    <row r="22" spans="1:14" ht="33.75" customHeight="1">
      <c r="A22" s="5" t="s">
        <v>242</v>
      </c>
      <c r="B22" s="31" t="s">
        <v>243</v>
      </c>
      <c r="C22" s="200"/>
      <c r="D22" s="200"/>
      <c r="E22" s="258"/>
      <c r="F22" s="199"/>
      <c r="G22" s="199"/>
      <c r="H22" s="199"/>
      <c r="I22" s="199"/>
      <c r="J22" s="199"/>
      <c r="K22" s="199"/>
      <c r="L22" s="200"/>
      <c r="M22" s="200"/>
      <c r="N22" s="258"/>
    </row>
    <row r="23" spans="1:14" ht="15.75">
      <c r="A23" s="6" t="s">
        <v>244</v>
      </c>
      <c r="B23" s="31" t="s">
        <v>245</v>
      </c>
      <c r="C23" s="200"/>
      <c r="D23" s="200">
        <v>1716000</v>
      </c>
      <c r="E23" s="199">
        <v>1715713</v>
      </c>
      <c r="F23" s="199"/>
      <c r="G23" s="199"/>
      <c r="H23" s="199"/>
      <c r="I23" s="199"/>
      <c r="J23" s="199"/>
      <c r="K23" s="199"/>
      <c r="L23" s="200"/>
      <c r="M23" s="200">
        <v>1716000</v>
      </c>
      <c r="N23" s="199">
        <v>1715713</v>
      </c>
    </row>
    <row r="24" spans="1:14" ht="15.75">
      <c r="A24" s="7" t="s">
        <v>516</v>
      </c>
      <c r="B24" s="34" t="s">
        <v>246</v>
      </c>
      <c r="C24" s="250">
        <f>SUM(C21:C23)</f>
        <v>0</v>
      </c>
      <c r="D24" s="250">
        <f>SUM(D21:D23)</f>
        <v>1716000</v>
      </c>
      <c r="E24" s="250">
        <f>SUM(E21:E23)</f>
        <v>1715713</v>
      </c>
      <c r="F24" s="199"/>
      <c r="G24" s="199"/>
      <c r="H24" s="199"/>
      <c r="I24" s="199"/>
      <c r="J24" s="199"/>
      <c r="K24" s="199"/>
      <c r="L24" s="250">
        <f>SUM(L21:L23)</f>
        <v>0</v>
      </c>
      <c r="M24" s="250">
        <f>SUM(M21:M23)</f>
        <v>1716000</v>
      </c>
      <c r="N24" s="250">
        <f>SUM(N21:N23)</f>
        <v>1715713</v>
      </c>
    </row>
    <row r="25" spans="1:14" ht="15.75">
      <c r="A25" s="45" t="s">
        <v>574</v>
      </c>
      <c r="B25" s="46" t="s">
        <v>247</v>
      </c>
      <c r="C25" s="250">
        <f>C24+C20</f>
        <v>38222000</v>
      </c>
      <c r="D25" s="250">
        <f>D24+D20</f>
        <v>39075331</v>
      </c>
      <c r="E25" s="250">
        <f>E24+E20</f>
        <v>39072719</v>
      </c>
      <c r="F25" s="199"/>
      <c r="G25" s="199"/>
      <c r="H25" s="199"/>
      <c r="I25" s="199"/>
      <c r="J25" s="199"/>
      <c r="K25" s="199"/>
      <c r="L25" s="250">
        <f>L24+L20</f>
        <v>38222000</v>
      </c>
      <c r="M25" s="250">
        <f>M24+M20</f>
        <v>39075331</v>
      </c>
      <c r="N25" s="250">
        <f>N24+N20</f>
        <v>39072719</v>
      </c>
    </row>
    <row r="26" spans="1:14" ht="15.75">
      <c r="A26" s="38" t="s">
        <v>545</v>
      </c>
      <c r="B26" s="46" t="s">
        <v>248</v>
      </c>
      <c r="C26" s="250">
        <v>10372000</v>
      </c>
      <c r="D26" s="250">
        <v>10589169</v>
      </c>
      <c r="E26" s="201">
        <v>10583272</v>
      </c>
      <c r="F26" s="199"/>
      <c r="G26" s="199"/>
      <c r="H26" s="199"/>
      <c r="I26" s="199"/>
      <c r="J26" s="199"/>
      <c r="K26" s="199"/>
      <c r="L26" s="250">
        <v>10372000</v>
      </c>
      <c r="M26" s="250">
        <v>10589169</v>
      </c>
      <c r="N26" s="201">
        <v>10583272</v>
      </c>
    </row>
    <row r="27" spans="1:14" ht="15.75">
      <c r="A27" s="5" t="s">
        <v>249</v>
      </c>
      <c r="B27" s="31" t="s">
        <v>250</v>
      </c>
      <c r="C27" s="200">
        <v>450000</v>
      </c>
      <c r="D27" s="200">
        <v>21000</v>
      </c>
      <c r="E27" s="199">
        <v>20011</v>
      </c>
      <c r="F27" s="199"/>
      <c r="G27" s="199"/>
      <c r="H27" s="199"/>
      <c r="I27" s="199"/>
      <c r="J27" s="199"/>
      <c r="K27" s="199"/>
      <c r="L27" s="200">
        <v>450000</v>
      </c>
      <c r="M27" s="200">
        <v>21000</v>
      </c>
      <c r="N27" s="199">
        <v>20011</v>
      </c>
    </row>
    <row r="28" spans="1:14" ht="15.75">
      <c r="A28" s="5" t="s">
        <v>251</v>
      </c>
      <c r="B28" s="31" t="s">
        <v>252</v>
      </c>
      <c r="C28" s="200">
        <v>2300000</v>
      </c>
      <c r="D28" s="200">
        <v>2752000</v>
      </c>
      <c r="E28" s="199">
        <v>2751338</v>
      </c>
      <c r="F28" s="199"/>
      <c r="G28" s="199"/>
      <c r="H28" s="199"/>
      <c r="I28" s="199"/>
      <c r="J28" s="199"/>
      <c r="K28" s="199"/>
      <c r="L28" s="200">
        <v>2300000</v>
      </c>
      <c r="M28" s="200">
        <v>2752000</v>
      </c>
      <c r="N28" s="199">
        <v>2751338</v>
      </c>
    </row>
    <row r="29" spans="1:14" ht="15.75">
      <c r="A29" s="5" t="s">
        <v>253</v>
      </c>
      <c r="B29" s="31" t="s">
        <v>254</v>
      </c>
      <c r="C29" s="200"/>
      <c r="D29" s="200"/>
      <c r="E29" s="199"/>
      <c r="F29" s="199"/>
      <c r="G29" s="199"/>
      <c r="H29" s="199"/>
      <c r="I29" s="199"/>
      <c r="J29" s="199"/>
      <c r="K29" s="199"/>
      <c r="L29" s="200"/>
      <c r="M29" s="200"/>
      <c r="N29" s="199"/>
    </row>
    <row r="30" spans="1:14" ht="15.75">
      <c r="A30" s="7" t="s">
        <v>517</v>
      </c>
      <c r="B30" s="34" t="s">
        <v>255</v>
      </c>
      <c r="C30" s="250">
        <f>SUM(C27:C29)</f>
        <v>2750000</v>
      </c>
      <c r="D30" s="250">
        <f>SUM(D27:D29)</f>
        <v>2773000</v>
      </c>
      <c r="E30" s="250">
        <f>SUM(E27:E29)</f>
        <v>2771349</v>
      </c>
      <c r="F30" s="199"/>
      <c r="G30" s="199"/>
      <c r="H30" s="199"/>
      <c r="I30" s="199"/>
      <c r="J30" s="199"/>
      <c r="K30" s="199"/>
      <c r="L30" s="250">
        <f>SUM(L27:L29)</f>
        <v>2750000</v>
      </c>
      <c r="M30" s="250">
        <f>SUM(M27:M29)</f>
        <v>2773000</v>
      </c>
      <c r="N30" s="250">
        <f>SUM(N27:N29)</f>
        <v>2771349</v>
      </c>
    </row>
    <row r="31" spans="1:14" ht="15.75">
      <c r="A31" s="5" t="s">
        <v>256</v>
      </c>
      <c r="B31" s="31" t="s">
        <v>257</v>
      </c>
      <c r="C31" s="200"/>
      <c r="D31" s="200"/>
      <c r="E31" s="199"/>
      <c r="F31" s="199"/>
      <c r="G31" s="199"/>
      <c r="H31" s="199"/>
      <c r="I31" s="199"/>
      <c r="J31" s="199"/>
      <c r="K31" s="199"/>
      <c r="L31" s="200"/>
      <c r="M31" s="200"/>
      <c r="N31" s="199"/>
    </row>
    <row r="32" spans="1:14" ht="15.75">
      <c r="A32" s="5" t="s">
        <v>258</v>
      </c>
      <c r="B32" s="31" t="s">
        <v>259</v>
      </c>
      <c r="C32" s="200">
        <v>1120000</v>
      </c>
      <c r="D32" s="200">
        <v>892000</v>
      </c>
      <c r="E32" s="199">
        <v>891045</v>
      </c>
      <c r="F32" s="199"/>
      <c r="G32" s="199"/>
      <c r="H32" s="199"/>
      <c r="I32" s="199"/>
      <c r="J32" s="199"/>
      <c r="K32" s="199"/>
      <c r="L32" s="200">
        <v>1120000</v>
      </c>
      <c r="M32" s="200">
        <v>892000</v>
      </c>
      <c r="N32" s="199">
        <v>891045</v>
      </c>
    </row>
    <row r="33" spans="1:14" ht="15" customHeight="1">
      <c r="A33" s="7" t="s">
        <v>575</v>
      </c>
      <c r="B33" s="34" t="s">
        <v>260</v>
      </c>
      <c r="C33" s="250">
        <f>SUM(C31:C32)</f>
        <v>1120000</v>
      </c>
      <c r="D33" s="250">
        <f>SUM(D31:D32)</f>
        <v>892000</v>
      </c>
      <c r="E33" s="250">
        <f>SUM(E31:E32)</f>
        <v>891045</v>
      </c>
      <c r="F33" s="199"/>
      <c r="G33" s="199"/>
      <c r="H33" s="199"/>
      <c r="I33" s="199"/>
      <c r="J33" s="199"/>
      <c r="K33" s="199"/>
      <c r="L33" s="250">
        <f>SUM(L31:L32)</f>
        <v>1120000</v>
      </c>
      <c r="M33" s="250">
        <f>SUM(M31:M32)</f>
        <v>892000</v>
      </c>
      <c r="N33" s="250">
        <f>SUM(N31:N32)</f>
        <v>891045</v>
      </c>
    </row>
    <row r="34" spans="1:14" ht="15.75">
      <c r="A34" s="5" t="s">
        <v>261</v>
      </c>
      <c r="B34" s="31" t="s">
        <v>262</v>
      </c>
      <c r="C34" s="200">
        <v>1800000</v>
      </c>
      <c r="D34" s="200">
        <v>1726000</v>
      </c>
      <c r="E34" s="199">
        <v>1413554</v>
      </c>
      <c r="F34" s="199"/>
      <c r="G34" s="199"/>
      <c r="H34" s="199"/>
      <c r="I34" s="199"/>
      <c r="J34" s="199"/>
      <c r="K34" s="199"/>
      <c r="L34" s="200">
        <v>1800000</v>
      </c>
      <c r="M34" s="200">
        <v>1726000</v>
      </c>
      <c r="N34" s="199">
        <v>1413554</v>
      </c>
    </row>
    <row r="35" spans="1:14" ht="15.75">
      <c r="A35" s="5" t="s">
        <v>263</v>
      </c>
      <c r="B35" s="31" t="s">
        <v>264</v>
      </c>
      <c r="C35" s="200"/>
      <c r="D35" s="200"/>
      <c r="E35" s="199"/>
      <c r="F35" s="199"/>
      <c r="G35" s="199"/>
      <c r="H35" s="199"/>
      <c r="I35" s="199"/>
      <c r="J35" s="199"/>
      <c r="K35" s="199"/>
      <c r="L35" s="200"/>
      <c r="M35" s="200"/>
      <c r="N35" s="199"/>
    </row>
    <row r="36" spans="1:14" ht="15.75">
      <c r="A36" s="5" t="s">
        <v>546</v>
      </c>
      <c r="B36" s="31" t="s">
        <v>265</v>
      </c>
      <c r="C36" s="200"/>
      <c r="D36" s="200"/>
      <c r="E36" s="199"/>
      <c r="F36" s="199"/>
      <c r="G36" s="199"/>
      <c r="H36" s="199"/>
      <c r="I36" s="199"/>
      <c r="J36" s="199"/>
      <c r="K36" s="199"/>
      <c r="L36" s="200"/>
      <c r="M36" s="200"/>
      <c r="N36" s="199"/>
    </row>
    <row r="37" spans="1:14" ht="15.75">
      <c r="A37" s="5" t="s">
        <v>266</v>
      </c>
      <c r="B37" s="31" t="s">
        <v>267</v>
      </c>
      <c r="C37" s="200">
        <v>761000</v>
      </c>
      <c r="D37" s="200">
        <v>48000</v>
      </c>
      <c r="E37" s="199">
        <v>47800</v>
      </c>
      <c r="F37" s="199"/>
      <c r="G37" s="199"/>
      <c r="H37" s="199"/>
      <c r="I37" s="199"/>
      <c r="J37" s="199"/>
      <c r="K37" s="199"/>
      <c r="L37" s="200">
        <v>761000</v>
      </c>
      <c r="M37" s="200">
        <v>48000</v>
      </c>
      <c r="N37" s="199">
        <v>47800</v>
      </c>
    </row>
    <row r="38" spans="1:14" ht="15.75">
      <c r="A38" s="10" t="s">
        <v>547</v>
      </c>
      <c r="B38" s="31" t="s">
        <v>268</v>
      </c>
      <c r="C38" s="200"/>
      <c r="D38" s="200"/>
      <c r="E38" s="199"/>
      <c r="F38" s="199"/>
      <c r="G38" s="199"/>
      <c r="H38" s="199"/>
      <c r="I38" s="199"/>
      <c r="J38" s="199"/>
      <c r="K38" s="199"/>
      <c r="L38" s="200"/>
      <c r="M38" s="200"/>
      <c r="N38" s="199"/>
    </row>
    <row r="39" spans="1:14" ht="15.75">
      <c r="A39" s="6" t="s">
        <v>269</v>
      </c>
      <c r="B39" s="31" t="s">
        <v>270</v>
      </c>
      <c r="C39" s="200">
        <v>2200000</v>
      </c>
      <c r="D39" s="200">
        <v>2921479</v>
      </c>
      <c r="E39" s="199">
        <v>2919222</v>
      </c>
      <c r="F39" s="199"/>
      <c r="G39" s="199"/>
      <c r="H39" s="199"/>
      <c r="I39" s="199"/>
      <c r="J39" s="199"/>
      <c r="K39" s="199"/>
      <c r="L39" s="200">
        <v>2200000</v>
      </c>
      <c r="M39" s="200">
        <v>2921479</v>
      </c>
      <c r="N39" s="199">
        <v>2919222</v>
      </c>
    </row>
    <row r="40" spans="1:14" ht="15.75">
      <c r="A40" s="5" t="s">
        <v>548</v>
      </c>
      <c r="B40" s="31" t="s">
        <v>271</v>
      </c>
      <c r="C40" s="200">
        <v>550000</v>
      </c>
      <c r="D40" s="200">
        <v>620000</v>
      </c>
      <c r="E40" s="199">
        <v>619400</v>
      </c>
      <c r="F40" s="199"/>
      <c r="G40" s="199"/>
      <c r="H40" s="199"/>
      <c r="I40" s="199"/>
      <c r="J40" s="199"/>
      <c r="K40" s="199"/>
      <c r="L40" s="200">
        <v>550000</v>
      </c>
      <c r="M40" s="200">
        <v>620000</v>
      </c>
      <c r="N40" s="199">
        <v>619400</v>
      </c>
    </row>
    <row r="41" spans="1:14" ht="15.75">
      <c r="A41" s="7" t="s">
        <v>518</v>
      </c>
      <c r="B41" s="34" t="s">
        <v>272</v>
      </c>
      <c r="C41" s="250">
        <f>SUM(C34:C40)</f>
        <v>5311000</v>
      </c>
      <c r="D41" s="250">
        <f>SUM(D34:D40)</f>
        <v>5315479</v>
      </c>
      <c r="E41" s="250">
        <f>SUM(E34:E40)</f>
        <v>4999976</v>
      </c>
      <c r="F41" s="199"/>
      <c r="G41" s="199"/>
      <c r="H41" s="199"/>
      <c r="I41" s="199"/>
      <c r="J41" s="199"/>
      <c r="K41" s="199"/>
      <c r="L41" s="250">
        <f>SUM(L34:L40)</f>
        <v>5311000</v>
      </c>
      <c r="M41" s="250">
        <f>SUM(M34:M40)</f>
        <v>5315479</v>
      </c>
      <c r="N41" s="250">
        <f>SUM(N34:N40)</f>
        <v>4999976</v>
      </c>
    </row>
    <row r="42" spans="1:14" ht="15.75">
      <c r="A42" s="5" t="s">
        <v>273</v>
      </c>
      <c r="B42" s="31" t="s">
        <v>274</v>
      </c>
      <c r="C42" s="200">
        <v>960000</v>
      </c>
      <c r="D42" s="200">
        <v>785000</v>
      </c>
      <c r="E42" s="199">
        <v>784330</v>
      </c>
      <c r="F42" s="199"/>
      <c r="G42" s="199"/>
      <c r="H42" s="199"/>
      <c r="I42" s="199"/>
      <c r="J42" s="199"/>
      <c r="K42" s="199"/>
      <c r="L42" s="200">
        <v>960000</v>
      </c>
      <c r="M42" s="200">
        <v>785000</v>
      </c>
      <c r="N42" s="199">
        <v>784330</v>
      </c>
    </row>
    <row r="43" spans="1:14" ht="15.75">
      <c r="A43" s="5" t="s">
        <v>275</v>
      </c>
      <c r="B43" s="31" t="s">
        <v>276</v>
      </c>
      <c r="C43" s="200"/>
      <c r="D43" s="200"/>
      <c r="E43" s="199"/>
      <c r="F43" s="199"/>
      <c r="G43" s="199"/>
      <c r="H43" s="199"/>
      <c r="I43" s="199"/>
      <c r="J43" s="199"/>
      <c r="K43" s="199"/>
      <c r="L43" s="200"/>
      <c r="M43" s="200"/>
      <c r="N43" s="199"/>
    </row>
    <row r="44" spans="1:14" ht="15.75">
      <c r="A44" s="7" t="s">
        <v>519</v>
      </c>
      <c r="B44" s="34" t="s">
        <v>277</v>
      </c>
      <c r="C44" s="250">
        <f>SUM(C42:C43)</f>
        <v>960000</v>
      </c>
      <c r="D44" s="250">
        <f>SUM(D42:D43)</f>
        <v>785000</v>
      </c>
      <c r="E44" s="250">
        <f>SUM(E42:E43)</f>
        <v>784330</v>
      </c>
      <c r="F44" s="199"/>
      <c r="G44" s="199"/>
      <c r="H44" s="199"/>
      <c r="I44" s="199"/>
      <c r="J44" s="199"/>
      <c r="K44" s="199"/>
      <c r="L44" s="250">
        <f>SUM(L42:L43)</f>
        <v>960000</v>
      </c>
      <c r="M44" s="250">
        <f>SUM(M42:M43)</f>
        <v>785000</v>
      </c>
      <c r="N44" s="250">
        <f>SUM(N42:N43)</f>
        <v>784330</v>
      </c>
    </row>
    <row r="45" spans="1:14" ht="15.75">
      <c r="A45" s="5" t="s">
        <v>278</v>
      </c>
      <c r="B45" s="31" t="s">
        <v>279</v>
      </c>
      <c r="C45" s="200">
        <v>2321000</v>
      </c>
      <c r="D45" s="200">
        <v>2331500</v>
      </c>
      <c r="E45" s="199">
        <v>2330227</v>
      </c>
      <c r="F45" s="199"/>
      <c r="G45" s="199"/>
      <c r="H45" s="199"/>
      <c r="I45" s="199"/>
      <c r="J45" s="199"/>
      <c r="K45" s="199"/>
      <c r="L45" s="200">
        <v>2321000</v>
      </c>
      <c r="M45" s="200">
        <v>2331500</v>
      </c>
      <c r="N45" s="199">
        <v>2330227</v>
      </c>
    </row>
    <row r="46" spans="1:14" ht="15.75">
      <c r="A46" s="5" t="s">
        <v>280</v>
      </c>
      <c r="B46" s="31" t="s">
        <v>281</v>
      </c>
      <c r="C46" s="200"/>
      <c r="D46" s="200"/>
      <c r="E46" s="199"/>
      <c r="F46" s="199"/>
      <c r="G46" s="199"/>
      <c r="H46" s="199"/>
      <c r="I46" s="199"/>
      <c r="J46" s="199"/>
      <c r="K46" s="199"/>
      <c r="L46" s="200"/>
      <c r="M46" s="200"/>
      <c r="N46" s="199"/>
    </row>
    <row r="47" spans="1:14" ht="15.75">
      <c r="A47" s="5" t="s">
        <v>549</v>
      </c>
      <c r="B47" s="31" t="s">
        <v>282</v>
      </c>
      <c r="C47" s="200"/>
      <c r="D47" s="200"/>
      <c r="E47" s="199"/>
      <c r="F47" s="199"/>
      <c r="G47" s="199"/>
      <c r="H47" s="199"/>
      <c r="I47" s="199"/>
      <c r="J47" s="199"/>
      <c r="K47" s="199"/>
      <c r="L47" s="200"/>
      <c r="M47" s="200"/>
      <c r="N47" s="199"/>
    </row>
    <row r="48" spans="1:14" ht="15.75">
      <c r="A48" s="5" t="s">
        <v>550</v>
      </c>
      <c r="B48" s="31" t="s">
        <v>283</v>
      </c>
      <c r="C48" s="200"/>
      <c r="D48" s="200"/>
      <c r="E48" s="199"/>
      <c r="F48" s="199"/>
      <c r="G48" s="199"/>
      <c r="H48" s="199"/>
      <c r="I48" s="199"/>
      <c r="J48" s="199"/>
      <c r="K48" s="199"/>
      <c r="L48" s="200"/>
      <c r="M48" s="200"/>
      <c r="N48" s="199"/>
    </row>
    <row r="49" spans="1:14" ht="15.75">
      <c r="A49" s="5" t="s">
        <v>284</v>
      </c>
      <c r="B49" s="31" t="s">
        <v>285</v>
      </c>
      <c r="C49" s="200"/>
      <c r="D49" s="200">
        <v>1500</v>
      </c>
      <c r="E49" s="199"/>
      <c r="F49" s="199"/>
      <c r="G49" s="199"/>
      <c r="H49" s="199"/>
      <c r="I49" s="199"/>
      <c r="J49" s="199"/>
      <c r="K49" s="199"/>
      <c r="L49" s="200"/>
      <c r="M49" s="200">
        <v>1500</v>
      </c>
      <c r="N49" s="199"/>
    </row>
    <row r="50" spans="1:14" ht="15.75">
      <c r="A50" s="7" t="s">
        <v>520</v>
      </c>
      <c r="B50" s="34" t="s">
        <v>286</v>
      </c>
      <c r="C50" s="250">
        <f>SUM(C45:C49)</f>
        <v>2321000</v>
      </c>
      <c r="D50" s="250">
        <f>SUM(D45:D49)</f>
        <v>2333000</v>
      </c>
      <c r="E50" s="250">
        <f>SUM(E45:E49)</f>
        <v>2330227</v>
      </c>
      <c r="F50" s="250">
        <f>SUM(F45:F49)</f>
        <v>0</v>
      </c>
      <c r="G50" s="199"/>
      <c r="H50" s="199"/>
      <c r="I50" s="199"/>
      <c r="J50" s="199"/>
      <c r="K50" s="199"/>
      <c r="L50" s="250">
        <f>SUM(L45:L49)</f>
        <v>2321000</v>
      </c>
      <c r="M50" s="250">
        <f>SUM(M45:M49)</f>
        <v>2333000</v>
      </c>
      <c r="N50" s="250">
        <f>SUM(N45:N49)</f>
        <v>2330227</v>
      </c>
    </row>
    <row r="51" spans="1:14" ht="15.75">
      <c r="A51" s="38" t="s">
        <v>521</v>
      </c>
      <c r="B51" s="46" t="s">
        <v>287</v>
      </c>
      <c r="C51" s="250">
        <f>C50+C44+C41+C33+C30</f>
        <v>12462000</v>
      </c>
      <c r="D51" s="250">
        <f>D50+D44+D41+D33+D30</f>
        <v>12098479</v>
      </c>
      <c r="E51" s="250">
        <f>E50+E44+E41+E33+E30</f>
        <v>11776927</v>
      </c>
      <c r="F51" s="199"/>
      <c r="G51" s="199"/>
      <c r="H51" s="199"/>
      <c r="I51" s="199"/>
      <c r="J51" s="199"/>
      <c r="K51" s="199"/>
      <c r="L51" s="250">
        <f>L50+L44+L41+L33+L30</f>
        <v>12462000</v>
      </c>
      <c r="M51" s="250">
        <f>M50+M44+M41+M33+M30</f>
        <v>12098479</v>
      </c>
      <c r="N51" s="250">
        <f>N50+N44+N41+N33+N30</f>
        <v>11776927</v>
      </c>
    </row>
    <row r="52" spans="1:14" ht="15.75">
      <c r="A52" s="13" t="s">
        <v>288</v>
      </c>
      <c r="B52" s="31" t="s">
        <v>289</v>
      </c>
      <c r="C52" s="200"/>
      <c r="D52" s="200"/>
      <c r="E52" s="199"/>
      <c r="F52" s="199"/>
      <c r="G52" s="199"/>
      <c r="H52" s="199"/>
      <c r="I52" s="199"/>
      <c r="J52" s="199"/>
      <c r="K52" s="199"/>
      <c r="L52" s="200"/>
      <c r="M52" s="200"/>
      <c r="N52" s="199"/>
    </row>
    <row r="53" spans="1:14" ht="15.75">
      <c r="A53" s="13" t="s">
        <v>522</v>
      </c>
      <c r="B53" s="31" t="s">
        <v>290</v>
      </c>
      <c r="C53" s="200"/>
      <c r="D53" s="200"/>
      <c r="E53" s="199"/>
      <c r="F53" s="199"/>
      <c r="G53" s="199"/>
      <c r="H53" s="199"/>
      <c r="I53" s="199"/>
      <c r="J53" s="199"/>
      <c r="K53" s="199"/>
      <c r="L53" s="200"/>
      <c r="M53" s="200"/>
      <c r="N53" s="199"/>
    </row>
    <row r="54" spans="1:14" ht="15.75">
      <c r="A54" s="16" t="s">
        <v>551</v>
      </c>
      <c r="B54" s="31" t="s">
        <v>291</v>
      </c>
      <c r="C54" s="200"/>
      <c r="D54" s="200"/>
      <c r="E54" s="199"/>
      <c r="F54" s="199"/>
      <c r="G54" s="199"/>
      <c r="H54" s="199"/>
      <c r="I54" s="199"/>
      <c r="J54" s="199"/>
      <c r="K54" s="199"/>
      <c r="L54" s="200"/>
      <c r="M54" s="200"/>
      <c r="N54" s="199"/>
    </row>
    <row r="55" spans="1:14" ht="15.75">
      <c r="A55" s="16" t="s">
        <v>552</v>
      </c>
      <c r="B55" s="31" t="s">
        <v>292</v>
      </c>
      <c r="C55" s="200"/>
      <c r="D55" s="200"/>
      <c r="E55" s="199"/>
      <c r="F55" s="199"/>
      <c r="G55" s="199"/>
      <c r="H55" s="199"/>
      <c r="I55" s="199"/>
      <c r="J55" s="199"/>
      <c r="K55" s="199"/>
      <c r="L55" s="200"/>
      <c r="M55" s="200"/>
      <c r="N55" s="199"/>
    </row>
    <row r="56" spans="1:14" ht="15.75">
      <c r="A56" s="16" t="s">
        <v>553</v>
      </c>
      <c r="B56" s="31" t="s">
        <v>293</v>
      </c>
      <c r="C56" s="200"/>
      <c r="D56" s="200"/>
      <c r="E56" s="199"/>
      <c r="F56" s="199"/>
      <c r="G56" s="199"/>
      <c r="H56" s="199"/>
      <c r="I56" s="199"/>
      <c r="J56" s="199"/>
      <c r="K56" s="199"/>
      <c r="L56" s="200"/>
      <c r="M56" s="200"/>
      <c r="N56" s="199"/>
    </row>
    <row r="57" spans="1:14" ht="15.75">
      <c r="A57" s="13" t="s">
        <v>554</v>
      </c>
      <c r="B57" s="31" t="s">
        <v>294</v>
      </c>
      <c r="C57" s="200"/>
      <c r="D57" s="200"/>
      <c r="E57" s="199"/>
      <c r="F57" s="199"/>
      <c r="G57" s="199"/>
      <c r="H57" s="199"/>
      <c r="I57" s="199"/>
      <c r="J57" s="199"/>
      <c r="K57" s="199"/>
      <c r="L57" s="200"/>
      <c r="M57" s="200"/>
      <c r="N57" s="199"/>
    </row>
    <row r="58" spans="1:14" ht="15.75">
      <c r="A58" s="13" t="s">
        <v>555</v>
      </c>
      <c r="B58" s="31" t="s">
        <v>295</v>
      </c>
      <c r="C58" s="200"/>
      <c r="D58" s="200"/>
      <c r="E58" s="199"/>
      <c r="F58" s="199"/>
      <c r="G58" s="199"/>
      <c r="H58" s="199"/>
      <c r="I58" s="199"/>
      <c r="J58" s="199"/>
      <c r="K58" s="199"/>
      <c r="L58" s="200"/>
      <c r="M58" s="200"/>
      <c r="N58" s="199"/>
    </row>
    <row r="59" spans="1:14" ht="15.75">
      <c r="A59" s="13" t="s">
        <v>556</v>
      </c>
      <c r="B59" s="31" t="s">
        <v>296</v>
      </c>
      <c r="C59" s="200"/>
      <c r="D59" s="200"/>
      <c r="E59" s="199"/>
      <c r="F59" s="199"/>
      <c r="G59" s="199"/>
      <c r="H59" s="199"/>
      <c r="I59" s="199"/>
      <c r="J59" s="199"/>
      <c r="K59" s="199"/>
      <c r="L59" s="200"/>
      <c r="M59" s="200"/>
      <c r="N59" s="199"/>
    </row>
    <row r="60" spans="1:14" ht="15.75">
      <c r="A60" s="43" t="s">
        <v>525</v>
      </c>
      <c r="B60" s="46" t="s">
        <v>297</v>
      </c>
      <c r="C60" s="250"/>
      <c r="D60" s="250"/>
      <c r="E60" s="199"/>
      <c r="F60" s="199"/>
      <c r="G60" s="199"/>
      <c r="H60" s="199"/>
      <c r="I60" s="199"/>
      <c r="J60" s="199"/>
      <c r="K60" s="199"/>
      <c r="L60" s="250"/>
      <c r="M60" s="250"/>
      <c r="N60" s="199"/>
    </row>
    <row r="61" spans="1:14" ht="15.75">
      <c r="A61" s="12" t="s">
        <v>557</v>
      </c>
      <c r="B61" s="31" t="s">
        <v>298</v>
      </c>
      <c r="C61" s="200"/>
      <c r="D61" s="200"/>
      <c r="E61" s="199"/>
      <c r="F61" s="199"/>
      <c r="G61" s="199"/>
      <c r="H61" s="199"/>
      <c r="I61" s="199"/>
      <c r="J61" s="199"/>
      <c r="K61" s="199"/>
      <c r="L61" s="200"/>
      <c r="M61" s="200"/>
      <c r="N61" s="199"/>
    </row>
    <row r="62" spans="1:14" ht="15.75">
      <c r="A62" s="12" t="s">
        <v>299</v>
      </c>
      <c r="B62" s="31" t="s">
        <v>300</v>
      </c>
      <c r="C62" s="200"/>
      <c r="D62" s="200"/>
      <c r="E62" s="199"/>
      <c r="F62" s="199"/>
      <c r="G62" s="199"/>
      <c r="H62" s="199"/>
      <c r="I62" s="199"/>
      <c r="J62" s="199"/>
      <c r="K62" s="199"/>
      <c r="L62" s="200"/>
      <c r="M62" s="200"/>
      <c r="N62" s="199"/>
    </row>
    <row r="63" spans="1:14" ht="30">
      <c r="A63" s="12" t="s">
        <v>301</v>
      </c>
      <c r="B63" s="31" t="s">
        <v>302</v>
      </c>
      <c r="C63" s="200"/>
      <c r="D63" s="200"/>
      <c r="E63" s="199"/>
      <c r="F63" s="199"/>
      <c r="G63" s="199"/>
      <c r="H63" s="199"/>
      <c r="I63" s="199"/>
      <c r="J63" s="199"/>
      <c r="K63" s="199"/>
      <c r="L63" s="200"/>
      <c r="M63" s="200"/>
      <c r="N63" s="199"/>
    </row>
    <row r="64" spans="1:14" ht="30">
      <c r="A64" s="12" t="s">
        <v>526</v>
      </c>
      <c r="B64" s="31" t="s">
        <v>303</v>
      </c>
      <c r="C64" s="200"/>
      <c r="D64" s="200"/>
      <c r="E64" s="199"/>
      <c r="F64" s="199"/>
      <c r="G64" s="199"/>
      <c r="H64" s="199"/>
      <c r="I64" s="199"/>
      <c r="J64" s="199"/>
      <c r="K64" s="199"/>
      <c r="L64" s="200"/>
      <c r="M64" s="200"/>
      <c r="N64" s="199"/>
    </row>
    <row r="65" spans="1:14" ht="30">
      <c r="A65" s="12" t="s">
        <v>558</v>
      </c>
      <c r="B65" s="31" t="s">
        <v>304</v>
      </c>
      <c r="C65" s="200"/>
      <c r="D65" s="200"/>
      <c r="E65" s="199"/>
      <c r="F65" s="199"/>
      <c r="G65" s="199"/>
      <c r="H65" s="199"/>
      <c r="I65" s="199"/>
      <c r="J65" s="199"/>
      <c r="K65" s="199"/>
      <c r="L65" s="200"/>
      <c r="M65" s="200"/>
      <c r="N65" s="199"/>
    </row>
    <row r="66" spans="1:14" ht="15.75">
      <c r="A66" s="12" t="s">
        <v>527</v>
      </c>
      <c r="B66" s="31" t="s">
        <v>305</v>
      </c>
      <c r="C66" s="200"/>
      <c r="D66" s="200"/>
      <c r="E66" s="199"/>
      <c r="F66" s="199"/>
      <c r="G66" s="199"/>
      <c r="H66" s="199"/>
      <c r="I66" s="199"/>
      <c r="J66" s="199"/>
      <c r="K66" s="199"/>
      <c r="L66" s="200"/>
      <c r="M66" s="200"/>
      <c r="N66" s="199"/>
    </row>
    <row r="67" spans="1:14" ht="30">
      <c r="A67" s="12" t="s">
        <v>559</v>
      </c>
      <c r="B67" s="31" t="s">
        <v>306</v>
      </c>
      <c r="C67" s="200"/>
      <c r="D67" s="200"/>
      <c r="E67" s="199"/>
      <c r="F67" s="199"/>
      <c r="G67" s="199"/>
      <c r="H67" s="199"/>
      <c r="I67" s="199"/>
      <c r="J67" s="199"/>
      <c r="K67" s="199"/>
      <c r="L67" s="200"/>
      <c r="M67" s="200"/>
      <c r="N67" s="199"/>
    </row>
    <row r="68" spans="1:14" ht="30">
      <c r="A68" s="12" t="s">
        <v>560</v>
      </c>
      <c r="B68" s="31" t="s">
        <v>307</v>
      </c>
      <c r="C68" s="200"/>
      <c r="D68" s="200"/>
      <c r="E68" s="199"/>
      <c r="F68" s="199"/>
      <c r="G68" s="199"/>
      <c r="H68" s="199"/>
      <c r="I68" s="199"/>
      <c r="J68" s="199"/>
      <c r="K68" s="199"/>
      <c r="L68" s="200"/>
      <c r="M68" s="200"/>
      <c r="N68" s="199"/>
    </row>
    <row r="69" spans="1:14" ht="15.75">
      <c r="A69" s="12" t="s">
        <v>308</v>
      </c>
      <c r="B69" s="31" t="s">
        <v>309</v>
      </c>
      <c r="C69" s="200"/>
      <c r="D69" s="200"/>
      <c r="E69" s="199"/>
      <c r="F69" s="199"/>
      <c r="G69" s="199"/>
      <c r="H69" s="199"/>
      <c r="I69" s="199"/>
      <c r="J69" s="199"/>
      <c r="K69" s="199"/>
      <c r="L69" s="200"/>
      <c r="M69" s="200"/>
      <c r="N69" s="199"/>
    </row>
    <row r="70" spans="1:14" ht="15.75">
      <c r="A70" s="19" t="s">
        <v>310</v>
      </c>
      <c r="B70" s="31" t="s">
        <v>311</v>
      </c>
      <c r="C70" s="200"/>
      <c r="D70" s="200"/>
      <c r="E70" s="199"/>
      <c r="F70" s="199"/>
      <c r="G70" s="199"/>
      <c r="H70" s="199"/>
      <c r="I70" s="199"/>
      <c r="J70" s="199"/>
      <c r="K70" s="199"/>
      <c r="L70" s="200"/>
      <c r="M70" s="200"/>
      <c r="N70" s="199"/>
    </row>
    <row r="71" spans="1:14" ht="15.75">
      <c r="A71" s="12" t="s">
        <v>561</v>
      </c>
      <c r="B71" s="31" t="s">
        <v>312</v>
      </c>
      <c r="C71" s="200"/>
      <c r="D71" s="200"/>
      <c r="E71" s="199"/>
      <c r="F71" s="199"/>
      <c r="G71" s="199"/>
      <c r="H71" s="199"/>
      <c r="I71" s="199"/>
      <c r="J71" s="199"/>
      <c r="K71" s="199"/>
      <c r="L71" s="200"/>
      <c r="M71" s="200"/>
      <c r="N71" s="199"/>
    </row>
    <row r="72" spans="1:14" ht="15.75">
      <c r="A72" s="19" t="s">
        <v>693</v>
      </c>
      <c r="B72" s="31" t="s">
        <v>313</v>
      </c>
      <c r="C72" s="200"/>
      <c r="D72" s="200"/>
      <c r="E72" s="199"/>
      <c r="F72" s="199"/>
      <c r="G72" s="199"/>
      <c r="H72" s="199"/>
      <c r="I72" s="199"/>
      <c r="J72" s="199"/>
      <c r="K72" s="199"/>
      <c r="L72" s="200"/>
      <c r="M72" s="200"/>
      <c r="N72" s="199"/>
    </row>
    <row r="73" spans="1:14" ht="15.75">
      <c r="A73" s="19" t="s">
        <v>694</v>
      </c>
      <c r="B73" s="31" t="s">
        <v>313</v>
      </c>
      <c r="C73" s="200"/>
      <c r="D73" s="200"/>
      <c r="E73" s="199"/>
      <c r="F73" s="199"/>
      <c r="G73" s="199"/>
      <c r="H73" s="199"/>
      <c r="I73" s="199"/>
      <c r="J73" s="199"/>
      <c r="K73" s="199"/>
      <c r="L73" s="200"/>
      <c r="M73" s="200"/>
      <c r="N73" s="199"/>
    </row>
    <row r="74" spans="1:14" ht="15.75">
      <c r="A74" s="43" t="s">
        <v>528</v>
      </c>
      <c r="B74" s="46" t="s">
        <v>314</v>
      </c>
      <c r="C74" s="250">
        <f>SUM(C61:C73)</f>
        <v>0</v>
      </c>
      <c r="D74" s="250">
        <f>SUM(D61:D73)</f>
        <v>0</v>
      </c>
      <c r="E74" s="250">
        <f>SUM(E61:E73)</f>
        <v>0</v>
      </c>
      <c r="F74" s="199"/>
      <c r="G74" s="199"/>
      <c r="H74" s="199"/>
      <c r="I74" s="199"/>
      <c r="J74" s="199"/>
      <c r="K74" s="199"/>
      <c r="L74" s="250">
        <f>SUM(L61:L73)</f>
        <v>0</v>
      </c>
      <c r="M74" s="250">
        <f>SUM(M61:M73)</f>
        <v>0</v>
      </c>
      <c r="N74" s="250">
        <f>SUM(N61:N73)</f>
        <v>0</v>
      </c>
    </row>
    <row r="75" spans="1:14" ht="16.5">
      <c r="A75" s="85" t="s">
        <v>683</v>
      </c>
      <c r="B75" s="86"/>
      <c r="C75" s="251"/>
      <c r="D75" s="251"/>
      <c r="E75" s="259"/>
      <c r="F75" s="259"/>
      <c r="G75" s="259"/>
      <c r="H75" s="259"/>
      <c r="I75" s="259"/>
      <c r="J75" s="259"/>
      <c r="K75" s="259"/>
      <c r="L75" s="251"/>
      <c r="M75" s="251"/>
      <c r="N75" s="259"/>
    </row>
    <row r="76" spans="1:14" ht="15.75">
      <c r="A76" s="35" t="s">
        <v>315</v>
      </c>
      <c r="B76" s="31" t="s">
        <v>316</v>
      </c>
      <c r="C76" s="200"/>
      <c r="D76" s="200">
        <v>83500</v>
      </c>
      <c r="E76" s="199">
        <v>83500</v>
      </c>
      <c r="F76" s="199"/>
      <c r="G76" s="199"/>
      <c r="H76" s="199"/>
      <c r="I76" s="199"/>
      <c r="J76" s="199"/>
      <c r="K76" s="199"/>
      <c r="L76" s="200"/>
      <c r="M76" s="200">
        <v>83500</v>
      </c>
      <c r="N76" s="199">
        <v>83500</v>
      </c>
    </row>
    <row r="77" spans="1:14" ht="15.75">
      <c r="A77" s="35" t="s">
        <v>562</v>
      </c>
      <c r="B77" s="31" t="s">
        <v>317</v>
      </c>
      <c r="C77" s="200"/>
      <c r="D77" s="200"/>
      <c r="E77" s="199"/>
      <c r="F77" s="199"/>
      <c r="G77" s="199"/>
      <c r="H77" s="199"/>
      <c r="I77" s="199"/>
      <c r="J77" s="199"/>
      <c r="K77" s="199"/>
      <c r="L77" s="200"/>
      <c r="M77" s="200"/>
      <c r="N77" s="199"/>
    </row>
    <row r="78" spans="1:14" ht="15.75">
      <c r="A78" s="35" t="s">
        <v>318</v>
      </c>
      <c r="B78" s="31" t="s">
        <v>319</v>
      </c>
      <c r="C78" s="200"/>
      <c r="D78" s="200">
        <v>279039</v>
      </c>
      <c r="E78" s="199">
        <v>278346</v>
      </c>
      <c r="F78" s="199"/>
      <c r="G78" s="199"/>
      <c r="H78" s="199"/>
      <c r="I78" s="199"/>
      <c r="J78" s="199"/>
      <c r="K78" s="199"/>
      <c r="L78" s="200"/>
      <c r="M78" s="200">
        <v>279039</v>
      </c>
      <c r="N78" s="199">
        <v>278346</v>
      </c>
    </row>
    <row r="79" spans="1:14" ht="15.75">
      <c r="A79" s="35" t="s">
        <v>320</v>
      </c>
      <c r="B79" s="31" t="s">
        <v>321</v>
      </c>
      <c r="C79" s="200">
        <v>200000</v>
      </c>
      <c r="D79" s="200">
        <v>139921</v>
      </c>
      <c r="E79" s="199">
        <v>137791</v>
      </c>
      <c r="F79" s="199"/>
      <c r="G79" s="199"/>
      <c r="H79" s="199"/>
      <c r="I79" s="199"/>
      <c r="J79" s="199"/>
      <c r="K79" s="199"/>
      <c r="L79" s="200">
        <v>200000</v>
      </c>
      <c r="M79" s="200">
        <v>139921</v>
      </c>
      <c r="N79" s="199">
        <v>137791</v>
      </c>
    </row>
    <row r="80" spans="1:14" ht="15.75">
      <c r="A80" s="6" t="s">
        <v>322</v>
      </c>
      <c r="B80" s="31" t="s">
        <v>323</v>
      </c>
      <c r="C80" s="200"/>
      <c r="D80" s="200"/>
      <c r="E80" s="199"/>
      <c r="F80" s="199"/>
      <c r="G80" s="199"/>
      <c r="H80" s="199"/>
      <c r="I80" s="199"/>
      <c r="J80" s="199"/>
      <c r="K80" s="199"/>
      <c r="L80" s="200"/>
      <c r="M80" s="200"/>
      <c r="N80" s="199"/>
    </row>
    <row r="81" spans="1:14" ht="15.75">
      <c r="A81" s="6" t="s">
        <v>324</v>
      </c>
      <c r="B81" s="31" t="s">
        <v>325</v>
      </c>
      <c r="C81" s="200"/>
      <c r="D81" s="200"/>
      <c r="E81" s="199"/>
      <c r="F81" s="199"/>
      <c r="G81" s="199"/>
      <c r="H81" s="199"/>
      <c r="I81" s="199"/>
      <c r="J81" s="199"/>
      <c r="K81" s="199"/>
      <c r="L81" s="200"/>
      <c r="M81" s="200"/>
      <c r="N81" s="199"/>
    </row>
    <row r="82" spans="1:14" ht="15.75">
      <c r="A82" s="6" t="s">
        <v>326</v>
      </c>
      <c r="B82" s="31" t="s">
        <v>327</v>
      </c>
      <c r="C82" s="200">
        <v>54000</v>
      </c>
      <c r="D82" s="200">
        <v>135540</v>
      </c>
      <c r="E82" s="199">
        <v>134903</v>
      </c>
      <c r="F82" s="199"/>
      <c r="G82" s="199"/>
      <c r="H82" s="199"/>
      <c r="I82" s="199"/>
      <c r="J82" s="199"/>
      <c r="K82" s="199"/>
      <c r="L82" s="200">
        <v>54000</v>
      </c>
      <c r="M82" s="200">
        <v>135540</v>
      </c>
      <c r="N82" s="199">
        <v>134903</v>
      </c>
    </row>
    <row r="83" spans="1:14" ht="15">
      <c r="A83" s="44" t="s">
        <v>530</v>
      </c>
      <c r="B83" s="46" t="s">
        <v>328</v>
      </c>
      <c r="C83" s="250">
        <f>SUM(C76:C82)</f>
        <v>254000</v>
      </c>
      <c r="D83" s="250">
        <f aca="true" t="shared" si="0" ref="D83:N83">SUM(D76:D82)</f>
        <v>638000</v>
      </c>
      <c r="E83" s="250">
        <f t="shared" si="0"/>
        <v>634540</v>
      </c>
      <c r="F83" s="250">
        <f t="shared" si="0"/>
        <v>0</v>
      </c>
      <c r="G83" s="250">
        <f t="shared" si="0"/>
        <v>0</v>
      </c>
      <c r="H83" s="250">
        <f t="shared" si="0"/>
        <v>0</v>
      </c>
      <c r="I83" s="250">
        <f t="shared" si="0"/>
        <v>0</v>
      </c>
      <c r="J83" s="250">
        <f t="shared" si="0"/>
        <v>0</v>
      </c>
      <c r="K83" s="250">
        <f t="shared" si="0"/>
        <v>0</v>
      </c>
      <c r="L83" s="250">
        <f t="shared" si="0"/>
        <v>254000</v>
      </c>
      <c r="M83" s="250">
        <f t="shared" si="0"/>
        <v>638000</v>
      </c>
      <c r="N83" s="250">
        <f t="shared" si="0"/>
        <v>634540</v>
      </c>
    </row>
    <row r="84" spans="1:14" ht="15.75">
      <c r="A84" s="13" t="s">
        <v>329</v>
      </c>
      <c r="B84" s="31" t="s">
        <v>330</v>
      </c>
      <c r="C84" s="200"/>
      <c r="D84" s="200"/>
      <c r="E84" s="199"/>
      <c r="F84" s="199"/>
      <c r="G84" s="199"/>
      <c r="H84" s="199"/>
      <c r="I84" s="199"/>
      <c r="J84" s="199"/>
      <c r="K84" s="199"/>
      <c r="L84" s="200"/>
      <c r="M84" s="200"/>
      <c r="N84" s="199"/>
    </row>
    <row r="85" spans="1:14" ht="15.75">
      <c r="A85" s="13" t="s">
        <v>331</v>
      </c>
      <c r="B85" s="31" t="s">
        <v>332</v>
      </c>
      <c r="C85" s="200"/>
      <c r="D85" s="200"/>
      <c r="E85" s="199"/>
      <c r="F85" s="199"/>
      <c r="G85" s="199"/>
      <c r="H85" s="199"/>
      <c r="I85" s="199"/>
      <c r="J85" s="199"/>
      <c r="K85" s="199"/>
      <c r="L85" s="200"/>
      <c r="M85" s="200"/>
      <c r="N85" s="199"/>
    </row>
    <row r="86" spans="1:14" ht="15.75">
      <c r="A86" s="13" t="s">
        <v>333</v>
      </c>
      <c r="B86" s="31" t="s">
        <v>334</v>
      </c>
      <c r="C86" s="200"/>
      <c r="D86" s="200"/>
      <c r="E86" s="199"/>
      <c r="F86" s="199"/>
      <c r="G86" s="199"/>
      <c r="H86" s="199"/>
      <c r="I86" s="199"/>
      <c r="J86" s="199"/>
      <c r="K86" s="199"/>
      <c r="L86" s="200"/>
      <c r="M86" s="200"/>
      <c r="N86" s="199"/>
    </row>
    <row r="87" spans="1:14" ht="15.75">
      <c r="A87" s="13" t="s">
        <v>335</v>
      </c>
      <c r="B87" s="31" t="s">
        <v>336</v>
      </c>
      <c r="C87" s="200"/>
      <c r="D87" s="200"/>
      <c r="E87" s="199"/>
      <c r="F87" s="199"/>
      <c r="G87" s="199"/>
      <c r="H87" s="199"/>
      <c r="I87" s="199"/>
      <c r="J87" s="199"/>
      <c r="K87" s="199"/>
      <c r="L87" s="200"/>
      <c r="M87" s="200"/>
      <c r="N87" s="199"/>
    </row>
    <row r="88" spans="1:14" ht="15.75">
      <c r="A88" s="43" t="s">
        <v>531</v>
      </c>
      <c r="B88" s="46" t="s">
        <v>337</v>
      </c>
      <c r="C88" s="250"/>
      <c r="D88" s="250"/>
      <c r="E88" s="199"/>
      <c r="F88" s="199"/>
      <c r="G88" s="199"/>
      <c r="H88" s="199"/>
      <c r="I88" s="199"/>
      <c r="J88" s="199"/>
      <c r="K88" s="199"/>
      <c r="L88" s="250"/>
      <c r="M88" s="250"/>
      <c r="N88" s="199"/>
    </row>
    <row r="89" spans="1:14" ht="30">
      <c r="A89" s="13" t="s">
        <v>338</v>
      </c>
      <c r="B89" s="31" t="s">
        <v>339</v>
      </c>
      <c r="C89" s="200"/>
      <c r="D89" s="200"/>
      <c r="E89" s="199"/>
      <c r="F89" s="199"/>
      <c r="G89" s="199"/>
      <c r="H89" s="199"/>
      <c r="I89" s="199"/>
      <c r="J89" s="199"/>
      <c r="K89" s="199"/>
      <c r="L89" s="200"/>
      <c r="M89" s="200"/>
      <c r="N89" s="199"/>
    </row>
    <row r="90" spans="1:14" ht="30">
      <c r="A90" s="13" t="s">
        <v>563</v>
      </c>
      <c r="B90" s="31" t="s">
        <v>340</v>
      </c>
      <c r="C90" s="200"/>
      <c r="D90" s="200"/>
      <c r="E90" s="199"/>
      <c r="F90" s="199"/>
      <c r="G90" s="199"/>
      <c r="H90" s="199"/>
      <c r="I90" s="199"/>
      <c r="J90" s="199"/>
      <c r="K90" s="199"/>
      <c r="L90" s="200"/>
      <c r="M90" s="200"/>
      <c r="N90" s="199"/>
    </row>
    <row r="91" spans="1:14" ht="30">
      <c r="A91" s="13" t="s">
        <v>564</v>
      </c>
      <c r="B91" s="31" t="s">
        <v>341</v>
      </c>
      <c r="C91" s="200"/>
      <c r="D91" s="200"/>
      <c r="E91" s="199"/>
      <c r="F91" s="199"/>
      <c r="G91" s="199"/>
      <c r="H91" s="199"/>
      <c r="I91" s="199"/>
      <c r="J91" s="199"/>
      <c r="K91" s="199"/>
      <c r="L91" s="200"/>
      <c r="M91" s="200"/>
      <c r="N91" s="199"/>
    </row>
    <row r="92" spans="1:14" ht="15.75">
      <c r="A92" s="13" t="s">
        <v>565</v>
      </c>
      <c r="B92" s="31" t="s">
        <v>342</v>
      </c>
      <c r="C92" s="200"/>
      <c r="D92" s="200"/>
      <c r="E92" s="199"/>
      <c r="F92" s="199"/>
      <c r="G92" s="199"/>
      <c r="H92" s="199"/>
      <c r="I92" s="199"/>
      <c r="J92" s="199"/>
      <c r="K92" s="199"/>
      <c r="L92" s="200"/>
      <c r="M92" s="200"/>
      <c r="N92" s="199"/>
    </row>
    <row r="93" spans="1:14" ht="30">
      <c r="A93" s="13" t="s">
        <v>566</v>
      </c>
      <c r="B93" s="31" t="s">
        <v>343</v>
      </c>
      <c r="C93" s="200"/>
      <c r="D93" s="200"/>
      <c r="E93" s="199"/>
      <c r="F93" s="199"/>
      <c r="G93" s="199"/>
      <c r="H93" s="199"/>
      <c r="I93" s="199"/>
      <c r="J93" s="199"/>
      <c r="K93" s="199"/>
      <c r="L93" s="200"/>
      <c r="M93" s="200"/>
      <c r="N93" s="199"/>
    </row>
    <row r="94" spans="1:14" ht="30">
      <c r="A94" s="13" t="s">
        <v>567</v>
      </c>
      <c r="B94" s="31" t="s">
        <v>344</v>
      </c>
      <c r="C94" s="200"/>
      <c r="D94" s="200"/>
      <c r="E94" s="199"/>
      <c r="F94" s="199"/>
      <c r="G94" s="199"/>
      <c r="H94" s="199"/>
      <c r="I94" s="199"/>
      <c r="J94" s="199"/>
      <c r="K94" s="199"/>
      <c r="L94" s="200"/>
      <c r="M94" s="200"/>
      <c r="N94" s="199"/>
    </row>
    <row r="95" spans="1:14" ht="15.75">
      <c r="A95" s="13" t="s">
        <v>345</v>
      </c>
      <c r="B95" s="31" t="s">
        <v>346</v>
      </c>
      <c r="C95" s="200"/>
      <c r="D95" s="200"/>
      <c r="E95" s="199"/>
      <c r="F95" s="199"/>
      <c r="G95" s="199"/>
      <c r="H95" s="199"/>
      <c r="I95" s="199"/>
      <c r="J95" s="199"/>
      <c r="K95" s="199"/>
      <c r="L95" s="200"/>
      <c r="M95" s="200"/>
      <c r="N95" s="199"/>
    </row>
    <row r="96" spans="1:14" ht="15.75">
      <c r="A96" s="13" t="s">
        <v>568</v>
      </c>
      <c r="B96" s="31" t="s">
        <v>347</v>
      </c>
      <c r="C96" s="200"/>
      <c r="D96" s="200"/>
      <c r="E96" s="199"/>
      <c r="F96" s="199"/>
      <c r="G96" s="199"/>
      <c r="H96" s="199"/>
      <c r="I96" s="199"/>
      <c r="J96" s="199"/>
      <c r="K96" s="199"/>
      <c r="L96" s="200"/>
      <c r="M96" s="200"/>
      <c r="N96" s="199"/>
    </row>
    <row r="97" spans="1:14" ht="15.75">
      <c r="A97" s="43" t="s">
        <v>532</v>
      </c>
      <c r="B97" s="46" t="s">
        <v>348</v>
      </c>
      <c r="C97" s="250"/>
      <c r="D97" s="250"/>
      <c r="E97" s="199"/>
      <c r="F97" s="199"/>
      <c r="G97" s="199"/>
      <c r="H97" s="199"/>
      <c r="I97" s="199"/>
      <c r="J97" s="199"/>
      <c r="K97" s="199"/>
      <c r="L97" s="250"/>
      <c r="M97" s="250"/>
      <c r="N97" s="199"/>
    </row>
    <row r="98" spans="1:14" ht="16.5">
      <c r="A98" s="85" t="s">
        <v>682</v>
      </c>
      <c r="B98" s="86"/>
      <c r="C98" s="251"/>
      <c r="D98" s="251"/>
      <c r="E98" s="259"/>
      <c r="F98" s="259"/>
      <c r="G98" s="259"/>
      <c r="H98" s="259"/>
      <c r="I98" s="259"/>
      <c r="J98" s="259"/>
      <c r="K98" s="259"/>
      <c r="L98" s="251"/>
      <c r="M98" s="251"/>
      <c r="N98" s="259"/>
    </row>
    <row r="99" spans="1:14" ht="15.75">
      <c r="A99" s="89" t="s">
        <v>576</v>
      </c>
      <c r="B99" s="90" t="s">
        <v>349</v>
      </c>
      <c r="C99" s="253">
        <f>C97+C88+C83+C74+C60+C51+C26+C25</f>
        <v>61310000</v>
      </c>
      <c r="D99" s="253">
        <f>D97+D88+D83+D74+D60+D51+D26+D25</f>
        <v>62400979</v>
      </c>
      <c r="E99" s="253">
        <f>E97+E88+E83+E74+E60+E51+E26+E25</f>
        <v>62067458</v>
      </c>
      <c r="F99" s="261"/>
      <c r="G99" s="261"/>
      <c r="H99" s="261"/>
      <c r="I99" s="261"/>
      <c r="J99" s="261"/>
      <c r="K99" s="261"/>
      <c r="L99" s="253">
        <f>L97+L88+L83+L74+L60+L51+L26+L25</f>
        <v>61310000</v>
      </c>
      <c r="M99" s="253">
        <f>M97+M88+M83+M74+M60+M51+M26+M25</f>
        <v>62400979</v>
      </c>
      <c r="N99" s="253">
        <f>N97+N88+N83+N74+N60+N51+N26+N25</f>
        <v>62067458</v>
      </c>
    </row>
    <row r="100" spans="1:31" ht="15">
      <c r="A100" s="13" t="s">
        <v>569</v>
      </c>
      <c r="B100" s="5" t="s">
        <v>350</v>
      </c>
      <c r="C100" s="204"/>
      <c r="D100" s="204"/>
      <c r="E100" s="207"/>
      <c r="F100" s="207"/>
      <c r="G100" s="207"/>
      <c r="H100" s="207"/>
      <c r="I100" s="207"/>
      <c r="J100" s="207"/>
      <c r="K100" s="207"/>
      <c r="L100" s="262"/>
      <c r="M100" s="262"/>
      <c r="N100" s="207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  <c r="AE100" s="24"/>
    </row>
    <row r="101" spans="1:31" ht="15">
      <c r="A101" s="13" t="s">
        <v>353</v>
      </c>
      <c r="B101" s="5" t="s">
        <v>354</v>
      </c>
      <c r="C101" s="262"/>
      <c r="D101" s="262"/>
      <c r="E101" s="207"/>
      <c r="F101" s="207"/>
      <c r="G101" s="207"/>
      <c r="H101" s="207"/>
      <c r="I101" s="207"/>
      <c r="J101" s="207"/>
      <c r="K101" s="207"/>
      <c r="L101" s="262"/>
      <c r="M101" s="262"/>
      <c r="N101" s="207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ht="15">
      <c r="A102" s="13" t="s">
        <v>570</v>
      </c>
      <c r="B102" s="5" t="s">
        <v>355</v>
      </c>
      <c r="C102" s="262"/>
      <c r="D102" s="262"/>
      <c r="E102" s="207"/>
      <c r="F102" s="207"/>
      <c r="G102" s="207"/>
      <c r="H102" s="207"/>
      <c r="I102" s="207"/>
      <c r="J102" s="207"/>
      <c r="K102" s="207"/>
      <c r="L102" s="262"/>
      <c r="M102" s="262"/>
      <c r="N102" s="207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ht="15">
      <c r="A103" s="15" t="s">
        <v>533</v>
      </c>
      <c r="B103" s="7" t="s">
        <v>357</v>
      </c>
      <c r="C103" s="263"/>
      <c r="D103" s="263"/>
      <c r="E103" s="212"/>
      <c r="F103" s="212"/>
      <c r="G103" s="212"/>
      <c r="H103" s="212"/>
      <c r="I103" s="212"/>
      <c r="J103" s="212"/>
      <c r="K103" s="212"/>
      <c r="L103" s="263"/>
      <c r="M103" s="263"/>
      <c r="N103" s="212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4"/>
      <c r="AE103" s="24"/>
    </row>
    <row r="104" spans="1:31" ht="15">
      <c r="A104" s="36" t="s">
        <v>571</v>
      </c>
      <c r="B104" s="5" t="s">
        <v>358</v>
      </c>
      <c r="C104" s="262"/>
      <c r="D104" s="262"/>
      <c r="E104" s="211"/>
      <c r="F104" s="211"/>
      <c r="G104" s="211"/>
      <c r="H104" s="211"/>
      <c r="I104" s="211"/>
      <c r="J104" s="211"/>
      <c r="K104" s="211"/>
      <c r="L104" s="262"/>
      <c r="M104" s="262"/>
      <c r="N104" s="21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4"/>
      <c r="AE104" s="24"/>
    </row>
    <row r="105" spans="1:31" ht="15">
      <c r="A105" s="36" t="s">
        <v>539</v>
      </c>
      <c r="B105" s="5" t="s">
        <v>361</v>
      </c>
      <c r="C105" s="262"/>
      <c r="D105" s="262"/>
      <c r="E105" s="211"/>
      <c r="F105" s="211"/>
      <c r="G105" s="211"/>
      <c r="H105" s="211"/>
      <c r="I105" s="211"/>
      <c r="J105" s="211"/>
      <c r="K105" s="211"/>
      <c r="L105" s="262"/>
      <c r="M105" s="262"/>
      <c r="N105" s="21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ht="15">
      <c r="A106" s="13" t="s">
        <v>362</v>
      </c>
      <c r="B106" s="5" t="s">
        <v>363</v>
      </c>
      <c r="C106" s="262"/>
      <c r="D106" s="262"/>
      <c r="E106" s="207"/>
      <c r="F106" s="207"/>
      <c r="G106" s="207"/>
      <c r="H106" s="207"/>
      <c r="I106" s="207"/>
      <c r="J106" s="207"/>
      <c r="K106" s="207"/>
      <c r="L106" s="262"/>
      <c r="M106" s="262"/>
      <c r="N106" s="207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  <c r="AE106" s="24"/>
    </row>
    <row r="107" spans="1:31" ht="15">
      <c r="A107" s="13" t="s">
        <v>572</v>
      </c>
      <c r="B107" s="5" t="s">
        <v>364</v>
      </c>
      <c r="C107" s="262"/>
      <c r="D107" s="262"/>
      <c r="E107" s="207"/>
      <c r="F107" s="207"/>
      <c r="G107" s="207"/>
      <c r="H107" s="207"/>
      <c r="I107" s="207"/>
      <c r="J107" s="207"/>
      <c r="K107" s="207"/>
      <c r="L107" s="262"/>
      <c r="M107" s="262"/>
      <c r="N107" s="207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ht="15">
      <c r="A108" s="14" t="s">
        <v>536</v>
      </c>
      <c r="B108" s="7" t="s">
        <v>365</v>
      </c>
      <c r="C108" s="263"/>
      <c r="D108" s="263"/>
      <c r="E108" s="213"/>
      <c r="F108" s="213"/>
      <c r="G108" s="213"/>
      <c r="H108" s="213"/>
      <c r="I108" s="213"/>
      <c r="J108" s="213"/>
      <c r="K108" s="213"/>
      <c r="L108" s="263"/>
      <c r="M108" s="263"/>
      <c r="N108" s="213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4"/>
      <c r="AE108" s="24"/>
    </row>
    <row r="109" spans="1:31" ht="15">
      <c r="A109" s="36" t="s">
        <v>366</v>
      </c>
      <c r="B109" s="5" t="s">
        <v>367</v>
      </c>
      <c r="C109" s="262"/>
      <c r="D109" s="262"/>
      <c r="E109" s="211"/>
      <c r="F109" s="211"/>
      <c r="G109" s="211"/>
      <c r="H109" s="211"/>
      <c r="I109" s="211"/>
      <c r="J109" s="211"/>
      <c r="K109" s="211"/>
      <c r="L109" s="262"/>
      <c r="M109" s="262"/>
      <c r="N109" s="211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4"/>
      <c r="AE109" s="24"/>
    </row>
    <row r="110" spans="1:31" ht="15">
      <c r="A110" s="36" t="s">
        <v>368</v>
      </c>
      <c r="B110" s="5" t="s">
        <v>369</v>
      </c>
      <c r="C110" s="262"/>
      <c r="D110" s="262"/>
      <c r="E110" s="211"/>
      <c r="F110" s="211"/>
      <c r="G110" s="211"/>
      <c r="H110" s="211"/>
      <c r="I110" s="211"/>
      <c r="J110" s="211"/>
      <c r="K110" s="211"/>
      <c r="L110" s="262"/>
      <c r="M110" s="262"/>
      <c r="N110" s="211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ht="15">
      <c r="A111" s="14" t="s">
        <v>370</v>
      </c>
      <c r="B111" s="7" t="s">
        <v>371</v>
      </c>
      <c r="C111" s="263"/>
      <c r="D111" s="263"/>
      <c r="E111" s="211"/>
      <c r="F111" s="211"/>
      <c r="G111" s="211"/>
      <c r="H111" s="211"/>
      <c r="I111" s="211"/>
      <c r="J111" s="211"/>
      <c r="K111" s="211"/>
      <c r="L111" s="263"/>
      <c r="M111" s="263"/>
      <c r="N111" s="21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ht="15">
      <c r="A112" s="36" t="s">
        <v>372</v>
      </c>
      <c r="B112" s="5" t="s">
        <v>373</v>
      </c>
      <c r="C112" s="262"/>
      <c r="D112" s="262"/>
      <c r="E112" s="211"/>
      <c r="F112" s="211"/>
      <c r="G112" s="211"/>
      <c r="H112" s="211"/>
      <c r="I112" s="211"/>
      <c r="J112" s="211"/>
      <c r="K112" s="211"/>
      <c r="L112" s="262"/>
      <c r="M112" s="262"/>
      <c r="N112" s="21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ht="15">
      <c r="A113" s="36" t="s">
        <v>374</v>
      </c>
      <c r="B113" s="5" t="s">
        <v>375</v>
      </c>
      <c r="C113" s="262"/>
      <c r="D113" s="262"/>
      <c r="E113" s="211"/>
      <c r="F113" s="211"/>
      <c r="G113" s="211"/>
      <c r="H113" s="211"/>
      <c r="I113" s="211"/>
      <c r="J113" s="211"/>
      <c r="K113" s="211"/>
      <c r="L113" s="262"/>
      <c r="M113" s="262"/>
      <c r="N113" s="21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ht="15">
      <c r="A114" s="36" t="s">
        <v>376</v>
      </c>
      <c r="B114" s="5" t="s">
        <v>377</v>
      </c>
      <c r="C114" s="262"/>
      <c r="D114" s="262"/>
      <c r="E114" s="211"/>
      <c r="F114" s="211"/>
      <c r="G114" s="211"/>
      <c r="H114" s="211"/>
      <c r="I114" s="211"/>
      <c r="J114" s="211"/>
      <c r="K114" s="211"/>
      <c r="L114" s="262"/>
      <c r="M114" s="262"/>
      <c r="N114" s="21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ht="15">
      <c r="A115" s="37" t="s">
        <v>537</v>
      </c>
      <c r="B115" s="38" t="s">
        <v>378</v>
      </c>
      <c r="C115" s="263"/>
      <c r="D115" s="263"/>
      <c r="E115" s="213"/>
      <c r="F115" s="213"/>
      <c r="G115" s="213"/>
      <c r="H115" s="213"/>
      <c r="I115" s="213"/>
      <c r="J115" s="213"/>
      <c r="K115" s="213"/>
      <c r="L115" s="263"/>
      <c r="M115" s="263"/>
      <c r="N115" s="213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4"/>
      <c r="AE115" s="24"/>
    </row>
    <row r="116" spans="1:31" ht="15">
      <c r="A116" s="36" t="s">
        <v>379</v>
      </c>
      <c r="B116" s="5" t="s">
        <v>380</v>
      </c>
      <c r="C116" s="262"/>
      <c r="D116" s="262"/>
      <c r="E116" s="211"/>
      <c r="F116" s="211"/>
      <c r="G116" s="211"/>
      <c r="H116" s="211"/>
      <c r="I116" s="211"/>
      <c r="J116" s="211"/>
      <c r="K116" s="211"/>
      <c r="L116" s="262"/>
      <c r="M116" s="262"/>
      <c r="N116" s="21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ht="15">
      <c r="A117" s="13" t="s">
        <v>381</v>
      </c>
      <c r="B117" s="5" t="s">
        <v>382</v>
      </c>
      <c r="C117" s="262"/>
      <c r="D117" s="262"/>
      <c r="E117" s="207"/>
      <c r="F117" s="207"/>
      <c r="G117" s="207"/>
      <c r="H117" s="207"/>
      <c r="I117" s="207"/>
      <c r="J117" s="207"/>
      <c r="K117" s="207"/>
      <c r="L117" s="262"/>
      <c r="M117" s="262"/>
      <c r="N117" s="207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  <c r="AE117" s="24"/>
    </row>
    <row r="118" spans="1:31" ht="15">
      <c r="A118" s="36" t="s">
        <v>573</v>
      </c>
      <c r="B118" s="5" t="s">
        <v>383</v>
      </c>
      <c r="C118" s="262"/>
      <c r="D118" s="262"/>
      <c r="E118" s="211"/>
      <c r="F118" s="211"/>
      <c r="G118" s="211"/>
      <c r="H118" s="211"/>
      <c r="I118" s="211"/>
      <c r="J118" s="211"/>
      <c r="K118" s="211"/>
      <c r="L118" s="262"/>
      <c r="M118" s="262"/>
      <c r="N118" s="21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ht="15">
      <c r="A119" s="36" t="s">
        <v>542</v>
      </c>
      <c r="B119" s="5" t="s">
        <v>384</v>
      </c>
      <c r="C119" s="262"/>
      <c r="D119" s="262"/>
      <c r="E119" s="211"/>
      <c r="F119" s="211"/>
      <c r="G119" s="211"/>
      <c r="H119" s="211"/>
      <c r="I119" s="211"/>
      <c r="J119" s="211"/>
      <c r="K119" s="211"/>
      <c r="L119" s="262"/>
      <c r="M119" s="262"/>
      <c r="N119" s="21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ht="15">
      <c r="A120" s="37" t="s">
        <v>543</v>
      </c>
      <c r="B120" s="38" t="s">
        <v>388</v>
      </c>
      <c r="C120" s="263"/>
      <c r="D120" s="263"/>
      <c r="E120" s="213"/>
      <c r="F120" s="213"/>
      <c r="G120" s="213"/>
      <c r="H120" s="213"/>
      <c r="I120" s="213"/>
      <c r="J120" s="213"/>
      <c r="K120" s="213"/>
      <c r="L120" s="263"/>
      <c r="M120" s="263"/>
      <c r="N120" s="213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4"/>
      <c r="AE120" s="24"/>
    </row>
    <row r="121" spans="1:31" ht="15">
      <c r="A121" s="13" t="s">
        <v>389</v>
      </c>
      <c r="B121" s="5" t="s">
        <v>390</v>
      </c>
      <c r="C121" s="262"/>
      <c r="D121" s="262"/>
      <c r="E121" s="207"/>
      <c r="F121" s="207"/>
      <c r="G121" s="207"/>
      <c r="H121" s="207"/>
      <c r="I121" s="207"/>
      <c r="J121" s="207"/>
      <c r="K121" s="207"/>
      <c r="L121" s="262"/>
      <c r="M121" s="262"/>
      <c r="N121" s="207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  <c r="AE121" s="24"/>
    </row>
    <row r="122" spans="1:31" ht="15.75">
      <c r="A122" s="92" t="s">
        <v>577</v>
      </c>
      <c r="B122" s="93" t="s">
        <v>391</v>
      </c>
      <c r="C122" s="264"/>
      <c r="D122" s="264"/>
      <c r="E122" s="260"/>
      <c r="F122" s="260"/>
      <c r="G122" s="260"/>
      <c r="H122" s="260"/>
      <c r="I122" s="260"/>
      <c r="J122" s="260"/>
      <c r="K122" s="260"/>
      <c r="L122" s="264"/>
      <c r="M122" s="264"/>
      <c r="N122" s="260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ht="16.5">
      <c r="A123" s="101" t="s">
        <v>613</v>
      </c>
      <c r="B123" s="112"/>
      <c r="C123" s="265">
        <f>C99+C122</f>
        <v>61310000</v>
      </c>
      <c r="D123" s="265">
        <f>D99+D122</f>
        <v>62400979</v>
      </c>
      <c r="E123" s="265">
        <f>E99+E122</f>
        <v>62067458</v>
      </c>
      <c r="F123" s="266"/>
      <c r="G123" s="266"/>
      <c r="H123" s="266"/>
      <c r="I123" s="266"/>
      <c r="J123" s="266"/>
      <c r="K123" s="266"/>
      <c r="L123" s="265">
        <f>L122+L99</f>
        <v>61310000</v>
      </c>
      <c r="M123" s="265">
        <f>M122+M99</f>
        <v>62400979</v>
      </c>
      <c r="N123" s="265">
        <f>N122+N99</f>
        <v>62067458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5">
      <c r="B124" s="24"/>
      <c r="C124" s="24"/>
      <c r="D124" s="24"/>
      <c r="E124" s="138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5">
      <c r="B125" s="24"/>
      <c r="C125" s="24"/>
      <c r="D125" s="24"/>
      <c r="E125" s="138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5">
      <c r="B126" s="24"/>
      <c r="C126" s="24"/>
      <c r="D126" s="24"/>
      <c r="E126" s="138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5">
      <c r="B127" s="24"/>
      <c r="C127" s="24"/>
      <c r="D127" s="24"/>
      <c r="E127" s="138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5">
      <c r="B128" s="24"/>
      <c r="C128" s="24"/>
      <c r="D128" s="24"/>
      <c r="E128" s="138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5">
      <c r="B129" s="24"/>
      <c r="C129" s="24"/>
      <c r="D129" s="24"/>
      <c r="E129" s="138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5">
      <c r="B130" s="24"/>
      <c r="C130" s="24"/>
      <c r="D130" s="24"/>
      <c r="E130" s="138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5">
      <c r="B131" s="24"/>
      <c r="C131" s="24"/>
      <c r="D131" s="24"/>
      <c r="E131" s="138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5">
      <c r="B132" s="24"/>
      <c r="C132" s="24"/>
      <c r="D132" s="24"/>
      <c r="E132" s="138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5">
      <c r="B133" s="24"/>
      <c r="C133" s="24"/>
      <c r="D133" s="24"/>
      <c r="E133" s="138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5">
      <c r="B134" s="24"/>
      <c r="C134" s="24"/>
      <c r="D134" s="24"/>
      <c r="E134" s="138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5">
      <c r="B135" s="24"/>
      <c r="C135" s="24"/>
      <c r="D135" s="24"/>
      <c r="E135" s="138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5">
      <c r="B136" s="24"/>
      <c r="C136" s="24"/>
      <c r="D136" s="24"/>
      <c r="E136" s="138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5">
      <c r="B137" s="24"/>
      <c r="C137" s="24"/>
      <c r="D137" s="24"/>
      <c r="E137" s="138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5">
      <c r="B138" s="24"/>
      <c r="C138" s="24"/>
      <c r="D138" s="24"/>
      <c r="E138" s="138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5">
      <c r="B139" s="24"/>
      <c r="C139" s="24"/>
      <c r="D139" s="24"/>
      <c r="E139" s="138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5">
      <c r="B140" s="24"/>
      <c r="C140" s="24"/>
      <c r="D140" s="24"/>
      <c r="E140" s="138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5">
      <c r="B141" s="24"/>
      <c r="C141" s="24"/>
      <c r="D141" s="24"/>
      <c r="E141" s="138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5">
      <c r="B142" s="24"/>
      <c r="C142" s="24"/>
      <c r="D142" s="24"/>
      <c r="E142" s="138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5">
      <c r="B143" s="24"/>
      <c r="C143" s="24"/>
      <c r="D143" s="24"/>
      <c r="E143" s="138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5">
      <c r="B144" s="24"/>
      <c r="C144" s="24"/>
      <c r="D144" s="24"/>
      <c r="E144" s="138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5">
      <c r="B145" s="24"/>
      <c r="C145" s="24"/>
      <c r="D145" s="24"/>
      <c r="E145" s="138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5">
      <c r="B146" s="24"/>
      <c r="C146" s="24"/>
      <c r="D146" s="24"/>
      <c r="E146" s="138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5">
      <c r="B147" s="24"/>
      <c r="C147" s="24"/>
      <c r="D147" s="24"/>
      <c r="E147" s="138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5">
      <c r="B148" s="24"/>
      <c r="C148" s="24"/>
      <c r="D148" s="24"/>
      <c r="E148" s="138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5">
      <c r="B149" s="24"/>
      <c r="C149" s="24"/>
      <c r="D149" s="24"/>
      <c r="E149" s="138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5">
      <c r="B150" s="24"/>
      <c r="C150" s="24"/>
      <c r="D150" s="24"/>
      <c r="E150" s="138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5">
      <c r="B151" s="24"/>
      <c r="C151" s="24"/>
      <c r="D151" s="24"/>
      <c r="E151" s="138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5">
      <c r="B152" s="24"/>
      <c r="C152" s="24"/>
      <c r="D152" s="24"/>
      <c r="E152" s="138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5">
      <c r="B153" s="24"/>
      <c r="C153" s="24"/>
      <c r="D153" s="24"/>
      <c r="E153" s="138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5">
      <c r="B154" s="24"/>
      <c r="C154" s="24"/>
      <c r="D154" s="24"/>
      <c r="E154" s="138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5">
      <c r="B155" s="24"/>
      <c r="C155" s="24"/>
      <c r="D155" s="24"/>
      <c r="E155" s="138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5">
      <c r="B156" s="24"/>
      <c r="C156" s="24"/>
      <c r="D156" s="24"/>
      <c r="E156" s="138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5">
      <c r="B157" s="24"/>
      <c r="C157" s="24"/>
      <c r="D157" s="24"/>
      <c r="E157" s="138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5">
      <c r="B158" s="24"/>
      <c r="C158" s="24"/>
      <c r="D158" s="24"/>
      <c r="E158" s="138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5">
      <c r="B159" s="24"/>
      <c r="C159" s="24"/>
      <c r="D159" s="24"/>
      <c r="E159" s="138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5">
      <c r="B160" s="24"/>
      <c r="C160" s="24"/>
      <c r="D160" s="24"/>
      <c r="E160" s="138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5">
      <c r="B161" s="24"/>
      <c r="C161" s="24"/>
      <c r="D161" s="24"/>
      <c r="E161" s="138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5">
      <c r="B162" s="24"/>
      <c r="C162" s="24"/>
      <c r="D162" s="24"/>
      <c r="E162" s="138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5">
      <c r="B163" s="24"/>
      <c r="C163" s="24"/>
      <c r="D163" s="24"/>
      <c r="E163" s="138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5">
      <c r="B164" s="24"/>
      <c r="C164" s="24"/>
      <c r="D164" s="24"/>
      <c r="E164" s="138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5">
      <c r="B165" s="24"/>
      <c r="C165" s="24"/>
      <c r="D165" s="24"/>
      <c r="E165" s="138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5">
      <c r="B166" s="24"/>
      <c r="C166" s="24"/>
      <c r="D166" s="24"/>
      <c r="E166" s="138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5">
      <c r="B167" s="24"/>
      <c r="C167" s="24"/>
      <c r="D167" s="24"/>
      <c r="E167" s="138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5">
      <c r="B168" s="24"/>
      <c r="C168" s="24"/>
      <c r="D168" s="24"/>
      <c r="E168" s="138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5">
      <c r="B169" s="24"/>
      <c r="C169" s="24"/>
      <c r="D169" s="24"/>
      <c r="E169" s="138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5">
      <c r="B170" s="24"/>
      <c r="C170" s="24"/>
      <c r="D170" s="24"/>
      <c r="E170" s="138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5">
      <c r="B171" s="24"/>
      <c r="C171" s="24"/>
      <c r="D171" s="24"/>
      <c r="E171" s="138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5">
      <c r="B172" s="24"/>
      <c r="C172" s="24"/>
      <c r="D172" s="24"/>
      <c r="E172" s="138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2" r:id="rId1"/>
  <headerFooter>
    <oddHeader>&amp;R4.a  melléklet a 3/2017.(V.31.)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Aliz</cp:lastModifiedBy>
  <cp:lastPrinted>2017-05-11T09:32:45Z</cp:lastPrinted>
  <dcterms:created xsi:type="dcterms:W3CDTF">2014-01-03T21:48:14Z</dcterms:created>
  <dcterms:modified xsi:type="dcterms:W3CDTF">2017-06-01T16:05:48Z</dcterms:modified>
  <cp:category/>
  <cp:version/>
  <cp:contentType/>
  <cp:contentStatus/>
</cp:coreProperties>
</file>