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8952" firstSheet="10" activeTab="13"/>
  </bookViews>
  <sheets>
    <sheet name="1.1melléklet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melléklet" sheetId="9" r:id="rId9"/>
    <sheet name="9.melléklet" sheetId="10" r:id="rId10"/>
    <sheet name="9.1melléklet" sheetId="11" r:id="rId11"/>
    <sheet name="9.2melléklet" sheetId="12" r:id="rId12"/>
    <sheet name="10.melléklet" sheetId="13" r:id="rId13"/>
    <sheet name="11.melléklet" sheetId="14" r:id="rId14"/>
  </sheets>
  <definedNames/>
  <calcPr fullCalcOnLoad="1"/>
</workbook>
</file>

<file path=xl/sharedStrings.xml><?xml version="1.0" encoding="utf-8"?>
<sst xmlns="http://schemas.openxmlformats.org/spreadsheetml/2006/main" count="1189" uniqueCount="633">
  <si>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</si>
  <si>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</si>
  <si>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</si>
  <si>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</si>
  <si>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</si>
  <si>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</si>
  <si>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</si>
  <si>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</si>
  <si>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</si>
  <si>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</si>
  <si>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</si>
  <si>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</si>
  <si>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</si>
  <si>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</si>
  <si>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</si>
  <si>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</si>
  <si>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</si>
  <si>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</si>
  <si>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</si>
  <si>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</si>
  <si>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</si>
  <si>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</si>
  <si>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</si>
  <si>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</si>
  <si>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</si>
  <si>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</si>
  <si>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</si>
  <si>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</si>
  <si>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</si>
  <si>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</si>
  <si>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</si>
  <si>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</si>
  <si>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</si>
  <si>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</si>
  <si>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</si>
  <si>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</si>
  <si>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</si>
  <si>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</si>
  <si>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</si>
  <si>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</si>
  <si>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</si>
  <si>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</si>
  <si>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</si>
  <si>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</si>
  <si>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</si>
  <si>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</si>
  <si>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</si>
  <si>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</si>
  <si>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</si>
  <si>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</si>
  <si>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</si>
  <si>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</si>
  <si>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</si>
  <si>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</si>
  <si>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</si>
  <si>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</si>
  <si>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</si>
  <si>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</si>
  <si>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</si>
  <si>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</si>
  <si>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</si>
  <si>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</si>
  <si>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</si>
  <si>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</si>
  <si>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</si>
  <si>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</si>
  <si>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</si>
  <si>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</si>
  <si>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</si>
  <si>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</si>
  <si>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</si>
  <si>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</si>
  <si>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</si>
  <si>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</si>
  <si>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</si>
  <si>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</si>
  <si>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</si>
  <si>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</si>
  <si>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</si>
  <si>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</si>
  <si>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</si>
  <si>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</si>
  <si>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</si>
  <si>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</si>
  <si>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</si>
  <si>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</si>
  <si>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</si>
  <si>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</si>
  <si>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</si>
  <si>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</si>
  <si>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</si>
  <si>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</si>
  <si>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</si>
  <si>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</si>
  <si>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</si>
  <si>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</si>
  <si>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</si>
  <si>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</si>
  <si>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</si>
  <si>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</si>
  <si>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</si>
  <si>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</si>
  <si>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</si>
  <si>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</si>
  <si>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</si>
  <si>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</si>
  <si>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</si>
  <si>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Felhalmozási bevételek (=45+…+49)</t>
  </si>
  <si>
    <t>Működési célú átvett pénzeszközök (=51+52+53)</t>
  </si>
  <si>
    <t>Felhalmozási célú átvett pénzeszközök (=55+56+57)</t>
  </si>
  <si>
    <t>Jövedelemadók (=20+21)</t>
  </si>
  <si>
    <t>B1-B7. KÖLTSÉGVETÉSI BEVÉTELEK</t>
  </si>
  <si>
    <t>ROVAT</t>
  </si>
  <si>
    <t>MEGNEVEZÉSE</t>
  </si>
  <si>
    <t>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</si>
  <si>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</si>
  <si>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</si>
  <si>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</si>
  <si>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</si>
  <si>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</si>
  <si>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</si>
  <si>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</si>
  <si>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</si>
  <si>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</si>
  <si>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</si>
  <si>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</si>
  <si>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</si>
  <si>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</si>
  <si>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</si>
  <si>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</si>
  <si>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</si>
  <si>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</si>
  <si>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</si>
  <si>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</si>
  <si>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</si>
  <si>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</si>
  <si>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</si>
  <si>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</si>
  <si>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</si>
  <si>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</si>
  <si>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</si>
  <si>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</si>
  <si>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</si>
  <si>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</si>
  <si>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</si>
  <si>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</si>
  <si>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</si>
  <si>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</si>
  <si>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</si>
  <si>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</si>
  <si>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</si>
  <si>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</si>
  <si>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</si>
  <si>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</si>
  <si>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</si>
  <si>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</si>
  <si>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</si>
  <si>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</si>
  <si>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</si>
  <si>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</si>
  <si>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</si>
  <si>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B8</t>
  </si>
  <si>
    <t>B8. FINANSZÍROZÁSI BEVÉTELEK</t>
  </si>
  <si>
    <t>BEVÉTELEK ÖSSZESEN</t>
  </si>
  <si>
    <t>HIVATAL</t>
  </si>
  <si>
    <t>ÓVODA</t>
  </si>
  <si>
    <t>K1-K8 KÖLTSÉGVETÉSI KIADÁSOK</t>
  </si>
  <si>
    <t>ROVAT MEGNEVEZÉSE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</si>
  <si>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</si>
  <si>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</si>
  <si>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</si>
  <si>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</si>
  <si>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</si>
  <si>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</si>
  <si>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</si>
  <si>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</si>
  <si>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</si>
  <si>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</si>
  <si>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</si>
  <si>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</si>
  <si>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</si>
  <si>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</si>
  <si>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</si>
  <si>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</si>
  <si>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</si>
  <si>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</si>
  <si>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</si>
  <si>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</si>
  <si>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</si>
  <si>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</si>
  <si>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</si>
  <si>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</si>
  <si>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</si>
  <si>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</si>
  <si>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</si>
  <si>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</si>
  <si>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</si>
  <si>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</si>
  <si>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</si>
  <si>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</si>
  <si>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</si>
  <si>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</si>
  <si>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</si>
  <si>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</si>
  <si>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</si>
  <si>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</si>
  <si>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</si>
  <si>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</si>
  <si>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</si>
  <si>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</si>
  <si>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</si>
  <si>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</si>
  <si>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</si>
  <si>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</si>
  <si>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</si>
  <si>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</si>
  <si>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</si>
  <si>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</si>
  <si>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</si>
  <si>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</si>
  <si>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</si>
  <si>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</si>
  <si>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</si>
  <si>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</si>
  <si>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</si>
  <si>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</si>
  <si>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</si>
  <si>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</si>
  <si>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</si>
  <si>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</si>
  <si>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</si>
  <si>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</si>
  <si>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</si>
  <si>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</si>
  <si>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</si>
  <si>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</si>
  <si>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</si>
  <si>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</si>
  <si>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</si>
  <si>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</si>
  <si>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</si>
  <si>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</si>
  <si>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</si>
  <si>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</si>
  <si>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</si>
  <si>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</si>
  <si>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</si>
  <si>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</si>
  <si>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</si>
  <si>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</si>
  <si>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</si>
  <si>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</si>
  <si>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</si>
  <si>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</si>
  <si>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</si>
  <si>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</si>
  <si>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</si>
  <si>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</si>
  <si>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</si>
  <si>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</si>
  <si>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</si>
  <si>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</si>
  <si>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</si>
  <si>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</si>
  <si>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</si>
  <si>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</si>
  <si>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</si>
  <si>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</si>
  <si>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</si>
  <si>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</si>
  <si>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</si>
  <si>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</si>
  <si>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</si>
  <si>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</si>
  <si>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</si>
  <si>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</si>
  <si>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</si>
  <si>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</si>
  <si>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</si>
  <si>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</si>
  <si>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</si>
  <si>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</si>
  <si>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</si>
  <si>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</si>
  <si>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</si>
  <si>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</si>
  <si>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</si>
  <si>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</si>
  <si>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</si>
  <si>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</si>
  <si>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</si>
  <si>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</si>
  <si>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</si>
  <si>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</si>
  <si>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</si>
  <si>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</si>
  <si>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</si>
  <si>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</si>
  <si>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</si>
  <si>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</si>
  <si>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</si>
  <si>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</si>
  <si>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</si>
  <si>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</si>
  <si>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</si>
  <si>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</si>
  <si>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</si>
  <si>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</si>
  <si>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</si>
  <si>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</si>
  <si>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</si>
  <si>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</si>
  <si>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</si>
  <si>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</si>
  <si>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</si>
  <si>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</si>
  <si>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</si>
  <si>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</si>
  <si>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</si>
  <si>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</si>
  <si>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</si>
  <si>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</si>
  <si>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</si>
  <si>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</si>
  <si>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</si>
  <si>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</si>
  <si>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</si>
  <si>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</si>
  <si>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</si>
  <si>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</si>
  <si>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</si>
  <si>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</si>
  <si>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</si>
  <si>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</si>
  <si>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</si>
  <si>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K9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</si>
  <si>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</si>
  <si>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</si>
  <si>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</si>
  <si>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</si>
  <si>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</si>
  <si>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</si>
  <si>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</si>
  <si>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</si>
  <si>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</si>
  <si>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</si>
  <si>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</si>
  <si>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</si>
  <si>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</si>
  <si>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</si>
  <si>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</si>
  <si>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</si>
  <si>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</si>
  <si>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</si>
  <si>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</si>
  <si>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</si>
  <si>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</si>
  <si>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</si>
  <si>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</si>
  <si>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</si>
  <si>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Központi irányítószervi támogatás folyósítása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</si>
  <si>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</si>
  <si>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</si>
  <si>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</si>
  <si>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</si>
  <si>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</si>
  <si>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</si>
  <si>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</si>
  <si>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</si>
  <si>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</si>
  <si>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</si>
  <si>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</si>
  <si>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</si>
  <si>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</si>
  <si>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</si>
  <si>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</si>
  <si>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</si>
  <si>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</si>
  <si>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K9</t>
  </si>
  <si>
    <t>KIADÁSOK MINDÖSSZESEN:</t>
  </si>
  <si>
    <t>ÖSSZES</t>
  </si>
  <si>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</si>
  <si>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</si>
  <si>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</si>
  <si>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</si>
  <si>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</si>
  <si>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</si>
  <si>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</si>
  <si>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</si>
  <si>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</si>
  <si>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</si>
  <si>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</si>
  <si>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</si>
  <si>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</si>
  <si>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</si>
  <si>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</si>
  <si>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</si>
  <si>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</si>
  <si>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</si>
  <si>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</si>
  <si>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</si>
  <si>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</si>
  <si>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</si>
  <si>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</si>
  <si>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</si>
  <si>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</si>
  <si>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</si>
  <si>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</si>
  <si>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</si>
  <si>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</si>
  <si>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</si>
  <si>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</si>
  <si>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</si>
  <si>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</si>
  <si>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</si>
  <si>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</si>
  <si>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</si>
  <si>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</si>
  <si>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</si>
  <si>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</si>
  <si>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</si>
  <si>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</si>
  <si>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</si>
  <si>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Beruházások</t>
  </si>
  <si>
    <t>Felújítások</t>
  </si>
  <si>
    <t>28.</t>
  </si>
  <si>
    <t>29.</t>
  </si>
  <si>
    <t>30.</t>
  </si>
  <si>
    <t>31.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</si>
  <si>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</si>
  <si>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</si>
  <si>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</si>
  <si>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</si>
  <si>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</si>
  <si>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</si>
  <si>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</si>
  <si>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</si>
  <si>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</si>
  <si>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</si>
  <si>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</si>
  <si>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</si>
  <si>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</si>
  <si>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</si>
  <si>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</si>
  <si>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</si>
  <si>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</si>
  <si>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</si>
  <si>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</si>
  <si>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</si>
  <si>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</si>
  <si>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</si>
  <si>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</si>
  <si>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</si>
  <si>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</si>
  <si>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</si>
  <si>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Ezer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</si>
  <si>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</si>
  <si>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</si>
  <si>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</si>
  <si>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</si>
  <si>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</si>
  <si>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</si>
  <si>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</si>
  <si>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</si>
  <si>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</si>
  <si>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</si>
  <si>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</si>
  <si>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</si>
  <si>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</si>
  <si>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</si>
  <si>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</si>
  <si>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</si>
  <si>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</si>
  <si>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</si>
  <si>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Támogatott szervezet neve</t>
  </si>
  <si>
    <t>32.</t>
  </si>
  <si>
    <t>33.</t>
  </si>
  <si>
    <t>Nem kötelező!</t>
  </si>
  <si>
    <t>Önkormányzat működési támogatása</t>
  </si>
  <si>
    <t>Működési célú támogatások áht-n belülről</t>
  </si>
  <si>
    <t>Működési bevételek</t>
  </si>
  <si>
    <t>Működési célú átvett pénzeszközök</t>
  </si>
  <si>
    <t>Működési finanszírozási bevételek</t>
  </si>
  <si>
    <t>ebből tartalékok</t>
  </si>
  <si>
    <t xml:space="preserve">Költségvetési és finanszírozási bevételek összesen </t>
  </si>
  <si>
    <t xml:space="preserve">BEVÉTEL ÖSSZESEN </t>
  </si>
  <si>
    <t>Működési finanszírozási kiadások</t>
  </si>
  <si>
    <t xml:space="preserve">Költségvetési és finanszírozási kiadások összesen </t>
  </si>
  <si>
    <t xml:space="preserve">KIADÁSOK ÖSSZESEN </t>
  </si>
  <si>
    <t>Felhalmozási célú támogatások bevételei áht-on belülről</t>
  </si>
  <si>
    <t>Felhamozáci célú átvett pénzeszközök</t>
  </si>
  <si>
    <t>Egyéb felhalmozási célú kiadások</t>
  </si>
  <si>
    <t>Felhalmozási költségvetési bevételek összesen:</t>
  </si>
  <si>
    <t>Felhalmozási költségvetési kiadások összesen:</t>
  </si>
  <si>
    <t>Felhalmozási finanszírozási bevételek</t>
  </si>
  <si>
    <t>Felhalmozási finanszírozási kiadások</t>
  </si>
  <si>
    <t>Felhalmozási célú finanszírozási bevételek összesen</t>
  </si>
  <si>
    <t xml:space="preserve">Felhalmozási célú finanszírozási kiadások összesen
</t>
  </si>
  <si>
    <t>Beruházási  kiadások előirányzata beruházásonként</t>
  </si>
  <si>
    <t xml:space="preserve">
2014. év utáni szükséglet
</t>
  </si>
  <si>
    <t>2014. év utáni szükséglet
(6=2 - 4 - 5)</t>
  </si>
  <si>
    <t>Önkormányzat működési támog.</t>
  </si>
  <si>
    <t>Műk.célú tám. Áht-n belülről</t>
  </si>
  <si>
    <t>Működési célú átvett pénzeszk.</t>
  </si>
  <si>
    <t>Felhalmozási célú tám.bev.áht-nb.</t>
  </si>
  <si>
    <t>Felhalmozási célú átvett pe.</t>
  </si>
  <si>
    <t xml:space="preserve">MŰKÖDÉSI BEVÉTEL ÖSSZESEN </t>
  </si>
  <si>
    <t xml:space="preserve">FELHALMOZÁSI BEVÉTEL ÖSSZESEN </t>
  </si>
  <si>
    <t xml:space="preserve">MŰKÖDÉSI KIADÁSOK ÖSSZESEN </t>
  </si>
  <si>
    <t xml:space="preserve">FELHALMOZÁSI KIADÁSOK ÖSSZESEN </t>
  </si>
  <si>
    <t>KIADÁSOK ÖSSZESEN</t>
  </si>
  <si>
    <t>ÖNKÉNT VÁLLALT FELADATOK</t>
  </si>
  <si>
    <t>KÖTELEZŐ FELADATOK</t>
  </si>
  <si>
    <t>ÁLLAMIGAZGATÁSI FELADATOK</t>
  </si>
  <si>
    <t>MEGNEVEZÉS</t>
  </si>
  <si>
    <t>Teljes munkaidőben</t>
  </si>
  <si>
    <t>foglalkoztatottak</t>
  </si>
  <si>
    <t>Részmunkaidőben</t>
  </si>
  <si>
    <t>Állományba nem</t>
  </si>
  <si>
    <t>tartozók</t>
  </si>
  <si>
    <t>Közfoglalkoztatottak</t>
  </si>
  <si>
    <t>Önkormányzat</t>
  </si>
  <si>
    <t>Polgármesteri Hivatal</t>
  </si>
  <si>
    <t>Óvoda</t>
  </si>
  <si>
    <t>K916</t>
  </si>
  <si>
    <t>Működési célú bevételek és kiadások mérlege (önkormányzati szinten)</t>
  </si>
  <si>
    <t>BEVÉTEL</t>
  </si>
  <si>
    <t>KIADÁS</t>
  </si>
  <si>
    <t>Működési költségvetési bevétel</t>
  </si>
  <si>
    <t>Működési költségvetési kiadás</t>
  </si>
  <si>
    <t>Személyi juttatás</t>
  </si>
  <si>
    <t>Munkaadót terhelő járulékok és szociális hozzájárulási adó</t>
  </si>
  <si>
    <t>Dologi kiadás</t>
  </si>
  <si>
    <t>Egyéb működési célú kiadás</t>
  </si>
  <si>
    <t>Működési célú ávett pénzeszköz</t>
  </si>
  <si>
    <t>ebből: tartalékok</t>
  </si>
  <si>
    <t xml:space="preserve">         egyéb működési célú támogatások áht-n belülre</t>
  </si>
  <si>
    <t xml:space="preserve">         egyéb működési célú támogatások áht-n kívülre</t>
  </si>
  <si>
    <t>Működési költségvetési bevételek összesen</t>
  </si>
  <si>
    <t>Működési költségvetési kiadás összesen</t>
  </si>
  <si>
    <t>MŰKÖDÉSI KÖLTSÉGVETÉSI EGYENLEG</t>
  </si>
  <si>
    <t>MŰKÖDÉSI BEVÉTEL ÖSSZESEN</t>
  </si>
  <si>
    <t>MŰKÖDÉSI KIADÁS ÖSSZESEN</t>
  </si>
  <si>
    <t>Beruházási célú, előzetesen felszámított áfa</t>
  </si>
  <si>
    <t>Ellátottak pénzbeli juttatásai</t>
  </si>
  <si>
    <t>Nyugdíjas Egyesület</t>
  </si>
  <si>
    <t>Egyházak</t>
  </si>
  <si>
    <t>ezer forintban</t>
  </si>
  <si>
    <t>Vöröskereszt</t>
  </si>
  <si>
    <t>Egyéb alapítványok</t>
  </si>
  <si>
    <t>Fekete Sasok</t>
  </si>
  <si>
    <t>CESZ Bőnyi Szervezete</t>
  </si>
  <si>
    <t xml:space="preserve">Bőnyi TEB </t>
  </si>
  <si>
    <t>Polgárőrség</t>
  </si>
  <si>
    <t>Bőnyi SE</t>
  </si>
  <si>
    <t>Falumegújítás</t>
  </si>
  <si>
    <t>3. melléklet a …/2014. (II.25.) ÖK rendelethez</t>
  </si>
  <si>
    <t xml:space="preserve">Összeg </t>
  </si>
  <si>
    <t xml:space="preserve">eFt-ban </t>
  </si>
  <si>
    <t>1.1 melléklet a …./2014. (II.25.) ÖK rendeletehez</t>
  </si>
  <si>
    <t>TLH Egyesület</t>
  </si>
  <si>
    <t>ÖNKORMÁNYZAT</t>
  </si>
  <si>
    <t>eredeti</t>
  </si>
  <si>
    <t>összeg</t>
  </si>
  <si>
    <t>Támogatás összege eredeti</t>
  </si>
  <si>
    <t>Támogatás összege módosított</t>
  </si>
  <si>
    <t xml:space="preserve">                                          </t>
  </si>
  <si>
    <t>2015. évi előirányzat</t>
  </si>
  <si>
    <t>Felhasználás
2015. XII.31-ig</t>
  </si>
  <si>
    <t xml:space="preserve">2015. évi előirányzat </t>
  </si>
  <si>
    <t>Egyéb tárgyi eszközök beszerzése, létesítése:</t>
  </si>
  <si>
    <t xml:space="preserve">     - fénymásoló (önkormányzat)</t>
  </si>
  <si>
    <t xml:space="preserve">     - faluház hangosítás</t>
  </si>
  <si>
    <t xml:space="preserve">         - hallásvizsgáló készülék (védőnő)</t>
  </si>
  <si>
    <t xml:space="preserve">     - temető kerítés</t>
  </si>
  <si>
    <t xml:space="preserve">         - bútorzat, berendezési tárgyak (óvoda)</t>
  </si>
  <si>
    <t>Ingatlanok felújítása:</t>
  </si>
  <si>
    <t xml:space="preserve">     - nyílászárócsere (tornacsarnok)</t>
  </si>
  <si>
    <t xml:space="preserve">     - kazáncsere (önkormányzat, református iskola)</t>
  </si>
  <si>
    <t xml:space="preserve">     - munkaépület</t>
  </si>
  <si>
    <t>Felújítási célú, előzetesen felszámított áfa</t>
  </si>
  <si>
    <t>2016  után</t>
  </si>
  <si>
    <t>2016 után</t>
  </si>
  <si>
    <t>Önkormányzaton kívüli EU-s projektekhez történő hozzájárulás 2015. évi előirányzat</t>
  </si>
  <si>
    <t>Előirányzat-felhasználási terv
2015. évre</t>
  </si>
  <si>
    <t>K I M U T A T Á S
a 2015. évben céljelleggel juttatott támogatásokról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</si>
  <si>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</si>
  <si>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</si>
  <si>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</si>
  <si>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</si>
  <si>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</si>
  <si>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</si>
  <si>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</si>
  <si>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</si>
  <si>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</si>
  <si>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</si>
  <si>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</si>
  <si>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</si>
  <si>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 xml:space="preserve">Belföldi finanszírozás kiadásai </t>
  </si>
  <si>
    <t xml:space="preserve">Finanszírozási kiadások </t>
  </si>
  <si>
    <t xml:space="preserve">Önkormányzatok működési támogatásai </t>
  </si>
  <si>
    <t xml:space="preserve">Működési célú támogatások államháztartáson belülről </t>
  </si>
  <si>
    <t xml:space="preserve">Felhalmozási célú támogatások államháztartáson belülről </t>
  </si>
  <si>
    <t>Termékek és szolgáltatások adói</t>
  </si>
  <si>
    <t xml:space="preserve">Közhatalmi bevételek </t>
  </si>
  <si>
    <t xml:space="preserve">Működési bevételek </t>
  </si>
  <si>
    <t xml:space="preserve">Költségvetési bevételek </t>
  </si>
  <si>
    <t xml:space="preserve">Maradvány igénybevétele </t>
  </si>
  <si>
    <t xml:space="preserve">Belföldi finanszírozás bevételei </t>
  </si>
  <si>
    <t xml:space="preserve">Finanszírozási bevételek </t>
  </si>
  <si>
    <t>Bőnyi Polgármesteri Hivatal 2015. évi költségvetési bevételei és kiadásai kötelező, önként vállalt és államigazgatási feladatok bontásban</t>
  </si>
  <si>
    <t>Szivárvány Egységes Óvoda-Bölcsőde 2015. évi költségvetési bevételei és kiadásai kötelező, önként vállalt és államigazgatási feladatok bontásban</t>
  </si>
  <si>
    <r>
      <t>ÖNKÉNT VÁLLALT FELADATOK</t>
    </r>
    <r>
      <rPr>
        <sz val="10"/>
        <rFont val="Times New Roman CE"/>
        <family val="0"/>
      </rPr>
      <t xml:space="preserve"> (IKSZT, egyházak és civil szervezetek támogatása)</t>
    </r>
  </si>
  <si>
    <t>Bőny Község Önkormányzata 2015. évi költségvetési bevételei és kiadásai kötelező, önként vállalt és államigazgatási feladatok bontásban</t>
  </si>
  <si>
    <r>
      <t xml:space="preserve">ÁLLAMIGAZGATÁSI FELADATOK </t>
    </r>
    <r>
      <rPr>
        <sz val="10"/>
        <rFont val="Times New Roman CE"/>
        <family val="0"/>
      </rPr>
      <t>(polgármesteri tisztség, képviselők juttatásai)</t>
    </r>
  </si>
  <si>
    <t xml:space="preserve">BŐNY KÖZSÉG ÖNKORMÁNYZATA 2015. ÉVI ENGEDÉLYEZETT LÉTSZÁMA </t>
  </si>
  <si>
    <t>Az önkormányzat által adott közvetett támogatások</t>
  </si>
  <si>
    <t>Sorszám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</si>
  <si>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</si>
  <si>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</si>
  <si>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</si>
  <si>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</si>
  <si>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1. melléklet a 1/2015. (II.10.) ÖK rendelethez</t>
  </si>
  <si>
    <t>2. melléklet a 1/2015. (II.10.) ÖK rendelethez</t>
  </si>
  <si>
    <t>4. melléklet a 1/2015. (II.10.) ÖK rendelethez</t>
  </si>
  <si>
    <t>5. melléklet a 1/2015. (II.10.) ÖK rendelethez</t>
  </si>
  <si>
    <t>6. melléklet a 1/2015. (II.10.) ÖK rendelethez</t>
  </si>
  <si>
    <t>7. melléklet a 1/2015. (II.10.) ÖK rendelethez</t>
  </si>
  <si>
    <t>8. melléklet a 1/2015. (II.10.) ÖK rendelethez</t>
  </si>
  <si>
    <t>9. melléklet a 1/2015. (II.10.)) ÖK rendelethez</t>
  </si>
  <si>
    <t>9.1 melléklet a 1/2015. (II.10.) ÖK rendelethez</t>
  </si>
  <si>
    <t>9.2 melléklet a 1/2015. (II.10.) ÖK rendelethez</t>
  </si>
  <si>
    <t>10. melléklet a 1/2015. (II.10.) ÖK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</si>
</sst>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\ ##########"/>
    <numFmt numFmtId="167" formatCode="0__"/>
    <numFmt numFmtId="168" formatCode="\ ##########.0"/>
    <numFmt numFmtId="169" formatCode="\ ##########.00"/>
    <numFmt numFmtId="170" formatCode="#,###"/>
    <numFmt numFmtId="171" formatCode="#"/>
    <numFmt numFmtId="172" formatCode="_-* #,##0\ _F_t_-;\-* #,##0\ _F_t_-;_-* &quot;-&quot;??\ _F_t_-;_-@_-"/>
    <numFmt numFmtId="173" formatCode="[$-40E]yyyy\.\ mmmm\ d\.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b/>
      <sz val="11"/>
      <name val="Times New Roman CE"/>
      <family val="0"/>
    </font>
    <font>
      <b/>
      <sz val="12"/>
      <name val="Arial"/>
      <family val="2"/>
    </font>
    <font>
      <b/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lightHorizontal"/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57" applyFont="1" applyFill="1" applyBorder="1" applyAlignment="1">
      <alignment horizontal="left" vertical="center" wrapText="1"/>
      <protection/>
    </xf>
    <xf numFmtId="0" fontId="19" fillId="0" borderId="0" xfId="57" applyFont="1" applyFill="1" applyBorder="1" applyAlignment="1">
      <alignment horizontal="left" vertical="center"/>
      <protection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0" fontId="22" fillId="0" borderId="0" xfId="56" applyNumberFormat="1" applyFill="1" applyAlignment="1" applyProtection="1">
      <alignment vertical="center" wrapText="1"/>
      <protection/>
    </xf>
    <xf numFmtId="170" fontId="26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ill="1" applyAlignment="1" applyProtection="1">
      <alignment horizontal="centerContinuous" vertical="center"/>
      <protection/>
    </xf>
    <xf numFmtId="170" fontId="22" fillId="0" borderId="0" xfId="56" applyNumberFormat="1" applyFill="1" applyAlignment="1" applyProtection="1">
      <alignment horizontal="center" vertical="center" wrapText="1"/>
      <protection/>
    </xf>
    <xf numFmtId="170" fontId="28" fillId="0" borderId="0" xfId="56" applyNumberFormat="1" applyFont="1" applyFill="1" applyAlignment="1" applyProtection="1">
      <alignment horizontal="right" vertical="center"/>
      <protection/>
    </xf>
    <xf numFmtId="170" fontId="29" fillId="0" borderId="11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2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1" xfId="56" applyNumberFormat="1" applyFont="1" applyFill="1" applyBorder="1" applyAlignment="1" applyProtection="1">
      <alignment horizontal="center" vertical="center" wrapText="1"/>
      <protection/>
    </xf>
    <xf numFmtId="170" fontId="29" fillId="0" borderId="12" xfId="56" applyNumberFormat="1" applyFont="1" applyFill="1" applyBorder="1" applyAlignment="1" applyProtection="1">
      <alignment horizontal="center" vertical="center" wrapText="1"/>
      <protection/>
    </xf>
    <xf numFmtId="170" fontId="29" fillId="0" borderId="13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170" fontId="31" fillId="0" borderId="14" xfId="56" applyNumberFormat="1" applyFont="1" applyFill="1" applyBorder="1" applyAlignment="1" applyProtection="1">
      <alignment horizontal="center" vertical="center" wrapText="1"/>
      <protection/>
    </xf>
    <xf numFmtId="170" fontId="31" fillId="0" borderId="11" xfId="56" applyNumberFormat="1" applyFont="1" applyFill="1" applyBorder="1" applyAlignment="1" applyProtection="1">
      <alignment horizontal="center" vertical="center" wrapText="1"/>
      <protection/>
    </xf>
    <xf numFmtId="170" fontId="31" fillId="0" borderId="12" xfId="56" applyNumberFormat="1" applyFont="1" applyFill="1" applyBorder="1" applyAlignment="1" applyProtection="1">
      <alignment horizontal="center" vertical="center" wrapText="1"/>
      <protection/>
    </xf>
    <xf numFmtId="170" fontId="22" fillId="0" borderId="15" xfId="56" applyNumberFormat="1" applyFill="1" applyBorder="1" applyAlignment="1" applyProtection="1">
      <alignment horizontal="left" vertical="center" wrapText="1" indent="1"/>
      <protection/>
    </xf>
    <xf numFmtId="170" fontId="32" fillId="0" borderId="16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8" xfId="56" applyNumberFormat="1" applyFill="1" applyBorder="1" applyAlignment="1" applyProtection="1">
      <alignment horizontal="lef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2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4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2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1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22" fillId="0" borderId="18" xfId="56" applyNumberFormat="1" applyFont="1" applyFill="1" applyBorder="1" applyAlignment="1" applyProtection="1">
      <alignment horizontal="left" vertical="center" wrapText="1" indent="1"/>
      <protection/>
    </xf>
    <xf numFmtId="170" fontId="29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4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5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0" xfId="56" applyNumberFormat="1" applyFill="1" applyAlignment="1">
      <alignment vertical="center" wrapText="1"/>
      <protection/>
    </xf>
    <xf numFmtId="170" fontId="28" fillId="0" borderId="0" xfId="56" applyNumberFormat="1" applyFont="1" applyFill="1" applyAlignment="1" applyProtection="1">
      <alignment horizontal="right" wrapText="1"/>
      <protection/>
    </xf>
    <xf numFmtId="170" fontId="30" fillId="0" borderId="0" xfId="56" applyNumberFormat="1" applyFont="1" applyFill="1" applyAlignment="1">
      <alignment horizontal="center" vertical="center" wrapText="1"/>
      <protection/>
    </xf>
    <xf numFmtId="170" fontId="31" fillId="0" borderId="25" xfId="56" applyNumberFormat="1" applyFont="1" applyFill="1" applyBorder="1" applyAlignment="1" applyProtection="1">
      <alignment horizontal="center" vertical="center" wrapText="1"/>
      <protection/>
    </xf>
    <xf numFmtId="170" fontId="31" fillId="0" borderId="26" xfId="56" applyNumberFormat="1" applyFont="1" applyFill="1" applyBorder="1" applyAlignment="1" applyProtection="1">
      <alignment horizontal="center" vertical="center" wrapText="1"/>
      <protection/>
    </xf>
    <xf numFmtId="170" fontId="31" fillId="0" borderId="27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>
      <alignment vertical="center" wrapText="1"/>
      <protection/>
    </xf>
    <xf numFmtId="170" fontId="22" fillId="0" borderId="0" xfId="56" applyNumberFormat="1" applyFill="1" applyAlignment="1">
      <alignment horizontal="center" vertical="center" wrapText="1"/>
      <protection/>
    </xf>
    <xf numFmtId="0" fontId="22" fillId="0" borderId="0" xfId="56" applyFill="1" applyProtection="1">
      <alignment/>
      <protection/>
    </xf>
    <xf numFmtId="0" fontId="22" fillId="0" borderId="0" xfId="56" applyFill="1">
      <alignment/>
      <protection/>
    </xf>
    <xf numFmtId="0" fontId="26" fillId="0" borderId="0" xfId="56" applyFont="1" applyFill="1" applyProtection="1">
      <alignment/>
      <protection/>
    </xf>
    <xf numFmtId="0" fontId="29" fillId="0" borderId="28" xfId="56" applyFont="1" applyFill="1" applyBorder="1" applyAlignment="1" applyProtection="1">
      <alignment vertical="center"/>
      <protection/>
    </xf>
    <xf numFmtId="0" fontId="29" fillId="0" borderId="29" xfId="56" applyFont="1" applyFill="1" applyBorder="1" applyAlignment="1" applyProtection="1">
      <alignment horizontal="center" vertical="center"/>
      <protection/>
    </xf>
    <xf numFmtId="0" fontId="29" fillId="0" borderId="30" xfId="56" applyFont="1" applyFill="1" applyBorder="1" applyAlignment="1" applyProtection="1">
      <alignment horizontal="center" vertical="center"/>
      <protection/>
    </xf>
    <xf numFmtId="49" fontId="32" fillId="0" borderId="31" xfId="56" applyNumberFormat="1" applyFont="1" applyFill="1" applyBorder="1" applyAlignment="1" applyProtection="1">
      <alignment vertical="center"/>
      <protection/>
    </xf>
    <xf numFmtId="3" fontId="32" fillId="0" borderId="32" xfId="56" applyNumberFormat="1" applyFont="1" applyFill="1" applyBorder="1" applyAlignment="1" applyProtection="1">
      <alignment vertical="center"/>
      <protection locked="0"/>
    </xf>
    <xf numFmtId="3" fontId="32" fillId="0" borderId="33" xfId="56" applyNumberFormat="1" applyFont="1" applyFill="1" applyBorder="1" applyAlignment="1" applyProtection="1">
      <alignment vertical="center"/>
      <protection/>
    </xf>
    <xf numFmtId="49" fontId="33" fillId="0" borderId="19" xfId="56" applyNumberFormat="1" applyFont="1" applyFill="1" applyBorder="1" applyAlignment="1" applyProtection="1" quotePrefix="1">
      <alignment horizontal="left" vertical="center" indent="1"/>
      <protection/>
    </xf>
    <xf numFmtId="3" fontId="33" fillId="0" borderId="10" xfId="56" applyNumberFormat="1" applyFont="1" applyFill="1" applyBorder="1" applyAlignment="1" applyProtection="1">
      <alignment vertical="center"/>
      <protection locked="0"/>
    </xf>
    <xf numFmtId="3" fontId="33" fillId="0" borderId="34" xfId="56" applyNumberFormat="1" applyFont="1" applyFill="1" applyBorder="1" applyAlignment="1" applyProtection="1">
      <alignment vertical="center"/>
      <protection/>
    </xf>
    <xf numFmtId="49" fontId="32" fillId="0" borderId="19" xfId="56" applyNumberFormat="1" applyFont="1" applyFill="1" applyBorder="1" applyAlignment="1" applyProtection="1">
      <alignment vertical="center"/>
      <protection/>
    </xf>
    <xf numFmtId="3" fontId="32" fillId="0" borderId="10" xfId="56" applyNumberFormat="1" applyFont="1" applyFill="1" applyBorder="1" applyAlignment="1" applyProtection="1">
      <alignment vertical="center"/>
      <protection locked="0"/>
    </xf>
    <xf numFmtId="3" fontId="32" fillId="0" borderId="34" xfId="56" applyNumberFormat="1" applyFont="1" applyFill="1" applyBorder="1" applyAlignment="1" applyProtection="1">
      <alignment vertical="center"/>
      <protection/>
    </xf>
    <xf numFmtId="49" fontId="32" fillId="0" borderId="35" xfId="56" applyNumberFormat="1" applyFont="1" applyFill="1" applyBorder="1" applyAlignment="1" applyProtection="1">
      <alignment vertical="center"/>
      <protection locked="0"/>
    </xf>
    <xf numFmtId="3" fontId="32" fillId="0" borderId="36" xfId="56" applyNumberFormat="1" applyFont="1" applyFill="1" applyBorder="1" applyAlignment="1" applyProtection="1">
      <alignment vertical="center"/>
      <protection locked="0"/>
    </xf>
    <xf numFmtId="49" fontId="29" fillId="0" borderId="11" xfId="56" applyNumberFormat="1" applyFont="1" applyFill="1" applyBorder="1" applyAlignment="1" applyProtection="1">
      <alignment vertical="center"/>
      <protection/>
    </xf>
    <xf numFmtId="3" fontId="32" fillId="0" borderId="12" xfId="56" applyNumberFormat="1" applyFont="1" applyFill="1" applyBorder="1" applyAlignment="1" applyProtection="1">
      <alignment vertical="center"/>
      <protection/>
    </xf>
    <xf numFmtId="3" fontId="32" fillId="0" borderId="13" xfId="56" applyNumberFormat="1" applyFont="1" applyFill="1" applyBorder="1" applyAlignment="1" applyProtection="1">
      <alignment vertical="center"/>
      <protection/>
    </xf>
    <xf numFmtId="0" fontId="22" fillId="0" borderId="0" xfId="56" applyFill="1" applyAlignment="1" applyProtection="1">
      <alignment vertical="center"/>
      <protection/>
    </xf>
    <xf numFmtId="49" fontId="32" fillId="0" borderId="19" xfId="56" applyNumberFormat="1" applyFont="1" applyFill="1" applyBorder="1" applyAlignment="1" applyProtection="1">
      <alignment horizontal="left" vertical="center"/>
      <protection/>
    </xf>
    <xf numFmtId="49" fontId="32" fillId="0" borderId="19" xfId="56" applyNumberFormat="1" applyFont="1" applyFill="1" applyBorder="1" applyAlignment="1" applyProtection="1">
      <alignment vertical="center"/>
      <protection locked="0"/>
    </xf>
    <xf numFmtId="0" fontId="22" fillId="0" borderId="0" xfId="56" applyFill="1" applyAlignment="1">
      <alignment/>
      <protection/>
    </xf>
    <xf numFmtId="0" fontId="25" fillId="0" borderId="0" xfId="58" applyFill="1" applyProtection="1">
      <alignment/>
      <protection locked="0"/>
    </xf>
    <xf numFmtId="0" fontId="25" fillId="0" borderId="0" xfId="58" applyFill="1" applyProtection="1">
      <alignment/>
      <protection/>
    </xf>
    <xf numFmtId="0" fontId="28" fillId="0" borderId="0" xfId="56" applyFont="1" applyFill="1" applyAlignment="1">
      <alignment horizontal="right"/>
      <protection/>
    </xf>
    <xf numFmtId="0" fontId="29" fillId="0" borderId="28" xfId="58" applyFont="1" applyFill="1" applyBorder="1" applyAlignment="1" applyProtection="1">
      <alignment horizontal="center" vertical="center" wrapText="1"/>
      <protection/>
    </xf>
    <xf numFmtId="0" fontId="29" fillId="0" borderId="29" xfId="58" applyFont="1" applyFill="1" applyBorder="1" applyAlignment="1" applyProtection="1">
      <alignment horizontal="center" vertical="center"/>
      <protection/>
    </xf>
    <xf numFmtId="0" fontId="29" fillId="0" borderId="30" xfId="58" applyFont="1" applyFill="1" applyBorder="1" applyAlignment="1" applyProtection="1">
      <alignment horizontal="center" vertical="center"/>
      <protection/>
    </xf>
    <xf numFmtId="0" fontId="32" fillId="0" borderId="11" xfId="58" applyFont="1" applyFill="1" applyBorder="1" applyAlignment="1" applyProtection="1">
      <alignment horizontal="left" vertical="center" indent="1"/>
      <protection/>
    </xf>
    <xf numFmtId="0" fontId="25" fillId="0" borderId="0" xfId="58" applyFill="1" applyAlignment="1" applyProtection="1">
      <alignment vertical="center"/>
      <protection/>
    </xf>
    <xf numFmtId="0" fontId="32" fillId="0" borderId="22" xfId="58" applyFont="1" applyFill="1" applyBorder="1" applyAlignment="1" applyProtection="1">
      <alignment horizontal="left" vertical="center" indent="1"/>
      <protection/>
    </xf>
    <xf numFmtId="0" fontId="32" fillId="0" borderId="23" xfId="58" applyFont="1" applyFill="1" applyBorder="1" applyAlignment="1" applyProtection="1">
      <alignment horizontal="left" vertical="center" indent="1"/>
      <protection/>
    </xf>
    <xf numFmtId="170" fontId="32" fillId="0" borderId="23" xfId="58" applyNumberFormat="1" applyFont="1" applyFill="1" applyBorder="1" applyAlignment="1" applyProtection="1">
      <alignment vertical="center"/>
      <protection locked="0"/>
    </xf>
    <xf numFmtId="0" fontId="32" fillId="0" borderId="19" xfId="58" applyFont="1" applyFill="1" applyBorder="1" applyAlignment="1" applyProtection="1">
      <alignment horizontal="left" vertical="center" indent="1"/>
      <protection/>
    </xf>
    <xf numFmtId="0" fontId="32" fillId="0" borderId="10" xfId="58" applyFont="1" applyFill="1" applyBorder="1" applyAlignment="1" applyProtection="1">
      <alignment horizontal="left" vertical="center" indent="1"/>
      <protection/>
    </xf>
    <xf numFmtId="170" fontId="32" fillId="0" borderId="10" xfId="58" applyNumberFormat="1" applyFont="1" applyFill="1" applyBorder="1" applyAlignment="1" applyProtection="1">
      <alignment vertical="center"/>
      <protection locked="0"/>
    </xf>
    <xf numFmtId="170" fontId="32" fillId="0" borderId="34" xfId="58" applyNumberFormat="1" applyFont="1" applyFill="1" applyBorder="1" applyAlignment="1" applyProtection="1">
      <alignment vertical="center"/>
      <protection/>
    </xf>
    <xf numFmtId="0" fontId="25" fillId="0" borderId="0" xfId="58" applyFill="1" applyAlignment="1" applyProtection="1">
      <alignment vertical="center"/>
      <protection locked="0"/>
    </xf>
    <xf numFmtId="0" fontId="32" fillId="0" borderId="17" xfId="58" applyFont="1" applyFill="1" applyBorder="1" applyAlignment="1" applyProtection="1">
      <alignment horizontal="left" vertical="center" wrapText="1" indent="1"/>
      <protection/>
    </xf>
    <xf numFmtId="170" fontId="32" fillId="0" borderId="17" xfId="58" applyNumberFormat="1" applyFont="1" applyFill="1" applyBorder="1" applyAlignment="1" applyProtection="1">
      <alignment vertical="center"/>
      <protection locked="0"/>
    </xf>
    <xf numFmtId="170" fontId="32" fillId="0" borderId="37" xfId="58" applyNumberFormat="1" applyFont="1" applyFill="1" applyBorder="1" applyAlignment="1" applyProtection="1">
      <alignment vertical="center"/>
      <protection/>
    </xf>
    <xf numFmtId="0" fontId="32" fillId="0" borderId="10" xfId="58" applyFont="1" applyFill="1" applyBorder="1" applyAlignment="1" applyProtection="1">
      <alignment horizontal="left" vertical="center" wrapText="1" indent="1"/>
      <protection/>
    </xf>
    <xf numFmtId="0" fontId="29" fillId="0" borderId="12" xfId="58" applyFont="1" applyFill="1" applyBorder="1" applyAlignment="1" applyProtection="1">
      <alignment horizontal="left" vertical="center" indent="1"/>
      <protection/>
    </xf>
    <xf numFmtId="170" fontId="31" fillId="0" borderId="12" xfId="58" applyNumberFormat="1" applyFont="1" applyFill="1" applyBorder="1" applyAlignment="1" applyProtection="1">
      <alignment vertical="center"/>
      <protection/>
    </xf>
    <xf numFmtId="170" fontId="31" fillId="0" borderId="13" xfId="58" applyNumberFormat="1" applyFont="1" applyFill="1" applyBorder="1" applyAlignment="1" applyProtection="1">
      <alignment vertical="center"/>
      <protection/>
    </xf>
    <xf numFmtId="0" fontId="32" fillId="0" borderId="16" xfId="58" applyFont="1" applyFill="1" applyBorder="1" applyAlignment="1" applyProtection="1">
      <alignment horizontal="left" vertical="center" indent="1"/>
      <protection/>
    </xf>
    <xf numFmtId="0" fontId="32" fillId="0" borderId="17" xfId="58" applyFont="1" applyFill="1" applyBorder="1" applyAlignment="1" applyProtection="1">
      <alignment horizontal="left" vertical="center" indent="1"/>
      <protection/>
    </xf>
    <xf numFmtId="0" fontId="31" fillId="0" borderId="11" xfId="58" applyFont="1" applyFill="1" applyBorder="1" applyAlignment="1" applyProtection="1">
      <alignment horizontal="left" vertical="center" indent="1"/>
      <protection/>
    </xf>
    <xf numFmtId="0" fontId="29" fillId="0" borderId="12" xfId="58" applyFont="1" applyFill="1" applyBorder="1" applyAlignment="1" applyProtection="1">
      <alignment horizontal="left" indent="1"/>
      <protection/>
    </xf>
    <xf numFmtId="170" fontId="31" fillId="0" borderId="12" xfId="58" applyNumberFormat="1" applyFont="1" applyFill="1" applyBorder="1" applyProtection="1">
      <alignment/>
      <protection/>
    </xf>
    <xf numFmtId="170" fontId="31" fillId="0" borderId="13" xfId="58" applyNumberFormat="1" applyFont="1" applyFill="1" applyBorder="1" applyProtection="1">
      <alignment/>
      <protection/>
    </xf>
    <xf numFmtId="0" fontId="22" fillId="0" borderId="0" xfId="58" applyFont="1" applyFill="1" applyProtection="1">
      <alignment/>
      <protection/>
    </xf>
    <xf numFmtId="0" fontId="35" fillId="0" borderId="0" xfId="58" applyFont="1" applyFill="1" applyProtection="1">
      <alignment/>
      <protection locked="0"/>
    </xf>
    <xf numFmtId="0" fontId="26" fillId="0" borderId="0" xfId="58" applyFont="1" applyFill="1" applyProtection="1">
      <alignment/>
      <protection locked="0"/>
    </xf>
    <xf numFmtId="0" fontId="22" fillId="0" borderId="0" xfId="56">
      <alignment/>
      <protection/>
    </xf>
    <xf numFmtId="0" fontId="22" fillId="0" borderId="0" xfId="56" applyProtection="1">
      <alignment/>
      <protection/>
    </xf>
    <xf numFmtId="0" fontId="30" fillId="0" borderId="28" xfId="56" applyFont="1" applyBorder="1" applyAlignment="1" applyProtection="1">
      <alignment horizontal="center" vertical="center" wrapText="1"/>
      <protection/>
    </xf>
    <xf numFmtId="0" fontId="30" fillId="0" borderId="29" xfId="56" applyFont="1" applyBorder="1" applyAlignment="1" applyProtection="1">
      <alignment horizontal="center" vertical="center"/>
      <protection/>
    </xf>
    <xf numFmtId="0" fontId="30" fillId="0" borderId="30" xfId="56" applyFont="1" applyBorder="1" applyAlignment="1" applyProtection="1">
      <alignment horizontal="center" vertical="center" wrapText="1"/>
      <protection/>
    </xf>
    <xf numFmtId="3" fontId="30" fillId="0" borderId="13" xfId="56" applyNumberFormat="1" applyFont="1" applyFill="1" applyBorder="1" applyAlignment="1" applyProtection="1">
      <alignment horizontal="right" vertical="center" indent="1"/>
      <protection/>
    </xf>
    <xf numFmtId="170" fontId="30" fillId="0" borderId="38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8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39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ont="1" applyFill="1" applyAlignment="1" applyProtection="1">
      <alignment horizontal="centerContinuous" vertical="center"/>
      <protection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20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20" fillId="0" borderId="38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3" xfId="0" applyBorder="1" applyAlignment="1">
      <alignment/>
    </xf>
    <xf numFmtId="170" fontId="22" fillId="0" borderId="19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34" xfId="56" applyNumberFormat="1" applyFont="1" applyFill="1" applyBorder="1" applyAlignment="1" applyProtection="1">
      <alignment vertical="center" wrapText="1"/>
      <protection/>
    </xf>
    <xf numFmtId="170" fontId="22" fillId="0" borderId="22" xfId="56" applyNumberFormat="1" applyFont="1" applyFill="1" applyBorder="1" applyAlignment="1" applyProtection="1">
      <alignment horizontal="left" vertical="center" wrapText="1"/>
      <protection locked="0"/>
    </xf>
    <xf numFmtId="170" fontId="22" fillId="0" borderId="35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36" xfId="56" applyNumberFormat="1" applyFont="1" applyFill="1" applyBorder="1" applyAlignment="1" applyProtection="1">
      <alignment vertical="center" wrapText="1"/>
      <protection locked="0"/>
    </xf>
    <xf numFmtId="1" fontId="22" fillId="0" borderId="36" xfId="56" applyNumberFormat="1" applyFont="1" applyFill="1" applyBorder="1" applyAlignment="1" applyProtection="1">
      <alignment vertical="center" wrapText="1"/>
      <protection locked="0"/>
    </xf>
    <xf numFmtId="170" fontId="22" fillId="0" borderId="40" xfId="56" applyNumberFormat="1" applyFont="1" applyFill="1" applyBorder="1" applyAlignment="1" applyProtection="1">
      <alignment vertical="center" wrapText="1"/>
      <protection/>
    </xf>
    <xf numFmtId="170" fontId="30" fillId="0" borderId="11" xfId="56" applyNumberFormat="1" applyFont="1" applyFill="1" applyBorder="1" applyAlignment="1" applyProtection="1">
      <alignment horizontal="left" vertical="center" wrapText="1"/>
      <protection/>
    </xf>
    <xf numFmtId="170" fontId="30" fillId="0" borderId="12" xfId="56" applyNumberFormat="1" applyFont="1" applyFill="1" applyBorder="1" applyAlignment="1" applyProtection="1">
      <alignment vertical="center" wrapText="1"/>
      <protection/>
    </xf>
    <xf numFmtId="170" fontId="30" fillId="18" borderId="12" xfId="56" applyNumberFormat="1" applyFont="1" applyFill="1" applyBorder="1" applyAlignment="1" applyProtection="1">
      <alignment vertical="center" wrapText="1"/>
      <protection/>
    </xf>
    <xf numFmtId="170" fontId="30" fillId="0" borderId="13" xfId="56" applyNumberFormat="1" applyFont="1" applyFill="1" applyBorder="1" applyAlignment="1" applyProtection="1">
      <alignment vertical="center" wrapText="1"/>
      <protection/>
    </xf>
    <xf numFmtId="0" fontId="22" fillId="0" borderId="19" xfId="56" applyFont="1" applyBorder="1" applyAlignment="1" applyProtection="1">
      <alignment horizontal="right" vertical="center" indent="1"/>
      <protection/>
    </xf>
    <xf numFmtId="0" fontId="22" fillId="0" borderId="32" xfId="56" applyFont="1" applyBorder="1" applyAlignment="1" applyProtection="1">
      <alignment horizontal="left" vertical="center" indent="1"/>
      <protection locked="0"/>
    </xf>
    <xf numFmtId="3" fontId="22" fillId="0" borderId="33" xfId="56" applyNumberFormat="1" applyFont="1" applyBorder="1" applyAlignment="1" applyProtection="1">
      <alignment horizontal="right" vertical="center" indent="1"/>
      <protection locked="0"/>
    </xf>
    <xf numFmtId="0" fontId="22" fillId="0" borderId="10" xfId="56" applyFont="1" applyBorder="1" applyAlignment="1" applyProtection="1">
      <alignment horizontal="left" vertical="center" indent="1"/>
      <protection locked="0"/>
    </xf>
    <xf numFmtId="3" fontId="22" fillId="0" borderId="34" xfId="56" applyNumberFormat="1" applyFont="1" applyBorder="1" applyAlignment="1" applyProtection="1">
      <alignment horizontal="right" vertical="center" indent="1"/>
      <protection locked="0"/>
    </xf>
    <xf numFmtId="3" fontId="22" fillId="0" borderId="34" xfId="56" applyNumberFormat="1" applyFont="1" applyFill="1" applyBorder="1" applyAlignment="1" applyProtection="1">
      <alignment horizontal="right" vertical="center" indent="1"/>
      <protection locked="0"/>
    </xf>
    <xf numFmtId="0" fontId="22" fillId="0" borderId="35" xfId="56" applyFont="1" applyBorder="1" applyAlignment="1" applyProtection="1">
      <alignment horizontal="right" vertical="center" indent="1"/>
      <protection/>
    </xf>
    <xf numFmtId="0" fontId="22" fillId="0" borderId="36" xfId="56" applyFont="1" applyBorder="1" applyAlignment="1" applyProtection="1">
      <alignment horizontal="left" vertical="center" indent="1"/>
      <protection locked="0"/>
    </xf>
    <xf numFmtId="3" fontId="22" fillId="0" borderId="40" xfId="56" applyNumberFormat="1" applyFont="1" applyFill="1" applyBorder="1" applyAlignment="1" applyProtection="1">
      <alignment horizontal="right" vertical="center" indent="1"/>
      <protection locked="0"/>
    </xf>
    <xf numFmtId="0" fontId="32" fillId="0" borderId="0" xfId="56" applyFont="1" applyAlignment="1" applyProtection="1">
      <alignment horizontal="right"/>
      <protection/>
    </xf>
    <xf numFmtId="170" fontId="2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7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/>
    </xf>
    <xf numFmtId="170" fontId="22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0" fillId="0" borderId="41" xfId="0" applyFont="1" applyBorder="1" applyAlignment="1">
      <alignment horizontal="center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170" fontId="29" fillId="0" borderId="10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10" xfId="56" applyNumberFormat="1" applyFont="1" applyFill="1" applyBorder="1" applyAlignment="1" applyProtection="1">
      <alignment horizontal="center" vertical="center" wrapText="1"/>
      <protection/>
    </xf>
    <xf numFmtId="170" fontId="31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45" xfId="56" applyNumberFormat="1" applyFont="1" applyFill="1" applyBorder="1" applyAlignment="1" applyProtection="1">
      <alignment horizontal="center" vertical="center" wrapText="1"/>
      <protection/>
    </xf>
    <xf numFmtId="0" fontId="22" fillId="0" borderId="14" xfId="56" applyFont="1" applyBorder="1">
      <alignment/>
      <protection/>
    </xf>
    <xf numFmtId="0" fontId="20" fillId="0" borderId="0" xfId="0" applyFont="1" applyAlignment="1">
      <alignment horizontal="center"/>
    </xf>
    <xf numFmtId="0" fontId="20" fillId="0" borderId="46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38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6" xfId="0" applyFill="1" applyBorder="1" applyAlignment="1">
      <alignment/>
    </xf>
    <xf numFmtId="0" fontId="0" fillId="0" borderId="47" xfId="0" applyBorder="1" applyAlignment="1">
      <alignment/>
    </xf>
    <xf numFmtId="170" fontId="29" fillId="0" borderId="10" xfId="56" applyNumberFormat="1" applyFont="1" applyFill="1" applyBorder="1" applyAlignment="1" applyProtection="1">
      <alignment horizontal="center" vertical="center" wrapText="1"/>
      <protection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170" fontId="32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12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29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Alignment="1" applyProtection="1">
      <alignment vertical="center" wrapText="1"/>
      <protection/>
    </xf>
    <xf numFmtId="170" fontId="30" fillId="0" borderId="0" xfId="56" applyNumberFormat="1" applyFont="1" applyFill="1" applyBorder="1" applyAlignment="1" applyProtection="1">
      <alignment vertical="center" wrapText="1"/>
      <protection/>
    </xf>
    <xf numFmtId="170" fontId="30" fillId="0" borderId="10" xfId="56" applyNumberFormat="1" applyFont="1" applyFill="1" applyBorder="1" applyAlignment="1" applyProtection="1">
      <alignment vertical="center" wrapText="1"/>
      <protection/>
    </xf>
    <xf numFmtId="170" fontId="30" fillId="0" borderId="48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49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50" xfId="56" applyNumberFormat="1" applyFont="1" applyFill="1" applyBorder="1" applyAlignment="1" applyProtection="1">
      <alignment horizontal="right" vertical="center"/>
      <protection/>
    </xf>
    <xf numFmtId="170" fontId="22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50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18" fillId="0" borderId="42" xfId="57" applyFont="1" applyFill="1" applyBorder="1" applyAlignment="1">
      <alignment horizontal="left" vertical="center" wrapText="1"/>
      <protection/>
    </xf>
    <xf numFmtId="0" fontId="18" fillId="0" borderId="43" xfId="57" applyFont="1" applyFill="1" applyBorder="1" applyAlignment="1">
      <alignment horizontal="left" vertical="center" wrapText="1"/>
      <protection/>
    </xf>
    <xf numFmtId="166" fontId="18" fillId="0" borderId="10" xfId="57" applyNumberFormat="1" applyFont="1" applyFill="1" applyBorder="1" applyAlignment="1">
      <alignment vertical="center"/>
      <protection/>
    </xf>
    <xf numFmtId="0" fontId="0" fillId="0" borderId="42" xfId="57" applyFont="1" applyFill="1" applyBorder="1" applyAlignment="1">
      <alignment horizontal="left" vertical="center" wrapText="1"/>
      <protection/>
    </xf>
    <xf numFmtId="0" fontId="0" fillId="0" borderId="43" xfId="57" applyFont="1" applyFill="1" applyBorder="1" applyAlignment="1">
      <alignment horizontal="left" vertical="center" wrapText="1"/>
      <protection/>
    </xf>
    <xf numFmtId="0" fontId="19" fillId="0" borderId="42" xfId="57" applyFont="1" applyFill="1" applyBorder="1" applyAlignment="1">
      <alignment horizontal="left" vertical="center" wrapText="1"/>
      <protection/>
    </xf>
    <xf numFmtId="0" fontId="19" fillId="0" borderId="43" xfId="57" applyFont="1" applyFill="1" applyBorder="1" applyAlignment="1">
      <alignment horizontal="left" vertical="center" wrapText="1"/>
      <protection/>
    </xf>
    <xf numFmtId="166" fontId="19" fillId="0" borderId="10" xfId="57" applyNumberFormat="1" applyFont="1" applyFill="1" applyBorder="1" applyAlignment="1">
      <alignment vertical="center"/>
      <protection/>
    </xf>
    <xf numFmtId="0" fontId="20" fillId="0" borderId="0" xfId="0" applyFont="1" applyAlignment="1">
      <alignment horizontal="center"/>
    </xf>
    <xf numFmtId="0" fontId="20" fillId="0" borderId="41" xfId="0" applyFont="1" applyBorder="1" applyAlignment="1">
      <alignment horizontal="center"/>
    </xf>
    <xf numFmtId="0" fontId="18" fillId="0" borderId="42" xfId="57" applyFont="1" applyFill="1" applyBorder="1" applyAlignment="1">
      <alignment horizontal="left" vertical="center"/>
      <protection/>
    </xf>
    <xf numFmtId="0" fontId="18" fillId="0" borderId="43" xfId="57" applyFont="1" applyFill="1" applyBorder="1" applyAlignment="1">
      <alignment horizontal="left" vertical="center"/>
      <protection/>
    </xf>
    <xf numFmtId="0" fontId="20" fillId="0" borderId="4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19" fillId="0" borderId="42" xfId="57" applyFont="1" applyFill="1" applyBorder="1" applyAlignment="1">
      <alignment horizontal="left" vertical="center"/>
      <protection/>
    </xf>
    <xf numFmtId="0" fontId="19" fillId="0" borderId="43" xfId="57" applyFont="1" applyFill="1" applyBorder="1" applyAlignment="1">
      <alignment horizontal="left" vertical="center"/>
      <protection/>
    </xf>
    <xf numFmtId="166" fontId="19" fillId="0" borderId="42" xfId="57" applyNumberFormat="1" applyFont="1" applyFill="1" applyBorder="1" applyAlignment="1">
      <alignment vertical="center"/>
      <protection/>
    </xf>
    <xf numFmtId="166" fontId="19" fillId="0" borderId="43" xfId="57" applyNumberFormat="1" applyFont="1" applyFill="1" applyBorder="1" applyAlignment="1">
      <alignment vertical="center"/>
      <protection/>
    </xf>
    <xf numFmtId="166" fontId="19" fillId="0" borderId="44" xfId="57" applyNumberFormat="1" applyFont="1" applyFill="1" applyBorder="1" applyAlignment="1">
      <alignment vertical="center"/>
      <protection/>
    </xf>
    <xf numFmtId="0" fontId="20" fillId="0" borderId="42" xfId="57" applyFont="1" applyFill="1" applyBorder="1" applyAlignment="1">
      <alignment horizontal="left" vertical="center" wrapText="1"/>
      <protection/>
    </xf>
    <xf numFmtId="0" fontId="20" fillId="0" borderId="43" xfId="57" applyFont="1" applyFill="1" applyBorder="1" applyAlignment="1">
      <alignment horizontal="left" vertical="center" wrapText="1"/>
      <protection/>
    </xf>
    <xf numFmtId="167" fontId="18" fillId="0" borderId="42" xfId="57" applyNumberFormat="1" applyFont="1" applyFill="1" applyBorder="1" applyAlignment="1">
      <alignment horizontal="left" vertical="center"/>
      <protection/>
    </xf>
    <xf numFmtId="167" fontId="18" fillId="0" borderId="43" xfId="57" applyNumberFormat="1" applyFont="1" applyFill="1" applyBorder="1" applyAlignment="1">
      <alignment horizontal="left" vertical="center"/>
      <protection/>
    </xf>
    <xf numFmtId="0" fontId="0" fillId="0" borderId="42" xfId="57" applyFont="1" applyFill="1" applyBorder="1" applyAlignment="1">
      <alignment vertical="center"/>
      <protection/>
    </xf>
    <xf numFmtId="0" fontId="0" fillId="0" borderId="43" xfId="57" applyFont="1" applyFill="1" applyBorder="1" applyAlignment="1">
      <alignment vertical="center"/>
      <protection/>
    </xf>
    <xf numFmtId="0" fontId="0" fillId="0" borderId="42" xfId="57" applyFont="1" applyFill="1" applyBorder="1" applyAlignment="1">
      <alignment vertical="center" wrapText="1"/>
      <protection/>
    </xf>
    <xf numFmtId="0" fontId="0" fillId="0" borderId="43" xfId="57" applyFont="1" applyFill="1" applyBorder="1" applyAlignment="1">
      <alignment vertical="center" wrapText="1"/>
      <protection/>
    </xf>
    <xf numFmtId="0" fontId="0" fillId="16" borderId="42" xfId="57" applyFont="1" applyFill="1" applyBorder="1" applyAlignment="1">
      <alignment horizontal="left" vertical="center" wrapText="1"/>
      <protection/>
    </xf>
    <xf numFmtId="0" fontId="0" fillId="16" borderId="43" xfId="57" applyFont="1" applyFill="1" applyBorder="1" applyAlignment="1">
      <alignment horizontal="left" vertical="center" wrapText="1"/>
      <protection/>
    </xf>
    <xf numFmtId="0" fontId="18" fillId="16" borderId="42" xfId="57" applyFont="1" applyFill="1" applyBorder="1" applyAlignment="1">
      <alignment horizontal="left" vertical="center" wrapText="1"/>
      <protection/>
    </xf>
    <xf numFmtId="0" fontId="18" fillId="16" borderId="43" xfId="57" applyFont="1" applyFill="1" applyBorder="1" applyAlignment="1">
      <alignment horizontal="left" vertical="center" wrapText="1"/>
      <protection/>
    </xf>
    <xf numFmtId="0" fontId="19" fillId="0" borderId="42" xfId="57" applyFont="1" applyFill="1" applyBorder="1" applyAlignment="1">
      <alignment vertical="center" wrapText="1"/>
      <protection/>
    </xf>
    <xf numFmtId="0" fontId="19" fillId="0" borderId="43" xfId="57" applyFont="1" applyFill="1" applyBorder="1" applyAlignment="1">
      <alignment vertical="center" wrapText="1"/>
      <protection/>
    </xf>
    <xf numFmtId="0" fontId="18" fillId="0" borderId="42" xfId="57" applyFont="1" applyFill="1" applyBorder="1" applyAlignment="1">
      <alignment vertical="center" wrapText="1"/>
      <protection/>
    </xf>
    <xf numFmtId="0" fontId="18" fillId="0" borderId="43" xfId="57" applyFont="1" applyFill="1" applyBorder="1" applyAlignment="1">
      <alignment vertical="center" wrapText="1"/>
      <protection/>
    </xf>
    <xf numFmtId="166" fontId="18" fillId="0" borderId="42" xfId="57" applyNumberFormat="1" applyFont="1" applyFill="1" applyBorder="1" applyAlignment="1">
      <alignment vertical="center"/>
      <protection/>
    </xf>
    <xf numFmtId="166" fontId="18" fillId="0" borderId="43" xfId="57" applyNumberFormat="1" applyFont="1" applyFill="1" applyBorder="1" applyAlignment="1">
      <alignment vertical="center"/>
      <protection/>
    </xf>
    <xf numFmtId="166" fontId="18" fillId="0" borderId="44" xfId="57" applyNumberFormat="1" applyFont="1" applyFill="1" applyBorder="1" applyAlignment="1">
      <alignment vertical="center"/>
      <protection/>
    </xf>
    <xf numFmtId="0" fontId="18" fillId="0" borderId="42" xfId="57" applyFont="1" applyFill="1" applyBorder="1" applyAlignment="1">
      <alignment vertical="center"/>
      <protection/>
    </xf>
    <xf numFmtId="0" fontId="18" fillId="0" borderId="43" xfId="57" applyFont="1" applyFill="1" applyBorder="1" applyAlignment="1">
      <alignment vertical="center"/>
      <protection/>
    </xf>
    <xf numFmtId="0" fontId="18" fillId="0" borderId="42" xfId="57" applyNumberFormat="1" applyFont="1" applyFill="1" applyBorder="1" applyAlignment="1">
      <alignment vertical="center"/>
      <protection/>
    </xf>
    <xf numFmtId="0" fontId="18" fillId="0" borderId="43" xfId="57" applyNumberFormat="1" applyFont="1" applyFill="1" applyBorder="1" applyAlignment="1">
      <alignment vertical="center"/>
      <protection/>
    </xf>
    <xf numFmtId="0" fontId="18" fillId="0" borderId="44" xfId="57" applyNumberFormat="1" applyFont="1" applyFill="1" applyBorder="1" applyAlignment="1">
      <alignment vertical="center"/>
      <protection/>
    </xf>
    <xf numFmtId="0" fontId="20" fillId="0" borderId="51" xfId="0" applyFont="1" applyBorder="1" applyAlignment="1">
      <alignment horizontal="center"/>
    </xf>
    <xf numFmtId="0" fontId="20" fillId="0" borderId="0" xfId="57" applyFont="1" applyFill="1" applyBorder="1" applyAlignment="1">
      <alignment horizontal="center" vertical="center" wrapText="1"/>
      <protection/>
    </xf>
    <xf numFmtId="0" fontId="0" fillId="0" borderId="44" xfId="57" applyFont="1" applyFill="1" applyBorder="1" applyAlignment="1">
      <alignment horizontal="left" vertical="center" wrapText="1"/>
      <protection/>
    </xf>
    <xf numFmtId="0" fontId="19" fillId="0" borderId="44" xfId="57" applyFont="1" applyFill="1" applyBorder="1" applyAlignment="1">
      <alignment horizontal="left" vertical="center" wrapText="1"/>
      <protection/>
    </xf>
    <xf numFmtId="0" fontId="20" fillId="0" borderId="44" xfId="57" applyFont="1" applyFill="1" applyBorder="1" applyAlignment="1">
      <alignment horizontal="left" vertical="center" wrapText="1"/>
      <protection/>
    </xf>
    <xf numFmtId="0" fontId="18" fillId="0" borderId="44" xfId="57" applyFont="1" applyFill="1" applyBorder="1" applyAlignment="1">
      <alignment horizontal="left" vertical="center" wrapText="1"/>
      <protection/>
    </xf>
    <xf numFmtId="0" fontId="18" fillId="0" borderId="44" xfId="57" applyFont="1" applyFill="1" applyBorder="1" applyAlignment="1">
      <alignment horizontal="left" vertical="center"/>
      <protection/>
    </xf>
    <xf numFmtId="0" fontId="19" fillId="0" borderId="44" xfId="57" applyFont="1" applyFill="1" applyBorder="1" applyAlignment="1">
      <alignment horizontal="left" vertical="center"/>
      <protection/>
    </xf>
    <xf numFmtId="0" fontId="18" fillId="0" borderId="44" xfId="57" applyFont="1" applyFill="1" applyBorder="1" applyAlignment="1">
      <alignment vertical="center" wrapText="1"/>
      <protection/>
    </xf>
    <xf numFmtId="0" fontId="18" fillId="0" borderId="44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0" fontId="19" fillId="0" borderId="52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170" fontId="29" fillId="0" borderId="54" xfId="56" applyNumberFormat="1" applyFont="1" applyFill="1" applyBorder="1" applyAlignment="1" applyProtection="1">
      <alignment horizontal="center" vertical="center" wrapText="1"/>
      <protection/>
    </xf>
    <xf numFmtId="170" fontId="29" fillId="0" borderId="55" xfId="56" applyNumberFormat="1" applyFont="1" applyFill="1" applyBorder="1" applyAlignment="1" applyProtection="1">
      <alignment horizontal="center" vertical="center" wrapText="1"/>
      <protection/>
    </xf>
    <xf numFmtId="170" fontId="27" fillId="0" borderId="0" xfId="56" applyNumberFormat="1" applyFont="1" applyFill="1" applyAlignment="1" applyProtection="1">
      <alignment horizontal="center" textRotation="180" wrapText="1"/>
      <protection/>
    </xf>
    <xf numFmtId="170" fontId="26" fillId="0" borderId="0" xfId="56" applyNumberFormat="1" applyFont="1" applyFill="1" applyAlignment="1">
      <alignment horizontal="center" vertical="center" wrapText="1"/>
      <protection/>
    </xf>
    <xf numFmtId="170" fontId="30" fillId="0" borderId="56" xfId="56" applyNumberFormat="1" applyFont="1" applyFill="1" applyBorder="1" applyAlignment="1" applyProtection="1">
      <alignment horizontal="center" vertical="center" wrapText="1"/>
      <protection/>
    </xf>
    <xf numFmtId="0" fontId="30" fillId="0" borderId="0" xfId="56" applyFont="1" applyFill="1" applyAlignment="1" applyProtection="1">
      <alignment horizontal="left"/>
      <protection/>
    </xf>
    <xf numFmtId="0" fontId="22" fillId="0" borderId="0" xfId="56" applyFill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right"/>
      <protection/>
    </xf>
    <xf numFmtId="0" fontId="30" fillId="0" borderId="56" xfId="56" applyFont="1" applyFill="1" applyBorder="1" applyAlignment="1" applyProtection="1">
      <alignment horizontal="center"/>
      <protection/>
    </xf>
    <xf numFmtId="0" fontId="29" fillId="0" borderId="46" xfId="56" applyFont="1" applyFill="1" applyBorder="1" applyAlignment="1" applyProtection="1">
      <alignment horizontal="left" indent="1"/>
      <protection/>
    </xf>
    <xf numFmtId="0" fontId="29" fillId="0" borderId="57" xfId="56" applyFont="1" applyFill="1" applyBorder="1" applyAlignment="1" applyProtection="1">
      <alignment horizontal="left" indent="1"/>
      <protection/>
    </xf>
    <xf numFmtId="0" fontId="29" fillId="0" borderId="48" xfId="56" applyFont="1" applyFill="1" applyBorder="1" applyAlignment="1" applyProtection="1">
      <alignment horizontal="left" indent="1"/>
      <protection/>
    </xf>
    <xf numFmtId="0" fontId="32" fillId="0" borderId="32" xfId="56" applyFont="1" applyFill="1" applyBorder="1" applyAlignment="1" applyProtection="1">
      <alignment horizontal="right" indent="1"/>
      <protection locked="0"/>
    </xf>
    <xf numFmtId="0" fontId="32" fillId="0" borderId="33" xfId="56" applyFont="1" applyFill="1" applyBorder="1" applyAlignment="1" applyProtection="1">
      <alignment horizontal="right" indent="1"/>
      <protection locked="0"/>
    </xf>
    <xf numFmtId="0" fontId="32" fillId="0" borderId="36" xfId="56" applyFont="1" applyFill="1" applyBorder="1" applyAlignment="1" applyProtection="1">
      <alignment horizontal="right" indent="1"/>
      <protection locked="0"/>
    </xf>
    <xf numFmtId="0" fontId="32" fillId="0" borderId="40" xfId="56" applyFont="1" applyFill="1" applyBorder="1" applyAlignment="1" applyProtection="1">
      <alignment horizontal="right" indent="1"/>
      <protection locked="0"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31" fillId="0" borderId="12" xfId="56" applyFont="1" applyFill="1" applyBorder="1" applyAlignment="1" applyProtection="1">
      <alignment horizontal="right" indent="1"/>
      <protection/>
    </xf>
    <xf numFmtId="0" fontId="31" fillId="0" borderId="13" xfId="56" applyFont="1" applyFill="1" applyBorder="1" applyAlignment="1" applyProtection="1">
      <alignment horizontal="right" indent="1"/>
      <protection/>
    </xf>
    <xf numFmtId="0" fontId="29" fillId="0" borderId="29" xfId="56" applyFont="1" applyFill="1" applyBorder="1" applyAlignment="1" applyProtection="1">
      <alignment horizontal="center"/>
      <protection/>
    </xf>
    <xf numFmtId="0" fontId="29" fillId="0" borderId="30" xfId="56" applyFont="1" applyFill="1" applyBorder="1" applyAlignment="1" applyProtection="1">
      <alignment horizontal="center"/>
      <protection/>
    </xf>
    <xf numFmtId="0" fontId="29" fillId="0" borderId="58" xfId="56" applyFont="1" applyFill="1" applyBorder="1" applyAlignment="1" applyProtection="1">
      <alignment horizontal="center"/>
      <protection/>
    </xf>
    <xf numFmtId="0" fontId="29" fillId="0" borderId="59" xfId="56" applyFont="1" applyFill="1" applyBorder="1" applyAlignment="1" applyProtection="1">
      <alignment horizontal="center"/>
      <protection/>
    </xf>
    <xf numFmtId="0" fontId="29" fillId="0" borderId="49" xfId="56" applyFont="1" applyFill="1" applyBorder="1" applyAlignment="1" applyProtection="1">
      <alignment horizontal="center"/>
      <protection/>
    </xf>
    <xf numFmtId="0" fontId="32" fillId="0" borderId="60" xfId="56" applyFont="1" applyFill="1" applyBorder="1" applyAlignment="1" applyProtection="1">
      <alignment horizontal="left" indent="1"/>
      <protection locked="0"/>
    </xf>
    <xf numFmtId="0" fontId="32" fillId="0" borderId="61" xfId="56" applyFont="1" applyFill="1" applyBorder="1" applyAlignment="1" applyProtection="1">
      <alignment horizontal="left" indent="1"/>
      <protection locked="0"/>
    </xf>
    <xf numFmtId="0" fontId="32" fillId="0" borderId="62" xfId="56" applyFont="1" applyFill="1" applyBorder="1" applyAlignment="1" applyProtection="1">
      <alignment horizontal="left" indent="1"/>
      <protection locked="0"/>
    </xf>
    <xf numFmtId="0" fontId="32" fillId="0" borderId="63" xfId="56" applyFont="1" applyFill="1" applyBorder="1" applyAlignment="1" applyProtection="1">
      <alignment horizontal="left" indent="1"/>
      <protection locked="0"/>
    </xf>
    <xf numFmtId="0" fontId="32" fillId="0" borderId="51" xfId="56" applyFont="1" applyFill="1" applyBorder="1" applyAlignment="1" applyProtection="1">
      <alignment horizontal="left" indent="1"/>
      <protection locked="0"/>
    </xf>
    <xf numFmtId="0" fontId="32" fillId="0" borderId="53" xfId="56" applyFont="1" applyFill="1" applyBorder="1" applyAlignment="1" applyProtection="1">
      <alignment horizontal="left" indent="1"/>
      <protection locked="0"/>
    </xf>
    <xf numFmtId="0" fontId="34" fillId="0" borderId="45" xfId="58" applyFont="1" applyFill="1" applyBorder="1" applyAlignment="1" applyProtection="1">
      <alignment horizontal="left" vertical="center" indent="1"/>
      <protection/>
    </xf>
    <xf numFmtId="0" fontId="34" fillId="0" borderId="57" xfId="58" applyFont="1" applyFill="1" applyBorder="1" applyAlignment="1" applyProtection="1">
      <alignment horizontal="left" vertical="center" indent="1"/>
      <protection/>
    </xf>
    <xf numFmtId="0" fontId="34" fillId="0" borderId="24" xfId="58" applyFont="1" applyFill="1" applyBorder="1" applyAlignment="1" applyProtection="1">
      <alignment horizontal="left" vertical="center" indent="1"/>
      <protection/>
    </xf>
    <xf numFmtId="0" fontId="26" fillId="0" borderId="0" xfId="58" applyFont="1" applyFill="1" applyAlignment="1" applyProtection="1">
      <alignment horizontal="center" wrapText="1"/>
      <protection/>
    </xf>
    <xf numFmtId="0" fontId="26" fillId="0" borderId="0" xfId="58" applyFont="1" applyFill="1" applyAlignment="1" applyProtection="1">
      <alignment horizontal="center"/>
      <protection/>
    </xf>
    <xf numFmtId="0" fontId="30" fillId="0" borderId="46" xfId="56" applyFont="1" applyBorder="1" applyAlignment="1" applyProtection="1">
      <alignment horizontal="left" vertical="center" indent="2"/>
      <protection/>
    </xf>
    <xf numFmtId="0" fontId="30" fillId="0" borderId="48" xfId="56" applyFont="1" applyBorder="1" applyAlignment="1" applyProtection="1">
      <alignment horizontal="left" vertical="center" indent="2"/>
      <protection/>
    </xf>
    <xf numFmtId="0" fontId="26" fillId="0" borderId="0" xfId="56" applyFont="1" applyAlignment="1">
      <alignment horizontal="center" wrapText="1"/>
      <protection/>
    </xf>
    <xf numFmtId="170" fontId="29" fillId="0" borderId="38" xfId="56" applyNumberFormat="1" applyFont="1" applyFill="1" applyBorder="1" applyAlignment="1" applyProtection="1">
      <alignment horizontal="center" vertical="center" wrapText="1"/>
      <protection/>
    </xf>
    <xf numFmtId="170" fontId="29" fillId="0" borderId="64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i rendelet tervezet 2013 - mellékletek mint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8"/>
  <sheetViews>
    <sheetView zoomScalePageLayoutView="0" workbookViewId="0" topLeftCell="A61">
      <selection activeCell="AE119" sqref="AE119"/>
    </sheetView>
  </sheetViews>
  <sheetFormatPr defaultColWidth="9.140625" defaultRowHeight="12.75"/>
  <cols>
    <col min="6" max="6" width="9.57421875" style="0" hidden="1" customWidth="1"/>
    <col min="7" max="7" width="1.1484375" style="0" hidden="1" customWidth="1"/>
    <col min="8" max="8" width="9.140625" style="0" hidden="1" customWidth="1"/>
    <col min="9" max="9" width="4.7109375" style="0" hidden="1" customWidth="1"/>
    <col min="10" max="13" width="9.140625" style="0" hidden="1" customWidth="1"/>
    <col min="14" max="14" width="8.8515625" style="0" hidden="1" customWidth="1"/>
    <col min="15" max="26" width="9.140625" style="0" hidden="1" customWidth="1"/>
    <col min="28" max="28" width="0.2890625" style="0" hidden="1" customWidth="1"/>
    <col min="29" max="30" width="9.140625" style="0" hidden="1" customWidth="1"/>
    <col min="31" max="31" width="15.7109375" style="0" customWidth="1"/>
  </cols>
  <sheetData>
    <row r="1" spans="1:27" ht="12.75">
      <c r="A1" s="233" t="s">
        <v>166</v>
      </c>
      <c r="B1" s="233"/>
      <c r="C1" s="233"/>
      <c r="D1" s="233"/>
      <c r="E1" s="233"/>
      <c r="F1" s="233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6:34" ht="12.75">
      <c r="F2" s="1" t="s">
        <v>559</v>
      </c>
      <c r="AF2" s="7"/>
      <c r="AG2" s="7"/>
      <c r="AH2" s="7"/>
    </row>
    <row r="3" spans="1:27" ht="12.75">
      <c r="A3" s="234"/>
      <c r="B3" s="234"/>
      <c r="C3" s="234"/>
      <c r="D3" s="234"/>
      <c r="E3" s="234"/>
      <c r="F3" s="234"/>
      <c r="G3" s="234"/>
      <c r="H3" s="234"/>
      <c r="I3" s="234"/>
      <c r="AA3" s="1"/>
    </row>
    <row r="4" spans="1:34" ht="12.75">
      <c r="A4" s="269" t="s">
        <v>167</v>
      </c>
      <c r="B4" s="269"/>
      <c r="C4" s="269"/>
      <c r="D4" s="269"/>
      <c r="E4" s="269"/>
      <c r="F4" s="26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114</v>
      </c>
      <c r="AB4" s="1"/>
      <c r="AC4" s="1"/>
      <c r="AD4" s="1"/>
      <c r="AE4" s="1"/>
      <c r="AF4" s="1"/>
      <c r="AG4" s="1"/>
      <c r="AH4" s="1"/>
    </row>
    <row r="5" spans="1:27" ht="12.75">
      <c r="A5" s="233" t="s">
        <v>166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</row>
    <row r="7" spans="1:34" ht="12.75" customHeight="1">
      <c r="A7" s="234" t="s">
        <v>167</v>
      </c>
      <c r="B7" s="234"/>
      <c r="C7" s="234"/>
      <c r="D7" s="234"/>
      <c r="E7" s="234"/>
      <c r="F7" s="234"/>
      <c r="G7" s="234"/>
      <c r="H7" s="234"/>
      <c r="I7" s="234"/>
      <c r="AA7" s="1" t="s">
        <v>114</v>
      </c>
      <c r="AE7" s="1" t="s">
        <v>561</v>
      </c>
      <c r="AF7" s="174" t="s">
        <v>164</v>
      </c>
      <c r="AG7" s="174" t="s">
        <v>165</v>
      </c>
      <c r="AH7" s="174" t="s">
        <v>380</v>
      </c>
    </row>
    <row r="8" spans="1:34" ht="12.75" customHeight="1">
      <c r="A8" s="162"/>
      <c r="B8" s="162"/>
      <c r="C8" s="162"/>
      <c r="D8" s="162"/>
      <c r="E8" s="162"/>
      <c r="F8" s="162"/>
      <c r="G8" s="162"/>
      <c r="H8" s="162"/>
      <c r="I8" s="162"/>
      <c r="AA8" s="1"/>
      <c r="AE8" s="1" t="s">
        <v>562</v>
      </c>
      <c r="AF8" s="1" t="s">
        <v>562</v>
      </c>
      <c r="AG8" s="1" t="s">
        <v>562</v>
      </c>
      <c r="AH8" s="1" t="s">
        <v>562</v>
      </c>
    </row>
    <row r="9" spans="1:34" ht="12.75" customHeight="1">
      <c r="A9" s="264" t="s">
        <v>168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6" t="s">
        <v>169</v>
      </c>
      <c r="AB9" s="267"/>
      <c r="AC9" s="267"/>
      <c r="AD9" s="268"/>
      <c r="AE9">
        <v>6335</v>
      </c>
      <c r="AF9">
        <v>19069</v>
      </c>
      <c r="AG9">
        <v>39106</v>
      </c>
      <c r="AH9">
        <f aca="true" t="shared" si="0" ref="AH9:AH40">SUM(AE9,AF9,AG9)</f>
        <v>64510</v>
      </c>
    </row>
    <row r="10" spans="1:34" ht="12.75" customHeight="1">
      <c r="A10" s="264" t="s">
        <v>170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27" t="s">
        <v>171</v>
      </c>
      <c r="AB10" s="227"/>
      <c r="AC10" s="227"/>
      <c r="AD10" s="227"/>
      <c r="AE10">
        <v>150</v>
      </c>
      <c r="AF10">
        <v>2832</v>
      </c>
      <c r="AH10">
        <f t="shared" si="0"/>
        <v>2982</v>
      </c>
    </row>
    <row r="11" spans="1:34" ht="12.75" customHeight="1" hidden="1">
      <c r="A11" s="264" t="s">
        <v>172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27" t="s">
        <v>173</v>
      </c>
      <c r="AB11" s="227"/>
      <c r="AC11" s="227"/>
      <c r="AD11" s="227"/>
      <c r="AH11">
        <f t="shared" si="0"/>
        <v>0</v>
      </c>
    </row>
    <row r="12" spans="1:34" ht="12.75" customHeight="1">
      <c r="A12" s="259" t="s">
        <v>174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27" t="s">
        <v>175</v>
      </c>
      <c r="AB12" s="227"/>
      <c r="AC12" s="227"/>
      <c r="AD12" s="227"/>
      <c r="AG12">
        <v>486</v>
      </c>
      <c r="AH12">
        <f t="shared" si="0"/>
        <v>486</v>
      </c>
    </row>
    <row r="13" spans="1:34" ht="12.75" customHeight="1" hidden="1">
      <c r="A13" s="259" t="s">
        <v>176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27" t="s">
        <v>177</v>
      </c>
      <c r="AB13" s="227"/>
      <c r="AC13" s="227"/>
      <c r="AD13" s="227"/>
      <c r="AH13">
        <f t="shared" si="0"/>
        <v>0</v>
      </c>
    </row>
    <row r="14" spans="1:34" ht="12.75" customHeight="1">
      <c r="A14" s="259" t="s">
        <v>178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27" t="s">
        <v>179</v>
      </c>
      <c r="AB14" s="227"/>
      <c r="AC14" s="227"/>
      <c r="AD14" s="227"/>
      <c r="AG14">
        <v>3596</v>
      </c>
      <c r="AH14">
        <f t="shared" si="0"/>
        <v>3596</v>
      </c>
    </row>
    <row r="15" spans="1:34" ht="12.75" customHeight="1">
      <c r="A15" s="259" t="s">
        <v>180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27" t="s">
        <v>181</v>
      </c>
      <c r="AB15" s="227"/>
      <c r="AC15" s="227"/>
      <c r="AD15" s="227"/>
      <c r="AE15">
        <v>294</v>
      </c>
      <c r="AF15">
        <v>1179</v>
      </c>
      <c r="AG15">
        <v>2257</v>
      </c>
      <c r="AH15">
        <f t="shared" si="0"/>
        <v>3730</v>
      </c>
    </row>
    <row r="16" spans="1:34" ht="12.75" customHeight="1" hidden="1">
      <c r="A16" s="259" t="s">
        <v>182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1" t="s">
        <v>183</v>
      </c>
      <c r="AB16" s="262"/>
      <c r="AC16" s="262"/>
      <c r="AD16" s="263"/>
      <c r="AH16">
        <f t="shared" si="0"/>
        <v>0</v>
      </c>
    </row>
    <row r="17" spans="1:34" ht="12.75" customHeight="1">
      <c r="A17" s="225" t="s">
        <v>184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7" t="s">
        <v>185</v>
      </c>
      <c r="AB17" s="227"/>
      <c r="AC17" s="227"/>
      <c r="AD17" s="227"/>
      <c r="AF17">
        <v>441</v>
      </c>
      <c r="AG17">
        <v>505</v>
      </c>
      <c r="AH17">
        <f t="shared" si="0"/>
        <v>946</v>
      </c>
    </row>
    <row r="18" spans="1:34" ht="12.75" customHeight="1" hidden="1">
      <c r="A18" s="225" t="s">
        <v>186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7" t="s">
        <v>187</v>
      </c>
      <c r="AB18" s="227"/>
      <c r="AC18" s="227"/>
      <c r="AD18" s="227"/>
      <c r="AH18">
        <f t="shared" si="0"/>
        <v>0</v>
      </c>
    </row>
    <row r="19" spans="1:34" ht="12.75" customHeight="1" hidden="1">
      <c r="A19" s="225" t="s">
        <v>188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7" t="s">
        <v>189</v>
      </c>
      <c r="AB19" s="227"/>
      <c r="AC19" s="227"/>
      <c r="AD19" s="227"/>
      <c r="AH19">
        <f t="shared" si="0"/>
        <v>0</v>
      </c>
    </row>
    <row r="20" spans="1:34" ht="23.25" customHeight="1" hidden="1">
      <c r="A20" s="225" t="s">
        <v>190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7" t="s">
        <v>191</v>
      </c>
      <c r="AB20" s="227"/>
      <c r="AC20" s="227"/>
      <c r="AD20" s="227"/>
      <c r="AH20">
        <f t="shared" si="0"/>
        <v>0</v>
      </c>
    </row>
    <row r="21" spans="1:34" ht="12.75">
      <c r="A21" s="225" t="s">
        <v>192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7" t="s">
        <v>193</v>
      </c>
      <c r="AB21" s="227"/>
      <c r="AC21" s="227"/>
      <c r="AD21" s="227"/>
      <c r="AE21">
        <v>445</v>
      </c>
      <c r="AF21">
        <v>546</v>
      </c>
      <c r="AG21">
        <v>175</v>
      </c>
      <c r="AH21">
        <f t="shared" si="0"/>
        <v>1166</v>
      </c>
    </row>
    <row r="22" spans="1:34" s="1" customFormat="1" ht="12.75" customHeight="1">
      <c r="A22" s="257" t="s">
        <v>586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32" t="s">
        <v>194</v>
      </c>
      <c r="AB22" s="232"/>
      <c r="AC22" s="232"/>
      <c r="AD22" s="232"/>
      <c r="AE22" s="1">
        <f>SUM(AE9:AE21)</f>
        <v>7224</v>
      </c>
      <c r="AF22" s="1">
        <f>SUM(AF9:AF21)</f>
        <v>24067</v>
      </c>
      <c r="AG22" s="1">
        <f>SUM(AG9:AG21)</f>
        <v>46125</v>
      </c>
      <c r="AH22" s="1">
        <f t="shared" si="0"/>
        <v>77416</v>
      </c>
    </row>
    <row r="23" spans="1:34" ht="12.75" customHeight="1">
      <c r="A23" s="225" t="s">
        <v>195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7" t="s">
        <v>196</v>
      </c>
      <c r="AB23" s="227"/>
      <c r="AC23" s="227"/>
      <c r="AD23" s="227"/>
      <c r="AE23">
        <v>7632</v>
      </c>
      <c r="AH23">
        <f t="shared" si="0"/>
        <v>7632</v>
      </c>
    </row>
    <row r="24" spans="1:34" ht="12.75" customHeight="1" hidden="1">
      <c r="A24" s="225" t="s">
        <v>197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7" t="s">
        <v>198</v>
      </c>
      <c r="AB24" s="227"/>
      <c r="AC24" s="227"/>
      <c r="AD24" s="227"/>
      <c r="AH24">
        <f t="shared" si="0"/>
        <v>0</v>
      </c>
    </row>
    <row r="25" spans="1:34" ht="12.75" customHeight="1">
      <c r="A25" s="235" t="s">
        <v>199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27" t="s">
        <v>200</v>
      </c>
      <c r="AB25" s="227"/>
      <c r="AC25" s="227"/>
      <c r="AD25" s="227"/>
      <c r="AG25">
        <v>315</v>
      </c>
      <c r="AH25">
        <f t="shared" si="0"/>
        <v>315</v>
      </c>
    </row>
    <row r="26" spans="1:34" s="1" customFormat="1" ht="12.75" customHeight="1">
      <c r="A26" s="230" t="s">
        <v>587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2" t="s">
        <v>201</v>
      </c>
      <c r="AB26" s="232"/>
      <c r="AC26" s="232"/>
      <c r="AD26" s="232"/>
      <c r="AE26" s="1">
        <f>SUM(AE23:AE25)</f>
        <v>7632</v>
      </c>
      <c r="AF26" s="1">
        <f>SUM(AF23:AF25)</f>
        <v>0</v>
      </c>
      <c r="AG26" s="1">
        <f>SUM(AG23:AG25)</f>
        <v>315</v>
      </c>
      <c r="AH26" s="1">
        <f t="shared" si="0"/>
        <v>7947</v>
      </c>
    </row>
    <row r="27" spans="1:34" s="1" customFormat="1" ht="12.75" customHeight="1">
      <c r="A27" s="257" t="s">
        <v>588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32" t="s">
        <v>202</v>
      </c>
      <c r="AB27" s="232"/>
      <c r="AC27" s="232"/>
      <c r="AD27" s="232"/>
      <c r="AE27" s="1">
        <f>SUM(AE22,AE26)</f>
        <v>14856</v>
      </c>
      <c r="AF27" s="1">
        <f>SUM(AF22,AF26)</f>
        <v>24067</v>
      </c>
      <c r="AG27" s="1">
        <f>SUM(AG22,AG26)</f>
        <v>46440</v>
      </c>
      <c r="AH27" s="1">
        <f t="shared" si="0"/>
        <v>85363</v>
      </c>
    </row>
    <row r="28" spans="1:41" s="1" customFormat="1" ht="12.75" customHeight="1">
      <c r="A28" s="230" t="s">
        <v>203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2" t="s">
        <v>204</v>
      </c>
      <c r="AB28" s="232"/>
      <c r="AC28" s="232"/>
      <c r="AD28" s="232"/>
      <c r="AE28" s="1">
        <v>3922</v>
      </c>
      <c r="AF28" s="1">
        <v>6580</v>
      </c>
      <c r="AG28" s="1">
        <v>12608</v>
      </c>
      <c r="AH28" s="1">
        <f t="shared" si="0"/>
        <v>23110</v>
      </c>
      <c r="AO28" s="1" t="s">
        <v>566</v>
      </c>
    </row>
    <row r="29" spans="1:34" ht="12.75" customHeight="1">
      <c r="A29" s="225" t="s">
        <v>205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7" t="s">
        <v>206</v>
      </c>
      <c r="AB29" s="227"/>
      <c r="AC29" s="227"/>
      <c r="AD29" s="227"/>
      <c r="AE29">
        <v>892</v>
      </c>
      <c r="AF29">
        <v>100</v>
      </c>
      <c r="AG29">
        <v>432</v>
      </c>
      <c r="AH29">
        <f t="shared" si="0"/>
        <v>1424</v>
      </c>
    </row>
    <row r="30" spans="1:34" ht="12.75" customHeight="1">
      <c r="A30" s="225" t="s">
        <v>207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7" t="s">
        <v>208</v>
      </c>
      <c r="AB30" s="227"/>
      <c r="AC30" s="227"/>
      <c r="AD30" s="227"/>
      <c r="AE30">
        <v>3761</v>
      </c>
      <c r="AF30">
        <v>560</v>
      </c>
      <c r="AG30" s="1">
        <v>17159</v>
      </c>
      <c r="AH30">
        <f t="shared" si="0"/>
        <v>21480</v>
      </c>
    </row>
    <row r="31" spans="1:34" ht="12.75" customHeight="1" hidden="1">
      <c r="A31" s="225" t="s">
        <v>209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7" t="s">
        <v>210</v>
      </c>
      <c r="AB31" s="227"/>
      <c r="AC31" s="227"/>
      <c r="AD31" s="227"/>
      <c r="AH31">
        <f t="shared" si="0"/>
        <v>0</v>
      </c>
    </row>
    <row r="32" spans="1:34" s="1" customFormat="1" ht="12.75" customHeight="1">
      <c r="A32" s="230" t="s">
        <v>589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2" t="s">
        <v>211</v>
      </c>
      <c r="AB32" s="232"/>
      <c r="AC32" s="232"/>
      <c r="AD32" s="232"/>
      <c r="AE32" s="1">
        <f>SUM(AE29:AE31)</f>
        <v>4653</v>
      </c>
      <c r="AF32" s="1">
        <f>SUM(AF29:AF31)</f>
        <v>660</v>
      </c>
      <c r="AG32" s="1">
        <f>SUM(AG29:AG31)</f>
        <v>17591</v>
      </c>
      <c r="AH32" s="1">
        <f t="shared" si="0"/>
        <v>22904</v>
      </c>
    </row>
    <row r="33" spans="1:34" ht="12.75" customHeight="1">
      <c r="A33" s="225" t="s">
        <v>212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7" t="s">
        <v>213</v>
      </c>
      <c r="AB33" s="227"/>
      <c r="AC33" s="227"/>
      <c r="AD33" s="227"/>
      <c r="AE33">
        <v>1922</v>
      </c>
      <c r="AF33">
        <v>250</v>
      </c>
      <c r="AG33">
        <v>214</v>
      </c>
      <c r="AH33">
        <f t="shared" si="0"/>
        <v>2386</v>
      </c>
    </row>
    <row r="34" spans="1:34" ht="12.75" customHeight="1">
      <c r="A34" s="225" t="s">
        <v>214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7" t="s">
        <v>215</v>
      </c>
      <c r="AB34" s="227"/>
      <c r="AC34" s="227"/>
      <c r="AD34" s="227"/>
      <c r="AE34">
        <v>210</v>
      </c>
      <c r="AF34">
        <v>220</v>
      </c>
      <c r="AG34" s="1">
        <v>65</v>
      </c>
      <c r="AH34">
        <f t="shared" si="0"/>
        <v>495</v>
      </c>
    </row>
    <row r="35" spans="1:34" s="1" customFormat="1" ht="12.75" customHeight="1">
      <c r="A35" s="230" t="s">
        <v>590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2" t="s">
        <v>216</v>
      </c>
      <c r="AB35" s="232"/>
      <c r="AC35" s="232"/>
      <c r="AD35" s="232"/>
      <c r="AE35" s="1">
        <f>SUM(AE33:AE34)</f>
        <v>2132</v>
      </c>
      <c r="AF35" s="1">
        <f>SUM(AF33:AF34)</f>
        <v>470</v>
      </c>
      <c r="AG35" s="1">
        <f>SUM(AG33:AG34)</f>
        <v>279</v>
      </c>
      <c r="AH35" s="1">
        <f t="shared" si="0"/>
        <v>2881</v>
      </c>
    </row>
    <row r="36" spans="1:34" ht="12.75" customHeight="1">
      <c r="A36" s="225" t="s">
        <v>217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7" t="s">
        <v>218</v>
      </c>
      <c r="AB36" s="227"/>
      <c r="AC36" s="227"/>
      <c r="AD36" s="227"/>
      <c r="AE36">
        <v>7610</v>
      </c>
      <c r="AF36">
        <v>1200</v>
      </c>
      <c r="AG36">
        <v>1200</v>
      </c>
      <c r="AH36">
        <f t="shared" si="0"/>
        <v>10010</v>
      </c>
    </row>
    <row r="37" spans="1:34" ht="12.75" hidden="1">
      <c r="A37" s="225" t="s">
        <v>219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7" t="s">
        <v>220</v>
      </c>
      <c r="AB37" s="227"/>
      <c r="AC37" s="227"/>
      <c r="AD37" s="227"/>
      <c r="AG37" s="176"/>
      <c r="AH37">
        <f t="shared" si="0"/>
        <v>0</v>
      </c>
    </row>
    <row r="38" spans="1:34" ht="12.75" customHeight="1">
      <c r="A38" s="225" t="s">
        <v>221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7" t="s">
        <v>222</v>
      </c>
      <c r="AB38" s="227"/>
      <c r="AC38" s="227"/>
      <c r="AD38" s="227"/>
      <c r="AE38">
        <v>790</v>
      </c>
      <c r="AF38">
        <v>230</v>
      </c>
      <c r="AG38" s="176"/>
      <c r="AH38">
        <f t="shared" si="0"/>
        <v>1020</v>
      </c>
    </row>
    <row r="39" spans="1:34" ht="12.75" customHeight="1">
      <c r="A39" s="225" t="s">
        <v>223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7" t="s">
        <v>224</v>
      </c>
      <c r="AB39" s="227"/>
      <c r="AC39" s="227"/>
      <c r="AD39" s="227"/>
      <c r="AE39">
        <v>14784</v>
      </c>
      <c r="AF39">
        <v>200</v>
      </c>
      <c r="AG39" s="176">
        <v>440</v>
      </c>
      <c r="AH39">
        <f t="shared" si="0"/>
        <v>15424</v>
      </c>
    </row>
    <row r="40" spans="1:34" ht="12.75" customHeight="1" hidden="1">
      <c r="A40" s="255" t="s">
        <v>225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27" t="s">
        <v>226</v>
      </c>
      <c r="AB40" s="227"/>
      <c r="AC40" s="227"/>
      <c r="AD40" s="227"/>
      <c r="AG40" s="176"/>
      <c r="AH40">
        <f t="shared" si="0"/>
        <v>0</v>
      </c>
    </row>
    <row r="41" spans="1:34" ht="12.75" customHeight="1">
      <c r="A41" s="235" t="s">
        <v>227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27" t="s">
        <v>228</v>
      </c>
      <c r="AB41" s="227"/>
      <c r="AC41" s="227"/>
      <c r="AD41" s="227"/>
      <c r="AE41">
        <v>7697</v>
      </c>
      <c r="AF41">
        <v>600</v>
      </c>
      <c r="AG41" s="176">
        <v>490</v>
      </c>
      <c r="AH41">
        <f aca="true" t="shared" si="1" ref="AH41:AH72">SUM(AE41,AF41,AG41)</f>
        <v>8787</v>
      </c>
    </row>
    <row r="42" spans="1:34" ht="12.75" customHeight="1">
      <c r="A42" s="225" t="s">
        <v>229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7" t="s">
        <v>230</v>
      </c>
      <c r="AB42" s="227"/>
      <c r="AC42" s="227"/>
      <c r="AD42" s="227"/>
      <c r="AE42">
        <v>3490</v>
      </c>
      <c r="AF42">
        <v>800</v>
      </c>
      <c r="AG42" s="176">
        <v>375</v>
      </c>
      <c r="AH42">
        <f t="shared" si="1"/>
        <v>4665</v>
      </c>
    </row>
    <row r="43" spans="1:34" s="1" customFormat="1" ht="12.75" customHeight="1">
      <c r="A43" s="230" t="s">
        <v>591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2" t="s">
        <v>231</v>
      </c>
      <c r="AB43" s="232"/>
      <c r="AC43" s="232"/>
      <c r="AD43" s="232"/>
      <c r="AE43" s="1">
        <f>SUM(AE36:AE42)</f>
        <v>34371</v>
      </c>
      <c r="AF43" s="1">
        <f>SUM(AF36:AF42)</f>
        <v>3030</v>
      </c>
      <c r="AG43" s="1">
        <f>SUM(AG36:AG42)</f>
        <v>2505</v>
      </c>
      <c r="AH43" s="1">
        <f t="shared" si="1"/>
        <v>39906</v>
      </c>
    </row>
    <row r="44" spans="1:34" ht="12.75" customHeight="1">
      <c r="A44" s="225" t="s">
        <v>232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7" t="s">
        <v>233</v>
      </c>
      <c r="AB44" s="227"/>
      <c r="AC44" s="227"/>
      <c r="AD44" s="227"/>
      <c r="AE44">
        <v>530</v>
      </c>
      <c r="AF44">
        <v>978</v>
      </c>
      <c r="AG44">
        <v>330</v>
      </c>
      <c r="AH44">
        <f t="shared" si="1"/>
        <v>1838</v>
      </c>
    </row>
    <row r="45" spans="1:34" ht="12.75" customHeight="1">
      <c r="A45" s="225" t="s">
        <v>234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7" t="s">
        <v>235</v>
      </c>
      <c r="AB45" s="227"/>
      <c r="AC45" s="227"/>
      <c r="AD45" s="227"/>
      <c r="AE45">
        <v>200</v>
      </c>
      <c r="AH45">
        <f t="shared" si="1"/>
        <v>200</v>
      </c>
    </row>
    <row r="46" spans="1:34" s="1" customFormat="1" ht="12.75" customHeight="1">
      <c r="A46" s="230" t="s">
        <v>236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2" t="s">
        <v>237</v>
      </c>
      <c r="AB46" s="232"/>
      <c r="AC46" s="232"/>
      <c r="AD46" s="232"/>
      <c r="AE46" s="1">
        <f>SUM(AE44:AE45)</f>
        <v>730</v>
      </c>
      <c r="AF46" s="1">
        <f>SUM(AF44:AF45)</f>
        <v>978</v>
      </c>
      <c r="AG46" s="1">
        <f>SUM(AG44:AG45)</f>
        <v>330</v>
      </c>
      <c r="AH46" s="1">
        <f t="shared" si="1"/>
        <v>2038</v>
      </c>
    </row>
    <row r="47" spans="1:34" ht="12.75" customHeight="1">
      <c r="A47" s="225" t="s">
        <v>238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7" t="s">
        <v>239</v>
      </c>
      <c r="AB47" s="227"/>
      <c r="AC47" s="227"/>
      <c r="AD47" s="227"/>
      <c r="AE47">
        <v>9789</v>
      </c>
      <c r="AF47">
        <v>1101</v>
      </c>
      <c r="AG47">
        <v>5491</v>
      </c>
      <c r="AH47">
        <f t="shared" si="1"/>
        <v>16381</v>
      </c>
    </row>
    <row r="48" spans="1:34" ht="12.75" customHeight="1">
      <c r="A48" s="225" t="s">
        <v>240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7" t="s">
        <v>241</v>
      </c>
      <c r="AB48" s="227"/>
      <c r="AC48" s="227"/>
      <c r="AD48" s="227"/>
      <c r="AE48">
        <v>1356</v>
      </c>
      <c r="AH48">
        <f t="shared" si="1"/>
        <v>1356</v>
      </c>
    </row>
    <row r="49" spans="1:34" ht="12.75" customHeight="1" hidden="1">
      <c r="A49" s="225" t="s">
        <v>242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7" t="s">
        <v>243</v>
      </c>
      <c r="AB49" s="227"/>
      <c r="AC49" s="227"/>
      <c r="AD49" s="227"/>
      <c r="AH49">
        <f t="shared" si="1"/>
        <v>0</v>
      </c>
    </row>
    <row r="50" spans="1:34" ht="12.75" hidden="1">
      <c r="A50" s="225" t="s">
        <v>244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7" t="s">
        <v>245</v>
      </c>
      <c r="AB50" s="227"/>
      <c r="AC50" s="227"/>
      <c r="AD50" s="227"/>
      <c r="AH50">
        <f t="shared" si="1"/>
        <v>0</v>
      </c>
    </row>
    <row r="51" spans="1:34" ht="12.75">
      <c r="A51" s="225" t="s">
        <v>246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7" t="s">
        <v>247</v>
      </c>
      <c r="AB51" s="227"/>
      <c r="AC51" s="227"/>
      <c r="AD51" s="227"/>
      <c r="AE51">
        <v>280</v>
      </c>
      <c r="AH51">
        <f t="shared" si="1"/>
        <v>280</v>
      </c>
    </row>
    <row r="52" spans="1:34" s="1" customFormat="1" ht="12.75">
      <c r="A52" s="230" t="s">
        <v>248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2" t="s">
        <v>249</v>
      </c>
      <c r="AB52" s="232"/>
      <c r="AC52" s="232"/>
      <c r="AD52" s="232"/>
      <c r="AE52" s="1">
        <f>SUM(AE47:AE51)</f>
        <v>11425</v>
      </c>
      <c r="AF52" s="1">
        <f>SUM(AF47:AF51)</f>
        <v>1101</v>
      </c>
      <c r="AG52" s="1">
        <f>SUM(AG47:AG51)</f>
        <v>5491</v>
      </c>
      <c r="AH52" s="1">
        <f t="shared" si="1"/>
        <v>18017</v>
      </c>
    </row>
    <row r="53" spans="1:34" s="1" customFormat="1" ht="12.75">
      <c r="A53" s="230" t="s">
        <v>394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2" t="s">
        <v>250</v>
      </c>
      <c r="AB53" s="232"/>
      <c r="AC53" s="232"/>
      <c r="AD53" s="232"/>
      <c r="AE53" s="1">
        <f>SUM(AE32,AE35,AE43,AE46,AE52)</f>
        <v>53311</v>
      </c>
      <c r="AF53" s="1">
        <f>SUM(AF32,AF35,AF43,AF46,AF52)</f>
        <v>6239</v>
      </c>
      <c r="AG53" s="1">
        <f>SUM(AG32,AG35,AG43,AG46,AG52)</f>
        <v>26196</v>
      </c>
      <c r="AH53" s="1">
        <f t="shared" si="1"/>
        <v>85746</v>
      </c>
    </row>
    <row r="54" spans="1:34" ht="12.75" customHeight="1" hidden="1">
      <c r="A54" s="228" t="s">
        <v>251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7" t="s">
        <v>252</v>
      </c>
      <c r="AB54" s="227"/>
      <c r="AC54" s="227"/>
      <c r="AD54" s="227"/>
      <c r="AH54">
        <f t="shared" si="1"/>
        <v>0</v>
      </c>
    </row>
    <row r="55" spans="1:34" ht="12.75" customHeight="1" hidden="1">
      <c r="A55" s="228" t="s">
        <v>253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7" t="s">
        <v>254</v>
      </c>
      <c r="AB55" s="227"/>
      <c r="AC55" s="227"/>
      <c r="AD55" s="227"/>
      <c r="AH55">
        <f t="shared" si="1"/>
        <v>0</v>
      </c>
    </row>
    <row r="56" spans="1:34" ht="12.75" customHeight="1" hidden="1">
      <c r="A56" s="253" t="s">
        <v>255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27" t="s">
        <v>256</v>
      </c>
      <c r="AB56" s="227"/>
      <c r="AC56" s="227"/>
      <c r="AD56" s="227"/>
      <c r="AH56">
        <f t="shared" si="1"/>
        <v>0</v>
      </c>
    </row>
    <row r="57" spans="1:34" ht="12.75" customHeight="1">
      <c r="A57" s="253" t="s">
        <v>257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27" t="s">
        <v>258</v>
      </c>
      <c r="AB57" s="227"/>
      <c r="AC57" s="227"/>
      <c r="AD57" s="227"/>
      <c r="AE57">
        <v>354</v>
      </c>
      <c r="AH57">
        <f t="shared" si="1"/>
        <v>354</v>
      </c>
    </row>
    <row r="58" spans="1:34" ht="12.75" customHeight="1">
      <c r="A58" s="253" t="s">
        <v>259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27" t="s">
        <v>260</v>
      </c>
      <c r="AB58" s="227"/>
      <c r="AC58" s="227"/>
      <c r="AD58" s="227"/>
      <c r="AF58">
        <v>438</v>
      </c>
      <c r="AH58">
        <f t="shared" si="1"/>
        <v>438</v>
      </c>
    </row>
    <row r="59" spans="1:34" ht="12.75" customHeight="1">
      <c r="A59" s="228" t="s">
        <v>261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7" t="s">
        <v>262</v>
      </c>
      <c r="AB59" s="227"/>
      <c r="AC59" s="227"/>
      <c r="AD59" s="227"/>
      <c r="AF59">
        <v>115</v>
      </c>
      <c r="AH59">
        <f t="shared" si="1"/>
        <v>115</v>
      </c>
    </row>
    <row r="60" spans="1:34" ht="12.75" customHeight="1" hidden="1">
      <c r="A60" s="228" t="s">
        <v>263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7" t="s">
        <v>264</v>
      </c>
      <c r="AB60" s="227"/>
      <c r="AC60" s="227"/>
      <c r="AD60" s="227"/>
      <c r="AH60">
        <f t="shared" si="1"/>
        <v>0</v>
      </c>
    </row>
    <row r="61" spans="1:34" ht="12.75" customHeight="1">
      <c r="A61" s="228" t="s">
        <v>265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7" t="s">
        <v>266</v>
      </c>
      <c r="AB61" s="227"/>
      <c r="AC61" s="227"/>
      <c r="AD61" s="227"/>
      <c r="AE61">
        <v>6415</v>
      </c>
      <c r="AF61">
        <v>92</v>
      </c>
      <c r="AH61">
        <f t="shared" si="1"/>
        <v>6507</v>
      </c>
    </row>
    <row r="62" spans="1:34" s="1" customFormat="1" ht="12.75" customHeight="1">
      <c r="A62" s="245" t="s">
        <v>592</v>
      </c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32" t="s">
        <v>267</v>
      </c>
      <c r="AB62" s="232"/>
      <c r="AC62" s="232"/>
      <c r="AD62" s="232"/>
      <c r="AE62" s="1">
        <f>SUM(AE54:AE61)</f>
        <v>6769</v>
      </c>
      <c r="AF62" s="1">
        <f>SUM(AF54:AF61)</f>
        <v>645</v>
      </c>
      <c r="AG62" s="1">
        <f>SUM(AG54:AG61)</f>
        <v>0</v>
      </c>
      <c r="AH62" s="1">
        <f t="shared" si="1"/>
        <v>7414</v>
      </c>
    </row>
    <row r="63" spans="1:34" ht="12.75" customHeight="1" hidden="1">
      <c r="A63" s="251" t="s">
        <v>268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27" t="s">
        <v>269</v>
      </c>
      <c r="AB63" s="227"/>
      <c r="AC63" s="227"/>
      <c r="AD63" s="227"/>
      <c r="AH63">
        <f t="shared" si="1"/>
        <v>0</v>
      </c>
    </row>
    <row r="64" spans="1:34" ht="12.75" customHeight="1" hidden="1">
      <c r="A64" s="251" t="s">
        <v>270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27" t="s">
        <v>271</v>
      </c>
      <c r="AB64" s="227"/>
      <c r="AC64" s="227"/>
      <c r="AD64" s="227"/>
      <c r="AH64">
        <f t="shared" si="1"/>
        <v>0</v>
      </c>
    </row>
    <row r="65" spans="1:34" ht="12.75" customHeight="1" hidden="1">
      <c r="A65" s="251" t="s">
        <v>272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27" t="s">
        <v>273</v>
      </c>
      <c r="AB65" s="227"/>
      <c r="AC65" s="227"/>
      <c r="AD65" s="227"/>
      <c r="AH65">
        <f t="shared" si="1"/>
        <v>0</v>
      </c>
    </row>
    <row r="66" spans="1:34" ht="12.75" customHeight="1" hidden="1">
      <c r="A66" s="251" t="s">
        <v>274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27" t="s">
        <v>275</v>
      </c>
      <c r="AB66" s="227"/>
      <c r="AC66" s="227"/>
      <c r="AD66" s="227"/>
      <c r="AH66">
        <f t="shared" si="1"/>
        <v>0</v>
      </c>
    </row>
    <row r="67" spans="1:34" ht="12.75" customHeight="1" hidden="1">
      <c r="A67" s="251" t="s">
        <v>276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27" t="s">
        <v>277</v>
      </c>
      <c r="AB67" s="227"/>
      <c r="AC67" s="227"/>
      <c r="AD67" s="227"/>
      <c r="AH67">
        <f t="shared" si="1"/>
        <v>0</v>
      </c>
    </row>
    <row r="68" spans="1:34" ht="12.75">
      <c r="A68" s="251" t="s">
        <v>278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27" t="s">
        <v>279</v>
      </c>
      <c r="AB68" s="227"/>
      <c r="AC68" s="227"/>
      <c r="AD68" s="227"/>
      <c r="AE68">
        <v>3870</v>
      </c>
      <c r="AH68">
        <f t="shared" si="1"/>
        <v>3870</v>
      </c>
    </row>
    <row r="69" spans="1:34" ht="14.25" customHeight="1" hidden="1">
      <c r="A69" s="251" t="s">
        <v>280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27" t="s">
        <v>281</v>
      </c>
      <c r="AB69" s="227"/>
      <c r="AC69" s="227"/>
      <c r="AD69" s="227"/>
      <c r="AH69">
        <f t="shared" si="1"/>
        <v>0</v>
      </c>
    </row>
    <row r="70" spans="1:34" ht="12.75" hidden="1">
      <c r="A70" s="251" t="s">
        <v>282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27" t="s">
        <v>283</v>
      </c>
      <c r="AB70" s="227"/>
      <c r="AC70" s="227"/>
      <c r="AD70" s="227"/>
      <c r="AH70">
        <f t="shared" si="1"/>
        <v>0</v>
      </c>
    </row>
    <row r="71" spans="1:34" ht="12.75" customHeight="1" hidden="1">
      <c r="A71" s="251" t="s">
        <v>284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27" t="s">
        <v>285</v>
      </c>
      <c r="AB71" s="227"/>
      <c r="AC71" s="227"/>
      <c r="AD71" s="227"/>
      <c r="AH71">
        <f t="shared" si="1"/>
        <v>0</v>
      </c>
    </row>
    <row r="72" spans="1:34" ht="12.75" hidden="1">
      <c r="A72" s="249" t="s">
        <v>286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27" t="s">
        <v>287</v>
      </c>
      <c r="AB72" s="227"/>
      <c r="AC72" s="227"/>
      <c r="AD72" s="227"/>
      <c r="AH72">
        <f t="shared" si="1"/>
        <v>0</v>
      </c>
    </row>
    <row r="73" spans="1:34" ht="12.75">
      <c r="A73" s="251" t="s">
        <v>288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27" t="s">
        <v>289</v>
      </c>
      <c r="AB73" s="227"/>
      <c r="AC73" s="227"/>
      <c r="AD73" s="227"/>
      <c r="AE73">
        <v>3346</v>
      </c>
      <c r="AH73">
        <f aca="true" t="shared" si="2" ref="AH73:AH98">SUM(AE73,AF73,AG73)</f>
        <v>3346</v>
      </c>
    </row>
    <row r="74" spans="1:34" ht="12.75">
      <c r="A74" s="249" t="s">
        <v>290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27" t="s">
        <v>291</v>
      </c>
      <c r="AB74" s="227"/>
      <c r="AC74" s="227"/>
      <c r="AD74" s="227"/>
      <c r="AE74">
        <v>19485</v>
      </c>
      <c r="AH74">
        <f t="shared" si="2"/>
        <v>19485</v>
      </c>
    </row>
    <row r="75" spans="1:34" s="1" customFormat="1" ht="12.75">
      <c r="A75" s="245" t="s">
        <v>593</v>
      </c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32" t="s">
        <v>292</v>
      </c>
      <c r="AB75" s="232"/>
      <c r="AC75" s="232"/>
      <c r="AD75" s="232"/>
      <c r="AE75" s="1">
        <f>SUM(AE63:AE74)</f>
        <v>26701</v>
      </c>
      <c r="AF75" s="1">
        <f>SUM(AF63:AF74)</f>
        <v>0</v>
      </c>
      <c r="AG75" s="1">
        <f>SUM(AG63:AG74)</f>
        <v>0</v>
      </c>
      <c r="AH75" s="1">
        <f t="shared" si="2"/>
        <v>26701</v>
      </c>
    </row>
    <row r="76" spans="1:34" ht="12.75" hidden="1">
      <c r="A76" s="247" t="s">
        <v>293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27" t="s">
        <v>294</v>
      </c>
      <c r="AB76" s="227"/>
      <c r="AC76" s="227"/>
      <c r="AD76" s="227"/>
      <c r="AH76">
        <f t="shared" si="2"/>
        <v>0</v>
      </c>
    </row>
    <row r="77" spans="1:34" ht="12.75">
      <c r="A77" s="247" t="s">
        <v>295</v>
      </c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27" t="s">
        <v>296</v>
      </c>
      <c r="AB77" s="227"/>
      <c r="AC77" s="227"/>
      <c r="AD77" s="227"/>
      <c r="AE77">
        <v>1181</v>
      </c>
      <c r="AH77">
        <f t="shared" si="2"/>
        <v>1181</v>
      </c>
    </row>
    <row r="78" spans="1:34" ht="12.75" hidden="1">
      <c r="A78" s="247" t="s">
        <v>297</v>
      </c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27" t="s">
        <v>298</v>
      </c>
      <c r="AB78" s="227"/>
      <c r="AC78" s="227"/>
      <c r="AD78" s="227"/>
      <c r="AH78">
        <f t="shared" si="2"/>
        <v>0</v>
      </c>
    </row>
    <row r="79" spans="1:34" ht="12.75">
      <c r="A79" s="247" t="s">
        <v>299</v>
      </c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27" t="s">
        <v>300</v>
      </c>
      <c r="AB79" s="227"/>
      <c r="AC79" s="227"/>
      <c r="AD79" s="227"/>
      <c r="AE79">
        <v>2083</v>
      </c>
      <c r="AG79">
        <v>600</v>
      </c>
      <c r="AH79">
        <f t="shared" si="2"/>
        <v>2683</v>
      </c>
    </row>
    <row r="80" spans="1:34" ht="12.75" customHeight="1" hidden="1">
      <c r="A80" s="235" t="s">
        <v>301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27" t="s">
        <v>302</v>
      </c>
      <c r="AB80" s="227"/>
      <c r="AC80" s="227"/>
      <c r="AD80" s="227"/>
      <c r="AH80">
        <f t="shared" si="2"/>
        <v>0</v>
      </c>
    </row>
    <row r="81" spans="1:34" ht="12.75" customHeight="1" hidden="1">
      <c r="A81" s="235" t="s">
        <v>303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27" t="s">
        <v>304</v>
      </c>
      <c r="AB81" s="227"/>
      <c r="AC81" s="227"/>
      <c r="AD81" s="227"/>
      <c r="AH81">
        <f t="shared" si="2"/>
        <v>0</v>
      </c>
    </row>
    <row r="82" spans="1:34" ht="12.75" customHeight="1">
      <c r="A82" s="235" t="s">
        <v>305</v>
      </c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27" t="s">
        <v>306</v>
      </c>
      <c r="AB82" s="227"/>
      <c r="AC82" s="227"/>
      <c r="AD82" s="227"/>
      <c r="AE82">
        <v>881</v>
      </c>
      <c r="AG82">
        <v>162</v>
      </c>
      <c r="AH82">
        <f t="shared" si="2"/>
        <v>1043</v>
      </c>
    </row>
    <row r="83" spans="1:34" s="1" customFormat="1" ht="12.75" customHeight="1">
      <c r="A83" s="240" t="s">
        <v>594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32" t="s">
        <v>307</v>
      </c>
      <c r="AB83" s="232"/>
      <c r="AC83" s="232"/>
      <c r="AD83" s="232"/>
      <c r="AE83" s="1">
        <f>SUM(AE76:AE82)</f>
        <v>4145</v>
      </c>
      <c r="AF83" s="1">
        <f>SUM(AF76:AF82)</f>
        <v>0</v>
      </c>
      <c r="AG83" s="1">
        <f>SUM(AG76:AG82)</f>
        <v>762</v>
      </c>
      <c r="AH83" s="1">
        <f t="shared" si="2"/>
        <v>4907</v>
      </c>
    </row>
    <row r="84" spans="1:34" ht="12" customHeight="1">
      <c r="A84" s="228" t="s">
        <v>308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7" t="s">
        <v>309</v>
      </c>
      <c r="AB84" s="227"/>
      <c r="AC84" s="227"/>
      <c r="AD84" s="227"/>
      <c r="AE84">
        <v>7086</v>
      </c>
      <c r="AG84">
        <v>19685</v>
      </c>
      <c r="AH84">
        <f t="shared" si="2"/>
        <v>26771</v>
      </c>
    </row>
    <row r="85" spans="1:34" ht="12.75" customHeight="1" hidden="1">
      <c r="A85" s="228" t="s">
        <v>310</v>
      </c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7" t="s">
        <v>311</v>
      </c>
      <c r="AB85" s="227"/>
      <c r="AC85" s="227"/>
      <c r="AD85" s="227"/>
      <c r="AH85">
        <f t="shared" si="2"/>
        <v>0</v>
      </c>
    </row>
    <row r="86" spans="1:34" ht="12.75" customHeight="1" hidden="1">
      <c r="A86" s="228" t="s">
        <v>312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7" t="s">
        <v>313</v>
      </c>
      <c r="AB86" s="227"/>
      <c r="AC86" s="227"/>
      <c r="AD86" s="227"/>
      <c r="AH86">
        <f t="shared" si="2"/>
        <v>0</v>
      </c>
    </row>
    <row r="87" spans="1:34" ht="12.75" customHeight="1">
      <c r="A87" s="228" t="s">
        <v>314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7" t="s">
        <v>315</v>
      </c>
      <c r="AB87" s="227"/>
      <c r="AC87" s="227"/>
      <c r="AD87" s="227"/>
      <c r="AE87">
        <v>1913</v>
      </c>
      <c r="AG87">
        <v>5315</v>
      </c>
      <c r="AH87">
        <f t="shared" si="2"/>
        <v>7228</v>
      </c>
    </row>
    <row r="88" spans="1:34" s="1" customFormat="1" ht="12.75" customHeight="1">
      <c r="A88" s="245" t="s">
        <v>595</v>
      </c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32" t="s">
        <v>316</v>
      </c>
      <c r="AB88" s="232"/>
      <c r="AC88" s="232"/>
      <c r="AD88" s="232"/>
      <c r="AE88" s="1">
        <f>SUM(AE84:AE87)</f>
        <v>8999</v>
      </c>
      <c r="AF88" s="1">
        <f>SUM(AF84:AF87)</f>
        <v>0</v>
      </c>
      <c r="AG88" s="1">
        <f>SUM(AG84:AG87)</f>
        <v>25000</v>
      </c>
      <c r="AH88" s="1">
        <f t="shared" si="2"/>
        <v>33999</v>
      </c>
    </row>
    <row r="89" spans="1:34" ht="12.75" customHeight="1" hidden="1">
      <c r="A89" s="228" t="s">
        <v>317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7" t="s">
        <v>318</v>
      </c>
      <c r="AB89" s="227"/>
      <c r="AC89" s="227"/>
      <c r="AD89" s="227"/>
      <c r="AH89">
        <f t="shared" si="2"/>
        <v>0</v>
      </c>
    </row>
    <row r="90" spans="1:34" ht="12.75" customHeight="1" hidden="1">
      <c r="A90" s="228" t="s">
        <v>319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7" t="s">
        <v>320</v>
      </c>
      <c r="AB90" s="227"/>
      <c r="AC90" s="227"/>
      <c r="AD90" s="227"/>
      <c r="AH90">
        <f t="shared" si="2"/>
        <v>0</v>
      </c>
    </row>
    <row r="91" spans="1:34" ht="12.75" customHeight="1" hidden="1">
      <c r="A91" s="228" t="s">
        <v>321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7" t="s">
        <v>322</v>
      </c>
      <c r="AB91" s="227"/>
      <c r="AC91" s="227"/>
      <c r="AD91" s="227"/>
      <c r="AH91">
        <f t="shared" si="2"/>
        <v>0</v>
      </c>
    </row>
    <row r="92" spans="1:34" ht="12.75" customHeight="1" hidden="1">
      <c r="A92" s="228" t="s">
        <v>323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7" t="s">
        <v>324</v>
      </c>
      <c r="AB92" s="227"/>
      <c r="AC92" s="227"/>
      <c r="AD92" s="227"/>
      <c r="AH92">
        <f t="shared" si="2"/>
        <v>0</v>
      </c>
    </row>
    <row r="93" spans="1:34" ht="12.75" customHeight="1" hidden="1">
      <c r="A93" s="228" t="s">
        <v>325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7" t="s">
        <v>326</v>
      </c>
      <c r="AB93" s="227"/>
      <c r="AC93" s="227"/>
      <c r="AD93" s="227"/>
      <c r="AH93">
        <f t="shared" si="2"/>
        <v>0</v>
      </c>
    </row>
    <row r="94" spans="1:34" ht="12.75" hidden="1">
      <c r="A94" s="228" t="s">
        <v>327</v>
      </c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7" t="s">
        <v>328</v>
      </c>
      <c r="AB94" s="227"/>
      <c r="AC94" s="227"/>
      <c r="AD94" s="227"/>
      <c r="AH94">
        <f t="shared" si="2"/>
        <v>0</v>
      </c>
    </row>
    <row r="95" spans="1:34" ht="12.75" hidden="1">
      <c r="A95" s="228" t="s">
        <v>329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7" t="s">
        <v>330</v>
      </c>
      <c r="AB95" s="227"/>
      <c r="AC95" s="227"/>
      <c r="AD95" s="227"/>
      <c r="AH95">
        <f t="shared" si="2"/>
        <v>0</v>
      </c>
    </row>
    <row r="96" spans="1:34" ht="12.75">
      <c r="A96" s="228" t="s">
        <v>331</v>
      </c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7" t="s">
        <v>332</v>
      </c>
      <c r="AB96" s="227"/>
      <c r="AC96" s="227"/>
      <c r="AD96" s="227"/>
      <c r="AE96">
        <v>347</v>
      </c>
      <c r="AH96">
        <f t="shared" si="2"/>
        <v>347</v>
      </c>
    </row>
    <row r="97" spans="1:34" s="1" customFormat="1" ht="12.75">
      <c r="A97" s="245" t="s">
        <v>596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32" t="s">
        <v>333</v>
      </c>
      <c r="AB97" s="232"/>
      <c r="AC97" s="232"/>
      <c r="AD97" s="232"/>
      <c r="AE97" s="1">
        <f>SUM(AE89:AE96)</f>
        <v>347</v>
      </c>
      <c r="AF97" s="1">
        <f>SUM(AF89:AF96)</f>
        <v>0</v>
      </c>
      <c r="AG97" s="1">
        <f>SUM(AG89:AG96)</f>
        <v>0</v>
      </c>
      <c r="AH97" s="1">
        <f t="shared" si="2"/>
        <v>347</v>
      </c>
    </row>
    <row r="98" spans="1:34" s="1" customFormat="1" ht="12.75">
      <c r="A98" s="240" t="s">
        <v>597</v>
      </c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2" t="s">
        <v>334</v>
      </c>
      <c r="AB98" s="243"/>
      <c r="AC98" s="243"/>
      <c r="AD98" s="244"/>
      <c r="AE98" s="1">
        <f>SUM(AE27,AE28,AE53,AE62,AE75,AE83,AE97,AE88)</f>
        <v>119050</v>
      </c>
      <c r="AF98" s="1">
        <f>SUM(AF27,AF28,AF53,AF62,AF75,AF83,AF97,AF88)</f>
        <v>37531</v>
      </c>
      <c r="AG98" s="1">
        <f>SUM(AG27,AG28,AG53,AG62,AG75,AG83,AG97,AG88)</f>
        <v>111006</v>
      </c>
      <c r="AH98" s="1">
        <f t="shared" si="2"/>
        <v>267587</v>
      </c>
    </row>
    <row r="99" spans="1:2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233" t="s">
        <v>335</v>
      </c>
      <c r="B100" s="233"/>
      <c r="C100" s="233"/>
      <c r="D100" s="233"/>
      <c r="E100" s="233"/>
      <c r="F100" s="23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233" t="s">
        <v>112</v>
      </c>
      <c r="B101" s="233"/>
      <c r="C101" s="233"/>
      <c r="D101" s="233"/>
      <c r="E101" s="233"/>
      <c r="F101" s="23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34" ht="12.75">
      <c r="A102" s="234" t="s">
        <v>113</v>
      </c>
      <c r="B102" s="234"/>
      <c r="C102" s="234"/>
      <c r="D102" s="234"/>
      <c r="E102" s="234"/>
      <c r="F102" s="23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 t="s">
        <v>114</v>
      </c>
      <c r="AE102" s="174" t="s">
        <v>561</v>
      </c>
      <c r="AF102" s="174" t="s">
        <v>164</v>
      </c>
      <c r="AG102" s="174" t="s">
        <v>165</v>
      </c>
      <c r="AH102" s="174" t="s">
        <v>380</v>
      </c>
    </row>
    <row r="103" spans="1:34" ht="12.75" hidden="1">
      <c r="A103" s="222" t="s">
        <v>336</v>
      </c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4"/>
      <c r="AA103" s="215" t="s">
        <v>337</v>
      </c>
      <c r="AB103" s="216"/>
      <c r="AC103" s="216"/>
      <c r="AD103" s="216"/>
      <c r="AH103">
        <f aca="true" t="shared" si="3" ref="AH103:AH113">SUM(AE103:AG103)</f>
        <v>0</v>
      </c>
    </row>
    <row r="104" spans="1:34" ht="12.75" hidden="1">
      <c r="A104" s="222" t="s">
        <v>338</v>
      </c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4"/>
      <c r="AA104" s="215" t="s">
        <v>339</v>
      </c>
      <c r="AB104" s="216"/>
      <c r="AC104" s="216"/>
      <c r="AD104" s="216"/>
      <c r="AH104">
        <f t="shared" si="3"/>
        <v>0</v>
      </c>
    </row>
    <row r="105" spans="1:34" ht="12.75" hidden="1">
      <c r="A105" s="222" t="s">
        <v>340</v>
      </c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4"/>
      <c r="AA105" s="215" t="s">
        <v>341</v>
      </c>
      <c r="AB105" s="216"/>
      <c r="AC105" s="216"/>
      <c r="AD105" s="216"/>
      <c r="AH105">
        <f t="shared" si="3"/>
        <v>0</v>
      </c>
    </row>
    <row r="106" spans="1:34" ht="12.75" hidden="1">
      <c r="A106" s="237" t="s">
        <v>342</v>
      </c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9"/>
      <c r="AA106" s="220" t="s">
        <v>343</v>
      </c>
      <c r="AB106" s="221"/>
      <c r="AC106" s="221"/>
      <c r="AD106" s="221"/>
      <c r="AE106">
        <f>SUM(AE103:AE105)</f>
        <v>0</v>
      </c>
      <c r="AF106">
        <f>SUM(AF103:AF105)</f>
        <v>0</v>
      </c>
      <c r="AG106">
        <f>SUM(AG103:AG105)</f>
        <v>0</v>
      </c>
      <c r="AH106">
        <f t="shared" si="3"/>
        <v>0</v>
      </c>
    </row>
    <row r="107" spans="1:34" ht="12.75" hidden="1">
      <c r="A107" s="212" t="s">
        <v>344</v>
      </c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4"/>
      <c r="AA107" s="215" t="s">
        <v>345</v>
      </c>
      <c r="AB107" s="216"/>
      <c r="AC107" s="216"/>
      <c r="AD107" s="216"/>
      <c r="AH107">
        <f t="shared" si="3"/>
        <v>0</v>
      </c>
    </row>
    <row r="108" spans="1:34" s="1" customFormat="1" ht="12.75" hidden="1">
      <c r="A108" s="212" t="s">
        <v>346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4"/>
      <c r="AA108" s="215" t="s">
        <v>347</v>
      </c>
      <c r="AB108" s="216"/>
      <c r="AC108" s="216"/>
      <c r="AD108" s="216"/>
      <c r="AE108"/>
      <c r="AF108"/>
      <c r="AG108"/>
      <c r="AH108">
        <f t="shared" si="3"/>
        <v>0</v>
      </c>
    </row>
    <row r="109" spans="1:34" ht="12.75" hidden="1">
      <c r="A109" s="222" t="s">
        <v>348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4"/>
      <c r="AA109" s="215" t="s">
        <v>349</v>
      </c>
      <c r="AB109" s="216"/>
      <c r="AC109" s="216"/>
      <c r="AD109" s="216"/>
      <c r="AH109">
        <f t="shared" si="3"/>
        <v>0</v>
      </c>
    </row>
    <row r="110" spans="1:34" ht="12.75" hidden="1">
      <c r="A110" s="222" t="s">
        <v>350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4"/>
      <c r="AA110" s="215" t="s">
        <v>351</v>
      </c>
      <c r="AB110" s="216"/>
      <c r="AC110" s="216"/>
      <c r="AD110" s="216"/>
      <c r="AH110">
        <f t="shared" si="3"/>
        <v>0</v>
      </c>
    </row>
    <row r="111" spans="1:35" ht="12.75" hidden="1">
      <c r="A111" s="217" t="s">
        <v>352</v>
      </c>
      <c r="B111" s="21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9"/>
      <c r="AA111" s="220" t="s">
        <v>353</v>
      </c>
      <c r="AB111" s="221"/>
      <c r="AC111" s="221"/>
      <c r="AD111" s="221"/>
      <c r="AE111">
        <f>SUM(AE107:AE110)</f>
        <v>0</v>
      </c>
      <c r="AH111">
        <f t="shared" si="3"/>
        <v>0</v>
      </c>
      <c r="AI111" s="1"/>
    </row>
    <row r="112" spans="1:34" ht="12.75" hidden="1">
      <c r="A112" s="212" t="s">
        <v>354</v>
      </c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4"/>
      <c r="AA112" s="215" t="s">
        <v>355</v>
      </c>
      <c r="AB112" s="216"/>
      <c r="AC112" s="216"/>
      <c r="AD112" s="216"/>
      <c r="AH112">
        <f t="shared" si="3"/>
        <v>0</v>
      </c>
    </row>
    <row r="113" spans="1:34" ht="12.75" hidden="1">
      <c r="A113" s="212" t="s">
        <v>356</v>
      </c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4"/>
      <c r="AA113" s="215" t="s">
        <v>357</v>
      </c>
      <c r="AB113" s="216"/>
      <c r="AC113" s="216"/>
      <c r="AD113" s="216"/>
      <c r="AH113">
        <f t="shared" si="3"/>
        <v>0</v>
      </c>
    </row>
    <row r="114" spans="1:34" s="1" customFormat="1" ht="12.75">
      <c r="A114" s="163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5"/>
      <c r="AA114" s="166"/>
      <c r="AB114" s="167"/>
      <c r="AC114" s="167"/>
      <c r="AD114" s="167"/>
      <c r="AE114" s="1" t="s">
        <v>562</v>
      </c>
      <c r="AF114" s="1" t="s">
        <v>562</v>
      </c>
      <c r="AG114" s="1" t="s">
        <v>562</v>
      </c>
      <c r="AH114" s="1" t="s">
        <v>562</v>
      </c>
    </row>
    <row r="115" spans="1:34" ht="12.75">
      <c r="A115" s="212" t="s">
        <v>358</v>
      </c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4"/>
      <c r="AA115" s="215" t="s">
        <v>359</v>
      </c>
      <c r="AB115" s="216"/>
      <c r="AC115" s="216"/>
      <c r="AD115" s="216"/>
      <c r="AE115">
        <v>137845</v>
      </c>
      <c r="AH115">
        <f aca="true" t="shared" si="4" ref="AH115:AH126">SUM(AE115,AF115,AG115)</f>
        <v>137845</v>
      </c>
    </row>
    <row r="116" spans="1:34" ht="12.75" hidden="1">
      <c r="A116" s="212" t="s">
        <v>360</v>
      </c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4"/>
      <c r="AA116" s="215" t="s">
        <v>524</v>
      </c>
      <c r="AB116" s="216"/>
      <c r="AC116" s="216"/>
      <c r="AD116" s="216"/>
      <c r="AH116">
        <f t="shared" si="4"/>
        <v>0</v>
      </c>
    </row>
    <row r="117" spans="1:34" ht="12.75" hidden="1">
      <c r="A117" s="212" t="s">
        <v>361</v>
      </c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4"/>
      <c r="AA117" s="215" t="s">
        <v>362</v>
      </c>
      <c r="AB117" s="216"/>
      <c r="AC117" s="216"/>
      <c r="AD117" s="216"/>
      <c r="AH117">
        <f t="shared" si="4"/>
        <v>0</v>
      </c>
    </row>
    <row r="118" spans="1:34" ht="12.75" hidden="1">
      <c r="A118" s="212" t="s">
        <v>363</v>
      </c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4"/>
      <c r="AA118" s="215" t="s">
        <v>364</v>
      </c>
      <c r="AB118" s="216"/>
      <c r="AC118" s="216"/>
      <c r="AD118" s="216"/>
      <c r="AH118">
        <f t="shared" si="4"/>
        <v>0</v>
      </c>
    </row>
    <row r="119" spans="1:34" s="1" customFormat="1" ht="12.75">
      <c r="A119" s="217" t="s">
        <v>598</v>
      </c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9"/>
      <c r="AA119" s="220" t="s">
        <v>365</v>
      </c>
      <c r="AB119" s="221"/>
      <c r="AC119" s="221"/>
      <c r="AD119" s="221"/>
      <c r="AE119" s="1">
        <f>SUM(AE106,AE111,AE112,AE115,AE113,AE116,AE117,AE118)</f>
        <v>137845</v>
      </c>
      <c r="AF119" s="1">
        <f>SUM(AF106,AF111,AF112,AF115,AF113,AF116,AF117,AF118)</f>
        <v>0</v>
      </c>
      <c r="AG119" s="1">
        <f>SUM(AG106,AG111,AG112,AG115,AG113,AG116,AG117,AG118)</f>
        <v>0</v>
      </c>
      <c r="AH119" s="1">
        <f t="shared" si="4"/>
        <v>137845</v>
      </c>
    </row>
    <row r="120" spans="1:34" ht="12.75" hidden="1">
      <c r="A120" s="212" t="s">
        <v>366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4"/>
      <c r="AA120" s="215" t="s">
        <v>367</v>
      </c>
      <c r="AB120" s="216"/>
      <c r="AC120" s="216"/>
      <c r="AD120" s="216"/>
      <c r="AH120">
        <f t="shared" si="4"/>
        <v>0</v>
      </c>
    </row>
    <row r="121" spans="1:34" ht="12.75" hidden="1">
      <c r="A121" s="222" t="s">
        <v>368</v>
      </c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4"/>
      <c r="AA121" s="215" t="s">
        <v>369</v>
      </c>
      <c r="AB121" s="216"/>
      <c r="AC121" s="216"/>
      <c r="AD121" s="216"/>
      <c r="AH121">
        <f t="shared" si="4"/>
        <v>0</v>
      </c>
    </row>
    <row r="122" spans="1:34" ht="12.75" hidden="1">
      <c r="A122" s="212" t="s">
        <v>370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4"/>
      <c r="AA122" s="215" t="s">
        <v>371</v>
      </c>
      <c r="AB122" s="216"/>
      <c r="AC122" s="216"/>
      <c r="AD122" s="216"/>
      <c r="AH122">
        <f t="shared" si="4"/>
        <v>0</v>
      </c>
    </row>
    <row r="123" spans="1:34" ht="12.75" hidden="1">
      <c r="A123" s="212" t="s">
        <v>372</v>
      </c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4"/>
      <c r="AA123" s="215" t="s">
        <v>373</v>
      </c>
      <c r="AB123" s="216"/>
      <c r="AC123" s="216"/>
      <c r="AD123" s="216"/>
      <c r="AH123">
        <f t="shared" si="4"/>
        <v>0</v>
      </c>
    </row>
    <row r="124" spans="1:34" ht="12.75" hidden="1">
      <c r="A124" s="217" t="s">
        <v>374</v>
      </c>
      <c r="B124" s="218"/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9"/>
      <c r="AA124" s="220" t="s">
        <v>375</v>
      </c>
      <c r="AB124" s="221"/>
      <c r="AC124" s="221"/>
      <c r="AD124" s="221"/>
      <c r="AE124">
        <f>SUM(AE120:AE123)</f>
        <v>0</v>
      </c>
      <c r="AF124">
        <f>SUM(AF120:AF123)</f>
        <v>0</v>
      </c>
      <c r="AG124">
        <f>SUM(AG120:AG123)</f>
        <v>0</v>
      </c>
      <c r="AH124">
        <f t="shared" si="4"/>
        <v>0</v>
      </c>
    </row>
    <row r="125" spans="1:34" ht="12.75" hidden="1">
      <c r="A125" s="222" t="s">
        <v>376</v>
      </c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15" t="s">
        <v>377</v>
      </c>
      <c r="AB125" s="216"/>
      <c r="AC125" s="216"/>
      <c r="AD125" s="216"/>
      <c r="AH125">
        <f t="shared" si="4"/>
        <v>0</v>
      </c>
    </row>
    <row r="126" spans="1:34" s="1" customFormat="1" ht="12.75">
      <c r="A126" s="217" t="s">
        <v>599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9"/>
      <c r="AA126" s="220" t="s">
        <v>378</v>
      </c>
      <c r="AB126" s="221"/>
      <c r="AC126" s="221"/>
      <c r="AD126" s="221"/>
      <c r="AE126" s="1">
        <f>SUM(AE119,AE124,AE125)</f>
        <v>137845</v>
      </c>
      <c r="AF126" s="1">
        <f>SUM(AF119,AF124,AF125)</f>
        <v>0</v>
      </c>
      <c r="AG126" s="1">
        <f>SUM(AG119,AG124,AG125)</f>
        <v>0</v>
      </c>
      <c r="AH126" s="1">
        <f t="shared" si="4"/>
        <v>137845</v>
      </c>
    </row>
    <row r="128" spans="1:34" s="1" customFormat="1" ht="12.75">
      <c r="A128" s="1" t="s">
        <v>379</v>
      </c>
      <c r="AE128" s="1">
        <f>SUM(AE98,AE126)</f>
        <v>256895</v>
      </c>
      <c r="AF128" s="1">
        <f>SUM(AF98,AF126)</f>
        <v>37531</v>
      </c>
      <c r="AG128" s="1">
        <f>SUM(AG98,AG126)</f>
        <v>111006</v>
      </c>
      <c r="AH128" s="1">
        <f>SUM(AH98,AH126)</f>
        <v>405432</v>
      </c>
    </row>
    <row r="190" ht="15.75" customHeight="1"/>
  </sheetData>
  <sheetProtection/>
  <mergeCells count="234">
    <mergeCell ref="A1:F1"/>
    <mergeCell ref="A9:Z9"/>
    <mergeCell ref="AA9:AD9"/>
    <mergeCell ref="A4:F4"/>
    <mergeCell ref="A3:I3"/>
    <mergeCell ref="A10:Z10"/>
    <mergeCell ref="AA10:AD10"/>
    <mergeCell ref="A11:Z11"/>
    <mergeCell ref="AA11:AD11"/>
    <mergeCell ref="A12:Z12"/>
    <mergeCell ref="AA12:AD12"/>
    <mergeCell ref="A13:Z13"/>
    <mergeCell ref="AA13:AD13"/>
    <mergeCell ref="A14:Z14"/>
    <mergeCell ref="AA14:AD14"/>
    <mergeCell ref="A15:Z15"/>
    <mergeCell ref="AA15:AD15"/>
    <mergeCell ref="A16:Z16"/>
    <mergeCell ref="AA16:AD16"/>
    <mergeCell ref="A17:Z17"/>
    <mergeCell ref="AA17:AD17"/>
    <mergeCell ref="A18:Z18"/>
    <mergeCell ref="AA18:AD18"/>
    <mergeCell ref="A19:Z19"/>
    <mergeCell ref="AA19:AD19"/>
    <mergeCell ref="A20:Z20"/>
    <mergeCell ref="AA20:AD20"/>
    <mergeCell ref="A21:Z21"/>
    <mergeCell ref="AA21:AD21"/>
    <mergeCell ref="A22:Z22"/>
    <mergeCell ref="AA22:AD22"/>
    <mergeCell ref="A23:Z23"/>
    <mergeCell ref="AA23:AD23"/>
    <mergeCell ref="A24:Z24"/>
    <mergeCell ref="AA24:AD24"/>
    <mergeCell ref="A25:Z25"/>
    <mergeCell ref="AA25:AD25"/>
    <mergeCell ref="A26:Z26"/>
    <mergeCell ref="AA26:AD26"/>
    <mergeCell ref="A27:Z27"/>
    <mergeCell ref="AA27:AD27"/>
    <mergeCell ref="A28:Z28"/>
    <mergeCell ref="AA28:AD28"/>
    <mergeCell ref="A29:Z29"/>
    <mergeCell ref="AA29:AD29"/>
    <mergeCell ref="A30:Z30"/>
    <mergeCell ref="AA30:AD30"/>
    <mergeCell ref="A31:Z31"/>
    <mergeCell ref="AA31:AD31"/>
    <mergeCell ref="A32:Z32"/>
    <mergeCell ref="AA32:AD32"/>
    <mergeCell ref="A33:Z33"/>
    <mergeCell ref="AA33:AD33"/>
    <mergeCell ref="A34:Z34"/>
    <mergeCell ref="AA34:AD34"/>
    <mergeCell ref="A35:Z35"/>
    <mergeCell ref="AA35:AD35"/>
    <mergeCell ref="A36:Z36"/>
    <mergeCell ref="AA36:AD36"/>
    <mergeCell ref="A37:Z37"/>
    <mergeCell ref="AA37:AD37"/>
    <mergeCell ref="A38:Z38"/>
    <mergeCell ref="AA38:AD38"/>
    <mergeCell ref="A39:Z39"/>
    <mergeCell ref="AA39:AD39"/>
    <mergeCell ref="A44:Z44"/>
    <mergeCell ref="AA44:AD44"/>
    <mergeCell ref="A45:Z45"/>
    <mergeCell ref="AA45:AD45"/>
    <mergeCell ref="A40:Z40"/>
    <mergeCell ref="AA40:AD40"/>
    <mergeCell ref="A43:Z43"/>
    <mergeCell ref="AA43:AD43"/>
    <mergeCell ref="A50:Z50"/>
    <mergeCell ref="AA50:AD50"/>
    <mergeCell ref="A51:Z51"/>
    <mergeCell ref="AA51:AD51"/>
    <mergeCell ref="A53:Z53"/>
    <mergeCell ref="AA53:AD53"/>
    <mergeCell ref="A52:Z52"/>
    <mergeCell ref="AA52:AD52"/>
    <mergeCell ref="A54:Z54"/>
    <mergeCell ref="AA54:AD54"/>
    <mergeCell ref="A55:Z55"/>
    <mergeCell ref="AA55:AD55"/>
    <mergeCell ref="A56:Z56"/>
    <mergeCell ref="AA56:AD56"/>
    <mergeCell ref="A57:Z57"/>
    <mergeCell ref="AA57:AD57"/>
    <mergeCell ref="A58:Z58"/>
    <mergeCell ref="AA58:AD58"/>
    <mergeCell ref="A59:Z59"/>
    <mergeCell ref="AA59:AD59"/>
    <mergeCell ref="A60:Z60"/>
    <mergeCell ref="AA60:AD60"/>
    <mergeCell ref="A61:Z61"/>
    <mergeCell ref="AA61:AD61"/>
    <mergeCell ref="A62:Z62"/>
    <mergeCell ref="AA62:AD62"/>
    <mergeCell ref="A63:Z63"/>
    <mergeCell ref="AA63:AD63"/>
    <mergeCell ref="AA66:AD66"/>
    <mergeCell ref="A67:Z67"/>
    <mergeCell ref="AA67:AD67"/>
    <mergeCell ref="A64:Z64"/>
    <mergeCell ref="AA64:AD64"/>
    <mergeCell ref="A65:Z65"/>
    <mergeCell ref="AA65:AD65"/>
    <mergeCell ref="A66:Z66"/>
    <mergeCell ref="AA70:AD70"/>
    <mergeCell ref="A71:Z71"/>
    <mergeCell ref="AA71:AD71"/>
    <mergeCell ref="A68:Z68"/>
    <mergeCell ref="AA68:AD68"/>
    <mergeCell ref="A69:Z69"/>
    <mergeCell ref="AA69:AD69"/>
    <mergeCell ref="A70:Z70"/>
    <mergeCell ref="AA74:AD74"/>
    <mergeCell ref="A75:Z75"/>
    <mergeCell ref="AA75:AD75"/>
    <mergeCell ref="A72:Z72"/>
    <mergeCell ref="AA72:AD72"/>
    <mergeCell ref="A73:Z73"/>
    <mergeCell ref="AA73:AD73"/>
    <mergeCell ref="A74:Z74"/>
    <mergeCell ref="AA78:AD78"/>
    <mergeCell ref="A79:Z79"/>
    <mergeCell ref="AA79:AD79"/>
    <mergeCell ref="A76:Z76"/>
    <mergeCell ref="AA76:AD76"/>
    <mergeCell ref="A77:Z77"/>
    <mergeCell ref="AA77:AD77"/>
    <mergeCell ref="A78:Z78"/>
    <mergeCell ref="AA83:AD83"/>
    <mergeCell ref="A80:Z80"/>
    <mergeCell ref="AA80:AD80"/>
    <mergeCell ref="A81:Z81"/>
    <mergeCell ref="AA81:AD81"/>
    <mergeCell ref="A82:Z82"/>
    <mergeCell ref="AA89:AD89"/>
    <mergeCell ref="A87:Z87"/>
    <mergeCell ref="AA87:AD87"/>
    <mergeCell ref="A88:Z88"/>
    <mergeCell ref="AA88:AD88"/>
    <mergeCell ref="A89:Z89"/>
    <mergeCell ref="AA92:AD92"/>
    <mergeCell ref="A93:Z93"/>
    <mergeCell ref="AA93:AD93"/>
    <mergeCell ref="A90:Z90"/>
    <mergeCell ref="AA90:AD90"/>
    <mergeCell ref="A91:Z91"/>
    <mergeCell ref="AA91:AD91"/>
    <mergeCell ref="A92:Z92"/>
    <mergeCell ref="AA96:AD96"/>
    <mergeCell ref="A97:Z97"/>
    <mergeCell ref="AA97:AD97"/>
    <mergeCell ref="A94:Z94"/>
    <mergeCell ref="AA94:AD94"/>
    <mergeCell ref="A95:Z95"/>
    <mergeCell ref="AA95:AD95"/>
    <mergeCell ref="A96:Z96"/>
    <mergeCell ref="A103:Z103"/>
    <mergeCell ref="AA103:AD103"/>
    <mergeCell ref="A100:F100"/>
    <mergeCell ref="A98:Z98"/>
    <mergeCell ref="AA98:AD98"/>
    <mergeCell ref="A101:F101"/>
    <mergeCell ref="A102:F102"/>
    <mergeCell ref="A104:Z104"/>
    <mergeCell ref="AA104:AD104"/>
    <mergeCell ref="A105:Z105"/>
    <mergeCell ref="AA105:AD105"/>
    <mergeCell ref="A106:Z106"/>
    <mergeCell ref="AA106:AD106"/>
    <mergeCell ref="A107:Z107"/>
    <mergeCell ref="AA107:AD107"/>
    <mergeCell ref="A111:Z111"/>
    <mergeCell ref="AA111:AD111"/>
    <mergeCell ref="A108:Z108"/>
    <mergeCell ref="AA108:AD108"/>
    <mergeCell ref="A109:Z109"/>
    <mergeCell ref="AA109:AD109"/>
    <mergeCell ref="A112:Z112"/>
    <mergeCell ref="AA112:AD112"/>
    <mergeCell ref="A5:AA5"/>
    <mergeCell ref="A7:I7"/>
    <mergeCell ref="A41:Z41"/>
    <mergeCell ref="AA41:AD41"/>
    <mergeCell ref="A42:Z42"/>
    <mergeCell ref="AA42:AD42"/>
    <mergeCell ref="A110:Z110"/>
    <mergeCell ref="AA110:AD110"/>
    <mergeCell ref="A46:Z46"/>
    <mergeCell ref="AA46:AD46"/>
    <mergeCell ref="A47:Z47"/>
    <mergeCell ref="AA47:AD47"/>
    <mergeCell ref="A48:Z48"/>
    <mergeCell ref="AA48:AD48"/>
    <mergeCell ref="A49:Z49"/>
    <mergeCell ref="AA49:AD49"/>
    <mergeCell ref="AA86:AD86"/>
    <mergeCell ref="A84:Z84"/>
    <mergeCell ref="AA84:AD84"/>
    <mergeCell ref="A85:Z85"/>
    <mergeCell ref="AA85:AD85"/>
    <mergeCell ref="A86:Z86"/>
    <mergeCell ref="AA82:AD82"/>
    <mergeCell ref="A83:Z83"/>
    <mergeCell ref="A113:Z113"/>
    <mergeCell ref="AA113:AD113"/>
    <mergeCell ref="A115:Z115"/>
    <mergeCell ref="AA115:AD115"/>
    <mergeCell ref="A116:Z116"/>
    <mergeCell ref="AA116:AD116"/>
    <mergeCell ref="A117:Z117"/>
    <mergeCell ref="AA117:AD117"/>
    <mergeCell ref="A118:Z118"/>
    <mergeCell ref="AA118:AD118"/>
    <mergeCell ref="A119:Z119"/>
    <mergeCell ref="AA119:AD119"/>
    <mergeCell ref="A120:Z120"/>
    <mergeCell ref="AA120:AD120"/>
    <mergeCell ref="A121:Z121"/>
    <mergeCell ref="AA121:AD121"/>
    <mergeCell ref="A122:Z122"/>
    <mergeCell ref="AA122:AD122"/>
    <mergeCell ref="A123:Z123"/>
    <mergeCell ref="AA123:AD123"/>
    <mergeCell ref="A126:Z126"/>
    <mergeCell ref="AA126:AD126"/>
    <mergeCell ref="A124:Z124"/>
    <mergeCell ref="AA124:AD124"/>
    <mergeCell ref="A125:Z125"/>
    <mergeCell ref="AA125:AD125"/>
  </mergeCells>
  <printOptions gridLines="1"/>
  <pageMargins left="0.75" right="0.75" top="1" bottom="1" header="0.5" footer="0.5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K51"/>
  <sheetViews>
    <sheetView zoomScalePageLayoutView="0" workbookViewId="0" topLeftCell="A1">
      <selection activeCell="D1" sqref="D1:E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4.00390625" style="8" customWidth="1"/>
    <col min="4" max="4" width="47.28125" style="8" customWidth="1"/>
    <col min="5" max="5" width="14.00390625" style="8" customWidth="1"/>
    <col min="6" max="6" width="4.140625" style="8" customWidth="1"/>
    <col min="7" max="16384" width="8.00390625" style="8" customWidth="1"/>
  </cols>
  <sheetData>
    <row r="1" spans="4:5" ht="12.75">
      <c r="D1" s="326" t="s">
        <v>629</v>
      </c>
      <c r="E1" s="326"/>
    </row>
    <row r="2" spans="2:6" ht="25.5" customHeight="1">
      <c r="B2" s="118" t="s">
        <v>613</v>
      </c>
      <c r="C2" s="119"/>
      <c r="D2" s="119"/>
      <c r="E2" s="119"/>
      <c r="F2" s="288"/>
    </row>
    <row r="3" spans="2:6" ht="14.25" thickBot="1">
      <c r="B3" s="290" t="s">
        <v>612</v>
      </c>
      <c r="C3" s="290"/>
      <c r="D3" s="290"/>
      <c r="E3" s="195" t="s">
        <v>381</v>
      </c>
      <c r="F3" s="288"/>
    </row>
    <row r="4" spans="1:6" ht="18" customHeight="1" thickBot="1">
      <c r="A4" s="324" t="s">
        <v>382</v>
      </c>
      <c r="B4" s="13" t="s">
        <v>383</v>
      </c>
      <c r="C4" s="14"/>
      <c r="D4" s="13" t="s">
        <v>384</v>
      </c>
      <c r="E4" s="14"/>
      <c r="F4" s="288"/>
    </row>
    <row r="5" spans="1:6" s="18" customFormat="1" ht="35.25" customHeight="1" thickBot="1">
      <c r="A5" s="325"/>
      <c r="B5" s="15" t="s">
        <v>385</v>
      </c>
      <c r="C5" s="16" t="s">
        <v>567</v>
      </c>
      <c r="D5" s="15" t="s">
        <v>385</v>
      </c>
      <c r="E5" s="16" t="s">
        <v>569</v>
      </c>
      <c r="F5" s="288"/>
    </row>
    <row r="6" spans="1:6" ht="12.75" customHeight="1">
      <c r="A6" s="22" t="s">
        <v>389</v>
      </c>
      <c r="B6" s="23" t="s">
        <v>478</v>
      </c>
      <c r="C6" s="24">
        <v>0</v>
      </c>
      <c r="D6" s="23" t="s">
        <v>391</v>
      </c>
      <c r="E6" s="24">
        <v>2352</v>
      </c>
      <c r="F6" s="288"/>
    </row>
    <row r="7" spans="1:6" ht="12.75" customHeight="1">
      <c r="A7" s="25" t="s">
        <v>392</v>
      </c>
      <c r="B7" s="26" t="s">
        <v>479</v>
      </c>
      <c r="C7" s="27"/>
      <c r="D7" s="26" t="s">
        <v>393</v>
      </c>
      <c r="E7" s="27">
        <v>651</v>
      </c>
      <c r="F7" s="288"/>
    </row>
    <row r="8" spans="1:6" ht="12.75" customHeight="1">
      <c r="A8" s="25" t="s">
        <v>386</v>
      </c>
      <c r="B8" s="26" t="s">
        <v>390</v>
      </c>
      <c r="C8" s="27">
        <v>0</v>
      </c>
      <c r="D8" s="26" t="s">
        <v>394</v>
      </c>
      <c r="E8" s="27">
        <v>6861</v>
      </c>
      <c r="F8" s="288"/>
    </row>
    <row r="9" spans="1:6" ht="12.75" customHeight="1">
      <c r="A9" s="25" t="s">
        <v>387</v>
      </c>
      <c r="B9" s="28" t="s">
        <v>480</v>
      </c>
      <c r="C9" s="27"/>
      <c r="D9" s="26" t="s">
        <v>395</v>
      </c>
      <c r="E9" s="27">
        <v>2690</v>
      </c>
      <c r="F9" s="288"/>
    </row>
    <row r="10" spans="1:6" ht="12.75" customHeight="1">
      <c r="A10" s="25" t="s">
        <v>388</v>
      </c>
      <c r="B10" s="26" t="s">
        <v>481</v>
      </c>
      <c r="C10" s="27"/>
      <c r="D10" s="26" t="s">
        <v>483</v>
      </c>
      <c r="E10" s="27"/>
      <c r="F10" s="288"/>
    </row>
    <row r="11" spans="1:6" ht="12.75" customHeight="1" thickBot="1">
      <c r="A11" s="32" t="s">
        <v>396</v>
      </c>
      <c r="B11" s="33" t="s">
        <v>482</v>
      </c>
      <c r="C11" s="34">
        <v>12254</v>
      </c>
      <c r="D11" s="35" t="s">
        <v>486</v>
      </c>
      <c r="E11" s="185"/>
      <c r="F11" s="288"/>
    </row>
    <row r="12" spans="1:6" s="190" customFormat="1" ht="13.5" thickBot="1">
      <c r="A12" s="29" t="s">
        <v>397</v>
      </c>
      <c r="B12" s="38" t="s">
        <v>506</v>
      </c>
      <c r="C12" s="39">
        <f>SUM(C6:C11)</f>
        <v>12254</v>
      </c>
      <c r="D12" s="38" t="s">
        <v>508</v>
      </c>
      <c r="E12" s="193">
        <f>SUM(E6:E11)</f>
        <v>12554</v>
      </c>
      <c r="F12" s="288"/>
    </row>
    <row r="13" spans="1:5" ht="12.75">
      <c r="A13" s="40" t="s">
        <v>398</v>
      </c>
      <c r="B13" s="23" t="s">
        <v>489</v>
      </c>
      <c r="C13" s="24"/>
      <c r="D13" s="23" t="s">
        <v>423</v>
      </c>
      <c r="E13" s="24"/>
    </row>
    <row r="14" spans="1:5" ht="12.75">
      <c r="A14" s="36" t="s">
        <v>399</v>
      </c>
      <c r="B14" s="26" t="s">
        <v>490</v>
      </c>
      <c r="C14" s="27"/>
      <c r="D14" s="26" t="s">
        <v>424</v>
      </c>
      <c r="E14" s="27"/>
    </row>
    <row r="15" spans="1:5" ht="12.75">
      <c r="A15" s="36" t="s">
        <v>400</v>
      </c>
      <c r="B15" s="41" t="s">
        <v>494</v>
      </c>
      <c r="C15" s="27"/>
      <c r="D15" s="26" t="s">
        <v>491</v>
      </c>
      <c r="E15" s="27"/>
    </row>
    <row r="16" spans="1:5" ht="13.5" thickBot="1">
      <c r="A16" s="40" t="s">
        <v>401</v>
      </c>
      <c r="B16" s="41"/>
      <c r="C16" s="42"/>
      <c r="D16" s="35" t="s">
        <v>495</v>
      </c>
      <c r="E16" s="187"/>
    </row>
    <row r="17" spans="1:5" s="190" customFormat="1" ht="12.75">
      <c r="A17" s="113">
        <v>12</v>
      </c>
      <c r="B17" s="115" t="s">
        <v>507</v>
      </c>
      <c r="C17" s="116">
        <f>SUM(C13:C15)</f>
        <v>0</v>
      </c>
      <c r="D17" s="115" t="s">
        <v>509</v>
      </c>
      <c r="E17" s="194">
        <f>SUM(E13:E16)</f>
        <v>0</v>
      </c>
    </row>
    <row r="18" spans="1:89" s="192" customFormat="1" ht="12.75">
      <c r="A18" s="114" t="s">
        <v>403</v>
      </c>
      <c r="B18" s="114" t="s">
        <v>163</v>
      </c>
      <c r="C18" s="117">
        <f>SUM(C12,C17)</f>
        <v>12254</v>
      </c>
      <c r="D18" s="114" t="s">
        <v>510</v>
      </c>
      <c r="E18" s="117">
        <f>SUM(E12,E17)</f>
        <v>12554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</row>
    <row r="19" spans="2:5" ht="14.25" thickBot="1">
      <c r="B19" s="290" t="s">
        <v>512</v>
      </c>
      <c r="C19" s="290"/>
      <c r="D19" s="290"/>
      <c r="E19" s="195" t="s">
        <v>381</v>
      </c>
    </row>
    <row r="20" spans="1:5" ht="18" customHeight="1" thickBot="1">
      <c r="A20" s="324" t="s">
        <v>382</v>
      </c>
      <c r="B20" s="13" t="s">
        <v>383</v>
      </c>
      <c r="C20" s="14"/>
      <c r="D20" s="13" t="s">
        <v>384</v>
      </c>
      <c r="E20" s="14"/>
    </row>
    <row r="21" spans="1:6" s="18" customFormat="1" ht="34.5" customHeight="1" thickBot="1">
      <c r="A21" s="325"/>
      <c r="B21" s="15" t="s">
        <v>385</v>
      </c>
      <c r="C21" s="16" t="s">
        <v>567</v>
      </c>
      <c r="D21" s="15" t="s">
        <v>385</v>
      </c>
      <c r="E21" s="16" t="s">
        <v>569</v>
      </c>
      <c r="F21" s="8"/>
    </row>
    <row r="22" spans="1:5" ht="12.75" customHeight="1">
      <c r="A22" s="22" t="s">
        <v>389</v>
      </c>
      <c r="B22" s="23" t="s">
        <v>478</v>
      </c>
      <c r="C22" s="155">
        <v>95641</v>
      </c>
      <c r="D22" s="23" t="s">
        <v>391</v>
      </c>
      <c r="E22" s="155">
        <v>4872</v>
      </c>
    </row>
    <row r="23" spans="1:5" ht="12.75" customHeight="1">
      <c r="A23" s="25" t="s">
        <v>392</v>
      </c>
      <c r="B23" s="26" t="s">
        <v>479</v>
      </c>
      <c r="C23" s="156">
        <v>6995</v>
      </c>
      <c r="D23" s="26" t="s">
        <v>393</v>
      </c>
      <c r="E23" s="156">
        <v>1385</v>
      </c>
    </row>
    <row r="24" spans="1:5" ht="12.75" customHeight="1">
      <c r="A24" s="25" t="s">
        <v>386</v>
      </c>
      <c r="B24" s="26" t="s">
        <v>390</v>
      </c>
      <c r="C24" s="156">
        <v>63300</v>
      </c>
      <c r="D24" s="26" t="s">
        <v>394</v>
      </c>
      <c r="E24" s="156">
        <v>46450</v>
      </c>
    </row>
    <row r="25" spans="1:5" ht="12.75" customHeight="1">
      <c r="A25" s="25" t="s">
        <v>387</v>
      </c>
      <c r="B25" s="28" t="s">
        <v>480</v>
      </c>
      <c r="C25" s="156">
        <v>8222</v>
      </c>
      <c r="D25" s="26" t="s">
        <v>395</v>
      </c>
      <c r="E25" s="156">
        <v>24011</v>
      </c>
    </row>
    <row r="26" spans="1:5" ht="12.75" customHeight="1">
      <c r="A26" s="25" t="s">
        <v>388</v>
      </c>
      <c r="B26" s="26" t="s">
        <v>481</v>
      </c>
      <c r="C26" s="156"/>
      <c r="D26" s="26" t="s">
        <v>483</v>
      </c>
      <c r="E26" s="156">
        <v>19485</v>
      </c>
    </row>
    <row r="27" spans="1:5" ht="12.75" customHeight="1">
      <c r="A27" s="32" t="s">
        <v>396</v>
      </c>
      <c r="B27" s="33" t="s">
        <v>482</v>
      </c>
      <c r="C27" s="158">
        <v>59665</v>
      </c>
      <c r="D27" s="35" t="s">
        <v>486</v>
      </c>
      <c r="E27" s="196">
        <v>137845</v>
      </c>
    </row>
    <row r="28" spans="1:5" ht="12.75" customHeight="1" thickBot="1">
      <c r="A28" s="32"/>
      <c r="B28" s="33"/>
      <c r="C28" s="161"/>
      <c r="D28" s="33" t="s">
        <v>544</v>
      </c>
      <c r="E28" s="197">
        <v>6769</v>
      </c>
    </row>
    <row r="29" spans="1:5" s="190" customFormat="1" ht="13.5" thickBot="1">
      <c r="A29" s="29" t="s">
        <v>397</v>
      </c>
      <c r="B29" s="38" t="s">
        <v>506</v>
      </c>
      <c r="C29" s="39">
        <f>SUM(C22:C27)</f>
        <v>233823</v>
      </c>
      <c r="D29" s="38" t="s">
        <v>508</v>
      </c>
      <c r="E29" s="193">
        <f>SUM(E22:E25,E27,E28)</f>
        <v>221332</v>
      </c>
    </row>
    <row r="30" spans="1:5" ht="12.75">
      <c r="A30" s="40" t="s">
        <v>398</v>
      </c>
      <c r="B30" s="23" t="s">
        <v>489</v>
      </c>
      <c r="C30" s="155">
        <v>1300</v>
      </c>
      <c r="D30" s="23" t="s">
        <v>423</v>
      </c>
      <c r="E30" s="155">
        <v>4145</v>
      </c>
    </row>
    <row r="31" spans="1:5" ht="12.75">
      <c r="A31" s="36" t="s">
        <v>399</v>
      </c>
      <c r="B31" s="26" t="s">
        <v>490</v>
      </c>
      <c r="C31" s="156"/>
      <c r="D31" s="26" t="s">
        <v>424</v>
      </c>
      <c r="E31" s="156">
        <v>8999</v>
      </c>
    </row>
    <row r="32" spans="1:5" ht="12.75">
      <c r="A32" s="36" t="s">
        <v>400</v>
      </c>
      <c r="B32" s="41" t="s">
        <v>494</v>
      </c>
      <c r="C32" s="156"/>
      <c r="D32" s="26" t="s">
        <v>491</v>
      </c>
      <c r="E32" s="156">
        <v>347</v>
      </c>
    </row>
    <row r="33" spans="1:5" ht="13.5" thickBot="1">
      <c r="A33" s="40" t="s">
        <v>401</v>
      </c>
      <c r="B33" s="41"/>
      <c r="C33" s="157"/>
      <c r="D33" s="35" t="s">
        <v>495</v>
      </c>
      <c r="E33" s="155"/>
    </row>
    <row r="34" spans="1:5" s="190" customFormat="1" ht="12.75">
      <c r="A34" s="113">
        <v>12</v>
      </c>
      <c r="B34" s="115" t="s">
        <v>507</v>
      </c>
      <c r="C34" s="116">
        <f>SUM(C30:C33)</f>
        <v>1300</v>
      </c>
      <c r="D34" s="115" t="s">
        <v>509</v>
      </c>
      <c r="E34" s="194">
        <f>SUM(E30:E33)</f>
        <v>13491</v>
      </c>
    </row>
    <row r="35" spans="1:89" s="192" customFormat="1" ht="12.75">
      <c r="A35" s="114" t="s">
        <v>403</v>
      </c>
      <c r="B35" s="114" t="s">
        <v>163</v>
      </c>
      <c r="C35" s="117">
        <f>SUM(C29,C34)</f>
        <v>235123</v>
      </c>
      <c r="D35" s="114" t="s">
        <v>510</v>
      </c>
      <c r="E35" s="117">
        <f>SUM(E29,E34)</f>
        <v>234823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</row>
    <row r="36" spans="2:5" ht="14.25" thickBot="1">
      <c r="B36" s="290" t="s">
        <v>614</v>
      </c>
      <c r="C36" s="290"/>
      <c r="D36" s="290"/>
      <c r="E36" s="195" t="s">
        <v>381</v>
      </c>
    </row>
    <row r="37" spans="1:5" ht="13.5" thickBot="1">
      <c r="A37" s="324" t="s">
        <v>382</v>
      </c>
      <c r="B37" s="13" t="s">
        <v>383</v>
      </c>
      <c r="C37" s="14"/>
      <c r="D37" s="13" t="s">
        <v>384</v>
      </c>
      <c r="E37" s="14"/>
    </row>
    <row r="38" spans="1:5" ht="23.25" thickBot="1">
      <c r="A38" s="325"/>
      <c r="B38" s="15" t="s">
        <v>385</v>
      </c>
      <c r="C38" s="16" t="s">
        <v>567</v>
      </c>
      <c r="D38" s="15" t="s">
        <v>385</v>
      </c>
      <c r="E38" s="16" t="s">
        <v>569</v>
      </c>
    </row>
    <row r="39" spans="1:5" ht="12.75">
      <c r="A39" s="22" t="s">
        <v>389</v>
      </c>
      <c r="B39" s="23" t="s">
        <v>478</v>
      </c>
      <c r="C39" s="24"/>
      <c r="D39" s="23" t="s">
        <v>391</v>
      </c>
      <c r="E39" s="24">
        <v>7632</v>
      </c>
    </row>
    <row r="40" spans="1:5" ht="12.75">
      <c r="A40" s="25" t="s">
        <v>392</v>
      </c>
      <c r="B40" s="26" t="s">
        <v>479</v>
      </c>
      <c r="C40" s="27"/>
      <c r="D40" s="26" t="s">
        <v>393</v>
      </c>
      <c r="E40" s="27">
        <v>1886</v>
      </c>
    </row>
    <row r="41" spans="1:5" ht="12.75">
      <c r="A41" s="25" t="s">
        <v>386</v>
      </c>
      <c r="B41" s="26" t="s">
        <v>390</v>
      </c>
      <c r="C41" s="27"/>
      <c r="D41" s="26" t="s">
        <v>394</v>
      </c>
      <c r="E41" s="27"/>
    </row>
    <row r="42" spans="1:5" ht="12.75">
      <c r="A42" s="25" t="s">
        <v>387</v>
      </c>
      <c r="B42" s="28" t="s">
        <v>480</v>
      </c>
      <c r="C42" s="27"/>
      <c r="D42" s="26" t="s">
        <v>395</v>
      </c>
      <c r="E42" s="27"/>
    </row>
    <row r="43" spans="1:5" ht="12.75">
      <c r="A43" s="25" t="s">
        <v>388</v>
      </c>
      <c r="B43" s="26" t="s">
        <v>481</v>
      </c>
      <c r="C43" s="27"/>
      <c r="D43" s="26" t="s">
        <v>483</v>
      </c>
      <c r="E43" s="27"/>
    </row>
    <row r="44" spans="1:5" ht="13.5" thickBot="1">
      <c r="A44" s="32" t="s">
        <v>396</v>
      </c>
      <c r="B44" s="33" t="s">
        <v>482</v>
      </c>
      <c r="C44" s="34">
        <v>9518</v>
      </c>
      <c r="D44" s="35" t="s">
        <v>486</v>
      </c>
      <c r="E44" s="185"/>
    </row>
    <row r="45" spans="1:5" s="190" customFormat="1" ht="13.5" thickBot="1">
      <c r="A45" s="29" t="s">
        <v>397</v>
      </c>
      <c r="B45" s="38" t="s">
        <v>506</v>
      </c>
      <c r="C45" s="39">
        <f>SUM(C39:C44)</f>
        <v>9518</v>
      </c>
      <c r="D45" s="38" t="s">
        <v>508</v>
      </c>
      <c r="E45" s="193">
        <f>SUM(E39:E44)</f>
        <v>9518</v>
      </c>
    </row>
    <row r="46" spans="1:5" ht="12.75">
      <c r="A46" s="40" t="s">
        <v>398</v>
      </c>
      <c r="B46" s="23" t="s">
        <v>489</v>
      </c>
      <c r="C46" s="24"/>
      <c r="D46" s="23" t="s">
        <v>423</v>
      </c>
      <c r="E46" s="24"/>
    </row>
    <row r="47" spans="1:5" ht="12.75">
      <c r="A47" s="36" t="s">
        <v>399</v>
      </c>
      <c r="B47" s="26" t="s">
        <v>490</v>
      </c>
      <c r="C47" s="27"/>
      <c r="D47" s="26" t="s">
        <v>424</v>
      </c>
      <c r="E47" s="27"/>
    </row>
    <row r="48" spans="1:5" ht="12.75">
      <c r="A48" s="36" t="s">
        <v>400</v>
      </c>
      <c r="B48" s="41" t="s">
        <v>494</v>
      </c>
      <c r="C48" s="27"/>
      <c r="D48" s="26" t="s">
        <v>491</v>
      </c>
      <c r="E48" s="27"/>
    </row>
    <row r="49" spans="1:5" ht="13.5" thickBot="1">
      <c r="A49" s="40" t="s">
        <v>401</v>
      </c>
      <c r="B49" s="41"/>
      <c r="C49" s="42"/>
      <c r="D49" s="35" t="s">
        <v>495</v>
      </c>
      <c r="E49" s="187"/>
    </row>
    <row r="50" spans="1:5" s="190" customFormat="1" ht="12.75">
      <c r="A50" s="113">
        <v>12</v>
      </c>
      <c r="B50" s="115" t="s">
        <v>507</v>
      </c>
      <c r="C50" s="116">
        <f>SUM(C46:C49)</f>
        <v>0</v>
      </c>
      <c r="D50" s="115" t="s">
        <v>509</v>
      </c>
      <c r="E50" s="194">
        <f>SUM(E46:E49)</f>
        <v>0</v>
      </c>
    </row>
    <row r="51" spans="1:5" s="190" customFormat="1" ht="12.75">
      <c r="A51" s="114" t="s">
        <v>403</v>
      </c>
      <c r="B51" s="114" t="s">
        <v>163</v>
      </c>
      <c r="C51" s="117">
        <f>SUM(C45,C50)</f>
        <v>9518</v>
      </c>
      <c r="D51" s="114" t="s">
        <v>510</v>
      </c>
      <c r="E51" s="117">
        <f>SUM(E45,E50)</f>
        <v>9518</v>
      </c>
    </row>
  </sheetData>
  <sheetProtection/>
  <mergeCells count="8">
    <mergeCell ref="B19:D19"/>
    <mergeCell ref="A20:A21"/>
    <mergeCell ref="B36:D36"/>
    <mergeCell ref="A37:A38"/>
    <mergeCell ref="D1:E1"/>
    <mergeCell ref="F2:F12"/>
    <mergeCell ref="B3:D3"/>
    <mergeCell ref="A4:A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K51"/>
  <sheetViews>
    <sheetView zoomScaleSheetLayoutView="100" workbookViewId="0" topLeftCell="A1">
      <selection activeCell="D1" sqref="D1:E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4.00390625" style="8" customWidth="1"/>
    <col min="4" max="4" width="47.28125" style="8" customWidth="1"/>
    <col min="5" max="5" width="14.00390625" style="8" customWidth="1"/>
    <col min="6" max="6" width="4.140625" style="8" customWidth="1"/>
    <col min="7" max="16384" width="8.00390625" style="8" customWidth="1"/>
  </cols>
  <sheetData>
    <row r="1" spans="4:5" ht="12.75">
      <c r="D1" s="326" t="s">
        <v>630</v>
      </c>
      <c r="E1" s="326"/>
    </row>
    <row r="2" spans="2:6" ht="25.5" customHeight="1">
      <c r="B2" s="118" t="s">
        <v>610</v>
      </c>
      <c r="C2" s="119"/>
      <c r="D2" s="119"/>
      <c r="E2" s="119"/>
      <c r="F2" s="288"/>
    </row>
    <row r="3" spans="2:6" ht="14.25" thickBot="1">
      <c r="B3" s="290" t="s">
        <v>511</v>
      </c>
      <c r="C3" s="290"/>
      <c r="D3" s="290"/>
      <c r="E3" s="195" t="s">
        <v>381</v>
      </c>
      <c r="F3" s="288"/>
    </row>
    <row r="4" spans="1:6" ht="18" customHeight="1" thickBot="1">
      <c r="A4" s="324" t="s">
        <v>382</v>
      </c>
      <c r="B4" s="13" t="s">
        <v>383</v>
      </c>
      <c r="C4" s="14"/>
      <c r="D4" s="13" t="s">
        <v>384</v>
      </c>
      <c r="E4" s="14"/>
      <c r="F4" s="288"/>
    </row>
    <row r="5" spans="1:6" s="18" customFormat="1" ht="35.25" customHeight="1" thickBot="1">
      <c r="A5" s="325"/>
      <c r="B5" s="15" t="s">
        <v>385</v>
      </c>
      <c r="C5" s="16" t="s">
        <v>567</v>
      </c>
      <c r="D5" s="15" t="s">
        <v>385</v>
      </c>
      <c r="E5" s="16" t="s">
        <v>569</v>
      </c>
      <c r="F5" s="288"/>
    </row>
    <row r="6" spans="1:6" ht="12.75" customHeight="1">
      <c r="A6" s="22" t="s">
        <v>389</v>
      </c>
      <c r="B6" s="23" t="s">
        <v>478</v>
      </c>
      <c r="C6" s="24">
        <v>0</v>
      </c>
      <c r="D6" s="23" t="s">
        <v>391</v>
      </c>
      <c r="E6" s="24"/>
      <c r="F6" s="288"/>
    </row>
    <row r="7" spans="1:6" ht="12.75" customHeight="1">
      <c r="A7" s="25" t="s">
        <v>392</v>
      </c>
      <c r="B7" s="26" t="s">
        <v>479</v>
      </c>
      <c r="C7" s="27"/>
      <c r="D7" s="26" t="s">
        <v>393</v>
      </c>
      <c r="E7" s="27"/>
      <c r="F7" s="288"/>
    </row>
    <row r="8" spans="1:6" ht="12.75" customHeight="1">
      <c r="A8" s="25" t="s">
        <v>386</v>
      </c>
      <c r="B8" s="26" t="s">
        <v>390</v>
      </c>
      <c r="C8" s="27">
        <v>0</v>
      </c>
      <c r="D8" s="26" t="s">
        <v>394</v>
      </c>
      <c r="E8" s="27"/>
      <c r="F8" s="288"/>
    </row>
    <row r="9" spans="1:6" ht="12.75" customHeight="1">
      <c r="A9" s="25" t="s">
        <v>387</v>
      </c>
      <c r="B9" s="28" t="s">
        <v>480</v>
      </c>
      <c r="C9" s="27"/>
      <c r="D9" s="26" t="s">
        <v>395</v>
      </c>
      <c r="E9" s="27"/>
      <c r="F9" s="288"/>
    </row>
    <row r="10" spans="1:6" ht="12.75" customHeight="1">
      <c r="A10" s="25" t="s">
        <v>388</v>
      </c>
      <c r="B10" s="26" t="s">
        <v>481</v>
      </c>
      <c r="C10" s="27"/>
      <c r="D10" s="26" t="s">
        <v>483</v>
      </c>
      <c r="E10" s="27"/>
      <c r="F10" s="288"/>
    </row>
    <row r="11" spans="1:6" ht="12.75" customHeight="1" thickBot="1">
      <c r="A11" s="32" t="s">
        <v>396</v>
      </c>
      <c r="B11" s="33" t="s">
        <v>482</v>
      </c>
      <c r="C11" s="34"/>
      <c r="D11" s="35" t="s">
        <v>486</v>
      </c>
      <c r="E11" s="185"/>
      <c r="F11" s="288"/>
    </row>
    <row r="12" spans="1:6" s="190" customFormat="1" ht="13.5" thickBot="1">
      <c r="A12" s="29" t="s">
        <v>397</v>
      </c>
      <c r="B12" s="38" t="s">
        <v>506</v>
      </c>
      <c r="C12" s="39">
        <f>SUM(C6:C11)</f>
        <v>0</v>
      </c>
      <c r="D12" s="38" t="s">
        <v>508</v>
      </c>
      <c r="E12" s="186">
        <f>SUM(E6:E11)</f>
        <v>0</v>
      </c>
      <c r="F12" s="288"/>
    </row>
    <row r="13" spans="1:5" ht="12.75">
      <c r="A13" s="40" t="s">
        <v>398</v>
      </c>
      <c r="B13" s="23" t="s">
        <v>489</v>
      </c>
      <c r="C13" s="24"/>
      <c r="D13" s="23" t="s">
        <v>423</v>
      </c>
      <c r="E13" s="24"/>
    </row>
    <row r="14" spans="1:5" ht="12.75">
      <c r="A14" s="36" t="s">
        <v>399</v>
      </c>
      <c r="B14" s="26" t="s">
        <v>490</v>
      </c>
      <c r="C14" s="27"/>
      <c r="D14" s="26" t="s">
        <v>424</v>
      </c>
      <c r="E14" s="27"/>
    </row>
    <row r="15" spans="1:5" ht="12.75">
      <c r="A15" s="36" t="s">
        <v>400</v>
      </c>
      <c r="B15" s="41" t="s">
        <v>494</v>
      </c>
      <c r="C15" s="27"/>
      <c r="D15" s="26" t="s">
        <v>491</v>
      </c>
      <c r="E15" s="27"/>
    </row>
    <row r="16" spans="1:5" ht="13.5" thickBot="1">
      <c r="A16" s="40" t="s">
        <v>401</v>
      </c>
      <c r="B16" s="41"/>
      <c r="C16" s="42"/>
      <c r="D16" s="35" t="s">
        <v>495</v>
      </c>
      <c r="E16" s="187"/>
    </row>
    <row r="17" spans="1:5" s="190" customFormat="1" ht="12.75">
      <c r="A17" s="113">
        <v>12</v>
      </c>
      <c r="B17" s="115" t="s">
        <v>507</v>
      </c>
      <c r="C17" s="116">
        <f>SUM(C13:C15)</f>
        <v>0</v>
      </c>
      <c r="D17" s="115" t="s">
        <v>509</v>
      </c>
      <c r="E17" s="188">
        <f>SUM(E13:E16)</f>
        <v>0</v>
      </c>
    </row>
    <row r="18" spans="1:89" s="192" customFormat="1" ht="12.75">
      <c r="A18" s="114" t="s">
        <v>403</v>
      </c>
      <c r="B18" s="114" t="s">
        <v>163</v>
      </c>
      <c r="C18" s="117">
        <f>SUM(C12,C17)</f>
        <v>0</v>
      </c>
      <c r="D18" s="114" t="s">
        <v>510</v>
      </c>
      <c r="E18" s="117">
        <f>SUM(E12,E17)</f>
        <v>0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</row>
    <row r="19" spans="2:5" ht="14.25" thickBot="1">
      <c r="B19" s="290" t="s">
        <v>512</v>
      </c>
      <c r="C19" s="290"/>
      <c r="D19" s="290"/>
      <c r="E19" s="195" t="s">
        <v>381</v>
      </c>
    </row>
    <row r="20" spans="1:5" ht="18" customHeight="1" thickBot="1">
      <c r="A20" s="324" t="s">
        <v>382</v>
      </c>
      <c r="B20" s="13" t="s">
        <v>383</v>
      </c>
      <c r="C20" s="14"/>
      <c r="D20" s="13" t="s">
        <v>384</v>
      </c>
      <c r="E20" s="14"/>
    </row>
    <row r="21" spans="1:6" s="18" customFormat="1" ht="34.5" customHeight="1" thickBot="1">
      <c r="A21" s="325"/>
      <c r="B21" s="15" t="s">
        <v>385</v>
      </c>
      <c r="C21" s="16" t="s">
        <v>567</v>
      </c>
      <c r="D21" s="15" t="s">
        <v>385</v>
      </c>
      <c r="E21" s="16" t="s">
        <v>569</v>
      </c>
      <c r="F21" s="8"/>
    </row>
    <row r="22" spans="1:5" ht="12.75" customHeight="1">
      <c r="A22" s="22" t="s">
        <v>389</v>
      </c>
      <c r="B22" s="23" t="s">
        <v>478</v>
      </c>
      <c r="C22" s="155"/>
      <c r="D22" s="23" t="s">
        <v>391</v>
      </c>
      <c r="E22" s="155"/>
    </row>
    <row r="23" spans="1:5" ht="12.75" customHeight="1">
      <c r="A23" s="25" t="s">
        <v>392</v>
      </c>
      <c r="B23" s="26" t="s">
        <v>479</v>
      </c>
      <c r="C23" s="156"/>
      <c r="D23" s="26" t="s">
        <v>393</v>
      </c>
      <c r="E23" s="156"/>
    </row>
    <row r="24" spans="1:5" ht="12.75" customHeight="1">
      <c r="A24" s="25" t="s">
        <v>386</v>
      </c>
      <c r="B24" s="26" t="s">
        <v>390</v>
      </c>
      <c r="C24" s="156"/>
      <c r="D24" s="26" t="s">
        <v>394</v>
      </c>
      <c r="E24" s="156"/>
    </row>
    <row r="25" spans="1:5" ht="12.75" customHeight="1">
      <c r="A25" s="25" t="s">
        <v>387</v>
      </c>
      <c r="B25" s="28" t="s">
        <v>480</v>
      </c>
      <c r="C25" s="156"/>
      <c r="D25" s="26" t="s">
        <v>395</v>
      </c>
      <c r="E25" s="156"/>
    </row>
    <row r="26" spans="1:5" ht="12.75" customHeight="1">
      <c r="A26" s="25" t="s">
        <v>388</v>
      </c>
      <c r="B26" s="26" t="s">
        <v>481</v>
      </c>
      <c r="C26" s="156"/>
      <c r="D26" s="26" t="s">
        <v>483</v>
      </c>
      <c r="E26" s="156"/>
    </row>
    <row r="27" spans="1:5" ht="12.75" customHeight="1">
      <c r="A27" s="32" t="s">
        <v>396</v>
      </c>
      <c r="B27" s="33" t="s">
        <v>482</v>
      </c>
      <c r="C27" s="158"/>
      <c r="D27" s="35" t="s">
        <v>486</v>
      </c>
      <c r="E27" s="196"/>
    </row>
    <row r="28" spans="1:5" ht="12.75" customHeight="1" thickBot="1">
      <c r="A28" s="32"/>
      <c r="B28" s="33"/>
      <c r="C28" s="161"/>
      <c r="D28" s="33" t="s">
        <v>544</v>
      </c>
      <c r="E28" s="197"/>
    </row>
    <row r="29" spans="1:5" s="190" customFormat="1" ht="13.5" thickBot="1">
      <c r="A29" s="29" t="s">
        <v>397</v>
      </c>
      <c r="B29" s="38" t="s">
        <v>506</v>
      </c>
      <c r="C29" s="39">
        <f>SUM(C22:C27)</f>
        <v>0</v>
      </c>
      <c r="D29" s="38" t="s">
        <v>508</v>
      </c>
      <c r="E29" s="193">
        <f>SUM(E22:E25,E27,E28)</f>
        <v>0</v>
      </c>
    </row>
    <row r="30" spans="1:5" ht="12.75">
      <c r="A30" s="40" t="s">
        <v>398</v>
      </c>
      <c r="B30" s="23" t="s">
        <v>489</v>
      </c>
      <c r="C30" s="155"/>
      <c r="D30" s="23" t="s">
        <v>423</v>
      </c>
      <c r="E30" s="155"/>
    </row>
    <row r="31" spans="1:5" ht="12.75">
      <c r="A31" s="36" t="s">
        <v>399</v>
      </c>
      <c r="B31" s="26" t="s">
        <v>490</v>
      </c>
      <c r="C31" s="156"/>
      <c r="D31" s="26" t="s">
        <v>424</v>
      </c>
      <c r="E31" s="156"/>
    </row>
    <row r="32" spans="1:5" ht="12.75">
      <c r="A32" s="36" t="s">
        <v>400</v>
      </c>
      <c r="B32" s="41" t="s">
        <v>494</v>
      </c>
      <c r="C32" s="156"/>
      <c r="D32" s="26" t="s">
        <v>491</v>
      </c>
      <c r="E32" s="156"/>
    </row>
    <row r="33" spans="1:5" ht="13.5" thickBot="1">
      <c r="A33" s="40" t="s">
        <v>401</v>
      </c>
      <c r="B33" s="41"/>
      <c r="C33" s="157"/>
      <c r="D33" s="35" t="s">
        <v>495</v>
      </c>
      <c r="E33" s="155"/>
    </row>
    <row r="34" spans="1:5" s="190" customFormat="1" ht="12.75">
      <c r="A34" s="113">
        <v>12</v>
      </c>
      <c r="B34" s="115" t="s">
        <v>507</v>
      </c>
      <c r="C34" s="116">
        <f>SUM(C30:C33)</f>
        <v>0</v>
      </c>
      <c r="D34" s="115" t="s">
        <v>509</v>
      </c>
      <c r="E34" s="194">
        <f>SUM(E30:E33)</f>
        <v>0</v>
      </c>
    </row>
    <row r="35" spans="1:89" s="192" customFormat="1" ht="12.75">
      <c r="A35" s="114" t="s">
        <v>403</v>
      </c>
      <c r="B35" s="114" t="s">
        <v>163</v>
      </c>
      <c r="C35" s="117">
        <f>SUM(C29,C34)</f>
        <v>0</v>
      </c>
      <c r="D35" s="114" t="s">
        <v>510</v>
      </c>
      <c r="E35" s="117">
        <f>SUM(E29,E34)</f>
        <v>0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</row>
    <row r="36" spans="2:5" ht="14.25" thickBot="1">
      <c r="B36" s="290" t="s">
        <v>513</v>
      </c>
      <c r="C36" s="290"/>
      <c r="D36" s="290"/>
      <c r="E36" s="195" t="s">
        <v>381</v>
      </c>
    </row>
    <row r="37" spans="1:5" ht="13.5" thickBot="1">
      <c r="A37" s="324" t="s">
        <v>382</v>
      </c>
      <c r="B37" s="13" t="s">
        <v>383</v>
      </c>
      <c r="C37" s="14"/>
      <c r="D37" s="13" t="s">
        <v>384</v>
      </c>
      <c r="E37" s="14"/>
    </row>
    <row r="38" spans="1:5" ht="23.25" thickBot="1">
      <c r="A38" s="325"/>
      <c r="B38" s="15" t="s">
        <v>385</v>
      </c>
      <c r="C38" s="16" t="s">
        <v>567</v>
      </c>
      <c r="D38" s="15" t="s">
        <v>385</v>
      </c>
      <c r="E38" s="16" t="s">
        <v>569</v>
      </c>
    </row>
    <row r="39" spans="1:5" ht="12.75">
      <c r="A39" s="22" t="s">
        <v>389</v>
      </c>
      <c r="B39" s="23" t="s">
        <v>478</v>
      </c>
      <c r="C39" s="24"/>
      <c r="D39" s="23" t="s">
        <v>391</v>
      </c>
      <c r="E39" s="24">
        <v>24067</v>
      </c>
    </row>
    <row r="40" spans="1:5" ht="12.75">
      <c r="A40" s="25" t="s">
        <v>392</v>
      </c>
      <c r="B40" s="26" t="s">
        <v>479</v>
      </c>
      <c r="C40" s="27"/>
      <c r="D40" s="26" t="s">
        <v>393</v>
      </c>
      <c r="E40" s="27">
        <v>6580</v>
      </c>
    </row>
    <row r="41" spans="1:5" ht="12.75">
      <c r="A41" s="25" t="s">
        <v>386</v>
      </c>
      <c r="B41" s="26" t="s">
        <v>390</v>
      </c>
      <c r="C41" s="27"/>
      <c r="D41" s="26" t="s">
        <v>394</v>
      </c>
      <c r="E41" s="27">
        <v>6239</v>
      </c>
    </row>
    <row r="42" spans="1:5" ht="12.75">
      <c r="A42" s="25" t="s">
        <v>387</v>
      </c>
      <c r="B42" s="28" t="s">
        <v>480</v>
      </c>
      <c r="C42" s="27"/>
      <c r="D42" s="26" t="s">
        <v>395</v>
      </c>
      <c r="E42" s="27"/>
    </row>
    <row r="43" spans="1:5" ht="12.75">
      <c r="A43" s="25" t="s">
        <v>388</v>
      </c>
      <c r="B43" s="26" t="s">
        <v>481</v>
      </c>
      <c r="C43" s="27"/>
      <c r="D43" s="26" t="s">
        <v>483</v>
      </c>
      <c r="E43" s="27"/>
    </row>
    <row r="44" spans="1:5" ht="13.5" thickBot="1">
      <c r="A44" s="32" t="s">
        <v>396</v>
      </c>
      <c r="B44" s="33" t="s">
        <v>482</v>
      </c>
      <c r="C44" s="189">
        <v>37531</v>
      </c>
      <c r="D44" s="35" t="s">
        <v>544</v>
      </c>
      <c r="E44" s="185">
        <v>645</v>
      </c>
    </row>
    <row r="45" spans="1:5" s="190" customFormat="1" ht="13.5" thickBot="1">
      <c r="A45" s="29" t="s">
        <v>397</v>
      </c>
      <c r="B45" s="38" t="s">
        <v>506</v>
      </c>
      <c r="C45" s="39">
        <f>SUM(C39:C44)</f>
        <v>37531</v>
      </c>
      <c r="D45" s="38" t="s">
        <v>508</v>
      </c>
      <c r="E45" s="193">
        <f>SUM(E39:E44)</f>
        <v>37531</v>
      </c>
    </row>
    <row r="46" spans="1:5" ht="12.75">
      <c r="A46" s="40" t="s">
        <v>398</v>
      </c>
      <c r="B46" s="23" t="s">
        <v>489</v>
      </c>
      <c r="C46" s="24"/>
      <c r="D46" s="23" t="s">
        <v>423</v>
      </c>
      <c r="E46" s="24"/>
    </row>
    <row r="47" spans="1:5" ht="12.75">
      <c r="A47" s="36" t="s">
        <v>399</v>
      </c>
      <c r="B47" s="26" t="s">
        <v>490</v>
      </c>
      <c r="C47" s="27"/>
      <c r="D47" s="26" t="s">
        <v>424</v>
      </c>
      <c r="E47" s="27"/>
    </row>
    <row r="48" spans="1:5" ht="12.75">
      <c r="A48" s="36" t="s">
        <v>400</v>
      </c>
      <c r="B48" s="41" t="s">
        <v>494</v>
      </c>
      <c r="C48" s="27"/>
      <c r="D48" s="26" t="s">
        <v>491</v>
      </c>
      <c r="E48" s="27"/>
    </row>
    <row r="49" spans="1:5" ht="13.5" thickBot="1">
      <c r="A49" s="40" t="s">
        <v>401</v>
      </c>
      <c r="B49" s="41"/>
      <c r="C49" s="42"/>
      <c r="D49" s="35" t="s">
        <v>495</v>
      </c>
      <c r="E49" s="187"/>
    </row>
    <row r="50" spans="1:5" s="190" customFormat="1" ht="12.75">
      <c r="A50" s="113">
        <v>12</v>
      </c>
      <c r="B50" s="115" t="s">
        <v>507</v>
      </c>
      <c r="C50" s="116">
        <f>SUM(C46:C49)</f>
        <v>0</v>
      </c>
      <c r="D50" s="115" t="s">
        <v>509</v>
      </c>
      <c r="E50" s="194">
        <f>SUM(E46:E49)</f>
        <v>0</v>
      </c>
    </row>
    <row r="51" spans="1:5" s="190" customFormat="1" ht="12.75">
      <c r="A51" s="114" t="s">
        <v>403</v>
      </c>
      <c r="B51" s="114" t="s">
        <v>163</v>
      </c>
      <c r="C51" s="117">
        <f>SUM(C45,C50)</f>
        <v>37531</v>
      </c>
      <c r="D51" s="114" t="s">
        <v>510</v>
      </c>
      <c r="E51" s="117">
        <f>SUM(E45,E50)</f>
        <v>37531</v>
      </c>
    </row>
  </sheetData>
  <sheetProtection/>
  <mergeCells count="8">
    <mergeCell ref="D1:E1"/>
    <mergeCell ref="B36:D36"/>
    <mergeCell ref="A37:A38"/>
    <mergeCell ref="A4:A5"/>
    <mergeCell ref="F2:F12"/>
    <mergeCell ref="B3:D3"/>
    <mergeCell ref="B19:D19"/>
    <mergeCell ref="A20:A2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K51"/>
  <sheetViews>
    <sheetView zoomScalePageLayoutView="0" workbookViewId="0" topLeftCell="A1">
      <selection activeCell="D1" sqref="D1:E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4.00390625" style="8" customWidth="1"/>
    <col min="4" max="4" width="47.28125" style="8" customWidth="1"/>
    <col min="5" max="5" width="14.00390625" style="8" customWidth="1"/>
    <col min="6" max="6" width="4.140625" style="8" customWidth="1"/>
    <col min="7" max="16384" width="8.00390625" style="8" customWidth="1"/>
  </cols>
  <sheetData>
    <row r="1" spans="4:5" ht="12.75">
      <c r="D1" s="326" t="s">
        <v>631</v>
      </c>
      <c r="E1" s="326"/>
    </row>
    <row r="2" spans="2:6" ht="25.5" customHeight="1">
      <c r="B2" s="118" t="s">
        <v>611</v>
      </c>
      <c r="C2" s="119"/>
      <c r="D2" s="119"/>
      <c r="E2" s="119"/>
      <c r="F2" s="288"/>
    </row>
    <row r="3" spans="2:6" ht="14.25" thickBot="1">
      <c r="B3" s="290" t="s">
        <v>511</v>
      </c>
      <c r="C3" s="290"/>
      <c r="D3" s="290"/>
      <c r="E3" s="12" t="s">
        <v>381</v>
      </c>
      <c r="F3" s="288"/>
    </row>
    <row r="4" spans="1:6" ht="18" customHeight="1" thickBot="1">
      <c r="A4" s="324" t="s">
        <v>382</v>
      </c>
      <c r="B4" s="13" t="s">
        <v>383</v>
      </c>
      <c r="C4" s="14"/>
      <c r="D4" s="13" t="s">
        <v>384</v>
      </c>
      <c r="E4" s="14"/>
      <c r="F4" s="288"/>
    </row>
    <row r="5" spans="1:6" s="18" customFormat="1" ht="35.25" customHeight="1" thickBot="1">
      <c r="A5" s="325"/>
      <c r="B5" s="15" t="s">
        <v>385</v>
      </c>
      <c r="C5" s="16" t="s">
        <v>567</v>
      </c>
      <c r="D5" s="15" t="s">
        <v>385</v>
      </c>
      <c r="E5" s="16" t="s">
        <v>569</v>
      </c>
      <c r="F5" s="288"/>
    </row>
    <row r="6" spans="1:6" ht="12.75" customHeight="1">
      <c r="A6" s="22" t="s">
        <v>389</v>
      </c>
      <c r="B6" s="23" t="s">
        <v>478</v>
      </c>
      <c r="C6" s="24">
        <v>0</v>
      </c>
      <c r="D6" s="23" t="s">
        <v>391</v>
      </c>
      <c r="E6" s="24"/>
      <c r="F6" s="288"/>
    </row>
    <row r="7" spans="1:6" ht="12.75" customHeight="1">
      <c r="A7" s="25" t="s">
        <v>392</v>
      </c>
      <c r="B7" s="26" t="s">
        <v>479</v>
      </c>
      <c r="C7" s="27"/>
      <c r="D7" s="26" t="s">
        <v>393</v>
      </c>
      <c r="E7" s="27"/>
      <c r="F7" s="288"/>
    </row>
    <row r="8" spans="1:6" ht="12.75" customHeight="1">
      <c r="A8" s="25" t="s">
        <v>386</v>
      </c>
      <c r="B8" s="26" t="s">
        <v>390</v>
      </c>
      <c r="C8" s="27">
        <v>0</v>
      </c>
      <c r="D8" s="26" t="s">
        <v>394</v>
      </c>
      <c r="E8" s="27"/>
      <c r="F8" s="288"/>
    </row>
    <row r="9" spans="1:6" ht="12.75" customHeight="1">
      <c r="A9" s="25" t="s">
        <v>387</v>
      </c>
      <c r="B9" s="28" t="s">
        <v>480</v>
      </c>
      <c r="C9" s="27"/>
      <c r="D9" s="26" t="s">
        <v>395</v>
      </c>
      <c r="E9" s="27"/>
      <c r="F9" s="288"/>
    </row>
    <row r="10" spans="1:6" ht="12.75" customHeight="1">
      <c r="A10" s="25" t="s">
        <v>388</v>
      </c>
      <c r="B10" s="26" t="s">
        <v>481</v>
      </c>
      <c r="C10" s="27"/>
      <c r="D10" s="26" t="s">
        <v>483</v>
      </c>
      <c r="E10" s="27"/>
      <c r="F10" s="288"/>
    </row>
    <row r="11" spans="1:6" ht="12.75" customHeight="1" thickBot="1">
      <c r="A11" s="32" t="s">
        <v>396</v>
      </c>
      <c r="B11" s="33" t="s">
        <v>482</v>
      </c>
      <c r="C11" s="34"/>
      <c r="D11" s="35" t="s">
        <v>486</v>
      </c>
      <c r="E11" s="185"/>
      <c r="F11" s="288"/>
    </row>
    <row r="12" spans="1:6" s="190" customFormat="1" ht="13.5" thickBot="1">
      <c r="A12" s="29" t="s">
        <v>397</v>
      </c>
      <c r="B12" s="38" t="s">
        <v>506</v>
      </c>
      <c r="C12" s="39">
        <f>SUM(C6:C11)</f>
        <v>0</v>
      </c>
      <c r="D12" s="38" t="s">
        <v>508</v>
      </c>
      <c r="E12" s="193">
        <f>SUM(E6:E11)</f>
        <v>0</v>
      </c>
      <c r="F12" s="288"/>
    </row>
    <row r="13" spans="1:5" ht="12.75">
      <c r="A13" s="40" t="s">
        <v>398</v>
      </c>
      <c r="B13" s="23" t="s">
        <v>489</v>
      </c>
      <c r="C13" s="24"/>
      <c r="D13" s="23" t="s">
        <v>423</v>
      </c>
      <c r="E13" s="24"/>
    </row>
    <row r="14" spans="1:5" ht="12.75">
      <c r="A14" s="36" t="s">
        <v>399</v>
      </c>
      <c r="B14" s="26" t="s">
        <v>490</v>
      </c>
      <c r="C14" s="27"/>
      <c r="D14" s="26" t="s">
        <v>424</v>
      </c>
      <c r="E14" s="27"/>
    </row>
    <row r="15" spans="1:5" ht="12.75">
      <c r="A15" s="36" t="s">
        <v>400</v>
      </c>
      <c r="B15" s="41" t="s">
        <v>494</v>
      </c>
      <c r="C15" s="27"/>
      <c r="D15" s="26" t="s">
        <v>491</v>
      </c>
      <c r="E15" s="27"/>
    </row>
    <row r="16" spans="1:5" ht="13.5" thickBot="1">
      <c r="A16" s="40" t="s">
        <v>401</v>
      </c>
      <c r="B16" s="41"/>
      <c r="C16" s="42"/>
      <c r="D16" s="35" t="s">
        <v>495</v>
      </c>
      <c r="E16" s="187"/>
    </row>
    <row r="17" spans="1:5" s="190" customFormat="1" ht="12.75">
      <c r="A17" s="113">
        <v>12</v>
      </c>
      <c r="B17" s="115" t="s">
        <v>507</v>
      </c>
      <c r="C17" s="116">
        <f>SUM(C13:C15)</f>
        <v>0</v>
      </c>
      <c r="D17" s="115" t="s">
        <v>509</v>
      </c>
      <c r="E17" s="194">
        <f>SUM(E13:E16)</f>
        <v>0</v>
      </c>
    </row>
    <row r="18" spans="1:89" s="192" customFormat="1" ht="12.75">
      <c r="A18" s="114" t="s">
        <v>403</v>
      </c>
      <c r="B18" s="114" t="s">
        <v>163</v>
      </c>
      <c r="C18" s="117">
        <f>SUM(C12,C17)</f>
        <v>0</v>
      </c>
      <c r="D18" s="114" t="s">
        <v>510</v>
      </c>
      <c r="E18" s="117">
        <f>SUM(E12,E17)</f>
        <v>0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</row>
    <row r="19" spans="2:5" ht="14.25" thickBot="1">
      <c r="B19" s="290" t="s">
        <v>512</v>
      </c>
      <c r="C19" s="290"/>
      <c r="D19" s="290"/>
      <c r="E19" s="195" t="s">
        <v>381</v>
      </c>
    </row>
    <row r="20" spans="1:5" ht="18" customHeight="1" thickBot="1">
      <c r="A20" s="324" t="s">
        <v>382</v>
      </c>
      <c r="B20" s="13" t="s">
        <v>383</v>
      </c>
      <c r="C20" s="14"/>
      <c r="D20" s="13" t="s">
        <v>384</v>
      </c>
      <c r="E20" s="14"/>
    </row>
    <row r="21" spans="1:6" s="18" customFormat="1" ht="34.5" customHeight="1" thickBot="1">
      <c r="A21" s="325"/>
      <c r="B21" s="15" t="s">
        <v>385</v>
      </c>
      <c r="C21" s="16" t="s">
        <v>567</v>
      </c>
      <c r="D21" s="15" t="s">
        <v>385</v>
      </c>
      <c r="E21" s="16" t="s">
        <v>569</v>
      </c>
      <c r="F21" s="8"/>
    </row>
    <row r="22" spans="1:5" ht="12.75" customHeight="1">
      <c r="A22" s="22" t="s">
        <v>389</v>
      </c>
      <c r="B22" s="23" t="s">
        <v>478</v>
      </c>
      <c r="C22" s="155"/>
      <c r="D22" s="23" t="s">
        <v>391</v>
      </c>
      <c r="E22" s="155">
        <v>46440</v>
      </c>
    </row>
    <row r="23" spans="1:5" ht="12.75" customHeight="1">
      <c r="A23" s="25" t="s">
        <v>392</v>
      </c>
      <c r="B23" s="26" t="s">
        <v>479</v>
      </c>
      <c r="C23" s="156"/>
      <c r="D23" s="26" t="s">
        <v>393</v>
      </c>
      <c r="E23" s="156">
        <v>12608</v>
      </c>
    </row>
    <row r="24" spans="1:5" ht="12.75" customHeight="1">
      <c r="A24" s="25" t="s">
        <v>386</v>
      </c>
      <c r="B24" s="26" t="s">
        <v>390</v>
      </c>
      <c r="C24" s="156"/>
      <c r="D24" s="26" t="s">
        <v>394</v>
      </c>
      <c r="E24" s="156">
        <v>26196</v>
      </c>
    </row>
    <row r="25" spans="1:5" ht="12.75" customHeight="1">
      <c r="A25" s="25" t="s">
        <v>387</v>
      </c>
      <c r="B25" s="28" t="s">
        <v>480</v>
      </c>
      <c r="C25" s="156"/>
      <c r="D25" s="26" t="s">
        <v>395</v>
      </c>
      <c r="E25" s="156"/>
    </row>
    <row r="26" spans="1:5" ht="12.75" customHeight="1">
      <c r="A26" s="25" t="s">
        <v>388</v>
      </c>
      <c r="B26" s="26" t="s">
        <v>481</v>
      </c>
      <c r="C26" s="156"/>
      <c r="D26" s="26" t="s">
        <v>483</v>
      </c>
      <c r="E26" s="156"/>
    </row>
    <row r="27" spans="1:5" ht="12.75" customHeight="1">
      <c r="A27" s="32" t="s">
        <v>396</v>
      </c>
      <c r="B27" s="33" t="s">
        <v>482</v>
      </c>
      <c r="C27" s="158">
        <v>111006</v>
      </c>
      <c r="D27" s="35" t="s">
        <v>486</v>
      </c>
      <c r="E27" s="196"/>
    </row>
    <row r="28" spans="1:5" ht="12.75" customHeight="1" thickBot="1">
      <c r="A28" s="32"/>
      <c r="B28" s="33"/>
      <c r="C28" s="161"/>
      <c r="D28" s="33" t="s">
        <v>544</v>
      </c>
      <c r="E28" s="197"/>
    </row>
    <row r="29" spans="1:5" s="190" customFormat="1" ht="13.5" thickBot="1">
      <c r="A29" s="29" t="s">
        <v>397</v>
      </c>
      <c r="B29" s="38" t="s">
        <v>506</v>
      </c>
      <c r="C29" s="39">
        <f>SUM(C22:C27)</f>
        <v>111006</v>
      </c>
      <c r="D29" s="38" t="s">
        <v>508</v>
      </c>
      <c r="E29" s="193">
        <f>SUM(E22:E25,E27,E28)</f>
        <v>85244</v>
      </c>
    </row>
    <row r="30" spans="1:5" ht="12.75">
      <c r="A30" s="40" t="s">
        <v>398</v>
      </c>
      <c r="B30" s="23" t="s">
        <v>489</v>
      </c>
      <c r="C30" s="155"/>
      <c r="D30" s="23" t="s">
        <v>423</v>
      </c>
      <c r="E30" s="155">
        <v>762</v>
      </c>
    </row>
    <row r="31" spans="1:5" ht="12.75">
      <c r="A31" s="36" t="s">
        <v>399</v>
      </c>
      <c r="B31" s="26" t="s">
        <v>490</v>
      </c>
      <c r="C31" s="156"/>
      <c r="D31" s="26" t="s">
        <v>424</v>
      </c>
      <c r="E31" s="156">
        <v>25000</v>
      </c>
    </row>
    <row r="32" spans="1:5" ht="12.75">
      <c r="A32" s="36" t="s">
        <v>400</v>
      </c>
      <c r="B32" s="41" t="s">
        <v>494</v>
      </c>
      <c r="C32" s="156"/>
      <c r="D32" s="26" t="s">
        <v>491</v>
      </c>
      <c r="E32" s="156"/>
    </row>
    <row r="33" spans="1:5" ht="13.5" thickBot="1">
      <c r="A33" s="40" t="s">
        <v>401</v>
      </c>
      <c r="B33" s="41"/>
      <c r="C33" s="157"/>
      <c r="D33" s="35" t="s">
        <v>495</v>
      </c>
      <c r="E33" s="155"/>
    </row>
    <row r="34" spans="1:5" s="190" customFormat="1" ht="12.75">
      <c r="A34" s="113">
        <v>12</v>
      </c>
      <c r="B34" s="115" t="s">
        <v>507</v>
      </c>
      <c r="C34" s="116">
        <f>SUM(C30:C33)</f>
        <v>0</v>
      </c>
      <c r="D34" s="115" t="s">
        <v>509</v>
      </c>
      <c r="E34" s="194">
        <f>SUM(E30:E33)</f>
        <v>25762</v>
      </c>
    </row>
    <row r="35" spans="1:89" s="192" customFormat="1" ht="12.75">
      <c r="A35" s="114" t="s">
        <v>403</v>
      </c>
      <c r="B35" s="114" t="s">
        <v>163</v>
      </c>
      <c r="C35" s="117">
        <f>SUM(C29,C34)</f>
        <v>111006</v>
      </c>
      <c r="D35" s="114" t="s">
        <v>510</v>
      </c>
      <c r="E35" s="117">
        <f>SUM(E29,E34)</f>
        <v>111006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</row>
    <row r="36" spans="2:5" ht="14.25" thickBot="1">
      <c r="B36" s="290" t="s">
        <v>513</v>
      </c>
      <c r="C36" s="290"/>
      <c r="D36" s="290"/>
      <c r="E36" s="195" t="s">
        <v>381</v>
      </c>
    </row>
    <row r="37" spans="1:5" ht="13.5" thickBot="1">
      <c r="A37" s="324" t="s">
        <v>382</v>
      </c>
      <c r="B37" s="13" t="s">
        <v>383</v>
      </c>
      <c r="C37" s="14"/>
      <c r="D37" s="13" t="s">
        <v>384</v>
      </c>
      <c r="E37" s="14"/>
    </row>
    <row r="38" spans="1:5" ht="23.25" thickBot="1">
      <c r="A38" s="325"/>
      <c r="B38" s="15" t="s">
        <v>385</v>
      </c>
      <c r="C38" s="16" t="s">
        <v>567</v>
      </c>
      <c r="D38" s="15" t="s">
        <v>385</v>
      </c>
      <c r="E38" s="16" t="s">
        <v>569</v>
      </c>
    </row>
    <row r="39" spans="1:5" ht="12.75">
      <c r="A39" s="22" t="s">
        <v>389</v>
      </c>
      <c r="B39" s="23" t="s">
        <v>478</v>
      </c>
      <c r="C39" s="24"/>
      <c r="D39" s="23" t="s">
        <v>391</v>
      </c>
      <c r="E39" s="24"/>
    </row>
    <row r="40" spans="1:5" ht="12.75">
      <c r="A40" s="25" t="s">
        <v>392</v>
      </c>
      <c r="B40" s="26" t="s">
        <v>479</v>
      </c>
      <c r="C40" s="27"/>
      <c r="D40" s="26" t="s">
        <v>393</v>
      </c>
      <c r="E40" s="27"/>
    </row>
    <row r="41" spans="1:5" ht="12.75">
      <c r="A41" s="25" t="s">
        <v>386</v>
      </c>
      <c r="B41" s="26" t="s">
        <v>390</v>
      </c>
      <c r="C41" s="27"/>
      <c r="D41" s="26" t="s">
        <v>394</v>
      </c>
      <c r="E41" s="27"/>
    </row>
    <row r="42" spans="1:5" ht="12.75">
      <c r="A42" s="25" t="s">
        <v>387</v>
      </c>
      <c r="B42" s="28" t="s">
        <v>480</v>
      </c>
      <c r="C42" s="27"/>
      <c r="D42" s="26" t="s">
        <v>395</v>
      </c>
      <c r="E42" s="27"/>
    </row>
    <row r="43" spans="1:5" ht="12.75">
      <c r="A43" s="25" t="s">
        <v>388</v>
      </c>
      <c r="B43" s="26" t="s">
        <v>481</v>
      </c>
      <c r="C43" s="27"/>
      <c r="D43" s="26" t="s">
        <v>483</v>
      </c>
      <c r="E43" s="27"/>
    </row>
    <row r="44" spans="1:5" ht="13.5" thickBot="1">
      <c r="A44" s="32" t="s">
        <v>396</v>
      </c>
      <c r="B44" s="33" t="s">
        <v>482</v>
      </c>
      <c r="C44" s="34"/>
      <c r="D44" s="35" t="s">
        <v>486</v>
      </c>
      <c r="E44" s="185"/>
    </row>
    <row r="45" spans="1:5" s="190" customFormat="1" ht="13.5" thickBot="1">
      <c r="A45" s="29" t="s">
        <v>397</v>
      </c>
      <c r="B45" s="38" t="s">
        <v>506</v>
      </c>
      <c r="C45" s="39">
        <f>SUM(C39:C44)</f>
        <v>0</v>
      </c>
      <c r="D45" s="38" t="s">
        <v>508</v>
      </c>
      <c r="E45" s="193">
        <f>SUM(E39:E44)</f>
        <v>0</v>
      </c>
    </row>
    <row r="46" spans="1:5" ht="12.75">
      <c r="A46" s="40" t="s">
        <v>398</v>
      </c>
      <c r="B46" s="23" t="s">
        <v>489</v>
      </c>
      <c r="C46" s="24"/>
      <c r="D46" s="23" t="s">
        <v>423</v>
      </c>
      <c r="E46" s="24"/>
    </row>
    <row r="47" spans="1:5" ht="12.75">
      <c r="A47" s="36" t="s">
        <v>399</v>
      </c>
      <c r="B47" s="26" t="s">
        <v>490</v>
      </c>
      <c r="C47" s="27"/>
      <c r="D47" s="26" t="s">
        <v>424</v>
      </c>
      <c r="E47" s="27"/>
    </row>
    <row r="48" spans="1:5" ht="12.75">
      <c r="A48" s="36" t="s">
        <v>400</v>
      </c>
      <c r="B48" s="41" t="s">
        <v>494</v>
      </c>
      <c r="C48" s="27"/>
      <c r="D48" s="26" t="s">
        <v>491</v>
      </c>
      <c r="E48" s="27"/>
    </row>
    <row r="49" spans="1:5" ht="13.5" thickBot="1">
      <c r="A49" s="40" t="s">
        <v>401</v>
      </c>
      <c r="B49" s="41"/>
      <c r="C49" s="42"/>
      <c r="D49" s="35" t="s">
        <v>495</v>
      </c>
      <c r="E49" s="187"/>
    </row>
    <row r="50" spans="1:5" s="190" customFormat="1" ht="12.75">
      <c r="A50" s="113">
        <v>12</v>
      </c>
      <c r="B50" s="115" t="s">
        <v>507</v>
      </c>
      <c r="C50" s="116">
        <f>SUM(C46:C49)</f>
        <v>0</v>
      </c>
      <c r="D50" s="115" t="s">
        <v>509</v>
      </c>
      <c r="E50" s="194">
        <f>SUM(E46:E49)</f>
        <v>0</v>
      </c>
    </row>
    <row r="51" spans="1:5" s="190" customFormat="1" ht="12.75">
      <c r="A51" s="114" t="s">
        <v>403</v>
      </c>
      <c r="B51" s="114" t="s">
        <v>163</v>
      </c>
      <c r="C51" s="117">
        <f>SUM(C45,C50)</f>
        <v>0</v>
      </c>
      <c r="D51" s="114" t="s">
        <v>510</v>
      </c>
      <c r="E51" s="117">
        <f>SUM(E45,E50)</f>
        <v>0</v>
      </c>
    </row>
  </sheetData>
  <sheetProtection/>
  <mergeCells count="8">
    <mergeCell ref="B19:D19"/>
    <mergeCell ref="A20:A21"/>
    <mergeCell ref="B36:D36"/>
    <mergeCell ref="A37:A38"/>
    <mergeCell ref="D1:E1"/>
    <mergeCell ref="F2:F12"/>
    <mergeCell ref="B3:D3"/>
    <mergeCell ref="A4:A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198" customWidth="1"/>
    <col min="2" max="2" width="41.28125" style="0" customWidth="1"/>
    <col min="3" max="4" width="20.7109375" style="0" customWidth="1"/>
  </cols>
  <sheetData>
    <row r="1" spans="1:4" ht="12.75" customHeight="1">
      <c r="A1" s="327" t="s">
        <v>632</v>
      </c>
      <c r="B1" s="327"/>
      <c r="C1" s="327"/>
      <c r="D1" s="327"/>
    </row>
    <row r="4" spans="1:4" ht="15">
      <c r="A4" s="285" t="s">
        <v>616</v>
      </c>
      <c r="B4" s="328"/>
      <c r="C4" s="328"/>
      <c r="D4" s="328"/>
    </row>
    <row r="6" ht="13.5" thickBot="1">
      <c r="D6" s="199" t="s">
        <v>437</v>
      </c>
    </row>
    <row r="7" spans="1:4" ht="27" thickBot="1">
      <c r="A7" s="202" t="s">
        <v>617</v>
      </c>
      <c r="B7" s="203" t="s">
        <v>618</v>
      </c>
      <c r="C7" s="204" t="s">
        <v>619</v>
      </c>
      <c r="D7" s="205" t="s">
        <v>620</v>
      </c>
    </row>
    <row r="8" spans="1:4" ht="13.5" thickBot="1">
      <c r="A8" s="206">
        <v>1</v>
      </c>
      <c r="B8" s="207">
        <v>2</v>
      </c>
      <c r="C8" s="207">
        <v>3</v>
      </c>
      <c r="D8" s="208">
        <v>4</v>
      </c>
    </row>
    <row r="9" spans="1:4" ht="26.25">
      <c r="A9" s="200" t="s">
        <v>389</v>
      </c>
      <c r="B9" s="201" t="s">
        <v>621</v>
      </c>
      <c r="C9" s="128">
        <v>8131</v>
      </c>
      <c r="D9" s="128">
        <v>4210</v>
      </c>
    </row>
    <row r="10" spans="1:4" ht="12.75">
      <c r="A10" s="159" t="s">
        <v>392</v>
      </c>
      <c r="B10" s="121"/>
      <c r="C10" s="121"/>
      <c r="D10" s="121"/>
    </row>
    <row r="11" spans="1:4" ht="12.75">
      <c r="A11" s="159" t="s">
        <v>386</v>
      </c>
      <c r="B11" s="121"/>
      <c r="C11" s="121"/>
      <c r="D11" s="121"/>
    </row>
    <row r="12" spans="1:4" ht="12.75">
      <c r="A12" s="159" t="s">
        <v>387</v>
      </c>
      <c r="B12" s="121"/>
      <c r="C12" s="121"/>
      <c r="D12" s="121"/>
    </row>
    <row r="13" spans="1:4" ht="12.75">
      <c r="A13" s="159" t="s">
        <v>388</v>
      </c>
      <c r="B13" s="121"/>
      <c r="C13" s="121"/>
      <c r="D13" s="121"/>
    </row>
    <row r="14" spans="1:4" ht="12.75">
      <c r="A14" s="159" t="s">
        <v>396</v>
      </c>
      <c r="B14" s="121"/>
      <c r="C14" s="121"/>
      <c r="D14" s="121"/>
    </row>
    <row r="15" spans="1:4" ht="12.75">
      <c r="A15" s="159" t="s">
        <v>397</v>
      </c>
      <c r="B15" s="121"/>
      <c r="C15" s="121"/>
      <c r="D15" s="121"/>
    </row>
    <row r="16" spans="1:4" ht="12.75">
      <c r="A16" s="159" t="s">
        <v>398</v>
      </c>
      <c r="B16" s="121"/>
      <c r="C16" s="121"/>
      <c r="D16" s="121"/>
    </row>
    <row r="17" spans="1:4" ht="12.75">
      <c r="A17" s="159" t="s">
        <v>399</v>
      </c>
      <c r="B17" s="121"/>
      <c r="C17" s="121"/>
      <c r="D17" s="121"/>
    </row>
    <row r="18" spans="1:4" ht="12.75">
      <c r="A18" s="159" t="s">
        <v>400</v>
      </c>
      <c r="B18" s="121"/>
      <c r="C18" s="121"/>
      <c r="D18" s="121"/>
    </row>
    <row r="19" spans="1:4" ht="12.75">
      <c r="A19" s="159" t="s">
        <v>401</v>
      </c>
      <c r="B19" s="121"/>
      <c r="C19" s="121"/>
      <c r="D19" s="121"/>
    </row>
    <row r="20" spans="1:4" ht="12.75">
      <c r="A20" s="159" t="s">
        <v>402</v>
      </c>
      <c r="B20" s="121"/>
      <c r="C20" s="121"/>
      <c r="D20" s="121"/>
    </row>
    <row r="21" spans="1:4" ht="12.75">
      <c r="A21" s="159" t="s">
        <v>403</v>
      </c>
      <c r="B21" s="121"/>
      <c r="C21" s="121"/>
      <c r="D21" s="121"/>
    </row>
    <row r="22" spans="1:4" ht="12.75">
      <c r="A22" s="159" t="s">
        <v>404</v>
      </c>
      <c r="B22" s="121"/>
      <c r="C22" s="121"/>
      <c r="D22" s="121"/>
    </row>
    <row r="23" spans="1:4" ht="12.75">
      <c r="A23" s="159" t="s">
        <v>405</v>
      </c>
      <c r="B23" s="121"/>
      <c r="C23" s="121"/>
      <c r="D23" s="121"/>
    </row>
    <row r="24" spans="1:4" ht="12.75">
      <c r="A24" s="159" t="s">
        <v>406</v>
      </c>
      <c r="B24" s="121"/>
      <c r="C24" s="121"/>
      <c r="D24" s="121"/>
    </row>
    <row r="25" spans="1:4" ht="12.75">
      <c r="A25" s="159" t="s">
        <v>407</v>
      </c>
      <c r="B25" s="121"/>
      <c r="C25" s="121"/>
      <c r="D25" s="121"/>
    </row>
    <row r="26" spans="1:4" ht="12.75">
      <c r="A26" s="159" t="s">
        <v>408</v>
      </c>
      <c r="B26" s="121"/>
      <c r="C26" s="121"/>
      <c r="D26" s="121"/>
    </row>
    <row r="27" spans="1:4" ht="12.75">
      <c r="A27" s="159" t="s">
        <v>409</v>
      </c>
      <c r="B27" s="121"/>
      <c r="C27" s="121"/>
      <c r="D27" s="121"/>
    </row>
    <row r="28" spans="1:4" ht="12.75">
      <c r="A28" s="159" t="s">
        <v>410</v>
      </c>
      <c r="B28" s="121"/>
      <c r="C28" s="121"/>
      <c r="D28" s="121"/>
    </row>
    <row r="29" spans="1:4" ht="12.75">
      <c r="A29" s="159" t="s">
        <v>411</v>
      </c>
      <c r="B29" s="121"/>
      <c r="C29" s="121"/>
      <c r="D29" s="121"/>
    </row>
    <row r="30" spans="1:4" ht="12.75">
      <c r="A30" s="159" t="s">
        <v>412</v>
      </c>
      <c r="B30" s="121"/>
      <c r="C30" s="121"/>
      <c r="D30" s="121"/>
    </row>
    <row r="31" spans="1:4" ht="12.75">
      <c r="A31" s="159" t="s">
        <v>413</v>
      </c>
      <c r="B31" s="121"/>
      <c r="C31" s="121"/>
      <c r="D31" s="121"/>
    </row>
    <row r="32" spans="1:4" ht="12.75">
      <c r="A32" s="159" t="s">
        <v>414</v>
      </c>
      <c r="B32" s="121"/>
      <c r="C32" s="121"/>
      <c r="D32" s="121"/>
    </row>
    <row r="33" spans="1:4" ht="12.75">
      <c r="A33" s="159" t="s">
        <v>415</v>
      </c>
      <c r="B33" s="121"/>
      <c r="C33" s="121"/>
      <c r="D33" s="121"/>
    </row>
    <row r="34" spans="1:4" ht="13.5" thickBot="1">
      <c r="A34" s="209" t="s">
        <v>416</v>
      </c>
      <c r="B34" s="123"/>
      <c r="C34" s="123"/>
      <c r="D34" s="123"/>
    </row>
    <row r="35" spans="1:4" ht="13.5" thickBot="1">
      <c r="A35" s="206" t="s">
        <v>419</v>
      </c>
      <c r="B35" s="210" t="s">
        <v>452</v>
      </c>
      <c r="C35" s="210">
        <f>SUM(C9:C34)</f>
        <v>8131</v>
      </c>
      <c r="D35" s="211">
        <f>SUM(D9:D34)</f>
        <v>4210</v>
      </c>
    </row>
  </sheetData>
  <sheetProtection/>
  <mergeCells count="2">
    <mergeCell ref="A1:D1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2">
      <selection activeCell="H4" sqref="H4:M4"/>
    </sheetView>
  </sheetViews>
  <sheetFormatPr defaultColWidth="9.140625" defaultRowHeight="12.75"/>
  <sheetData>
    <row r="1" spans="1:13" ht="12.75" hidden="1">
      <c r="A1" s="334" t="s">
        <v>615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s="1" customFormat="1" ht="12.7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s="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s="1" customFormat="1" ht="12.75">
      <c r="A4" s="159"/>
      <c r="B4" s="159"/>
      <c r="C4" s="159"/>
      <c r="D4" s="159"/>
      <c r="E4" s="159"/>
      <c r="F4" s="159"/>
      <c r="G4" s="159"/>
      <c r="H4" s="330" t="s">
        <v>632</v>
      </c>
      <c r="I4" s="331"/>
      <c r="J4" s="331"/>
      <c r="K4" s="331"/>
      <c r="L4" s="331"/>
      <c r="M4" s="332"/>
    </row>
    <row r="5" spans="1:13" s="1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1" customFormat="1" ht="12.75">
      <c r="A6" s="329" t="s">
        <v>514</v>
      </c>
      <c r="B6" s="329"/>
      <c r="C6" s="329"/>
      <c r="D6" s="120" t="s">
        <v>515</v>
      </c>
      <c r="E6" s="120"/>
      <c r="F6" s="329" t="s">
        <v>517</v>
      </c>
      <c r="G6" s="329"/>
      <c r="H6" s="329" t="s">
        <v>518</v>
      </c>
      <c r="I6" s="329"/>
      <c r="J6" s="329" t="s">
        <v>520</v>
      </c>
      <c r="K6" s="329"/>
      <c r="L6" s="329" t="s">
        <v>439</v>
      </c>
      <c r="M6" s="329"/>
    </row>
    <row r="7" spans="1:13" s="1" customFormat="1" ht="12.75">
      <c r="A7" s="329"/>
      <c r="B7" s="329"/>
      <c r="C7" s="329"/>
      <c r="D7" s="329" t="s">
        <v>516</v>
      </c>
      <c r="E7" s="329"/>
      <c r="F7" s="329" t="s">
        <v>516</v>
      </c>
      <c r="G7" s="329"/>
      <c r="H7" s="329" t="s">
        <v>519</v>
      </c>
      <c r="I7" s="329"/>
      <c r="J7" s="329"/>
      <c r="K7" s="329"/>
      <c r="L7" s="329"/>
      <c r="M7" s="329"/>
    </row>
    <row r="8" spans="1:13" ht="12.7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ht="12.75">
      <c r="A9" s="333" t="s">
        <v>521</v>
      </c>
      <c r="B9" s="333"/>
      <c r="C9" s="333"/>
      <c r="D9" s="121">
        <v>5</v>
      </c>
      <c r="E9" s="121"/>
      <c r="F9" s="121"/>
      <c r="G9" s="121"/>
      <c r="H9" s="121"/>
      <c r="I9" s="121"/>
      <c r="J9" s="121"/>
      <c r="K9" s="121"/>
      <c r="L9" s="6">
        <f>SUM(D9:K9)</f>
        <v>5</v>
      </c>
      <c r="M9" s="121"/>
    </row>
    <row r="10" spans="1:13" ht="12.7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6">
        <f aca="true" t="shared" si="0" ref="L10:L15">SUM(D10:K10)</f>
        <v>0</v>
      </c>
      <c r="M10" s="121"/>
    </row>
    <row r="11" spans="1:13" ht="12.75">
      <c r="A11" s="333" t="s">
        <v>522</v>
      </c>
      <c r="B11" s="333"/>
      <c r="C11" s="333"/>
      <c r="D11" s="121">
        <v>7</v>
      </c>
      <c r="E11" s="121"/>
      <c r="F11" s="121">
        <v>1</v>
      </c>
      <c r="G11" s="121"/>
      <c r="H11" s="121"/>
      <c r="I11" s="121"/>
      <c r="J11" s="121"/>
      <c r="K11" s="121"/>
      <c r="L11" s="6">
        <f t="shared" si="0"/>
        <v>8</v>
      </c>
      <c r="M11" s="121"/>
    </row>
    <row r="12" spans="1:13" ht="12.7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6">
        <f t="shared" si="0"/>
        <v>0</v>
      </c>
      <c r="M12" s="121"/>
    </row>
    <row r="13" spans="1:13" ht="12.75">
      <c r="A13" s="121" t="s">
        <v>523</v>
      </c>
      <c r="B13" s="121"/>
      <c r="C13" s="121"/>
      <c r="D13" s="121">
        <v>16</v>
      </c>
      <c r="E13" s="121"/>
      <c r="F13" s="121"/>
      <c r="G13" s="121"/>
      <c r="H13" s="121"/>
      <c r="I13" s="121"/>
      <c r="J13" s="121"/>
      <c r="K13" s="121"/>
      <c r="L13" s="6">
        <f t="shared" si="0"/>
        <v>16</v>
      </c>
      <c r="M13" s="121"/>
    </row>
    <row r="14" spans="1:13" ht="12.7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6">
        <f t="shared" si="0"/>
        <v>0</v>
      </c>
      <c r="M14" s="121"/>
    </row>
    <row r="15" spans="1:13" s="1" customFormat="1" ht="12.75">
      <c r="A15" s="6" t="s">
        <v>439</v>
      </c>
      <c r="B15" s="6"/>
      <c r="C15" s="6"/>
      <c r="D15" s="6">
        <f>SUM(D9,D11,D13)</f>
        <v>28</v>
      </c>
      <c r="E15" s="6">
        <f aca="true" t="shared" si="1" ref="E15:K15">SUM(E9,E11,E13)</f>
        <v>0</v>
      </c>
      <c r="F15" s="6">
        <f t="shared" si="1"/>
        <v>1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0"/>
        <v>29</v>
      </c>
      <c r="M15" s="121"/>
    </row>
    <row r="16" spans="1:22" ht="12.7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2"/>
      <c r="O16" s="122"/>
      <c r="P16" s="122"/>
      <c r="Q16" s="122"/>
      <c r="R16" s="122"/>
      <c r="S16" s="122"/>
      <c r="T16" s="122"/>
      <c r="U16" s="122"/>
      <c r="V16" s="122"/>
    </row>
    <row r="17" spans="1:22" s="6" customFormat="1" ht="12.75">
      <c r="A17" s="6" t="s">
        <v>520</v>
      </c>
      <c r="N17" s="124"/>
      <c r="O17" s="124"/>
      <c r="P17" s="124"/>
      <c r="Q17" s="124"/>
      <c r="R17" s="124"/>
      <c r="S17" s="124"/>
      <c r="T17" s="124"/>
      <c r="U17" s="124"/>
      <c r="V17" s="124"/>
    </row>
    <row r="18" s="122" customFormat="1" ht="12.75"/>
  </sheetData>
  <sheetProtection/>
  <mergeCells count="12">
    <mergeCell ref="H7:I7"/>
    <mergeCell ref="J6:K7"/>
    <mergeCell ref="L6:M7"/>
    <mergeCell ref="H4:M4"/>
    <mergeCell ref="A9:C9"/>
    <mergeCell ref="A11:C11"/>
    <mergeCell ref="A1:M2"/>
    <mergeCell ref="A6:C7"/>
    <mergeCell ref="D7:E7"/>
    <mergeCell ref="F6:G6"/>
    <mergeCell ref="F7:G7"/>
    <mergeCell ref="H6:I6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5"/>
  <sheetViews>
    <sheetView zoomScalePageLayoutView="0" workbookViewId="0" topLeftCell="A1">
      <selection activeCell="I2" sqref="I2:AH2"/>
    </sheetView>
  </sheetViews>
  <sheetFormatPr defaultColWidth="9.140625" defaultRowHeight="12.75"/>
  <cols>
    <col min="10" max="10" width="0.13671875" style="0" customWidth="1"/>
    <col min="11" max="12" width="9.140625" style="0" hidden="1" customWidth="1"/>
    <col min="13" max="13" width="6.28125" style="0" hidden="1" customWidth="1"/>
    <col min="14" max="26" width="9.140625" style="0" hidden="1" customWidth="1"/>
    <col min="27" max="27" width="7.57421875" style="0" customWidth="1"/>
    <col min="28" max="30" width="9.140625" style="0" hidden="1" customWidth="1"/>
    <col min="31" max="31" width="16.7109375" style="0" customWidth="1"/>
  </cols>
  <sheetData>
    <row r="1" spans="1:30" ht="12.75">
      <c r="A1" s="233" t="s">
        <v>111</v>
      </c>
      <c r="B1" s="233"/>
      <c r="C1" s="233"/>
      <c r="D1" s="233"/>
      <c r="E1" s="233"/>
      <c r="F1" s="233"/>
      <c r="G1" s="233"/>
      <c r="H1" s="233"/>
      <c r="I1" s="2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4" ht="12.75">
      <c r="A2" s="1"/>
      <c r="B2" s="1"/>
      <c r="C2" s="1"/>
      <c r="D2" s="1"/>
      <c r="E2" s="1"/>
      <c r="F2" s="1"/>
      <c r="G2" s="1"/>
      <c r="H2" s="1"/>
      <c r="I2" s="233" t="s">
        <v>622</v>
      </c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</row>
    <row r="3" spans="1:34" ht="12.75">
      <c r="A3" s="233" t="s">
        <v>112</v>
      </c>
      <c r="B3" s="233"/>
      <c r="C3" s="233"/>
      <c r="D3" s="233"/>
      <c r="E3" s="233"/>
      <c r="F3" s="233"/>
      <c r="G3" s="233"/>
      <c r="H3" s="233"/>
      <c r="I3" s="23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74" t="s">
        <v>561</v>
      </c>
      <c r="AF3" s="174" t="s">
        <v>164</v>
      </c>
      <c r="AG3" s="174" t="s">
        <v>165</v>
      </c>
      <c r="AH3" s="174" t="s">
        <v>380</v>
      </c>
    </row>
    <row r="4" spans="1:34" s="1" customFormat="1" ht="12.75">
      <c r="A4" s="234" t="s">
        <v>113</v>
      </c>
      <c r="B4" s="234"/>
      <c r="C4" s="234"/>
      <c r="D4" s="234"/>
      <c r="E4" s="234"/>
      <c r="F4" s="234"/>
      <c r="G4" s="234"/>
      <c r="H4" s="234"/>
      <c r="I4" s="234"/>
      <c r="AA4" s="1" t="s">
        <v>114</v>
      </c>
      <c r="AE4" s="1" t="s">
        <v>562</v>
      </c>
      <c r="AF4" s="1" t="s">
        <v>562</v>
      </c>
      <c r="AG4" s="1" t="s">
        <v>562</v>
      </c>
      <c r="AH4" s="1" t="s">
        <v>562</v>
      </c>
    </row>
    <row r="5" spans="1:34" ht="12.75">
      <c r="A5" s="259" t="s">
        <v>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77"/>
      <c r="AA5" s="235" t="s">
        <v>1</v>
      </c>
      <c r="AB5" s="236"/>
      <c r="AC5" s="236"/>
      <c r="AD5" s="275"/>
      <c r="AE5">
        <v>28753</v>
      </c>
      <c r="AH5">
        <f aca="true" t="shared" si="0" ref="AH5:AH36">SUM(AE5,AF5,AG5)</f>
        <v>28753</v>
      </c>
    </row>
    <row r="6" spans="1:34" ht="12.75">
      <c r="A6" s="225" t="s">
        <v>2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74"/>
      <c r="AA6" s="235" t="s">
        <v>3</v>
      </c>
      <c r="AB6" s="236"/>
      <c r="AC6" s="236"/>
      <c r="AD6" s="275"/>
      <c r="AE6">
        <v>62600</v>
      </c>
      <c r="AH6">
        <f t="shared" si="0"/>
        <v>62600</v>
      </c>
    </row>
    <row r="7" spans="1:34" ht="12.75">
      <c r="A7" s="225" t="s">
        <v>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74"/>
      <c r="AA7" s="235" t="s">
        <v>5</v>
      </c>
      <c r="AB7" s="236"/>
      <c r="AC7" s="236"/>
      <c r="AD7" s="275"/>
      <c r="AE7">
        <v>1757</v>
      </c>
      <c r="AH7">
        <f t="shared" si="0"/>
        <v>1757</v>
      </c>
    </row>
    <row r="8" spans="1:34" ht="12.75">
      <c r="A8" s="225" t="s">
        <v>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74"/>
      <c r="AA8" s="235" t="s">
        <v>7</v>
      </c>
      <c r="AB8" s="236"/>
      <c r="AC8" s="236"/>
      <c r="AD8" s="275"/>
      <c r="AE8">
        <v>2531</v>
      </c>
      <c r="AH8">
        <f t="shared" si="0"/>
        <v>2531</v>
      </c>
    </row>
    <row r="9" spans="1:34" ht="12.75" hidden="1">
      <c r="A9" s="225" t="s">
        <v>8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74"/>
      <c r="AA9" s="235" t="s">
        <v>9</v>
      </c>
      <c r="AB9" s="236"/>
      <c r="AC9" s="236"/>
      <c r="AD9" s="275"/>
      <c r="AH9">
        <f t="shared" si="0"/>
        <v>0</v>
      </c>
    </row>
    <row r="10" spans="1:34" ht="12.75" hidden="1">
      <c r="A10" s="225" t="s">
        <v>10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74"/>
      <c r="AA10" s="235" t="s">
        <v>11</v>
      </c>
      <c r="AB10" s="236"/>
      <c r="AC10" s="236"/>
      <c r="AD10" s="275"/>
      <c r="AH10">
        <f t="shared" si="0"/>
        <v>0</v>
      </c>
    </row>
    <row r="11" spans="1:34" s="1" customFormat="1" ht="12.75">
      <c r="A11" s="230" t="s">
        <v>600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72"/>
      <c r="AA11" s="240" t="s">
        <v>12</v>
      </c>
      <c r="AB11" s="241"/>
      <c r="AC11" s="241"/>
      <c r="AD11" s="276"/>
      <c r="AE11" s="1">
        <f>SUM(AE5:AE10)</f>
        <v>95641</v>
      </c>
      <c r="AF11" s="1">
        <f>SUM(AF5:AF10)</f>
        <v>0</v>
      </c>
      <c r="AG11" s="1">
        <f>SUM(AG5:AG10)</f>
        <v>0</v>
      </c>
      <c r="AH11" s="1">
        <f t="shared" si="0"/>
        <v>95641</v>
      </c>
    </row>
    <row r="12" spans="1:34" ht="12.75" hidden="1">
      <c r="A12" s="225" t="s">
        <v>13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74"/>
      <c r="AA12" s="235" t="s">
        <v>14</v>
      </c>
      <c r="AB12" s="236"/>
      <c r="AC12" s="236"/>
      <c r="AD12" s="275"/>
      <c r="AH12">
        <f t="shared" si="0"/>
        <v>0</v>
      </c>
    </row>
    <row r="13" spans="1:34" ht="12.75" hidden="1">
      <c r="A13" s="225" t="s">
        <v>15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74"/>
      <c r="AA13" s="235" t="s">
        <v>16</v>
      </c>
      <c r="AB13" s="236"/>
      <c r="AC13" s="236"/>
      <c r="AD13" s="275"/>
      <c r="AH13">
        <f t="shared" si="0"/>
        <v>0</v>
      </c>
    </row>
    <row r="14" spans="1:34" ht="12.75" hidden="1">
      <c r="A14" s="225" t="s">
        <v>17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74"/>
      <c r="AA14" s="235" t="s">
        <v>18</v>
      </c>
      <c r="AB14" s="236"/>
      <c r="AC14" s="236"/>
      <c r="AD14" s="275"/>
      <c r="AH14">
        <f t="shared" si="0"/>
        <v>0</v>
      </c>
    </row>
    <row r="15" spans="1:34" ht="12.75" hidden="1">
      <c r="A15" s="225" t="s">
        <v>19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74"/>
      <c r="AA15" s="235" t="s">
        <v>20</v>
      </c>
      <c r="AB15" s="236"/>
      <c r="AC15" s="236"/>
      <c r="AD15" s="275"/>
      <c r="AH15">
        <f t="shared" si="0"/>
        <v>0</v>
      </c>
    </row>
    <row r="16" spans="1:34" ht="12.75">
      <c r="A16" s="225" t="s">
        <v>21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74"/>
      <c r="AA16" s="235" t="s">
        <v>22</v>
      </c>
      <c r="AB16" s="236"/>
      <c r="AC16" s="236"/>
      <c r="AD16" s="275"/>
      <c r="AE16">
        <v>6995</v>
      </c>
      <c r="AH16">
        <f t="shared" si="0"/>
        <v>6995</v>
      </c>
    </row>
    <row r="17" spans="1:34" s="1" customFormat="1" ht="12.75">
      <c r="A17" s="230" t="s">
        <v>601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72"/>
      <c r="AA17" s="240" t="s">
        <v>23</v>
      </c>
      <c r="AB17" s="241"/>
      <c r="AC17" s="241"/>
      <c r="AD17" s="276"/>
      <c r="AE17" s="1">
        <f>SUM(AE11:AE16)</f>
        <v>102636</v>
      </c>
      <c r="AF17" s="1">
        <f>SUM(AF11:AF16)</f>
        <v>0</v>
      </c>
      <c r="AG17" s="1">
        <f>SUM(AG11:AG16)</f>
        <v>0</v>
      </c>
      <c r="AH17" s="1">
        <f t="shared" si="0"/>
        <v>102636</v>
      </c>
    </row>
    <row r="18" spans="1:34" ht="12.75" hidden="1">
      <c r="A18" s="225" t="s">
        <v>24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74"/>
      <c r="AA18" s="235" t="s">
        <v>29</v>
      </c>
      <c r="AB18" s="236"/>
      <c r="AC18" s="236"/>
      <c r="AD18" s="275"/>
      <c r="AH18">
        <f t="shared" si="0"/>
        <v>0</v>
      </c>
    </row>
    <row r="19" spans="1:34" ht="23.25" customHeight="1" hidden="1">
      <c r="A19" s="225" t="s">
        <v>25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74"/>
      <c r="AA19" s="235" t="s">
        <v>30</v>
      </c>
      <c r="AB19" s="236"/>
      <c r="AC19" s="236"/>
      <c r="AD19" s="275"/>
      <c r="AH19">
        <f t="shared" si="0"/>
        <v>0</v>
      </c>
    </row>
    <row r="20" spans="1:34" ht="23.25" customHeight="1" hidden="1">
      <c r="A20" s="225" t="s">
        <v>26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74"/>
      <c r="AA20" s="235" t="s">
        <v>31</v>
      </c>
      <c r="AB20" s="236"/>
      <c r="AC20" s="236"/>
      <c r="AD20" s="275"/>
      <c r="AH20">
        <f t="shared" si="0"/>
        <v>0</v>
      </c>
    </row>
    <row r="21" spans="1:34" ht="20.25" customHeight="1" hidden="1">
      <c r="A21" s="225" t="s">
        <v>27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74"/>
      <c r="AA21" s="235" t="s">
        <v>32</v>
      </c>
      <c r="AB21" s="236"/>
      <c r="AC21" s="236"/>
      <c r="AD21" s="275"/>
      <c r="AH21">
        <f t="shared" si="0"/>
        <v>0</v>
      </c>
    </row>
    <row r="22" spans="1:34" ht="12.75">
      <c r="A22" s="225" t="s">
        <v>28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74"/>
      <c r="AA22" s="235" t="s">
        <v>33</v>
      </c>
      <c r="AB22" s="236"/>
      <c r="AC22" s="236"/>
      <c r="AD22" s="275"/>
      <c r="AE22">
        <v>1300</v>
      </c>
      <c r="AH22">
        <f t="shared" si="0"/>
        <v>1300</v>
      </c>
    </row>
    <row r="23" spans="1:34" s="1" customFormat="1" ht="12.75">
      <c r="A23" s="230" t="s">
        <v>602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72"/>
      <c r="AA23" s="240" t="s">
        <v>34</v>
      </c>
      <c r="AB23" s="241"/>
      <c r="AC23" s="241"/>
      <c r="AD23" s="276"/>
      <c r="AE23" s="1">
        <f>SUM(AE18:AE22)</f>
        <v>1300</v>
      </c>
      <c r="AF23" s="1">
        <f>SUM(AF18:AF22)</f>
        <v>0</v>
      </c>
      <c r="AG23" s="1">
        <f>SUM(AG18:AG22)</f>
        <v>0</v>
      </c>
      <c r="AH23" s="1">
        <f t="shared" si="0"/>
        <v>1300</v>
      </c>
    </row>
    <row r="24" spans="1:34" ht="12.75" hidden="1">
      <c r="A24" s="225" t="s">
        <v>35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74"/>
      <c r="AA24" s="235" t="s">
        <v>46</v>
      </c>
      <c r="AB24" s="236"/>
      <c r="AC24" s="236"/>
      <c r="AD24" s="275"/>
      <c r="AH24">
        <f t="shared" si="0"/>
        <v>0</v>
      </c>
    </row>
    <row r="25" spans="1:34" ht="12.75" hidden="1">
      <c r="A25" s="225" t="s">
        <v>36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74"/>
      <c r="AA25" s="235" t="s">
        <v>47</v>
      </c>
      <c r="AB25" s="236"/>
      <c r="AC25" s="236"/>
      <c r="AD25" s="275"/>
      <c r="AH25">
        <f t="shared" si="0"/>
        <v>0</v>
      </c>
    </row>
    <row r="26" spans="1:34" s="1" customFormat="1" ht="12.75" hidden="1">
      <c r="A26" s="230" t="s">
        <v>110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72"/>
      <c r="AA26" s="240" t="s">
        <v>48</v>
      </c>
      <c r="AB26" s="241"/>
      <c r="AC26" s="241"/>
      <c r="AD26" s="276"/>
      <c r="AE26" s="1">
        <f>SUM(AE24:AE25)</f>
        <v>0</v>
      </c>
      <c r="AF26" s="1">
        <f>SUM(AF24:AF25)</f>
        <v>0</v>
      </c>
      <c r="AG26" s="1">
        <f>SUM(AG24:AG25)</f>
        <v>0</v>
      </c>
      <c r="AH26" s="1">
        <f t="shared" si="0"/>
        <v>0</v>
      </c>
    </row>
    <row r="27" spans="1:34" ht="12.75" hidden="1">
      <c r="A27" s="225" t="s">
        <v>37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74"/>
      <c r="AA27" s="235" t="s">
        <v>51</v>
      </c>
      <c r="AB27" s="236"/>
      <c r="AC27" s="236"/>
      <c r="AD27" s="275"/>
      <c r="AH27">
        <f t="shared" si="0"/>
        <v>0</v>
      </c>
    </row>
    <row r="28" spans="1:34" ht="12.75" hidden="1">
      <c r="A28" s="225" t="s">
        <v>38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74"/>
      <c r="AA28" s="235" t="s">
        <v>52</v>
      </c>
      <c r="AB28" s="236"/>
      <c r="AC28" s="236"/>
      <c r="AD28" s="275"/>
      <c r="AH28">
        <f t="shared" si="0"/>
        <v>0</v>
      </c>
    </row>
    <row r="29" spans="1:34" ht="12.75" hidden="1">
      <c r="A29" s="225" t="s">
        <v>39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74"/>
      <c r="AA29" s="235" t="s">
        <v>53</v>
      </c>
      <c r="AB29" s="236"/>
      <c r="AC29" s="236"/>
      <c r="AD29" s="275"/>
      <c r="AH29">
        <f t="shared" si="0"/>
        <v>0</v>
      </c>
    </row>
    <row r="30" spans="1:34" ht="12.75">
      <c r="A30" s="225" t="s">
        <v>40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74"/>
      <c r="AA30" s="235" t="s">
        <v>54</v>
      </c>
      <c r="AB30" s="236"/>
      <c r="AC30" s="236"/>
      <c r="AD30" s="275"/>
      <c r="AE30">
        <v>57000</v>
      </c>
      <c r="AH30">
        <f t="shared" si="0"/>
        <v>57000</v>
      </c>
    </row>
    <row r="31" spans="1:34" ht="12.75" hidden="1">
      <c r="A31" s="225" t="s">
        <v>41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74"/>
      <c r="AA31" s="235" t="s">
        <v>55</v>
      </c>
      <c r="AB31" s="236"/>
      <c r="AC31" s="236"/>
      <c r="AD31" s="275"/>
      <c r="AH31">
        <f t="shared" si="0"/>
        <v>0</v>
      </c>
    </row>
    <row r="32" spans="1:34" ht="12.75" hidden="1">
      <c r="A32" s="225" t="s">
        <v>42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74"/>
      <c r="AA32" s="235" t="s">
        <v>56</v>
      </c>
      <c r="AB32" s="236"/>
      <c r="AC32" s="236"/>
      <c r="AD32" s="275"/>
      <c r="AH32">
        <f t="shared" si="0"/>
        <v>0</v>
      </c>
    </row>
    <row r="33" spans="1:34" ht="12.75">
      <c r="A33" s="225" t="s">
        <v>43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74"/>
      <c r="AA33" s="235" t="s">
        <v>57</v>
      </c>
      <c r="AB33" s="236"/>
      <c r="AC33" s="236"/>
      <c r="AD33" s="275"/>
      <c r="AE33">
        <v>6000</v>
      </c>
      <c r="AH33">
        <f t="shared" si="0"/>
        <v>6000</v>
      </c>
    </row>
    <row r="34" spans="1:34" ht="12.75" hidden="1">
      <c r="A34" s="225" t="s">
        <v>44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74"/>
      <c r="AA34" s="235" t="s">
        <v>58</v>
      </c>
      <c r="AB34" s="236"/>
      <c r="AC34" s="236"/>
      <c r="AD34" s="275"/>
      <c r="AH34">
        <f t="shared" si="0"/>
        <v>0</v>
      </c>
    </row>
    <row r="35" spans="1:34" s="1" customFormat="1" ht="12.75">
      <c r="A35" s="230" t="s">
        <v>603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72"/>
      <c r="AA35" s="240" t="s">
        <v>50</v>
      </c>
      <c r="AB35" s="241"/>
      <c r="AC35" s="241"/>
      <c r="AD35" s="276"/>
      <c r="AE35" s="1">
        <f>SUM(AE30:AE34)</f>
        <v>63000</v>
      </c>
      <c r="AF35" s="1">
        <f>SUM(AF30:AF34)</f>
        <v>0</v>
      </c>
      <c r="AG35" s="1">
        <f>SUM(AG30:AG34)</f>
        <v>0</v>
      </c>
      <c r="AH35" s="1">
        <f t="shared" si="0"/>
        <v>63000</v>
      </c>
    </row>
    <row r="36" spans="1:34" ht="12.75">
      <c r="A36" s="225" t="s">
        <v>45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74"/>
      <c r="AA36" s="235" t="s">
        <v>59</v>
      </c>
      <c r="AB36" s="236"/>
      <c r="AC36" s="236"/>
      <c r="AD36" s="275"/>
      <c r="AE36">
        <v>300</v>
      </c>
      <c r="AH36">
        <f t="shared" si="0"/>
        <v>300</v>
      </c>
    </row>
    <row r="37" spans="1:34" s="1" customFormat="1" ht="12.75">
      <c r="A37" s="230" t="s">
        <v>604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72"/>
      <c r="AA37" s="240" t="s">
        <v>49</v>
      </c>
      <c r="AB37" s="241"/>
      <c r="AC37" s="241"/>
      <c r="AD37" s="276"/>
      <c r="AE37" s="1">
        <f>SUM(AE26,AE27,AE28,AE29,AE35,AE36)</f>
        <v>63300</v>
      </c>
      <c r="AF37" s="1">
        <f>SUM(AF26,AF27,AF28,AF29,AF35,AF36)</f>
        <v>0</v>
      </c>
      <c r="AG37" s="1">
        <f>SUM(AG26,AG27,AG28,AG29,AG35,AG36)</f>
        <v>0</v>
      </c>
      <c r="AH37" s="1">
        <f aca="true" t="shared" si="1" ref="AH37:AH63">SUM(AE37,AF37,AG37)</f>
        <v>63300</v>
      </c>
    </row>
    <row r="38" spans="1:34" ht="12.75" hidden="1">
      <c r="A38" s="228" t="s">
        <v>60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71"/>
      <c r="AA38" s="235" t="s">
        <v>70</v>
      </c>
      <c r="AB38" s="236"/>
      <c r="AC38" s="236"/>
      <c r="AD38" s="275"/>
      <c r="AH38">
        <f t="shared" si="1"/>
        <v>0</v>
      </c>
    </row>
    <row r="39" spans="1:34" ht="12.75">
      <c r="A39" s="228" t="s">
        <v>61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71"/>
      <c r="AA39" s="235" t="s">
        <v>71</v>
      </c>
      <c r="AB39" s="236"/>
      <c r="AC39" s="236"/>
      <c r="AD39" s="275"/>
      <c r="AE39">
        <v>5620</v>
      </c>
      <c r="AH39">
        <f t="shared" si="1"/>
        <v>5620</v>
      </c>
    </row>
    <row r="40" spans="1:34" ht="12.75" hidden="1">
      <c r="A40" s="228" t="s">
        <v>62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71"/>
      <c r="AA40" s="235" t="s">
        <v>72</v>
      </c>
      <c r="AB40" s="236"/>
      <c r="AC40" s="236"/>
      <c r="AD40" s="275"/>
      <c r="AH40">
        <f t="shared" si="1"/>
        <v>0</v>
      </c>
    </row>
    <row r="41" spans="1:34" ht="12.75">
      <c r="A41" s="228" t="s">
        <v>63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71"/>
      <c r="AA41" s="235" t="s">
        <v>73</v>
      </c>
      <c r="AB41" s="236"/>
      <c r="AC41" s="236"/>
      <c r="AD41" s="275"/>
      <c r="AE41">
        <v>347</v>
      </c>
      <c r="AH41">
        <f t="shared" si="1"/>
        <v>347</v>
      </c>
    </row>
    <row r="42" spans="1:34" ht="12.75">
      <c r="A42" s="228" t="s">
        <v>64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71"/>
      <c r="AA42" s="235" t="s">
        <v>74</v>
      </c>
      <c r="AB42" s="236"/>
      <c r="AC42" s="236"/>
      <c r="AD42" s="275"/>
      <c r="AE42">
        <v>99</v>
      </c>
      <c r="AG42">
        <v>8420</v>
      </c>
      <c r="AH42">
        <f t="shared" si="1"/>
        <v>8519</v>
      </c>
    </row>
    <row r="43" spans="1:34" ht="12.75">
      <c r="A43" s="228" t="s">
        <v>65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71"/>
      <c r="AA43" s="235" t="s">
        <v>75</v>
      </c>
      <c r="AB43" s="236"/>
      <c r="AC43" s="236"/>
      <c r="AD43" s="275"/>
      <c r="AE43">
        <v>1356</v>
      </c>
      <c r="AG43">
        <v>2272</v>
      </c>
      <c r="AH43">
        <f t="shared" si="1"/>
        <v>3628</v>
      </c>
    </row>
    <row r="44" spans="1:34" ht="12.75" hidden="1">
      <c r="A44" s="228" t="s">
        <v>66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71"/>
      <c r="AA44" s="235" t="s">
        <v>76</v>
      </c>
      <c r="AB44" s="236"/>
      <c r="AC44" s="236"/>
      <c r="AD44" s="275"/>
      <c r="AH44">
        <f t="shared" si="1"/>
        <v>0</v>
      </c>
    </row>
    <row r="45" spans="1:34" ht="12.75">
      <c r="A45" s="228" t="s">
        <v>67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71"/>
      <c r="AA45" s="235" t="s">
        <v>77</v>
      </c>
      <c r="AB45" s="236"/>
      <c r="AC45" s="236"/>
      <c r="AD45" s="275"/>
      <c r="AE45">
        <v>800</v>
      </c>
      <c r="AH45">
        <f t="shared" si="1"/>
        <v>800</v>
      </c>
    </row>
    <row r="46" spans="1:34" ht="12.75" hidden="1">
      <c r="A46" s="228" t="s">
        <v>68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71"/>
      <c r="AA46" s="235" t="s">
        <v>78</v>
      </c>
      <c r="AB46" s="236"/>
      <c r="AC46" s="236"/>
      <c r="AD46" s="275"/>
      <c r="AH46">
        <f t="shared" si="1"/>
        <v>0</v>
      </c>
    </row>
    <row r="47" spans="1:34" ht="12.75" hidden="1">
      <c r="A47" s="228" t="s">
        <v>69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71"/>
      <c r="AA47" s="235" t="s">
        <v>79</v>
      </c>
      <c r="AB47" s="236"/>
      <c r="AC47" s="236"/>
      <c r="AD47" s="275"/>
      <c r="AH47">
        <f t="shared" si="1"/>
        <v>0</v>
      </c>
    </row>
    <row r="48" spans="1:34" s="1" customFormat="1" ht="12.75">
      <c r="A48" s="245" t="s">
        <v>605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73"/>
      <c r="AA48" s="240" t="s">
        <v>80</v>
      </c>
      <c r="AB48" s="241"/>
      <c r="AC48" s="241"/>
      <c r="AD48" s="276"/>
      <c r="AE48" s="1">
        <f>SUM(AE38:AE47)</f>
        <v>8222</v>
      </c>
      <c r="AF48" s="1">
        <f>SUM(AF38:AF47)</f>
        <v>0</v>
      </c>
      <c r="AG48" s="1">
        <f>SUM(AG38:AG47)</f>
        <v>10692</v>
      </c>
      <c r="AH48" s="1">
        <f t="shared" si="1"/>
        <v>18914</v>
      </c>
    </row>
    <row r="49" spans="1:34" ht="12.75" hidden="1">
      <c r="A49" s="228" t="s">
        <v>81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71"/>
      <c r="AA49" s="235" t="s">
        <v>86</v>
      </c>
      <c r="AB49" s="236"/>
      <c r="AC49" s="236"/>
      <c r="AD49" s="275"/>
      <c r="AH49">
        <f t="shared" si="1"/>
        <v>0</v>
      </c>
    </row>
    <row r="50" spans="1:34" ht="12.75" hidden="1">
      <c r="A50" s="228" t="s">
        <v>82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71"/>
      <c r="AA50" s="235" t="s">
        <v>87</v>
      </c>
      <c r="AB50" s="236"/>
      <c r="AC50" s="236"/>
      <c r="AD50" s="275"/>
      <c r="AH50">
        <f t="shared" si="1"/>
        <v>0</v>
      </c>
    </row>
    <row r="51" spans="1:34" ht="12.75" hidden="1">
      <c r="A51" s="228" t="s">
        <v>83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71"/>
      <c r="AA51" s="235" t="s">
        <v>88</v>
      </c>
      <c r="AB51" s="236"/>
      <c r="AC51" s="236"/>
      <c r="AD51" s="275"/>
      <c r="AH51">
        <f t="shared" si="1"/>
        <v>0</v>
      </c>
    </row>
    <row r="52" spans="1:34" ht="12.75" hidden="1">
      <c r="A52" s="228" t="s">
        <v>84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71"/>
      <c r="AA52" s="235" t="s">
        <v>89</v>
      </c>
      <c r="AB52" s="236"/>
      <c r="AC52" s="236"/>
      <c r="AD52" s="275"/>
      <c r="AH52">
        <f t="shared" si="1"/>
        <v>0</v>
      </c>
    </row>
    <row r="53" spans="1:34" ht="12.75" hidden="1">
      <c r="A53" s="228" t="s">
        <v>85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71"/>
      <c r="AA53" s="235" t="s">
        <v>90</v>
      </c>
      <c r="AB53" s="236"/>
      <c r="AC53" s="236"/>
      <c r="AD53" s="275"/>
      <c r="AH53">
        <f t="shared" si="1"/>
        <v>0</v>
      </c>
    </row>
    <row r="54" spans="1:34" ht="12.75" hidden="1">
      <c r="A54" s="230" t="s">
        <v>107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72"/>
      <c r="AA54" s="240" t="s">
        <v>91</v>
      </c>
      <c r="AB54" s="241"/>
      <c r="AC54" s="241"/>
      <c r="AD54" s="276"/>
      <c r="AE54">
        <f>SUM(AE49:AE53)</f>
        <v>0</v>
      </c>
      <c r="AF54">
        <f>SUM(AF49:AF53)</f>
        <v>0</v>
      </c>
      <c r="AG54">
        <f>SUM(AG49:AG53)</f>
        <v>0</v>
      </c>
      <c r="AH54">
        <f t="shared" si="1"/>
        <v>0</v>
      </c>
    </row>
    <row r="55" spans="1:34" ht="12.75" hidden="1">
      <c r="A55" s="228" t="s">
        <v>92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71"/>
      <c r="AA55" s="235" t="s">
        <v>95</v>
      </c>
      <c r="AB55" s="236"/>
      <c r="AC55" s="236"/>
      <c r="AD55" s="275"/>
      <c r="AH55">
        <f t="shared" si="1"/>
        <v>0</v>
      </c>
    </row>
    <row r="56" spans="1:34" ht="12.75" hidden="1">
      <c r="A56" s="225" t="s">
        <v>93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74"/>
      <c r="AA56" s="235" t="s">
        <v>96</v>
      </c>
      <c r="AB56" s="236"/>
      <c r="AC56" s="236"/>
      <c r="AD56" s="275"/>
      <c r="AH56">
        <f t="shared" si="1"/>
        <v>0</v>
      </c>
    </row>
    <row r="57" spans="1:34" ht="12.75" hidden="1">
      <c r="A57" s="228" t="s">
        <v>94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71"/>
      <c r="AA57" s="235" t="s">
        <v>97</v>
      </c>
      <c r="AB57" s="236"/>
      <c r="AC57" s="236"/>
      <c r="AD57" s="275"/>
      <c r="AH57">
        <f t="shared" si="1"/>
        <v>0</v>
      </c>
    </row>
    <row r="58" spans="1:34" s="1" customFormat="1" ht="12.75" hidden="1">
      <c r="A58" s="230" t="s">
        <v>108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72"/>
      <c r="AA58" s="240" t="s">
        <v>98</v>
      </c>
      <c r="AB58" s="241"/>
      <c r="AC58" s="241"/>
      <c r="AD58" s="276"/>
      <c r="AE58" s="1">
        <f>SUM(AE55:AE57)</f>
        <v>0</v>
      </c>
      <c r="AF58" s="1">
        <f>SUM(AF55:AF57)</f>
        <v>0</v>
      </c>
      <c r="AG58" s="1">
        <f>SUM(AG55:AG57)</f>
        <v>0</v>
      </c>
      <c r="AH58" s="1">
        <f t="shared" si="1"/>
        <v>0</v>
      </c>
    </row>
    <row r="59" spans="1:34" ht="24" customHeight="1" hidden="1">
      <c r="A59" s="228" t="s">
        <v>99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71"/>
      <c r="AA59" s="235" t="s">
        <v>102</v>
      </c>
      <c r="AB59" s="236"/>
      <c r="AC59" s="236"/>
      <c r="AD59" s="275"/>
      <c r="AH59">
        <f t="shared" si="1"/>
        <v>0</v>
      </c>
    </row>
    <row r="60" spans="1:34" ht="12.75" hidden="1">
      <c r="A60" s="225" t="s">
        <v>100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74"/>
      <c r="AA60" s="235" t="s">
        <v>103</v>
      </c>
      <c r="AB60" s="236"/>
      <c r="AC60" s="236"/>
      <c r="AD60" s="275"/>
      <c r="AH60">
        <f t="shared" si="1"/>
        <v>0</v>
      </c>
    </row>
    <row r="61" spans="1:34" ht="12.75" hidden="1">
      <c r="A61" s="228" t="s">
        <v>101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71"/>
      <c r="AA61" s="235" t="s">
        <v>104</v>
      </c>
      <c r="AB61" s="236"/>
      <c r="AC61" s="236"/>
      <c r="AD61" s="275"/>
      <c r="AH61">
        <f t="shared" si="1"/>
        <v>0</v>
      </c>
    </row>
    <row r="62" spans="1:34" ht="12.75" hidden="1">
      <c r="A62" s="230" t="s">
        <v>109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72"/>
      <c r="AA62" s="240" t="s">
        <v>105</v>
      </c>
      <c r="AB62" s="241"/>
      <c r="AC62" s="241"/>
      <c r="AD62" s="276"/>
      <c r="AE62">
        <f>SUM(AE59:AE61)</f>
        <v>0</v>
      </c>
      <c r="AF62">
        <f>SUM(AF59:AF61)</f>
        <v>0</v>
      </c>
      <c r="AG62">
        <f>SUM(AG59:AG61)</f>
        <v>0</v>
      </c>
      <c r="AH62">
        <f t="shared" si="1"/>
        <v>0</v>
      </c>
    </row>
    <row r="63" spans="1:34" s="1" customFormat="1" ht="12.75">
      <c r="A63" s="245" t="s">
        <v>606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73"/>
      <c r="AA63" s="240" t="s">
        <v>106</v>
      </c>
      <c r="AB63" s="241"/>
      <c r="AC63" s="241"/>
      <c r="AD63" s="276"/>
      <c r="AE63" s="1">
        <f>SUM(AE17,AE23,AE37,AE48,AE54,AE58,AE62)</f>
        <v>175458</v>
      </c>
      <c r="AF63" s="1">
        <f>SUM(AF17,AF23,AF37,AF48,AF54,AF58,AF62)</f>
        <v>0</v>
      </c>
      <c r="AG63" s="1">
        <f>SUM(AG17,AG23,AG37,AG48,AG54,AG58,AG62)</f>
        <v>10692</v>
      </c>
      <c r="AH63" s="1">
        <f t="shared" si="1"/>
        <v>186150</v>
      </c>
    </row>
    <row r="64" spans="1:3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3"/>
      <c r="AB64" s="3"/>
      <c r="AC64" s="3"/>
      <c r="AD64" s="3"/>
    </row>
    <row r="65" spans="1:30" ht="12.75" customHeight="1">
      <c r="A65" s="270" t="s">
        <v>162</v>
      </c>
      <c r="B65" s="270"/>
      <c r="C65" s="270"/>
      <c r="D65" s="270"/>
      <c r="E65" s="270"/>
      <c r="F65" s="270"/>
      <c r="G65" s="270"/>
      <c r="H65" s="270"/>
      <c r="I65" s="270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3"/>
      <c r="AB65" s="3"/>
      <c r="AC65" s="3"/>
      <c r="AD65" s="3"/>
    </row>
    <row r="66" spans="1:30" ht="12.75">
      <c r="A66" s="270" t="s">
        <v>112</v>
      </c>
      <c r="B66" s="270"/>
      <c r="C66" s="270"/>
      <c r="D66" s="270"/>
      <c r="E66" s="270"/>
      <c r="F66" s="270"/>
      <c r="G66" s="270"/>
      <c r="H66" s="270"/>
      <c r="I66" s="270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  <c r="AB66" s="3"/>
      <c r="AC66" s="3"/>
      <c r="AD66" s="3"/>
    </row>
    <row r="67" spans="1:34" s="1" customFormat="1" ht="12.75">
      <c r="A67" s="234" t="s">
        <v>113</v>
      </c>
      <c r="B67" s="234"/>
      <c r="C67" s="234"/>
      <c r="D67" s="234"/>
      <c r="E67" s="234"/>
      <c r="F67" s="234"/>
      <c r="G67" s="234"/>
      <c r="H67" s="234"/>
      <c r="I67" s="234"/>
      <c r="AA67" s="1" t="s">
        <v>114</v>
      </c>
      <c r="AE67" s="174" t="s">
        <v>561</v>
      </c>
      <c r="AF67" s="174" t="s">
        <v>164</v>
      </c>
      <c r="AG67" s="174" t="s">
        <v>165</v>
      </c>
      <c r="AH67" s="174" t="s">
        <v>380</v>
      </c>
    </row>
    <row r="68" spans="1:34" ht="12.75" hidden="1">
      <c r="A68" s="212" t="s">
        <v>115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4"/>
      <c r="AA68" s="215" t="s">
        <v>116</v>
      </c>
      <c r="AB68" s="216"/>
      <c r="AC68" s="216"/>
      <c r="AD68" s="216"/>
      <c r="AH68">
        <f aca="true" t="shared" si="2" ref="AH68:AH76">SUM(AE68:AG68)</f>
        <v>0</v>
      </c>
    </row>
    <row r="69" spans="1:34" ht="12.75" hidden="1">
      <c r="A69" s="222" t="s">
        <v>117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4"/>
      <c r="AA69" s="215" t="s">
        <v>118</v>
      </c>
      <c r="AB69" s="216"/>
      <c r="AC69" s="216"/>
      <c r="AD69" s="216"/>
      <c r="AH69">
        <f t="shared" si="2"/>
        <v>0</v>
      </c>
    </row>
    <row r="70" spans="1:34" ht="12.75" hidden="1">
      <c r="A70" s="212" t="s">
        <v>119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4"/>
      <c r="AA70" s="215" t="s">
        <v>120</v>
      </c>
      <c r="AB70" s="216"/>
      <c r="AC70" s="216"/>
      <c r="AD70" s="216"/>
      <c r="AH70">
        <f t="shared" si="2"/>
        <v>0</v>
      </c>
    </row>
    <row r="71" spans="1:34" ht="12.75" hidden="1">
      <c r="A71" s="237" t="s">
        <v>121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9"/>
      <c r="AA71" s="220" t="s">
        <v>122</v>
      </c>
      <c r="AB71" s="221"/>
      <c r="AC71" s="221"/>
      <c r="AD71" s="221"/>
      <c r="AE71">
        <f>SUM(AE68:AE70)</f>
        <v>0</v>
      </c>
      <c r="AF71">
        <f>SUM(AF68:AF70)</f>
        <v>0</v>
      </c>
      <c r="AG71">
        <f>SUM(AG68:AG70)</f>
        <v>0</v>
      </c>
      <c r="AH71">
        <f t="shared" si="2"/>
        <v>0</v>
      </c>
    </row>
    <row r="72" spans="1:34" ht="12.75" hidden="1">
      <c r="A72" s="222" t="s">
        <v>123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4"/>
      <c r="AA72" s="215" t="s">
        <v>124</v>
      </c>
      <c r="AB72" s="216"/>
      <c r="AC72" s="216"/>
      <c r="AD72" s="216"/>
      <c r="AH72">
        <f t="shared" si="2"/>
        <v>0</v>
      </c>
    </row>
    <row r="73" spans="1:34" ht="12.75" hidden="1">
      <c r="A73" s="212" t="s">
        <v>125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4"/>
      <c r="AA73" s="215" t="s">
        <v>126</v>
      </c>
      <c r="AB73" s="216"/>
      <c r="AC73" s="216"/>
      <c r="AD73" s="216"/>
      <c r="AH73">
        <f t="shared" si="2"/>
        <v>0</v>
      </c>
    </row>
    <row r="74" spans="1:34" ht="12.75" hidden="1">
      <c r="A74" s="222" t="s">
        <v>127</v>
      </c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4"/>
      <c r="AA74" s="215" t="s">
        <v>128</v>
      </c>
      <c r="AB74" s="216"/>
      <c r="AC74" s="216"/>
      <c r="AD74" s="216"/>
      <c r="AH74">
        <f t="shared" si="2"/>
        <v>0</v>
      </c>
    </row>
    <row r="75" spans="1:34" ht="12.75" hidden="1">
      <c r="A75" s="212" t="s">
        <v>129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4"/>
      <c r="AA75" s="215" t="s">
        <v>130</v>
      </c>
      <c r="AB75" s="216"/>
      <c r="AC75" s="216"/>
      <c r="AD75" s="216"/>
      <c r="AH75">
        <f t="shared" si="2"/>
        <v>0</v>
      </c>
    </row>
    <row r="76" spans="1:34" ht="12.75" hidden="1">
      <c r="A76" s="217" t="s">
        <v>131</v>
      </c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9"/>
      <c r="AA76" s="220" t="s">
        <v>132</v>
      </c>
      <c r="AB76" s="221"/>
      <c r="AC76" s="221"/>
      <c r="AD76" s="221"/>
      <c r="AE76">
        <f>SUM(AE72:AE75)</f>
        <v>0</v>
      </c>
      <c r="AF76">
        <f>SUM(AF72:AF75)</f>
        <v>0</v>
      </c>
      <c r="AG76">
        <f>SUM(AG72:AG75)</f>
        <v>0</v>
      </c>
      <c r="AH76">
        <f t="shared" si="2"/>
        <v>0</v>
      </c>
    </row>
    <row r="77" spans="1:34" s="1" customFormat="1" ht="12.75">
      <c r="A77" s="163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5"/>
      <c r="AA77" s="166"/>
      <c r="AB77" s="167"/>
      <c r="AC77" s="167"/>
      <c r="AD77" s="167"/>
      <c r="AE77" s="1" t="s">
        <v>562</v>
      </c>
      <c r="AF77" s="1" t="s">
        <v>562</v>
      </c>
      <c r="AG77" s="1" t="s">
        <v>562</v>
      </c>
      <c r="AH77" s="1" t="s">
        <v>562</v>
      </c>
    </row>
    <row r="78" spans="1:34" ht="12.75">
      <c r="A78" s="215" t="s">
        <v>133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78"/>
      <c r="AA78" s="215" t="s">
        <v>134</v>
      </c>
      <c r="AB78" s="216"/>
      <c r="AC78" s="216"/>
      <c r="AD78" s="216"/>
      <c r="AE78">
        <v>81437</v>
      </c>
      <c r="AH78">
        <f aca="true" t="shared" si="3" ref="AH78:AH93">SUM(AE78,AF78,AG78)</f>
        <v>81437</v>
      </c>
    </row>
    <row r="79" spans="1:34" ht="12.75" hidden="1">
      <c r="A79" s="215" t="s">
        <v>135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78"/>
      <c r="AA79" s="215" t="s">
        <v>136</v>
      </c>
      <c r="AB79" s="216"/>
      <c r="AC79" s="216"/>
      <c r="AD79" s="216"/>
      <c r="AH79">
        <f t="shared" si="3"/>
        <v>0</v>
      </c>
    </row>
    <row r="80" spans="1:34" s="1" customFormat="1" ht="12.75">
      <c r="A80" s="220" t="s">
        <v>607</v>
      </c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79"/>
      <c r="AA80" s="220" t="s">
        <v>137</v>
      </c>
      <c r="AB80" s="221"/>
      <c r="AC80" s="221"/>
      <c r="AD80" s="221"/>
      <c r="AE80" s="1">
        <f>SUM(AE78:AE79)</f>
        <v>81437</v>
      </c>
      <c r="AF80" s="1">
        <f>SUM(AF78:AF79)</f>
        <v>0</v>
      </c>
      <c r="AG80" s="1">
        <f>SUM(AG78:AG79)</f>
        <v>0</v>
      </c>
      <c r="AH80" s="1">
        <f t="shared" si="3"/>
        <v>81437</v>
      </c>
    </row>
    <row r="81" spans="1:34" ht="12.75" hidden="1">
      <c r="A81" s="212" t="s">
        <v>138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4"/>
      <c r="AA81" s="215" t="s">
        <v>139</v>
      </c>
      <c r="AB81" s="216"/>
      <c r="AC81" s="216"/>
      <c r="AD81" s="216"/>
      <c r="AH81">
        <f t="shared" si="3"/>
        <v>0</v>
      </c>
    </row>
    <row r="82" spans="1:34" ht="12.75" hidden="1">
      <c r="A82" s="212" t="s">
        <v>140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4"/>
      <c r="AA82" s="215" t="s">
        <v>141</v>
      </c>
      <c r="AB82" s="216"/>
      <c r="AC82" s="216"/>
      <c r="AD82" s="216"/>
      <c r="AH82">
        <f t="shared" si="3"/>
        <v>0</v>
      </c>
    </row>
    <row r="83" spans="1:34" ht="12.75">
      <c r="A83" s="212" t="s">
        <v>142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4"/>
      <c r="AA83" s="215" t="s">
        <v>143</v>
      </c>
      <c r="AB83" s="216"/>
      <c r="AC83" s="216"/>
      <c r="AD83" s="216"/>
      <c r="AF83">
        <v>37531</v>
      </c>
      <c r="AG83">
        <v>100314</v>
      </c>
      <c r="AH83">
        <f t="shared" si="3"/>
        <v>137845</v>
      </c>
    </row>
    <row r="84" spans="1:34" ht="12.75" hidden="1">
      <c r="A84" s="212" t="s">
        <v>144</v>
      </c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4"/>
      <c r="AA84" s="215" t="s">
        <v>145</v>
      </c>
      <c r="AB84" s="216"/>
      <c r="AC84" s="216"/>
      <c r="AD84" s="216"/>
      <c r="AH84">
        <f t="shared" si="3"/>
        <v>0</v>
      </c>
    </row>
    <row r="85" spans="1:34" ht="12.75" hidden="1">
      <c r="A85" s="222" t="s">
        <v>146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4"/>
      <c r="AA85" s="215" t="s">
        <v>147</v>
      </c>
      <c r="AB85" s="216"/>
      <c r="AC85" s="216"/>
      <c r="AD85" s="216"/>
      <c r="AH85">
        <f t="shared" si="3"/>
        <v>0</v>
      </c>
    </row>
    <row r="86" spans="1:34" s="1" customFormat="1" ht="12.75">
      <c r="A86" s="237" t="s">
        <v>608</v>
      </c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9"/>
      <c r="AA86" s="220" t="s">
        <v>148</v>
      </c>
      <c r="AB86" s="221"/>
      <c r="AC86" s="221"/>
      <c r="AD86" s="221"/>
      <c r="AE86" s="1">
        <f>SUM(AE71,AE76,AE80,AE81,AE82,AE83,AE84,AE85)</f>
        <v>81437</v>
      </c>
      <c r="AF86" s="1">
        <f>SUM(AF71,AF76,AF80,AF81,AF82,AF83,AF84,AF85)</f>
        <v>37531</v>
      </c>
      <c r="AG86" s="1">
        <f>SUM(AG71,AG76,AG80,AG81,AG82,AG83,AG84,AG85)</f>
        <v>100314</v>
      </c>
      <c r="AH86" s="1">
        <f t="shared" si="3"/>
        <v>219282</v>
      </c>
    </row>
    <row r="87" spans="1:34" ht="12.75" hidden="1">
      <c r="A87" s="222" t="s">
        <v>149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4"/>
      <c r="AA87" s="215" t="s">
        <v>150</v>
      </c>
      <c r="AB87" s="216"/>
      <c r="AC87" s="216"/>
      <c r="AD87" s="216"/>
      <c r="AH87">
        <f t="shared" si="3"/>
        <v>0</v>
      </c>
    </row>
    <row r="88" spans="1:34" ht="12.75" hidden="1">
      <c r="A88" s="222" t="s">
        <v>151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4"/>
      <c r="AA88" s="215" t="s">
        <v>152</v>
      </c>
      <c r="AB88" s="216"/>
      <c r="AC88" s="216"/>
      <c r="AD88" s="216"/>
      <c r="AH88">
        <f t="shared" si="3"/>
        <v>0</v>
      </c>
    </row>
    <row r="89" spans="1:34" ht="12.75" hidden="1">
      <c r="A89" s="212" t="s">
        <v>153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4"/>
      <c r="AA89" s="215" t="s">
        <v>154</v>
      </c>
      <c r="AB89" s="216"/>
      <c r="AC89" s="216"/>
      <c r="AD89" s="216"/>
      <c r="AH89">
        <f t="shared" si="3"/>
        <v>0</v>
      </c>
    </row>
    <row r="90" spans="1:34" ht="12.75" hidden="1">
      <c r="A90" s="212" t="s">
        <v>155</v>
      </c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4"/>
      <c r="AA90" s="215" t="s">
        <v>156</v>
      </c>
      <c r="AB90" s="216"/>
      <c r="AC90" s="216"/>
      <c r="AD90" s="216"/>
      <c r="AH90">
        <f t="shared" si="3"/>
        <v>0</v>
      </c>
    </row>
    <row r="91" spans="1:34" ht="12.75" hidden="1">
      <c r="A91" s="217" t="s">
        <v>157</v>
      </c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9"/>
      <c r="AA91" s="220" t="s">
        <v>158</v>
      </c>
      <c r="AB91" s="221"/>
      <c r="AC91" s="221"/>
      <c r="AD91" s="221"/>
      <c r="AE91">
        <f>SUM(AE87:AE90)</f>
        <v>0</v>
      </c>
      <c r="AF91">
        <f>SUM(AF87:AF90)</f>
        <v>0</v>
      </c>
      <c r="AG91">
        <f>SUM(AG87:AG90)</f>
        <v>0</v>
      </c>
      <c r="AH91">
        <f t="shared" si="3"/>
        <v>0</v>
      </c>
    </row>
    <row r="92" spans="1:34" ht="12.75" hidden="1">
      <c r="A92" s="222" t="s">
        <v>159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4"/>
      <c r="AA92" s="215" t="s">
        <v>160</v>
      </c>
      <c r="AB92" s="216"/>
      <c r="AC92" s="216"/>
      <c r="AD92" s="216"/>
      <c r="AH92">
        <f t="shared" si="3"/>
        <v>0</v>
      </c>
    </row>
    <row r="93" spans="1:34" s="1" customFormat="1" ht="12.75">
      <c r="A93" s="280" t="s">
        <v>609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2"/>
      <c r="AA93" s="283" t="s">
        <v>161</v>
      </c>
      <c r="AB93" s="284"/>
      <c r="AC93" s="284"/>
      <c r="AD93" s="284"/>
      <c r="AE93" s="1">
        <f>SUM(AE86,AE91,AE92)</f>
        <v>81437</v>
      </c>
      <c r="AF93" s="1">
        <f>SUM(AF86,AF91,AF92)</f>
        <v>37531</v>
      </c>
      <c r="AG93" s="1">
        <f>SUM(AG86,AG91,AG92)</f>
        <v>100314</v>
      </c>
      <c r="AH93" s="1">
        <f t="shared" si="3"/>
        <v>219282</v>
      </c>
    </row>
    <row r="94" spans="1:30" ht="12.75">
      <c r="A94" s="163"/>
      <c r="B94" s="164"/>
      <c r="C94" s="164"/>
      <c r="D94" s="164"/>
      <c r="E94" s="164"/>
      <c r="F94" s="164"/>
      <c r="G94" s="164"/>
      <c r="H94" s="164"/>
      <c r="I94" s="165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</row>
    <row r="95" spans="1:34" s="1" customFormat="1" ht="12.75">
      <c r="A95" s="182" t="s">
        <v>163</v>
      </c>
      <c r="B95" s="183"/>
      <c r="C95" s="183"/>
      <c r="D95" s="183"/>
      <c r="E95" s="183"/>
      <c r="F95" s="183"/>
      <c r="G95" s="183"/>
      <c r="H95" s="183"/>
      <c r="I95" s="184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1">
        <f>SUM(AE63,AE93)</f>
        <v>256895</v>
      </c>
      <c r="AF95" s="1">
        <f>SUM(AF63,AF93)</f>
        <v>37531</v>
      </c>
      <c r="AG95" s="1">
        <f>SUM(AG63,AG93)</f>
        <v>111006</v>
      </c>
      <c r="AH95" s="1">
        <f>SUM(AH63,AH93)</f>
        <v>405432</v>
      </c>
    </row>
  </sheetData>
  <sheetProtection/>
  <mergeCells count="175">
    <mergeCell ref="A93:Z93"/>
    <mergeCell ref="AA93:AD93"/>
    <mergeCell ref="A91:Z91"/>
    <mergeCell ref="AA91:AD91"/>
    <mergeCell ref="A92:Z92"/>
    <mergeCell ref="AA92:AD92"/>
    <mergeCell ref="A89:Z89"/>
    <mergeCell ref="AA89:AD89"/>
    <mergeCell ref="A90:Z90"/>
    <mergeCell ref="AA90:AD90"/>
    <mergeCell ref="A87:Z87"/>
    <mergeCell ref="AA87:AD87"/>
    <mergeCell ref="A88:Z88"/>
    <mergeCell ref="AA88:AD88"/>
    <mergeCell ref="A85:Z85"/>
    <mergeCell ref="AA85:AD85"/>
    <mergeCell ref="A86:Z86"/>
    <mergeCell ref="AA86:AD86"/>
    <mergeCell ref="A83:Z83"/>
    <mergeCell ref="AA83:AD83"/>
    <mergeCell ref="A84:Z84"/>
    <mergeCell ref="AA84:AD84"/>
    <mergeCell ref="A81:Z81"/>
    <mergeCell ref="AA81:AD81"/>
    <mergeCell ref="A82:Z82"/>
    <mergeCell ref="AA82:AD82"/>
    <mergeCell ref="A79:Z79"/>
    <mergeCell ref="AA79:AD79"/>
    <mergeCell ref="A80:Z80"/>
    <mergeCell ref="AA80:AD80"/>
    <mergeCell ref="A76:Z76"/>
    <mergeCell ref="AA76:AD76"/>
    <mergeCell ref="A78:Z78"/>
    <mergeCell ref="AA78:AD78"/>
    <mergeCell ref="A74:Z74"/>
    <mergeCell ref="AA74:AD74"/>
    <mergeCell ref="A75:Z75"/>
    <mergeCell ref="AA75:AD75"/>
    <mergeCell ref="A72:Z72"/>
    <mergeCell ref="AA72:AD72"/>
    <mergeCell ref="A73:Z73"/>
    <mergeCell ref="AA73:AD73"/>
    <mergeCell ref="A70:Z70"/>
    <mergeCell ref="AA70:AD70"/>
    <mergeCell ref="A71:Z71"/>
    <mergeCell ref="AA71:AD71"/>
    <mergeCell ref="AA19:AD19"/>
    <mergeCell ref="AA30:AD30"/>
    <mergeCell ref="AA31:AD31"/>
    <mergeCell ref="AA18:AD18"/>
    <mergeCell ref="AA28:AD28"/>
    <mergeCell ref="AA24:AD24"/>
    <mergeCell ref="AA25:AD25"/>
    <mergeCell ref="AA26:AD26"/>
    <mergeCell ref="AA27:AD27"/>
    <mergeCell ref="AA20:AD20"/>
    <mergeCell ref="A68:Z68"/>
    <mergeCell ref="AA68:AD68"/>
    <mergeCell ref="A69:Z69"/>
    <mergeCell ref="AA69:AD69"/>
    <mergeCell ref="AA6:AD6"/>
    <mergeCell ref="AA7:AD7"/>
    <mergeCell ref="AA8:AD8"/>
    <mergeCell ref="AA9:AD9"/>
    <mergeCell ref="AA62:AD62"/>
    <mergeCell ref="AA23:AD23"/>
    <mergeCell ref="A3:I3"/>
    <mergeCell ref="A4:I4"/>
    <mergeCell ref="AA22:AD22"/>
    <mergeCell ref="A11:Z11"/>
    <mergeCell ref="A12:Z12"/>
    <mergeCell ref="A13:Z13"/>
    <mergeCell ref="AA11:AD11"/>
    <mergeCell ref="A10:Z10"/>
    <mergeCell ref="A5:Z5"/>
    <mergeCell ref="AA5:AD5"/>
    <mergeCell ref="AA12:AD12"/>
    <mergeCell ref="AA13:AD13"/>
    <mergeCell ref="AA14:AD14"/>
    <mergeCell ref="AA15:AD15"/>
    <mergeCell ref="AA16:AD16"/>
    <mergeCell ref="AA17:AD17"/>
    <mergeCell ref="AA21:AD21"/>
    <mergeCell ref="AA59:AD59"/>
    <mergeCell ref="AA60:AD60"/>
    <mergeCell ref="AA58:AD58"/>
    <mergeCell ref="AA61:AD61"/>
    <mergeCell ref="AA40:AD40"/>
    <mergeCell ref="AA41:AD41"/>
    <mergeCell ref="AA42:AD42"/>
    <mergeCell ref="AA43:AD43"/>
    <mergeCell ref="AA54:AD54"/>
    <mergeCell ref="AA55:AD55"/>
    <mergeCell ref="AA56:AD56"/>
    <mergeCell ref="AA47:AD47"/>
    <mergeCell ref="AA48:AD48"/>
    <mergeCell ref="AA49:AD49"/>
    <mergeCell ref="AA50:AD50"/>
    <mergeCell ref="AA37:AD37"/>
    <mergeCell ref="AA29:AD29"/>
    <mergeCell ref="AA34:AD34"/>
    <mergeCell ref="AA35:AD35"/>
    <mergeCell ref="AA36:AD36"/>
    <mergeCell ref="AA32:AD32"/>
    <mergeCell ref="AA33:AD33"/>
    <mergeCell ref="AA63:AD63"/>
    <mergeCell ref="AA38:AD38"/>
    <mergeCell ref="AA39:AD39"/>
    <mergeCell ref="AA44:AD44"/>
    <mergeCell ref="AA45:AD45"/>
    <mergeCell ref="AA46:AD46"/>
    <mergeCell ref="AA51:AD51"/>
    <mergeCell ref="AA57:AD57"/>
    <mergeCell ref="AA52:AD52"/>
    <mergeCell ref="AA53:AD53"/>
    <mergeCell ref="A6:Z6"/>
    <mergeCell ref="A7:Z7"/>
    <mergeCell ref="A8:Z8"/>
    <mergeCell ref="A9:Z9"/>
    <mergeCell ref="A44:Z44"/>
    <mergeCell ref="A40:Z40"/>
    <mergeCell ref="A42:Z42"/>
    <mergeCell ref="A38:Z38"/>
    <mergeCell ref="A39:Z39"/>
    <mergeCell ref="A43:Z43"/>
    <mergeCell ref="AA10:AD10"/>
    <mergeCell ref="A37:Z37"/>
    <mergeCell ref="A14:Z14"/>
    <mergeCell ref="A17:Z17"/>
    <mergeCell ref="A15:Z15"/>
    <mergeCell ref="A18:Z18"/>
    <mergeCell ref="A19:Z19"/>
    <mergeCell ref="A16:Z16"/>
    <mergeCell ref="A31:Z31"/>
    <mergeCell ref="A27:Z27"/>
    <mergeCell ref="A46:Z46"/>
    <mergeCell ref="A41:Z41"/>
    <mergeCell ref="A20:Z20"/>
    <mergeCell ref="A21:Z21"/>
    <mergeCell ref="A22:Z22"/>
    <mergeCell ref="A23:Z23"/>
    <mergeCell ref="A24:Z24"/>
    <mergeCell ref="A33:Z33"/>
    <mergeCell ref="A34:Z34"/>
    <mergeCell ref="A35:Z35"/>
    <mergeCell ref="A28:Z28"/>
    <mergeCell ref="A29:Z29"/>
    <mergeCell ref="A45:Z45"/>
    <mergeCell ref="A58:Z58"/>
    <mergeCell ref="A1:I1"/>
    <mergeCell ref="A51:Z51"/>
    <mergeCell ref="A52:Z52"/>
    <mergeCell ref="A53:Z53"/>
    <mergeCell ref="A47:Z47"/>
    <mergeCell ref="A48:Z48"/>
    <mergeCell ref="A25:Z25"/>
    <mergeCell ref="A26:Z26"/>
    <mergeCell ref="A32:Z32"/>
    <mergeCell ref="A49:Z49"/>
    <mergeCell ref="A30:Z30"/>
    <mergeCell ref="A50:Z50"/>
    <mergeCell ref="A36:Z36"/>
    <mergeCell ref="I2:AH2"/>
    <mergeCell ref="A65:I65"/>
    <mergeCell ref="A54:Z54"/>
    <mergeCell ref="A55:Z55"/>
    <mergeCell ref="A56:Z56"/>
    <mergeCell ref="A57:Z57"/>
    <mergeCell ref="A66:I66"/>
    <mergeCell ref="A67:I67"/>
    <mergeCell ref="A61:Z61"/>
    <mergeCell ref="A62:Z62"/>
    <mergeCell ref="A63:Z63"/>
    <mergeCell ref="A59:Z59"/>
    <mergeCell ref="A60:Z60"/>
  </mergeCells>
  <printOptions gridLines="1"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41.00390625" style="0" bestFit="1" customWidth="1"/>
    <col min="2" max="2" width="14.7109375" style="0" customWidth="1"/>
    <col min="3" max="3" width="51.140625" style="0" bestFit="1" customWidth="1"/>
    <col min="4" max="4" width="13.7109375" style="0" customWidth="1"/>
  </cols>
  <sheetData>
    <row r="1" spans="1:4" ht="15">
      <c r="A1" s="285" t="s">
        <v>525</v>
      </c>
      <c r="B1" s="285"/>
      <c r="C1" s="285"/>
      <c r="D1" s="285"/>
    </row>
    <row r="2" spans="1:4" ht="12.75" customHeight="1">
      <c r="A2" s="125"/>
      <c r="B2" s="125"/>
      <c r="C2" s="125"/>
      <c r="D2" s="125"/>
    </row>
    <row r="3" spans="1:4" ht="12.75" customHeight="1">
      <c r="A3" s="125"/>
      <c r="B3" s="285" t="s">
        <v>623</v>
      </c>
      <c r="C3" s="285"/>
      <c r="D3" s="285"/>
    </row>
    <row r="4" spans="1:4" ht="12.75" customHeight="1">
      <c r="A4" s="125"/>
      <c r="B4" s="125"/>
      <c r="C4" s="125"/>
      <c r="D4" s="125"/>
    </row>
    <row r="5" ht="12.75" customHeight="1" thickBot="1">
      <c r="D5" s="1" t="s">
        <v>558</v>
      </c>
    </row>
    <row r="6" spans="1:4" ht="13.5" thickBot="1">
      <c r="A6" s="126" t="s">
        <v>526</v>
      </c>
      <c r="B6" s="175" t="s">
        <v>557</v>
      </c>
      <c r="C6" s="126" t="s">
        <v>527</v>
      </c>
      <c r="D6" s="177" t="s">
        <v>563</v>
      </c>
    </row>
    <row r="7" spans="1:4" s="1" customFormat="1" ht="13.5" thickBot="1">
      <c r="A7" s="127" t="s">
        <v>528</v>
      </c>
      <c r="B7" s="127" t="s">
        <v>562</v>
      </c>
      <c r="C7" s="127" t="s">
        <v>529</v>
      </c>
      <c r="D7" s="127" t="s">
        <v>562</v>
      </c>
    </row>
    <row r="8" spans="1:4" ht="12.75">
      <c r="A8" s="128" t="s">
        <v>478</v>
      </c>
      <c r="B8" s="128">
        <v>95641</v>
      </c>
      <c r="C8" s="128" t="s">
        <v>530</v>
      </c>
      <c r="D8" s="178">
        <v>85363</v>
      </c>
    </row>
    <row r="9" spans="1:4" ht="12.75">
      <c r="A9" s="121" t="s">
        <v>479</v>
      </c>
      <c r="B9" s="121">
        <v>6995</v>
      </c>
      <c r="C9" s="121" t="s">
        <v>531</v>
      </c>
      <c r="D9" s="121">
        <v>23110</v>
      </c>
    </row>
    <row r="10" spans="1:4" ht="12.75">
      <c r="A10" s="121" t="s">
        <v>390</v>
      </c>
      <c r="B10" s="121">
        <v>63300</v>
      </c>
      <c r="C10" s="121" t="s">
        <v>532</v>
      </c>
      <c r="D10" s="121">
        <v>85746</v>
      </c>
    </row>
    <row r="11" spans="1:4" ht="12.75">
      <c r="A11" s="121" t="s">
        <v>480</v>
      </c>
      <c r="B11" s="121">
        <v>18914</v>
      </c>
      <c r="C11" s="121" t="s">
        <v>533</v>
      </c>
      <c r="D11" s="121">
        <v>26701</v>
      </c>
    </row>
    <row r="12" spans="1:4" ht="12.75">
      <c r="A12" s="121" t="s">
        <v>534</v>
      </c>
      <c r="B12" s="121"/>
      <c r="C12" s="121" t="s">
        <v>535</v>
      </c>
      <c r="D12" s="121">
        <v>19485</v>
      </c>
    </row>
    <row r="13" spans="1:4" ht="12.75">
      <c r="A13" s="121"/>
      <c r="B13" s="121"/>
      <c r="C13" s="129" t="s">
        <v>536</v>
      </c>
      <c r="D13" s="121">
        <v>3870</v>
      </c>
    </row>
    <row r="14" spans="1:4" ht="12.75">
      <c r="A14" s="123"/>
      <c r="B14" s="123"/>
      <c r="C14" s="130" t="s">
        <v>537</v>
      </c>
      <c r="D14" s="123">
        <v>3046</v>
      </c>
    </row>
    <row r="15" spans="1:4" ht="13.5" thickBot="1">
      <c r="A15" s="122"/>
      <c r="B15" s="122"/>
      <c r="C15" s="160" t="s">
        <v>544</v>
      </c>
      <c r="D15" s="179">
        <v>7414</v>
      </c>
    </row>
    <row r="16" spans="1:4" s="1" customFormat="1" ht="13.5" thickBot="1">
      <c r="A16" s="127" t="s">
        <v>538</v>
      </c>
      <c r="B16" s="127">
        <f>SUM(B8:B12)</f>
        <v>184850</v>
      </c>
      <c r="C16" s="127" t="s">
        <v>539</v>
      </c>
      <c r="D16" s="127">
        <f>SUM(D8:D11,D15)</f>
        <v>228334</v>
      </c>
    </row>
    <row r="17" spans="1:4" s="1" customFormat="1" ht="13.5" thickBot="1">
      <c r="A17" s="127" t="s">
        <v>540</v>
      </c>
      <c r="B17" s="127">
        <f>B16-D16</f>
        <v>-43484</v>
      </c>
      <c r="C17" s="127"/>
      <c r="D17" s="127"/>
    </row>
    <row r="18" spans="1:4" ht="13.5" thickBot="1">
      <c r="A18" s="131"/>
      <c r="B18" s="131"/>
      <c r="C18" s="131"/>
      <c r="D18" s="180"/>
    </row>
    <row r="19" spans="1:4" s="1" customFormat="1" ht="13.5" thickBot="1">
      <c r="A19" s="127" t="s">
        <v>482</v>
      </c>
      <c r="B19" s="127">
        <v>219282</v>
      </c>
      <c r="C19" s="127" t="s">
        <v>486</v>
      </c>
      <c r="D19" s="127">
        <v>137845</v>
      </c>
    </row>
    <row r="20" spans="1:4" s="1" customFormat="1" ht="13.5" thickBot="1">
      <c r="A20" s="127" t="s">
        <v>541</v>
      </c>
      <c r="B20" s="127">
        <f>SUM(B16,B19)</f>
        <v>404132</v>
      </c>
      <c r="C20" s="127" t="s">
        <v>542</v>
      </c>
      <c r="D20" s="127">
        <f>SUM(D16,D19)</f>
        <v>366179</v>
      </c>
    </row>
  </sheetData>
  <sheetProtection/>
  <mergeCells count="2">
    <mergeCell ref="A1:D1"/>
    <mergeCell ref="B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15" workbookViewId="0" topLeftCell="A1">
      <selection activeCell="E4" sqref="E4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3" width="14.00390625" style="8" customWidth="1"/>
    <col min="4" max="4" width="47.28125" style="8" customWidth="1"/>
    <col min="5" max="5" width="14.00390625" style="8" customWidth="1"/>
    <col min="6" max="6" width="4.140625" style="8" customWidth="1"/>
    <col min="7" max="16384" width="8.00390625" style="8" customWidth="1"/>
  </cols>
  <sheetData>
    <row r="1" spans="2:6" ht="30.75">
      <c r="B1" s="9" t="s">
        <v>422</v>
      </c>
      <c r="C1" s="10"/>
      <c r="D1" s="10"/>
      <c r="E1" s="10"/>
      <c r="F1" s="288" t="s">
        <v>556</v>
      </c>
    </row>
    <row r="2" spans="5:6" ht="14.25" thickBot="1">
      <c r="E2" s="12" t="s">
        <v>381</v>
      </c>
      <c r="F2" s="288"/>
    </row>
    <row r="3" spans="1:6" ht="13.5" thickBot="1">
      <c r="A3" s="286" t="s">
        <v>382</v>
      </c>
      <c r="B3" s="13" t="s">
        <v>383</v>
      </c>
      <c r="C3" s="14"/>
      <c r="D3" s="13" t="s">
        <v>384</v>
      </c>
      <c r="E3" s="168"/>
      <c r="F3" s="288"/>
    </row>
    <row r="4" spans="1:6" s="18" customFormat="1" ht="24.75" customHeight="1" thickBot="1">
      <c r="A4" s="287"/>
      <c r="B4" s="15" t="s">
        <v>385</v>
      </c>
      <c r="C4" s="172" t="s">
        <v>567</v>
      </c>
      <c r="D4" s="15" t="s">
        <v>385</v>
      </c>
      <c r="E4" s="181" t="s">
        <v>567</v>
      </c>
      <c r="F4" s="288"/>
    </row>
    <row r="5" spans="1:6" s="18" customFormat="1" ht="13.5" thickBot="1">
      <c r="A5" s="19">
        <v>1</v>
      </c>
      <c r="B5" s="20">
        <v>2</v>
      </c>
      <c r="C5" s="21" t="s">
        <v>562</v>
      </c>
      <c r="D5" s="20">
        <v>4</v>
      </c>
      <c r="E5" s="169" t="s">
        <v>562</v>
      </c>
      <c r="F5" s="288"/>
    </row>
    <row r="6" spans="1:6" ht="12.75" customHeight="1">
      <c r="A6" s="22" t="s">
        <v>389</v>
      </c>
      <c r="B6" s="23" t="s">
        <v>489</v>
      </c>
      <c r="C6" s="24">
        <v>1300</v>
      </c>
      <c r="D6" s="23" t="s">
        <v>423</v>
      </c>
      <c r="E6" s="27">
        <v>4907</v>
      </c>
      <c r="F6" s="288"/>
    </row>
    <row r="7" spans="1:6" ht="22.5" customHeight="1">
      <c r="A7" s="25" t="s">
        <v>392</v>
      </c>
      <c r="B7" s="26" t="s">
        <v>490</v>
      </c>
      <c r="C7" s="27"/>
      <c r="D7" s="26" t="s">
        <v>424</v>
      </c>
      <c r="E7" s="27">
        <v>33999</v>
      </c>
      <c r="F7" s="288"/>
    </row>
    <row r="8" spans="1:6" ht="12.75" customHeight="1" thickBot="1">
      <c r="A8" s="25" t="s">
        <v>386</v>
      </c>
      <c r="B8" s="26"/>
      <c r="C8" s="27"/>
      <c r="D8" s="26" t="s">
        <v>491</v>
      </c>
      <c r="E8" s="27">
        <v>347</v>
      </c>
      <c r="F8" s="288"/>
    </row>
    <row r="9" spans="1:6" ht="15.75" customHeight="1" thickBot="1">
      <c r="A9" s="29" t="s">
        <v>387</v>
      </c>
      <c r="B9" s="30" t="s">
        <v>492</v>
      </c>
      <c r="C9" s="31">
        <f>SUM(C6:C8)</f>
        <v>1300</v>
      </c>
      <c r="D9" s="30" t="s">
        <v>493</v>
      </c>
      <c r="E9" s="170">
        <f>SUM(E6:E8)</f>
        <v>39253</v>
      </c>
      <c r="F9" s="288"/>
    </row>
    <row r="10" spans="1:6" ht="12.75" customHeight="1" thickBot="1">
      <c r="A10" s="40" t="s">
        <v>388</v>
      </c>
      <c r="B10" s="41" t="s">
        <v>494</v>
      </c>
      <c r="C10" s="42"/>
      <c r="D10" s="35" t="s">
        <v>495</v>
      </c>
      <c r="E10" s="171"/>
      <c r="F10" s="288"/>
    </row>
    <row r="11" spans="1:6" ht="21.75" customHeight="1" thickBot="1">
      <c r="A11" s="29" t="s">
        <v>396</v>
      </c>
      <c r="B11" s="30" t="s">
        <v>496</v>
      </c>
      <c r="C11" s="31">
        <f>SUM(C10)</f>
        <v>0</v>
      </c>
      <c r="D11" s="30" t="s">
        <v>497</v>
      </c>
      <c r="E11" s="170">
        <f>SUM(E10)</f>
        <v>0</v>
      </c>
      <c r="F11" s="288"/>
    </row>
    <row r="12" spans="1:6" ht="18" customHeight="1" thickBot="1">
      <c r="A12" s="29" t="s">
        <v>397</v>
      </c>
      <c r="B12" s="37" t="s">
        <v>484</v>
      </c>
      <c r="C12" s="31">
        <f>SUM(C9,C11)</f>
        <v>1300</v>
      </c>
      <c r="D12" s="37" t="s">
        <v>487</v>
      </c>
      <c r="E12" s="170">
        <f>SUM(E9,E11)</f>
        <v>39253</v>
      </c>
      <c r="F12" s="288"/>
    </row>
    <row r="13" spans="1:6" ht="13.5" thickBot="1">
      <c r="A13" s="29" t="s">
        <v>398</v>
      </c>
      <c r="B13" s="38" t="s">
        <v>485</v>
      </c>
      <c r="C13" s="39">
        <f>SUM(C12)</f>
        <v>1300</v>
      </c>
      <c r="D13" s="38" t="s">
        <v>488</v>
      </c>
      <c r="E13" s="117">
        <f>SUM(E12)</f>
        <v>39253</v>
      </c>
      <c r="F13" s="288"/>
    </row>
    <row r="14" spans="1:6" ht="13.5" thickBot="1">
      <c r="A14" s="29" t="s">
        <v>399</v>
      </c>
      <c r="B14" s="38" t="s">
        <v>417</v>
      </c>
      <c r="C14" s="39">
        <f>IF(C9-E9&lt;0,E9-C9,"-")</f>
        <v>37953</v>
      </c>
      <c r="D14" s="38" t="s">
        <v>418</v>
      </c>
      <c r="E14" s="117" t="str">
        <f>IF(C9-E9&gt;0,C9-E9,"-")</f>
        <v>-</v>
      </c>
      <c r="F14" s="288"/>
    </row>
    <row r="15" spans="1:6" ht="13.5" thickBot="1">
      <c r="A15" s="29" t="s">
        <v>400</v>
      </c>
      <c r="B15" s="38" t="s">
        <v>420</v>
      </c>
      <c r="C15" s="39">
        <f>IF(C9+C10-E12&lt;0,E12-(C9+C10),"-")</f>
        <v>37953</v>
      </c>
      <c r="D15" s="38" t="s">
        <v>421</v>
      </c>
      <c r="E15" s="117" t="str">
        <f>IF(C9+C10-E12&gt;0,C9+C10-E12,"-")</f>
        <v>-</v>
      </c>
      <c r="F15" s="288"/>
    </row>
  </sheetData>
  <sheetProtection/>
  <mergeCells count="2">
    <mergeCell ref="A3:A4"/>
    <mergeCell ref="F1:F15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" sqref="A2:B2"/>
    </sheetView>
  </sheetViews>
  <sheetFormatPr defaultColWidth="8.00390625" defaultRowHeight="12.75"/>
  <cols>
    <col min="1" max="1" width="42.28125" style="50" bestFit="1" customWidth="1"/>
    <col min="2" max="2" width="13.421875" style="43" customWidth="1"/>
    <col min="3" max="3" width="14.00390625" style="43" customWidth="1"/>
    <col min="4" max="4" width="15.421875" style="43" customWidth="1"/>
    <col min="5" max="5" width="14.28125" style="43" customWidth="1"/>
    <col min="6" max="6" width="16.140625" style="8" customWidth="1"/>
    <col min="7" max="8" width="11.00390625" style="43" customWidth="1"/>
    <col min="9" max="9" width="11.8515625" style="43" customWidth="1"/>
    <col min="10" max="16384" width="8.00390625" style="43" customWidth="1"/>
  </cols>
  <sheetData>
    <row r="1" spans="1:6" ht="25.5" customHeight="1">
      <c r="A1" s="289" t="s">
        <v>498</v>
      </c>
      <c r="B1" s="289"/>
      <c r="C1" s="289"/>
      <c r="D1" s="289"/>
      <c r="E1" s="289"/>
      <c r="F1" s="289"/>
    </row>
    <row r="2" spans="1:6" ht="22.5" customHeight="1" thickBot="1">
      <c r="A2" s="290" t="s">
        <v>624</v>
      </c>
      <c r="B2" s="290"/>
      <c r="C2" s="8"/>
      <c r="D2" s="8"/>
      <c r="E2" s="8"/>
      <c r="F2" s="44" t="s">
        <v>381</v>
      </c>
    </row>
    <row r="3" spans="1:6" s="45" customFormat="1" ht="44.25" customHeight="1" thickBot="1">
      <c r="A3" s="15" t="s">
        <v>429</v>
      </c>
      <c r="B3" s="16" t="s">
        <v>430</v>
      </c>
      <c r="C3" s="16" t="s">
        <v>431</v>
      </c>
      <c r="D3" s="16" t="s">
        <v>568</v>
      </c>
      <c r="E3" s="16" t="s">
        <v>569</v>
      </c>
      <c r="F3" s="17" t="s">
        <v>499</v>
      </c>
    </row>
    <row r="4" spans="1:6" s="8" customFormat="1" ht="12" customHeight="1" thickBot="1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48" t="s">
        <v>432</v>
      </c>
    </row>
    <row r="5" spans="1:6" ht="15.75" customHeight="1">
      <c r="A5" s="132" t="s">
        <v>570</v>
      </c>
      <c r="B5" s="133"/>
      <c r="C5" s="134"/>
      <c r="D5" s="133"/>
      <c r="E5" s="133"/>
      <c r="F5" s="135">
        <f aca="true" t="shared" si="0" ref="F5:F23">B5-D5-E5</f>
        <v>0</v>
      </c>
    </row>
    <row r="6" spans="1:6" ht="15.75" customHeight="1">
      <c r="A6" s="132" t="s">
        <v>571</v>
      </c>
      <c r="B6" s="133">
        <v>683</v>
      </c>
      <c r="C6" s="134">
        <v>2015</v>
      </c>
      <c r="D6" s="133"/>
      <c r="E6" s="133"/>
      <c r="F6" s="135">
        <f t="shared" si="0"/>
        <v>683</v>
      </c>
    </row>
    <row r="7" spans="1:6" ht="15.75" customHeight="1">
      <c r="A7" s="132" t="s">
        <v>572</v>
      </c>
      <c r="B7" s="133">
        <v>1200</v>
      </c>
      <c r="C7" s="134">
        <v>2015</v>
      </c>
      <c r="D7" s="133"/>
      <c r="E7" s="133"/>
      <c r="F7" s="135">
        <f t="shared" si="0"/>
        <v>1200</v>
      </c>
    </row>
    <row r="8" spans="1:6" ht="15.75" customHeight="1">
      <c r="A8" s="136" t="s">
        <v>573</v>
      </c>
      <c r="B8" s="133">
        <v>200</v>
      </c>
      <c r="C8" s="134">
        <v>2015</v>
      </c>
      <c r="D8" s="133"/>
      <c r="E8" s="133"/>
      <c r="F8" s="135">
        <f t="shared" si="0"/>
        <v>200</v>
      </c>
    </row>
    <row r="9" spans="1:6" ht="15.75" customHeight="1">
      <c r="A9" s="132" t="s">
        <v>574</v>
      </c>
      <c r="B9" s="133">
        <v>1181</v>
      </c>
      <c r="C9" s="134">
        <v>2015</v>
      </c>
      <c r="D9" s="133"/>
      <c r="E9" s="133"/>
      <c r="F9" s="135">
        <f t="shared" si="0"/>
        <v>1181</v>
      </c>
    </row>
    <row r="10" spans="1:6" ht="15.75" customHeight="1">
      <c r="A10" s="136" t="s">
        <v>575</v>
      </c>
      <c r="B10" s="133">
        <v>600</v>
      </c>
      <c r="C10" s="134">
        <v>2015</v>
      </c>
      <c r="D10" s="133"/>
      <c r="E10" s="133"/>
      <c r="F10" s="135">
        <f t="shared" si="0"/>
        <v>600</v>
      </c>
    </row>
    <row r="11" spans="1:6" ht="15.75" customHeight="1">
      <c r="A11" s="132" t="s">
        <v>543</v>
      </c>
      <c r="B11" s="133">
        <v>1043</v>
      </c>
      <c r="C11" s="134">
        <v>2015</v>
      </c>
      <c r="D11" s="133"/>
      <c r="E11" s="133"/>
      <c r="F11" s="135">
        <f t="shared" si="0"/>
        <v>1043</v>
      </c>
    </row>
    <row r="12" spans="1:6" ht="15.75" customHeight="1">
      <c r="A12" s="132"/>
      <c r="B12" s="133"/>
      <c r="C12" s="134"/>
      <c r="D12" s="133"/>
      <c r="E12" s="133"/>
      <c r="F12" s="135">
        <f t="shared" si="0"/>
        <v>0</v>
      </c>
    </row>
    <row r="13" spans="1:6" ht="15.75" customHeight="1">
      <c r="A13" s="132"/>
      <c r="B13" s="133"/>
      <c r="C13" s="134"/>
      <c r="D13" s="133"/>
      <c r="E13" s="133"/>
      <c r="F13" s="135">
        <f t="shared" si="0"/>
        <v>0</v>
      </c>
    </row>
    <row r="14" spans="1:6" ht="15.75" customHeight="1">
      <c r="A14" s="132"/>
      <c r="B14" s="133"/>
      <c r="C14" s="134"/>
      <c r="D14" s="133"/>
      <c r="E14" s="133"/>
      <c r="F14" s="135">
        <f t="shared" si="0"/>
        <v>0</v>
      </c>
    </row>
    <row r="15" spans="1:6" ht="15.75" customHeight="1">
      <c r="A15" s="132"/>
      <c r="B15" s="133"/>
      <c r="C15" s="134"/>
      <c r="D15" s="133"/>
      <c r="E15" s="133"/>
      <c r="F15" s="135">
        <f t="shared" si="0"/>
        <v>0</v>
      </c>
    </row>
    <row r="16" spans="1:6" ht="15.75" customHeight="1">
      <c r="A16" s="132"/>
      <c r="B16" s="133"/>
      <c r="C16" s="134"/>
      <c r="D16" s="133"/>
      <c r="E16" s="133"/>
      <c r="F16" s="135">
        <f t="shared" si="0"/>
        <v>0</v>
      </c>
    </row>
    <row r="17" spans="1:6" ht="15.75" customHeight="1">
      <c r="A17" s="132"/>
      <c r="B17" s="133"/>
      <c r="C17" s="134"/>
      <c r="D17" s="133"/>
      <c r="E17" s="133"/>
      <c r="F17" s="135">
        <f t="shared" si="0"/>
        <v>0</v>
      </c>
    </row>
    <row r="18" spans="1:6" ht="15.75" customHeight="1">
      <c r="A18" s="132"/>
      <c r="B18" s="133"/>
      <c r="C18" s="134"/>
      <c r="D18" s="133"/>
      <c r="E18" s="133"/>
      <c r="F18" s="135">
        <f t="shared" si="0"/>
        <v>0</v>
      </c>
    </row>
    <row r="19" spans="1:6" ht="15.75" customHeight="1">
      <c r="A19" s="132"/>
      <c r="B19" s="133"/>
      <c r="C19" s="134"/>
      <c r="D19" s="133"/>
      <c r="E19" s="133"/>
      <c r="F19" s="135">
        <f t="shared" si="0"/>
        <v>0</v>
      </c>
    </row>
    <row r="20" spans="1:6" ht="15.75" customHeight="1">
      <c r="A20" s="132"/>
      <c r="B20" s="133"/>
      <c r="C20" s="134"/>
      <c r="D20" s="133"/>
      <c r="E20" s="133"/>
      <c r="F20" s="135">
        <f t="shared" si="0"/>
        <v>0</v>
      </c>
    </row>
    <row r="21" spans="1:6" ht="15.75" customHeight="1">
      <c r="A21" s="132"/>
      <c r="B21" s="133"/>
      <c r="C21" s="134"/>
      <c r="D21" s="133"/>
      <c r="E21" s="133"/>
      <c r="F21" s="135">
        <f t="shared" si="0"/>
        <v>0</v>
      </c>
    </row>
    <row r="22" spans="1:6" ht="15.75" customHeight="1">
      <c r="A22" s="132"/>
      <c r="B22" s="133"/>
      <c r="C22" s="134"/>
      <c r="D22" s="133"/>
      <c r="E22" s="133"/>
      <c r="F22" s="135">
        <f t="shared" si="0"/>
        <v>0</v>
      </c>
    </row>
    <row r="23" spans="1:6" ht="15.75" customHeight="1" thickBot="1">
      <c r="A23" s="137"/>
      <c r="B23" s="138"/>
      <c r="C23" s="139"/>
      <c r="D23" s="138"/>
      <c r="E23" s="138"/>
      <c r="F23" s="140">
        <f t="shared" si="0"/>
        <v>0</v>
      </c>
    </row>
    <row r="24" spans="1:6" s="49" customFormat="1" ht="18" customHeight="1" thickBot="1">
      <c r="A24" s="141" t="s">
        <v>433</v>
      </c>
      <c r="B24" s="142">
        <f>SUM(B5:B23)</f>
        <v>4907</v>
      </c>
      <c r="C24" s="143"/>
      <c r="D24" s="142">
        <f>SUM(D5:D23)</f>
        <v>0</v>
      </c>
      <c r="E24" s="142">
        <f>SUM(E5:E23)</f>
        <v>0</v>
      </c>
      <c r="F24" s="144">
        <f>SUM(F5:F23)</f>
        <v>4907</v>
      </c>
    </row>
  </sheetData>
  <sheetProtection/>
  <mergeCells count="2">
    <mergeCell ref="A1:F1"/>
    <mergeCell ref="A2:B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" sqref="A2:B2"/>
    </sheetView>
  </sheetViews>
  <sheetFormatPr defaultColWidth="8.00390625" defaultRowHeight="12.75"/>
  <cols>
    <col min="1" max="1" width="52.00390625" style="50" customWidth="1"/>
    <col min="2" max="2" width="13.421875" style="43" customWidth="1"/>
    <col min="3" max="3" width="14.00390625" style="43" customWidth="1"/>
    <col min="4" max="4" width="15.421875" style="43" customWidth="1"/>
    <col min="5" max="5" width="14.28125" style="43" customWidth="1"/>
    <col min="6" max="6" width="16.140625" style="43" customWidth="1"/>
    <col min="7" max="8" width="11.00390625" style="43" customWidth="1"/>
    <col min="9" max="9" width="11.8515625" style="43" customWidth="1"/>
    <col min="10" max="16384" width="8.00390625" style="43" customWidth="1"/>
  </cols>
  <sheetData>
    <row r="1" spans="1:6" ht="24.75" customHeight="1">
      <c r="A1" s="289" t="s">
        <v>434</v>
      </c>
      <c r="B1" s="289"/>
      <c r="C1" s="289"/>
      <c r="D1" s="289"/>
      <c r="E1" s="289"/>
      <c r="F1" s="289"/>
    </row>
    <row r="2" spans="1:6" ht="23.25" customHeight="1" thickBot="1">
      <c r="A2" s="290" t="s">
        <v>625</v>
      </c>
      <c r="B2" s="290"/>
      <c r="C2" s="8"/>
      <c r="D2" s="8"/>
      <c r="E2" s="8"/>
      <c r="F2" s="44" t="s">
        <v>381</v>
      </c>
    </row>
    <row r="3" spans="1:6" s="45" customFormat="1" ht="48.75" customHeight="1" thickBot="1">
      <c r="A3" s="15" t="s">
        <v>435</v>
      </c>
      <c r="B3" s="16" t="s">
        <v>430</v>
      </c>
      <c r="C3" s="16" t="s">
        <v>431</v>
      </c>
      <c r="D3" s="16" t="s">
        <v>568</v>
      </c>
      <c r="E3" s="16" t="s">
        <v>569</v>
      </c>
      <c r="F3" s="17" t="s">
        <v>500</v>
      </c>
    </row>
    <row r="4" spans="1:6" s="8" customFormat="1" ht="15" customHeight="1" thickBot="1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48">
        <v>6</v>
      </c>
    </row>
    <row r="5" spans="1:6" ht="15.75" customHeight="1">
      <c r="A5" s="132" t="s">
        <v>576</v>
      </c>
      <c r="B5" s="133"/>
      <c r="C5" s="134"/>
      <c r="D5" s="133"/>
      <c r="E5" s="133"/>
      <c r="F5" s="135">
        <f aca="true" t="shared" si="0" ref="F5:F23">B5-D5-E5</f>
        <v>0</v>
      </c>
    </row>
    <row r="6" spans="1:6" ht="15.75" customHeight="1">
      <c r="A6" s="132" t="s">
        <v>577</v>
      </c>
      <c r="B6" s="133">
        <v>4724</v>
      </c>
      <c r="C6" s="134"/>
      <c r="D6" s="133"/>
      <c r="E6" s="133"/>
      <c r="F6" s="135">
        <f t="shared" si="0"/>
        <v>4724</v>
      </c>
    </row>
    <row r="7" spans="1:6" ht="15.75" customHeight="1">
      <c r="A7" s="132" t="s">
        <v>578</v>
      </c>
      <c r="B7" s="133">
        <v>2362</v>
      </c>
      <c r="C7" s="134"/>
      <c r="D7" s="133"/>
      <c r="E7" s="133"/>
      <c r="F7" s="135">
        <f t="shared" si="0"/>
        <v>2362</v>
      </c>
    </row>
    <row r="8" spans="1:6" ht="15.75" customHeight="1">
      <c r="A8" s="132" t="s">
        <v>579</v>
      </c>
      <c r="B8" s="133">
        <v>19685</v>
      </c>
      <c r="C8" s="134"/>
      <c r="D8" s="133"/>
      <c r="E8" s="133"/>
      <c r="F8" s="135">
        <f t="shared" si="0"/>
        <v>19685</v>
      </c>
    </row>
    <row r="9" spans="1:6" ht="15.75" customHeight="1">
      <c r="A9" s="132" t="s">
        <v>580</v>
      </c>
      <c r="B9" s="133">
        <v>7228</v>
      </c>
      <c r="C9" s="134"/>
      <c r="D9" s="133"/>
      <c r="E9" s="133"/>
      <c r="F9" s="135">
        <f t="shared" si="0"/>
        <v>7228</v>
      </c>
    </row>
    <row r="10" spans="1:6" ht="15.75" customHeight="1">
      <c r="A10" s="132"/>
      <c r="B10" s="133"/>
      <c r="C10" s="134"/>
      <c r="D10" s="133"/>
      <c r="E10" s="133"/>
      <c r="F10" s="135">
        <f t="shared" si="0"/>
        <v>0</v>
      </c>
    </row>
    <row r="11" spans="1:6" ht="15.75" customHeight="1">
      <c r="A11" s="132"/>
      <c r="B11" s="133"/>
      <c r="C11" s="134"/>
      <c r="D11" s="133"/>
      <c r="E11" s="133"/>
      <c r="F11" s="135">
        <f t="shared" si="0"/>
        <v>0</v>
      </c>
    </row>
    <row r="12" spans="1:6" ht="15.75" customHeight="1">
      <c r="A12" s="132"/>
      <c r="B12" s="133"/>
      <c r="C12" s="134"/>
      <c r="D12" s="133"/>
      <c r="E12" s="133"/>
      <c r="F12" s="135">
        <f t="shared" si="0"/>
        <v>0</v>
      </c>
    </row>
    <row r="13" spans="1:6" ht="15.75" customHeight="1">
      <c r="A13" s="132"/>
      <c r="B13" s="133"/>
      <c r="C13" s="134"/>
      <c r="D13" s="133"/>
      <c r="E13" s="133"/>
      <c r="F13" s="135">
        <f t="shared" si="0"/>
        <v>0</v>
      </c>
    </row>
    <row r="14" spans="1:6" ht="15.75" customHeight="1">
      <c r="A14" s="132"/>
      <c r="B14" s="133"/>
      <c r="C14" s="134"/>
      <c r="D14" s="133"/>
      <c r="E14" s="133"/>
      <c r="F14" s="135">
        <f t="shared" si="0"/>
        <v>0</v>
      </c>
    </row>
    <row r="15" spans="1:6" ht="15.75" customHeight="1">
      <c r="A15" s="132"/>
      <c r="B15" s="133"/>
      <c r="C15" s="134"/>
      <c r="D15" s="133"/>
      <c r="E15" s="133"/>
      <c r="F15" s="135">
        <f t="shared" si="0"/>
        <v>0</v>
      </c>
    </row>
    <row r="16" spans="1:6" ht="15.75" customHeight="1">
      <c r="A16" s="132"/>
      <c r="B16" s="133"/>
      <c r="C16" s="134"/>
      <c r="D16" s="133"/>
      <c r="E16" s="133"/>
      <c r="F16" s="135">
        <f t="shared" si="0"/>
        <v>0</v>
      </c>
    </row>
    <row r="17" spans="1:6" ht="15.75" customHeight="1">
      <c r="A17" s="132"/>
      <c r="B17" s="133"/>
      <c r="C17" s="134"/>
      <c r="D17" s="133"/>
      <c r="E17" s="133"/>
      <c r="F17" s="135">
        <f t="shared" si="0"/>
        <v>0</v>
      </c>
    </row>
    <row r="18" spans="1:6" ht="15.75" customHeight="1">
      <c r="A18" s="132"/>
      <c r="B18" s="133"/>
      <c r="C18" s="134"/>
      <c r="D18" s="133"/>
      <c r="E18" s="133"/>
      <c r="F18" s="135">
        <f t="shared" si="0"/>
        <v>0</v>
      </c>
    </row>
    <row r="19" spans="1:6" ht="15.75" customHeight="1">
      <c r="A19" s="132"/>
      <c r="B19" s="133"/>
      <c r="C19" s="134"/>
      <c r="D19" s="133"/>
      <c r="E19" s="133"/>
      <c r="F19" s="135">
        <f t="shared" si="0"/>
        <v>0</v>
      </c>
    </row>
    <row r="20" spans="1:6" ht="15.75" customHeight="1">
      <c r="A20" s="132"/>
      <c r="B20" s="133"/>
      <c r="C20" s="134"/>
      <c r="D20" s="133"/>
      <c r="E20" s="133"/>
      <c r="F20" s="135">
        <f t="shared" si="0"/>
        <v>0</v>
      </c>
    </row>
    <row r="21" spans="1:6" ht="15.75" customHeight="1">
      <c r="A21" s="132"/>
      <c r="B21" s="133"/>
      <c r="C21" s="134"/>
      <c r="D21" s="133"/>
      <c r="E21" s="133"/>
      <c r="F21" s="135">
        <f t="shared" si="0"/>
        <v>0</v>
      </c>
    </row>
    <row r="22" spans="1:6" ht="15.75" customHeight="1">
      <c r="A22" s="132"/>
      <c r="B22" s="133"/>
      <c r="C22" s="134"/>
      <c r="D22" s="133"/>
      <c r="E22" s="133"/>
      <c r="F22" s="135">
        <f t="shared" si="0"/>
        <v>0</v>
      </c>
    </row>
    <row r="23" spans="1:6" ht="15.75" customHeight="1" thickBot="1">
      <c r="A23" s="137"/>
      <c r="B23" s="138"/>
      <c r="C23" s="138"/>
      <c r="D23" s="138"/>
      <c r="E23" s="138"/>
      <c r="F23" s="140">
        <f t="shared" si="0"/>
        <v>0</v>
      </c>
    </row>
    <row r="24" spans="1:6" s="49" customFormat="1" ht="18" customHeight="1" thickBot="1">
      <c r="A24" s="141" t="s">
        <v>433</v>
      </c>
      <c r="B24" s="142">
        <f>SUM(B5:B23)</f>
        <v>33999</v>
      </c>
      <c r="C24" s="143"/>
      <c r="D24" s="142">
        <f>SUM(D5:D23)</f>
        <v>0</v>
      </c>
      <c r="E24" s="142">
        <f>SUM(E5:E23)</f>
        <v>0</v>
      </c>
      <c r="F24" s="144">
        <f>SUM(F5:F23)</f>
        <v>33999</v>
      </c>
    </row>
  </sheetData>
  <sheetProtection/>
  <mergeCells count="2">
    <mergeCell ref="A1:F1"/>
    <mergeCell ref="A2:B2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3" sqref="A3:B3"/>
    </sheetView>
  </sheetViews>
  <sheetFormatPr defaultColWidth="8.00390625" defaultRowHeight="12.75"/>
  <cols>
    <col min="1" max="1" width="33.140625" style="52" customWidth="1"/>
    <col min="2" max="4" width="11.8515625" style="52" customWidth="1"/>
    <col min="5" max="5" width="12.421875" style="52" customWidth="1"/>
    <col min="6" max="16384" width="8.00390625" style="52" customWidth="1"/>
  </cols>
  <sheetData>
    <row r="1" spans="1:5" ht="12.75">
      <c r="A1" s="51"/>
      <c r="B1" s="51"/>
      <c r="C1" s="51"/>
      <c r="D1" s="51"/>
      <c r="E1" s="51"/>
    </row>
    <row r="2" spans="1:5" ht="15">
      <c r="A2" s="53" t="s">
        <v>436</v>
      </c>
      <c r="B2" s="291" t="s">
        <v>555</v>
      </c>
      <c r="C2" s="291"/>
      <c r="D2" s="291"/>
      <c r="E2" s="291"/>
    </row>
    <row r="3" spans="1:5" ht="14.25" thickBot="1">
      <c r="A3" s="294" t="s">
        <v>626</v>
      </c>
      <c r="B3" s="294"/>
      <c r="C3" s="51"/>
      <c r="D3" s="293" t="s">
        <v>437</v>
      </c>
      <c r="E3" s="293"/>
    </row>
    <row r="4" spans="1:5" ht="15" customHeight="1" thickBot="1">
      <c r="A4" s="54" t="s">
        <v>438</v>
      </c>
      <c r="B4" s="55">
        <v>2015</v>
      </c>
      <c r="C4" s="55">
        <v>2016</v>
      </c>
      <c r="D4" s="55" t="s">
        <v>581</v>
      </c>
      <c r="E4" s="56" t="s">
        <v>439</v>
      </c>
    </row>
    <row r="5" spans="1:5" ht="12.75">
      <c r="A5" s="57" t="s">
        <v>440</v>
      </c>
      <c r="B5" s="58"/>
      <c r="C5" s="58"/>
      <c r="D5" s="58"/>
      <c r="E5" s="59">
        <f aca="true" t="shared" si="0" ref="E5:E11">SUM(B5:D5)</f>
        <v>0</v>
      </c>
    </row>
    <row r="6" spans="1:5" ht="12.75">
      <c r="A6" s="60" t="s">
        <v>441</v>
      </c>
      <c r="B6" s="61"/>
      <c r="C6" s="61"/>
      <c r="D6" s="61"/>
      <c r="E6" s="62">
        <f t="shared" si="0"/>
        <v>0</v>
      </c>
    </row>
    <row r="7" spans="1:5" ht="12.75">
      <c r="A7" s="63" t="s">
        <v>442</v>
      </c>
      <c r="B7" s="64">
        <v>1300</v>
      </c>
      <c r="C7" s="64"/>
      <c r="D7" s="64"/>
      <c r="E7" s="65">
        <f t="shared" si="0"/>
        <v>1300</v>
      </c>
    </row>
    <row r="8" spans="1:5" ht="12.75">
      <c r="A8" s="63" t="s">
        <v>443</v>
      </c>
      <c r="B8" s="64"/>
      <c r="C8" s="64"/>
      <c r="D8" s="64"/>
      <c r="E8" s="65">
        <f t="shared" si="0"/>
        <v>0</v>
      </c>
    </row>
    <row r="9" spans="1:5" ht="12.75">
      <c r="A9" s="63" t="s">
        <v>444</v>
      </c>
      <c r="B9" s="64"/>
      <c r="C9" s="64"/>
      <c r="D9" s="64"/>
      <c r="E9" s="65">
        <f t="shared" si="0"/>
        <v>0</v>
      </c>
    </row>
    <row r="10" spans="1:5" ht="12.75">
      <c r="A10" s="63" t="s">
        <v>445</v>
      </c>
      <c r="B10" s="64"/>
      <c r="C10" s="64"/>
      <c r="D10" s="64"/>
      <c r="E10" s="65">
        <f t="shared" si="0"/>
        <v>0</v>
      </c>
    </row>
    <row r="11" spans="1:5" ht="13.5" thickBot="1">
      <c r="A11" s="66"/>
      <c r="B11" s="67"/>
      <c r="C11" s="67"/>
      <c r="D11" s="67"/>
      <c r="E11" s="65">
        <f t="shared" si="0"/>
        <v>0</v>
      </c>
    </row>
    <row r="12" spans="1:5" ht="13.5" thickBot="1">
      <c r="A12" s="68" t="s">
        <v>446</v>
      </c>
      <c r="B12" s="69">
        <f>B5+SUM(B7:B11)</f>
        <v>1300</v>
      </c>
      <c r="C12" s="69">
        <f>C5+SUM(C7:C11)</f>
        <v>0</v>
      </c>
      <c r="D12" s="69">
        <f>D5+SUM(D7:D11)</f>
        <v>0</v>
      </c>
      <c r="E12" s="70">
        <f>E5+SUM(E7:E11)</f>
        <v>1300</v>
      </c>
    </row>
    <row r="13" spans="1:5" ht="13.5" thickBot="1">
      <c r="A13" s="71"/>
      <c r="B13" s="71"/>
      <c r="C13" s="71"/>
      <c r="D13" s="71"/>
      <c r="E13" s="71"/>
    </row>
    <row r="14" spans="1:5" ht="15" customHeight="1" thickBot="1">
      <c r="A14" s="54" t="s">
        <v>447</v>
      </c>
      <c r="B14" s="55">
        <v>2015</v>
      </c>
      <c r="C14" s="55">
        <v>2016</v>
      </c>
      <c r="D14" s="55" t="s">
        <v>582</v>
      </c>
      <c r="E14" s="56" t="s">
        <v>439</v>
      </c>
    </row>
    <row r="15" spans="1:5" ht="12.75">
      <c r="A15" s="57" t="s">
        <v>448</v>
      </c>
      <c r="B15" s="58"/>
      <c r="C15" s="58"/>
      <c r="D15" s="58"/>
      <c r="E15" s="59">
        <f aca="true" t="shared" si="1" ref="E15:E21">SUM(B15:D15)</f>
        <v>0</v>
      </c>
    </row>
    <row r="16" spans="1:5" ht="12.75">
      <c r="A16" s="72" t="s">
        <v>449</v>
      </c>
      <c r="B16" s="64"/>
      <c r="C16" s="64"/>
      <c r="D16" s="64"/>
      <c r="E16" s="65">
        <f t="shared" si="1"/>
        <v>0</v>
      </c>
    </row>
    <row r="17" spans="1:5" ht="12.75">
      <c r="A17" s="63" t="s">
        <v>450</v>
      </c>
      <c r="B17" s="64"/>
      <c r="C17" s="64"/>
      <c r="D17" s="64"/>
      <c r="E17" s="65">
        <f t="shared" si="1"/>
        <v>0</v>
      </c>
    </row>
    <row r="18" spans="1:5" ht="12.75">
      <c r="A18" s="63" t="s">
        <v>451</v>
      </c>
      <c r="B18" s="64"/>
      <c r="C18" s="64"/>
      <c r="D18" s="64"/>
      <c r="E18" s="65">
        <f t="shared" si="1"/>
        <v>0</v>
      </c>
    </row>
    <row r="19" spans="1:5" ht="12.75">
      <c r="A19" s="73"/>
      <c r="B19" s="64"/>
      <c r="C19" s="64"/>
      <c r="D19" s="64"/>
      <c r="E19" s="65">
        <f t="shared" si="1"/>
        <v>0</v>
      </c>
    </row>
    <row r="20" spans="1:5" ht="12.75">
      <c r="A20" s="73"/>
      <c r="B20" s="64"/>
      <c r="C20" s="64"/>
      <c r="D20" s="64"/>
      <c r="E20" s="65">
        <f t="shared" si="1"/>
        <v>0</v>
      </c>
    </row>
    <row r="21" spans="1:5" ht="13.5" thickBot="1">
      <c r="A21" s="66"/>
      <c r="B21" s="67"/>
      <c r="C21" s="67"/>
      <c r="D21" s="67"/>
      <c r="E21" s="65">
        <f t="shared" si="1"/>
        <v>0</v>
      </c>
    </row>
    <row r="22" spans="1:5" ht="13.5" thickBot="1">
      <c r="A22" s="68" t="s">
        <v>452</v>
      </c>
      <c r="B22" s="69">
        <f>SUM(B15:B21)</f>
        <v>0</v>
      </c>
      <c r="C22" s="69">
        <f>SUM(C15:C21)</f>
        <v>0</v>
      </c>
      <c r="D22" s="69">
        <f>SUM(D15:D21)</f>
        <v>0</v>
      </c>
      <c r="E22" s="70">
        <f>SUM(E15:E21)</f>
        <v>0</v>
      </c>
    </row>
    <row r="23" spans="1:5" ht="12.75">
      <c r="A23" s="51"/>
      <c r="B23" s="51"/>
      <c r="C23" s="51"/>
      <c r="D23" s="51"/>
      <c r="E23" s="51"/>
    </row>
    <row r="24" spans="1:5" ht="12.75">
      <c r="A24" s="51"/>
      <c r="B24" s="51"/>
      <c r="C24" s="51"/>
      <c r="D24" s="51"/>
      <c r="E24" s="51"/>
    </row>
    <row r="25" spans="1:5" ht="15">
      <c r="A25" s="53" t="s">
        <v>436</v>
      </c>
      <c r="B25" s="292"/>
      <c r="C25" s="292"/>
      <c r="D25" s="292"/>
      <c r="E25" s="292"/>
    </row>
    <row r="26" spans="1:5" ht="14.25" thickBot="1">
      <c r="A26" s="51"/>
      <c r="B26" s="51"/>
      <c r="C26" s="51"/>
      <c r="D26" s="293" t="s">
        <v>437</v>
      </c>
      <c r="E26" s="293"/>
    </row>
    <row r="27" spans="1:5" ht="13.5" thickBot="1">
      <c r="A27" s="54" t="s">
        <v>438</v>
      </c>
      <c r="B27" s="55">
        <v>2015</v>
      </c>
      <c r="C27" s="55">
        <v>2016</v>
      </c>
      <c r="D27" s="55" t="s">
        <v>582</v>
      </c>
      <c r="E27" s="56" t="s">
        <v>439</v>
      </c>
    </row>
    <row r="28" spans="1:5" ht="12.75">
      <c r="A28" s="57" t="s">
        <v>440</v>
      </c>
      <c r="B28" s="58"/>
      <c r="C28" s="58"/>
      <c r="D28" s="58"/>
      <c r="E28" s="59">
        <f aca="true" t="shared" si="2" ref="E28:E34">SUM(B28:D28)</f>
        <v>0</v>
      </c>
    </row>
    <row r="29" spans="1:5" ht="12.75">
      <c r="A29" s="60" t="s">
        <v>441</v>
      </c>
      <c r="B29" s="61"/>
      <c r="C29" s="61"/>
      <c r="D29" s="61"/>
      <c r="E29" s="62">
        <f t="shared" si="2"/>
        <v>0</v>
      </c>
    </row>
    <row r="30" spans="1:5" ht="12.75">
      <c r="A30" s="63" t="s">
        <v>442</v>
      </c>
      <c r="B30" s="64"/>
      <c r="C30" s="64"/>
      <c r="D30" s="64"/>
      <c r="E30" s="65">
        <f t="shared" si="2"/>
        <v>0</v>
      </c>
    </row>
    <row r="31" spans="1:5" ht="12.75">
      <c r="A31" s="63" t="s">
        <v>443</v>
      </c>
      <c r="B31" s="64"/>
      <c r="C31" s="64"/>
      <c r="D31" s="64"/>
      <c r="E31" s="65">
        <f t="shared" si="2"/>
        <v>0</v>
      </c>
    </row>
    <row r="32" spans="1:5" ht="12.75">
      <c r="A32" s="63" t="s">
        <v>444</v>
      </c>
      <c r="B32" s="64"/>
      <c r="C32" s="64"/>
      <c r="D32" s="64"/>
      <c r="E32" s="65">
        <f t="shared" si="2"/>
        <v>0</v>
      </c>
    </row>
    <row r="33" spans="1:5" ht="12.75">
      <c r="A33" s="63" t="s">
        <v>445</v>
      </c>
      <c r="B33" s="64"/>
      <c r="C33" s="64"/>
      <c r="D33" s="64"/>
      <c r="E33" s="65">
        <f t="shared" si="2"/>
        <v>0</v>
      </c>
    </row>
    <row r="34" spans="1:5" ht="13.5" thickBot="1">
      <c r="A34" s="66"/>
      <c r="B34" s="67"/>
      <c r="C34" s="67"/>
      <c r="D34" s="67"/>
      <c r="E34" s="65">
        <f t="shared" si="2"/>
        <v>0</v>
      </c>
    </row>
    <row r="35" spans="1:5" ht="13.5" thickBot="1">
      <c r="A35" s="68" t="s">
        <v>446</v>
      </c>
      <c r="B35" s="69">
        <f>B28+SUM(B30:B34)</f>
        <v>0</v>
      </c>
      <c r="C35" s="69">
        <f>C28+SUM(C30:C34)</f>
        <v>0</v>
      </c>
      <c r="D35" s="69">
        <f>D28+SUM(D30:D34)</f>
        <v>0</v>
      </c>
      <c r="E35" s="70">
        <f>E28+SUM(E30:E34)</f>
        <v>0</v>
      </c>
    </row>
    <row r="36" spans="1:5" ht="13.5" thickBot="1">
      <c r="A36" s="71"/>
      <c r="B36" s="71"/>
      <c r="C36" s="71"/>
      <c r="D36" s="71"/>
      <c r="E36" s="71"/>
    </row>
    <row r="37" spans="1:5" ht="13.5" thickBot="1">
      <c r="A37" s="54" t="s">
        <v>447</v>
      </c>
      <c r="B37" s="55">
        <v>2015</v>
      </c>
      <c r="C37" s="55">
        <v>2016</v>
      </c>
      <c r="D37" s="55" t="s">
        <v>582</v>
      </c>
      <c r="E37" s="56" t="s">
        <v>439</v>
      </c>
    </row>
    <row r="38" spans="1:5" ht="12.75">
      <c r="A38" s="57" t="s">
        <v>448</v>
      </c>
      <c r="B38" s="58"/>
      <c r="C38" s="58"/>
      <c r="D38" s="58"/>
      <c r="E38" s="59">
        <f aca="true" t="shared" si="3" ref="E38:E44">SUM(B38:D38)</f>
        <v>0</v>
      </c>
    </row>
    <row r="39" spans="1:5" ht="12.75">
      <c r="A39" s="72" t="s">
        <v>449</v>
      </c>
      <c r="B39" s="64"/>
      <c r="C39" s="64"/>
      <c r="D39" s="64"/>
      <c r="E39" s="65">
        <f t="shared" si="3"/>
        <v>0</v>
      </c>
    </row>
    <row r="40" spans="1:5" ht="12.75">
      <c r="A40" s="63" t="s">
        <v>450</v>
      </c>
      <c r="B40" s="64"/>
      <c r="C40" s="64"/>
      <c r="D40" s="64"/>
      <c r="E40" s="65">
        <f t="shared" si="3"/>
        <v>0</v>
      </c>
    </row>
    <row r="41" spans="1:5" ht="12.75">
      <c r="A41" s="63" t="s">
        <v>451</v>
      </c>
      <c r="B41" s="64"/>
      <c r="C41" s="64"/>
      <c r="D41" s="64"/>
      <c r="E41" s="65">
        <f t="shared" si="3"/>
        <v>0</v>
      </c>
    </row>
    <row r="42" spans="1:5" ht="12.75">
      <c r="A42" s="73"/>
      <c r="B42" s="64"/>
      <c r="C42" s="64"/>
      <c r="D42" s="64"/>
      <c r="E42" s="65">
        <f t="shared" si="3"/>
        <v>0</v>
      </c>
    </row>
    <row r="43" spans="1:5" ht="12.75">
      <c r="A43" s="73"/>
      <c r="B43" s="64"/>
      <c r="C43" s="64"/>
      <c r="D43" s="64"/>
      <c r="E43" s="65">
        <f t="shared" si="3"/>
        <v>0</v>
      </c>
    </row>
    <row r="44" spans="1:5" ht="13.5" thickBot="1">
      <c r="A44" s="66"/>
      <c r="B44" s="67"/>
      <c r="C44" s="67"/>
      <c r="D44" s="67"/>
      <c r="E44" s="65">
        <f t="shared" si="3"/>
        <v>0</v>
      </c>
    </row>
    <row r="45" spans="1:5" ht="13.5" thickBot="1">
      <c r="A45" s="68" t="s">
        <v>452</v>
      </c>
      <c r="B45" s="69">
        <f>SUM(B38:B44)</f>
        <v>0</v>
      </c>
      <c r="C45" s="69">
        <f>SUM(C38:C44)</f>
        <v>0</v>
      </c>
      <c r="D45" s="69">
        <f>SUM(D38:D44)</f>
        <v>0</v>
      </c>
      <c r="E45" s="70">
        <f>SUM(E38:E44)</f>
        <v>0</v>
      </c>
    </row>
    <row r="46" spans="1:5" ht="12.75">
      <c r="A46" s="51"/>
      <c r="B46" s="51"/>
      <c r="C46" s="51"/>
      <c r="D46" s="51"/>
      <c r="E46" s="51"/>
    </row>
    <row r="47" spans="1:5" ht="15">
      <c r="A47" s="302" t="s">
        <v>583</v>
      </c>
      <c r="B47" s="302"/>
      <c r="C47" s="302"/>
      <c r="D47" s="302"/>
      <c r="E47" s="302"/>
    </row>
    <row r="48" spans="1:5" ht="13.5" thickBot="1">
      <c r="A48" s="51"/>
      <c r="B48" s="51"/>
      <c r="C48" s="51"/>
      <c r="D48" s="51"/>
      <c r="E48" s="51"/>
    </row>
    <row r="49" spans="1:8" ht="13.5" thickBot="1">
      <c r="A49" s="307" t="s">
        <v>453</v>
      </c>
      <c r="B49" s="308"/>
      <c r="C49" s="309"/>
      <c r="D49" s="305" t="s">
        <v>454</v>
      </c>
      <c r="E49" s="306"/>
      <c r="H49" s="74"/>
    </row>
    <row r="50" spans="1:5" ht="12.75">
      <c r="A50" s="310"/>
      <c r="B50" s="311"/>
      <c r="C50" s="312"/>
      <c r="D50" s="298"/>
      <c r="E50" s="299"/>
    </row>
    <row r="51" spans="1:5" ht="13.5" thickBot="1">
      <c r="A51" s="313"/>
      <c r="B51" s="314"/>
      <c r="C51" s="315"/>
      <c r="D51" s="300"/>
      <c r="E51" s="301"/>
    </row>
    <row r="52" spans="1:5" ht="13.5" thickBot="1">
      <c r="A52" s="295" t="s">
        <v>452</v>
      </c>
      <c r="B52" s="296"/>
      <c r="C52" s="297"/>
      <c r="D52" s="303">
        <f>SUM(D50:E51)</f>
        <v>0</v>
      </c>
      <c r="E52" s="304"/>
    </row>
  </sheetData>
  <sheetProtection/>
  <mergeCells count="14">
    <mergeCell ref="D49:E49"/>
    <mergeCell ref="A49:C49"/>
    <mergeCell ref="A50:C50"/>
    <mergeCell ref="A51:C51"/>
    <mergeCell ref="B2:E2"/>
    <mergeCell ref="B25:E25"/>
    <mergeCell ref="D3:E3"/>
    <mergeCell ref="D26:E26"/>
    <mergeCell ref="A3:B3"/>
    <mergeCell ref="A52:C52"/>
    <mergeCell ref="D50:E50"/>
    <mergeCell ref="D51:E51"/>
    <mergeCell ref="A47:E47"/>
    <mergeCell ref="D52:E52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B2" sqref="B2"/>
    </sheetView>
  </sheetViews>
  <sheetFormatPr defaultColWidth="8.00390625" defaultRowHeight="12.75"/>
  <cols>
    <col min="1" max="1" width="4.140625" style="76" customWidth="1"/>
    <col min="2" max="2" width="27.421875" style="75" bestFit="1" customWidth="1"/>
    <col min="3" max="4" width="7.7109375" style="75" customWidth="1"/>
    <col min="5" max="5" width="8.140625" style="75" customWidth="1"/>
    <col min="6" max="6" width="7.57421875" style="75" customWidth="1"/>
    <col min="7" max="7" width="7.421875" style="75" customWidth="1"/>
    <col min="8" max="8" width="7.57421875" style="75" customWidth="1"/>
    <col min="9" max="9" width="7.00390625" style="75" customWidth="1"/>
    <col min="10" max="14" width="8.140625" style="75" customWidth="1"/>
    <col min="15" max="15" width="10.8515625" style="76" customWidth="1"/>
    <col min="16" max="16384" width="8.00390625" style="75" customWidth="1"/>
  </cols>
  <sheetData>
    <row r="1" spans="1:15" ht="31.5" customHeight="1">
      <c r="A1" s="319" t="s">
        <v>584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2:15" ht="15.75" thickBot="1">
      <c r="B2" s="106" t="s">
        <v>627</v>
      </c>
      <c r="O2" s="77" t="s">
        <v>455</v>
      </c>
    </row>
    <row r="3" spans="1:15" s="76" customFormat="1" ht="25.5" customHeight="1" thickBot="1">
      <c r="A3" s="78" t="s">
        <v>456</v>
      </c>
      <c r="B3" s="79" t="s">
        <v>385</v>
      </c>
      <c r="C3" s="79" t="s">
        <v>457</v>
      </c>
      <c r="D3" s="79" t="s">
        <v>458</v>
      </c>
      <c r="E3" s="79" t="s">
        <v>459</v>
      </c>
      <c r="F3" s="79" t="s">
        <v>460</v>
      </c>
      <c r="G3" s="79" t="s">
        <v>461</v>
      </c>
      <c r="H3" s="79" t="s">
        <v>462</v>
      </c>
      <c r="I3" s="79" t="s">
        <v>463</v>
      </c>
      <c r="J3" s="79" t="s">
        <v>464</v>
      </c>
      <c r="K3" s="79" t="s">
        <v>465</v>
      </c>
      <c r="L3" s="79" t="s">
        <v>466</v>
      </c>
      <c r="M3" s="79" t="s">
        <v>467</v>
      </c>
      <c r="N3" s="79" t="s">
        <v>468</v>
      </c>
      <c r="O3" s="80" t="s">
        <v>452</v>
      </c>
    </row>
    <row r="4" spans="1:15" s="82" customFormat="1" ht="15" customHeight="1" thickBot="1">
      <c r="A4" s="81" t="s">
        <v>389</v>
      </c>
      <c r="B4" s="316" t="s">
        <v>383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8"/>
    </row>
    <row r="5" spans="1:15" s="82" customFormat="1" ht="15" customHeight="1">
      <c r="A5" s="83" t="s">
        <v>392</v>
      </c>
      <c r="B5" s="84" t="s">
        <v>501</v>
      </c>
      <c r="C5" s="85">
        <v>10290</v>
      </c>
      <c r="D5" s="85">
        <v>7759</v>
      </c>
      <c r="E5" s="85">
        <v>7759</v>
      </c>
      <c r="F5" s="85">
        <v>7759</v>
      </c>
      <c r="G5" s="85">
        <v>7759</v>
      </c>
      <c r="H5" s="85">
        <v>7759</v>
      </c>
      <c r="I5" s="85">
        <v>7760</v>
      </c>
      <c r="J5" s="85">
        <v>7759</v>
      </c>
      <c r="K5" s="85">
        <v>7760</v>
      </c>
      <c r="L5" s="85">
        <v>7759</v>
      </c>
      <c r="M5" s="85">
        <v>7759</v>
      </c>
      <c r="N5" s="85">
        <v>7759</v>
      </c>
      <c r="O5" s="89">
        <f aca="true" t="shared" si="0" ref="O5:O11">SUM(C5:N5)</f>
        <v>95641</v>
      </c>
    </row>
    <row r="6" spans="1:15" s="90" customFormat="1" ht="13.5" customHeight="1">
      <c r="A6" s="86" t="s">
        <v>386</v>
      </c>
      <c r="B6" s="87" t="s">
        <v>502</v>
      </c>
      <c r="C6" s="88">
        <v>583</v>
      </c>
      <c r="D6" s="88">
        <v>582</v>
      </c>
      <c r="E6" s="88">
        <v>583</v>
      </c>
      <c r="F6" s="88">
        <v>583</v>
      </c>
      <c r="G6" s="88">
        <v>583</v>
      </c>
      <c r="H6" s="88">
        <v>583</v>
      </c>
      <c r="I6" s="88">
        <v>583</v>
      </c>
      <c r="J6" s="88">
        <v>583</v>
      </c>
      <c r="K6" s="88">
        <v>583</v>
      </c>
      <c r="L6" s="88">
        <v>583</v>
      </c>
      <c r="M6" s="88">
        <v>583</v>
      </c>
      <c r="N6" s="88">
        <v>583</v>
      </c>
      <c r="O6" s="89">
        <f t="shared" si="0"/>
        <v>6995</v>
      </c>
    </row>
    <row r="7" spans="1:15" s="90" customFormat="1" ht="15">
      <c r="A7" s="86" t="s">
        <v>387</v>
      </c>
      <c r="B7" s="91" t="s">
        <v>390</v>
      </c>
      <c r="C7" s="92"/>
      <c r="D7" s="92"/>
      <c r="E7" s="92">
        <v>31650</v>
      </c>
      <c r="F7" s="92"/>
      <c r="G7" s="92"/>
      <c r="H7" s="92"/>
      <c r="I7" s="92"/>
      <c r="J7" s="92"/>
      <c r="K7" s="92">
        <v>31650</v>
      </c>
      <c r="L7" s="92"/>
      <c r="M7" s="92"/>
      <c r="N7" s="92"/>
      <c r="O7" s="89">
        <f t="shared" si="0"/>
        <v>63300</v>
      </c>
    </row>
    <row r="8" spans="1:15" s="90" customFormat="1" ht="13.5" customHeight="1">
      <c r="A8" s="86" t="s">
        <v>388</v>
      </c>
      <c r="B8" s="87" t="s">
        <v>480</v>
      </c>
      <c r="C8" s="88">
        <v>1576</v>
      </c>
      <c r="D8" s="88">
        <v>1576</v>
      </c>
      <c r="E8" s="88">
        <v>1576</v>
      </c>
      <c r="F8" s="88">
        <v>1577</v>
      </c>
      <c r="G8" s="88">
        <v>1576</v>
      </c>
      <c r="H8" s="88">
        <v>1577</v>
      </c>
      <c r="I8" s="88">
        <v>1576</v>
      </c>
      <c r="J8" s="88">
        <v>1576</v>
      </c>
      <c r="K8" s="88">
        <v>1576</v>
      </c>
      <c r="L8" s="88">
        <v>1576</v>
      </c>
      <c r="M8" s="88">
        <v>1576</v>
      </c>
      <c r="N8" s="88">
        <v>1576</v>
      </c>
      <c r="O8" s="89">
        <f t="shared" si="0"/>
        <v>18914</v>
      </c>
    </row>
    <row r="9" spans="1:15" s="90" customFormat="1" ht="13.5" customHeight="1">
      <c r="A9" s="86" t="s">
        <v>396</v>
      </c>
      <c r="B9" s="87" t="s">
        <v>503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>
        <f t="shared" si="0"/>
        <v>0</v>
      </c>
    </row>
    <row r="10" spans="1:15" s="90" customFormat="1" ht="13.5" customHeight="1">
      <c r="A10" s="86" t="s">
        <v>397</v>
      </c>
      <c r="B10" s="87" t="s">
        <v>482</v>
      </c>
      <c r="C10" s="88">
        <v>18384</v>
      </c>
      <c r="D10" s="88">
        <v>18263</v>
      </c>
      <c r="E10" s="88">
        <v>18263</v>
      </c>
      <c r="F10" s="88">
        <v>18263</v>
      </c>
      <c r="G10" s="88">
        <v>18263</v>
      </c>
      <c r="H10" s="88">
        <v>18264</v>
      </c>
      <c r="I10" s="88">
        <v>18263</v>
      </c>
      <c r="J10" s="88">
        <v>18263</v>
      </c>
      <c r="K10" s="88">
        <v>18264</v>
      </c>
      <c r="L10" s="88">
        <v>18264</v>
      </c>
      <c r="M10" s="88">
        <v>18264</v>
      </c>
      <c r="N10" s="88">
        <v>18264</v>
      </c>
      <c r="O10" s="89">
        <f t="shared" si="0"/>
        <v>219282</v>
      </c>
    </row>
    <row r="11" spans="1:15" s="90" customFormat="1" ht="13.5" customHeight="1">
      <c r="A11" s="83" t="s">
        <v>398</v>
      </c>
      <c r="B11" s="84" t="s">
        <v>504</v>
      </c>
      <c r="C11" s="85"/>
      <c r="D11" s="85"/>
      <c r="E11" s="85"/>
      <c r="F11" s="85">
        <v>1300</v>
      </c>
      <c r="G11" s="85"/>
      <c r="H11" s="85"/>
      <c r="I11" s="85"/>
      <c r="J11" s="85"/>
      <c r="K11" s="85"/>
      <c r="L11" s="85"/>
      <c r="M11" s="85"/>
      <c r="N11" s="85"/>
      <c r="O11" s="89">
        <f t="shared" si="0"/>
        <v>1300</v>
      </c>
    </row>
    <row r="12" spans="1:15" s="90" customFormat="1" ht="13.5" customHeight="1" thickBot="1">
      <c r="A12" s="83" t="s">
        <v>399</v>
      </c>
      <c r="B12" s="84" t="s">
        <v>505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9">
        <f>SUM(C12:N12)</f>
        <v>0</v>
      </c>
    </row>
    <row r="13" spans="1:15" s="82" customFormat="1" ht="15.75" customHeight="1" thickBot="1">
      <c r="A13" s="81" t="s">
        <v>401</v>
      </c>
      <c r="B13" s="95" t="s">
        <v>469</v>
      </c>
      <c r="C13" s="96">
        <f>SUM(C5:C12)</f>
        <v>30833</v>
      </c>
      <c r="D13" s="96">
        <f aca="true" t="shared" si="1" ref="D13:N13">SUM(D5:D12)</f>
        <v>28180</v>
      </c>
      <c r="E13" s="96">
        <f t="shared" si="1"/>
        <v>59831</v>
      </c>
      <c r="F13" s="96">
        <f t="shared" si="1"/>
        <v>29482</v>
      </c>
      <c r="G13" s="96">
        <f t="shared" si="1"/>
        <v>28181</v>
      </c>
      <c r="H13" s="96">
        <f t="shared" si="1"/>
        <v>28183</v>
      </c>
      <c r="I13" s="96">
        <f t="shared" si="1"/>
        <v>28182</v>
      </c>
      <c r="J13" s="96">
        <f t="shared" si="1"/>
        <v>28181</v>
      </c>
      <c r="K13" s="96">
        <f t="shared" si="1"/>
        <v>59833</v>
      </c>
      <c r="L13" s="96">
        <f t="shared" si="1"/>
        <v>28182</v>
      </c>
      <c r="M13" s="96">
        <f t="shared" si="1"/>
        <v>28182</v>
      </c>
      <c r="N13" s="96">
        <f t="shared" si="1"/>
        <v>28182</v>
      </c>
      <c r="O13" s="96">
        <f>SUM(O5:O12)</f>
        <v>405432</v>
      </c>
    </row>
    <row r="14" spans="1:15" s="82" customFormat="1" ht="15" customHeight="1" thickBot="1">
      <c r="A14" s="81" t="s">
        <v>402</v>
      </c>
      <c r="B14" s="316" t="s">
        <v>384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8"/>
    </row>
    <row r="15" spans="1:15" s="90" customFormat="1" ht="13.5" customHeight="1">
      <c r="A15" s="98" t="s">
        <v>403</v>
      </c>
      <c r="B15" s="99" t="s">
        <v>391</v>
      </c>
      <c r="C15" s="92">
        <v>7114</v>
      </c>
      <c r="D15" s="92">
        <v>7114</v>
      </c>
      <c r="E15" s="92">
        <v>7113</v>
      </c>
      <c r="F15" s="92">
        <v>7113</v>
      </c>
      <c r="G15" s="92">
        <v>7113</v>
      </c>
      <c r="H15" s="92">
        <v>7114</v>
      </c>
      <c r="I15" s="92">
        <v>7113</v>
      </c>
      <c r="J15" s="92">
        <v>7113</v>
      </c>
      <c r="K15" s="92">
        <v>7114</v>
      </c>
      <c r="L15" s="92">
        <v>7114</v>
      </c>
      <c r="M15" s="92">
        <v>7114</v>
      </c>
      <c r="N15" s="92">
        <v>7114</v>
      </c>
      <c r="O15" s="93">
        <f aca="true" t="shared" si="2" ref="O15:O24">SUM(C15:N15)</f>
        <v>85363</v>
      </c>
    </row>
    <row r="16" spans="1:15" s="90" customFormat="1" ht="27" customHeight="1">
      <c r="A16" s="86" t="s">
        <v>404</v>
      </c>
      <c r="B16" s="94" t="s">
        <v>393</v>
      </c>
      <c r="C16" s="88">
        <v>1926</v>
      </c>
      <c r="D16" s="88">
        <v>1926</v>
      </c>
      <c r="E16" s="88">
        <v>1925</v>
      </c>
      <c r="F16" s="88">
        <v>1925</v>
      </c>
      <c r="G16" s="88">
        <v>1926</v>
      </c>
      <c r="H16" s="88">
        <v>1926</v>
      </c>
      <c r="I16" s="88">
        <v>1926</v>
      </c>
      <c r="J16" s="88">
        <v>1926</v>
      </c>
      <c r="K16" s="88">
        <v>1926</v>
      </c>
      <c r="L16" s="88">
        <v>1926</v>
      </c>
      <c r="M16" s="88">
        <v>1926</v>
      </c>
      <c r="N16" s="88">
        <v>1926</v>
      </c>
      <c r="O16" s="89">
        <f t="shared" si="2"/>
        <v>23110</v>
      </c>
    </row>
    <row r="17" spans="1:15" s="90" customFormat="1" ht="13.5" customHeight="1">
      <c r="A17" s="86" t="s">
        <v>405</v>
      </c>
      <c r="B17" s="87" t="s">
        <v>470</v>
      </c>
      <c r="C17" s="88">
        <v>6802</v>
      </c>
      <c r="D17" s="88">
        <v>6802</v>
      </c>
      <c r="E17" s="88">
        <v>6802</v>
      </c>
      <c r="F17" s="88">
        <v>10923</v>
      </c>
      <c r="G17" s="88">
        <v>6803</v>
      </c>
      <c r="H17" s="88">
        <v>6802</v>
      </c>
      <c r="I17" s="88">
        <v>6802</v>
      </c>
      <c r="J17" s="88">
        <v>6802</v>
      </c>
      <c r="K17" s="88">
        <v>6802</v>
      </c>
      <c r="L17" s="88">
        <v>6802</v>
      </c>
      <c r="M17" s="88">
        <v>6802</v>
      </c>
      <c r="N17" s="88">
        <v>6802</v>
      </c>
      <c r="O17" s="89">
        <f t="shared" si="2"/>
        <v>85746</v>
      </c>
    </row>
    <row r="18" spans="1:15" s="90" customFormat="1" ht="13.5" customHeight="1">
      <c r="A18" s="86" t="s">
        <v>407</v>
      </c>
      <c r="B18" s="87" t="s">
        <v>471</v>
      </c>
      <c r="C18" s="88">
        <v>768</v>
      </c>
      <c r="D18" s="88">
        <v>2357</v>
      </c>
      <c r="E18" s="88">
        <v>2357</v>
      </c>
      <c r="F18" s="88">
        <v>2357</v>
      </c>
      <c r="G18" s="88">
        <v>2357</v>
      </c>
      <c r="H18" s="88">
        <v>2357</v>
      </c>
      <c r="I18" s="88">
        <v>2358</v>
      </c>
      <c r="J18" s="88">
        <v>2358</v>
      </c>
      <c r="K18" s="88">
        <v>2358</v>
      </c>
      <c r="L18" s="88">
        <v>2358</v>
      </c>
      <c r="M18" s="88">
        <v>2358</v>
      </c>
      <c r="N18" s="88">
        <v>2358</v>
      </c>
      <c r="O18" s="89">
        <f t="shared" si="2"/>
        <v>26701</v>
      </c>
    </row>
    <row r="19" spans="1:15" s="90" customFormat="1" ht="13.5" customHeight="1">
      <c r="A19" s="86" t="s">
        <v>408</v>
      </c>
      <c r="B19" s="87" t="s">
        <v>423</v>
      </c>
      <c r="C19" s="88"/>
      <c r="D19" s="88">
        <v>867</v>
      </c>
      <c r="E19" s="88">
        <v>1524</v>
      </c>
      <c r="F19" s="88">
        <v>254</v>
      </c>
      <c r="G19" s="88">
        <v>1500</v>
      </c>
      <c r="H19" s="88"/>
      <c r="I19" s="88"/>
      <c r="J19" s="88">
        <v>762</v>
      </c>
      <c r="K19" s="88"/>
      <c r="L19" s="88"/>
      <c r="M19" s="88"/>
      <c r="N19" s="88"/>
      <c r="O19" s="89">
        <f t="shared" si="2"/>
        <v>4907</v>
      </c>
    </row>
    <row r="20" spans="1:15" s="90" customFormat="1" ht="15">
      <c r="A20" s="86" t="s">
        <v>409</v>
      </c>
      <c r="B20" s="94" t="s">
        <v>424</v>
      </c>
      <c r="C20" s="88"/>
      <c r="D20" s="88"/>
      <c r="E20" s="88"/>
      <c r="F20" s="88"/>
      <c r="G20" s="88"/>
      <c r="H20" s="88">
        <v>11333</v>
      </c>
      <c r="I20" s="88">
        <v>11333</v>
      </c>
      <c r="J20" s="88">
        <v>11333</v>
      </c>
      <c r="K20" s="88"/>
      <c r="L20" s="88"/>
      <c r="M20" s="88"/>
      <c r="N20" s="88"/>
      <c r="O20" s="89">
        <f t="shared" si="2"/>
        <v>33999</v>
      </c>
    </row>
    <row r="21" spans="1:15" s="90" customFormat="1" ht="13.5" customHeight="1">
      <c r="A21" s="86" t="s">
        <v>410</v>
      </c>
      <c r="B21" s="87" t="s">
        <v>491</v>
      </c>
      <c r="C21" s="88">
        <v>87</v>
      </c>
      <c r="D21" s="88"/>
      <c r="E21" s="88"/>
      <c r="F21" s="88">
        <v>87</v>
      </c>
      <c r="G21" s="88"/>
      <c r="H21" s="88"/>
      <c r="I21" s="88">
        <v>87</v>
      </c>
      <c r="J21" s="88"/>
      <c r="K21" s="88"/>
      <c r="L21" s="88">
        <v>86</v>
      </c>
      <c r="M21" s="88"/>
      <c r="N21" s="88"/>
      <c r="O21" s="89">
        <f t="shared" si="2"/>
        <v>347</v>
      </c>
    </row>
    <row r="22" spans="1:15" s="90" customFormat="1" ht="13.5" customHeight="1">
      <c r="A22" s="86" t="s">
        <v>413</v>
      </c>
      <c r="B22" s="87" t="s">
        <v>495</v>
      </c>
      <c r="C22" s="88">
        <v>11597</v>
      </c>
      <c r="D22" s="88">
        <v>11478</v>
      </c>
      <c r="E22" s="88">
        <v>11477</v>
      </c>
      <c r="F22" s="88">
        <v>11477</v>
      </c>
      <c r="G22" s="88">
        <v>11477</v>
      </c>
      <c r="H22" s="88">
        <v>11477</v>
      </c>
      <c r="I22" s="88">
        <v>11477</v>
      </c>
      <c r="J22" s="88">
        <v>11477</v>
      </c>
      <c r="K22" s="88">
        <v>11477</v>
      </c>
      <c r="L22" s="88">
        <v>11477</v>
      </c>
      <c r="M22" s="88">
        <v>11477</v>
      </c>
      <c r="N22" s="88">
        <v>11477</v>
      </c>
      <c r="O22" s="89">
        <f t="shared" si="2"/>
        <v>137845</v>
      </c>
    </row>
    <row r="23" spans="1:15" s="90" customFormat="1" ht="13.5" customHeight="1" thickBot="1">
      <c r="A23" s="83" t="s">
        <v>414</v>
      </c>
      <c r="B23" s="84" t="s">
        <v>544</v>
      </c>
      <c r="C23" s="85">
        <v>618</v>
      </c>
      <c r="D23" s="85">
        <v>618</v>
      </c>
      <c r="E23" s="85">
        <v>618</v>
      </c>
      <c r="F23" s="85">
        <v>617</v>
      </c>
      <c r="G23" s="85">
        <v>617</v>
      </c>
      <c r="H23" s="85">
        <v>618</v>
      </c>
      <c r="I23" s="85">
        <v>618</v>
      </c>
      <c r="J23" s="85">
        <v>618</v>
      </c>
      <c r="K23" s="85">
        <v>618</v>
      </c>
      <c r="L23" s="85">
        <v>618</v>
      </c>
      <c r="M23" s="85">
        <v>618</v>
      </c>
      <c r="N23" s="85">
        <v>618</v>
      </c>
      <c r="O23" s="89">
        <f t="shared" si="2"/>
        <v>7414</v>
      </c>
    </row>
    <row r="24" spans="1:15" s="82" customFormat="1" ht="15.75" customHeight="1" thickBot="1">
      <c r="A24" s="100" t="s">
        <v>415</v>
      </c>
      <c r="B24" s="95" t="s">
        <v>472</v>
      </c>
      <c r="C24" s="96">
        <f aca="true" t="shared" si="3" ref="C24:N24">SUM(C15:C23)</f>
        <v>28912</v>
      </c>
      <c r="D24" s="96">
        <f t="shared" si="3"/>
        <v>31162</v>
      </c>
      <c r="E24" s="96">
        <f t="shared" si="3"/>
        <v>31816</v>
      </c>
      <c r="F24" s="96">
        <f t="shared" si="3"/>
        <v>34753</v>
      </c>
      <c r="G24" s="96">
        <f t="shared" si="3"/>
        <v>31793</v>
      </c>
      <c r="H24" s="96">
        <f t="shared" si="3"/>
        <v>41627</v>
      </c>
      <c r="I24" s="96">
        <f t="shared" si="3"/>
        <v>41714</v>
      </c>
      <c r="J24" s="96">
        <f t="shared" si="3"/>
        <v>42389</v>
      </c>
      <c r="K24" s="96">
        <f t="shared" si="3"/>
        <v>30295</v>
      </c>
      <c r="L24" s="96">
        <f t="shared" si="3"/>
        <v>30381</v>
      </c>
      <c r="M24" s="96">
        <f t="shared" si="3"/>
        <v>30295</v>
      </c>
      <c r="N24" s="96">
        <f t="shared" si="3"/>
        <v>30295</v>
      </c>
      <c r="O24" s="97">
        <f t="shared" si="2"/>
        <v>405432</v>
      </c>
    </row>
    <row r="25" spans="1:15" ht="15.75" thickBot="1">
      <c r="A25" s="100" t="s">
        <v>416</v>
      </c>
      <c r="B25" s="101" t="s">
        <v>473</v>
      </c>
      <c r="C25" s="102">
        <f aca="true" t="shared" si="4" ref="C25:O25">C13-C24</f>
        <v>1921</v>
      </c>
      <c r="D25" s="102">
        <f t="shared" si="4"/>
        <v>-2982</v>
      </c>
      <c r="E25" s="102">
        <f t="shared" si="4"/>
        <v>28015</v>
      </c>
      <c r="F25" s="102">
        <f t="shared" si="4"/>
        <v>-5271</v>
      </c>
      <c r="G25" s="102">
        <f t="shared" si="4"/>
        <v>-3612</v>
      </c>
      <c r="H25" s="102">
        <f t="shared" si="4"/>
        <v>-13444</v>
      </c>
      <c r="I25" s="102">
        <f t="shared" si="4"/>
        <v>-13532</v>
      </c>
      <c r="J25" s="102">
        <f t="shared" si="4"/>
        <v>-14208</v>
      </c>
      <c r="K25" s="102">
        <f t="shared" si="4"/>
        <v>29538</v>
      </c>
      <c r="L25" s="102">
        <f t="shared" si="4"/>
        <v>-2199</v>
      </c>
      <c r="M25" s="102">
        <f t="shared" si="4"/>
        <v>-2113</v>
      </c>
      <c r="N25" s="102">
        <f t="shared" si="4"/>
        <v>-2113</v>
      </c>
      <c r="O25" s="103">
        <f t="shared" si="4"/>
        <v>0</v>
      </c>
    </row>
    <row r="26" ht="15">
      <c r="A26" s="104"/>
    </row>
    <row r="27" spans="2:15" ht="15">
      <c r="B27" s="105"/>
      <c r="C27" s="106"/>
      <c r="D27" s="106"/>
      <c r="O27" s="75"/>
    </row>
    <row r="28" ht="15">
      <c r="O28" s="75"/>
    </row>
    <row r="29" ht="15">
      <c r="O29" s="75"/>
    </row>
    <row r="30" ht="15">
      <c r="O30" s="75"/>
    </row>
    <row r="31" ht="15">
      <c r="O31" s="75"/>
    </row>
    <row r="32" ht="15">
      <c r="O32" s="75"/>
    </row>
    <row r="33" ht="15">
      <c r="O33" s="75"/>
    </row>
    <row r="34" ht="15">
      <c r="O34" s="75"/>
    </row>
    <row r="35" ht="15">
      <c r="O35" s="75"/>
    </row>
    <row r="36" ht="15">
      <c r="O36" s="75"/>
    </row>
    <row r="37" ht="15">
      <c r="O37" s="75"/>
    </row>
    <row r="38" ht="15">
      <c r="O38" s="75"/>
    </row>
    <row r="39" ht="15">
      <c r="O39" s="75"/>
    </row>
    <row r="40" ht="15">
      <c r="O40" s="75"/>
    </row>
    <row r="41" ht="15">
      <c r="O41" s="75"/>
    </row>
    <row r="42" ht="15">
      <c r="O42" s="75"/>
    </row>
    <row r="43" ht="15">
      <c r="O43" s="75"/>
    </row>
    <row r="44" ht="15">
      <c r="O44" s="75"/>
    </row>
    <row r="45" ht="15">
      <c r="O45" s="75"/>
    </row>
    <row r="46" ht="15">
      <c r="O46" s="75"/>
    </row>
    <row r="47" ht="15">
      <c r="O47" s="75"/>
    </row>
    <row r="48" ht="15">
      <c r="O48" s="75"/>
    </row>
    <row r="49" ht="15">
      <c r="O49" s="75"/>
    </row>
    <row r="50" ht="15">
      <c r="O50" s="75"/>
    </row>
    <row r="51" ht="15">
      <c r="O51" s="75"/>
    </row>
    <row r="52" ht="15">
      <c r="O52" s="75"/>
    </row>
    <row r="53" ht="15">
      <c r="O53" s="75"/>
    </row>
    <row r="54" ht="15">
      <c r="O54" s="75"/>
    </row>
    <row r="55" ht="15">
      <c r="O55" s="75"/>
    </row>
    <row r="56" ht="15">
      <c r="O56" s="75"/>
    </row>
    <row r="57" ht="15">
      <c r="O57" s="75"/>
    </row>
    <row r="58" ht="15">
      <c r="O58" s="75"/>
    </row>
    <row r="59" ht="15">
      <c r="O59" s="75"/>
    </row>
    <row r="60" ht="15">
      <c r="O60" s="75"/>
    </row>
    <row r="61" ht="15">
      <c r="O61" s="75"/>
    </row>
    <row r="62" ht="15">
      <c r="O62" s="75"/>
    </row>
    <row r="63" ht="15">
      <c r="O63" s="75"/>
    </row>
    <row r="64" ht="15">
      <c r="O64" s="75"/>
    </row>
    <row r="65" ht="15">
      <c r="O65" s="75"/>
    </row>
    <row r="66" ht="15">
      <c r="O66" s="75"/>
    </row>
    <row r="67" ht="15">
      <c r="O67" s="75"/>
    </row>
    <row r="68" ht="15">
      <c r="O68" s="75"/>
    </row>
    <row r="69" ht="15">
      <c r="O69" s="75"/>
    </row>
    <row r="70" ht="15">
      <c r="O70" s="75"/>
    </row>
    <row r="71" ht="15">
      <c r="O71" s="75"/>
    </row>
    <row r="72" ht="15">
      <c r="O72" s="75"/>
    </row>
    <row r="73" ht="15">
      <c r="O73" s="75"/>
    </row>
    <row r="74" ht="15">
      <c r="O74" s="75"/>
    </row>
    <row r="75" ht="15">
      <c r="O75" s="75"/>
    </row>
    <row r="76" ht="15">
      <c r="O76" s="75"/>
    </row>
    <row r="77" ht="15">
      <c r="O77" s="75"/>
    </row>
    <row r="78" ht="15">
      <c r="O78" s="75"/>
    </row>
    <row r="79" ht="15">
      <c r="O79" s="75"/>
    </row>
    <row r="80" ht="15">
      <c r="O80" s="75"/>
    </row>
  </sheetData>
  <sheetProtection/>
  <mergeCells count="3">
    <mergeCell ref="B4:O4"/>
    <mergeCell ref="B14:O14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2" sqref="A2:C2"/>
    </sheetView>
  </sheetViews>
  <sheetFormatPr defaultColWidth="8.00390625" defaultRowHeight="12.75"/>
  <cols>
    <col min="1" max="1" width="5.7109375" style="107" customWidth="1"/>
    <col min="2" max="2" width="37.140625" style="107" customWidth="1"/>
    <col min="3" max="3" width="12.7109375" style="107" customWidth="1"/>
    <col min="4" max="4" width="14.28125" style="107" customWidth="1"/>
    <col min="5" max="16384" width="8.00390625" style="107" customWidth="1"/>
  </cols>
  <sheetData>
    <row r="1" spans="1:3" ht="45" customHeight="1">
      <c r="A1" s="323" t="s">
        <v>585</v>
      </c>
      <c r="B1" s="323"/>
      <c r="C1" s="323"/>
    </row>
    <row r="2" spans="1:3" ht="17.25" customHeight="1">
      <c r="A2" s="323" t="s">
        <v>628</v>
      </c>
      <c r="B2" s="323"/>
      <c r="C2" s="323"/>
    </row>
    <row r="3" spans="1:3" ht="13.5" thickBot="1">
      <c r="A3" s="108"/>
      <c r="B3" s="108"/>
      <c r="C3" s="154" t="s">
        <v>547</v>
      </c>
    </row>
    <row r="4" spans="1:4" ht="42.75" customHeight="1" thickBot="1">
      <c r="A4" s="109" t="s">
        <v>382</v>
      </c>
      <c r="B4" s="110" t="s">
        <v>474</v>
      </c>
      <c r="C4" s="111" t="s">
        <v>564</v>
      </c>
      <c r="D4" s="111" t="s">
        <v>565</v>
      </c>
    </row>
    <row r="5" spans="1:4" ht="15.75" customHeight="1" thickBot="1">
      <c r="A5" s="145" t="s">
        <v>389</v>
      </c>
      <c r="B5" s="146" t="s">
        <v>545</v>
      </c>
      <c r="C5" s="147"/>
      <c r="D5" s="173">
        <v>350</v>
      </c>
    </row>
    <row r="6" spans="1:4" ht="15.75" customHeight="1" thickBot="1">
      <c r="A6" s="145" t="s">
        <v>392</v>
      </c>
      <c r="B6" s="148" t="s">
        <v>546</v>
      </c>
      <c r="C6" s="149"/>
      <c r="D6" s="173">
        <v>400</v>
      </c>
    </row>
    <row r="7" spans="1:4" ht="15.75" customHeight="1" thickBot="1">
      <c r="A7" s="145" t="s">
        <v>386</v>
      </c>
      <c r="B7" s="148" t="s">
        <v>548</v>
      </c>
      <c r="C7" s="149"/>
      <c r="D7" s="173">
        <v>220</v>
      </c>
    </row>
    <row r="8" spans="1:4" ht="15.75" customHeight="1" thickBot="1">
      <c r="A8" s="145" t="s">
        <v>387</v>
      </c>
      <c r="B8" s="148" t="s">
        <v>549</v>
      </c>
      <c r="C8" s="149"/>
      <c r="D8" s="173">
        <v>20</v>
      </c>
    </row>
    <row r="9" spans="1:4" ht="15.75" customHeight="1" thickBot="1">
      <c r="A9" s="145" t="s">
        <v>388</v>
      </c>
      <c r="B9" s="148" t="s">
        <v>550</v>
      </c>
      <c r="C9" s="149"/>
      <c r="D9" s="173">
        <v>50</v>
      </c>
    </row>
    <row r="10" spans="1:4" ht="15.75" customHeight="1" thickBot="1">
      <c r="A10" s="145" t="s">
        <v>396</v>
      </c>
      <c r="B10" s="148" t="s">
        <v>551</v>
      </c>
      <c r="C10" s="149"/>
      <c r="D10" s="173">
        <v>50</v>
      </c>
    </row>
    <row r="11" spans="1:4" ht="15.75" customHeight="1" thickBot="1">
      <c r="A11" s="145" t="s">
        <v>397</v>
      </c>
      <c r="B11" s="148" t="s">
        <v>552</v>
      </c>
      <c r="C11" s="149"/>
      <c r="D11" s="173">
        <v>100</v>
      </c>
    </row>
    <row r="12" spans="1:4" ht="15.75" customHeight="1" thickBot="1">
      <c r="A12" s="145" t="s">
        <v>398</v>
      </c>
      <c r="B12" s="148" t="s">
        <v>553</v>
      </c>
      <c r="C12" s="149"/>
      <c r="D12" s="173">
        <v>100</v>
      </c>
    </row>
    <row r="13" spans="1:4" ht="15.75" customHeight="1" thickBot="1">
      <c r="A13" s="145" t="s">
        <v>399</v>
      </c>
      <c r="B13" s="148" t="s">
        <v>554</v>
      </c>
      <c r="C13" s="149"/>
      <c r="D13" s="173">
        <v>1200</v>
      </c>
    </row>
    <row r="14" spans="1:4" ht="15.75" customHeight="1" thickBot="1">
      <c r="A14" s="145" t="s">
        <v>400</v>
      </c>
      <c r="B14" s="148" t="s">
        <v>560</v>
      </c>
      <c r="C14" s="149"/>
      <c r="D14" s="173">
        <v>200</v>
      </c>
    </row>
    <row r="15" spans="1:4" ht="15.75" customHeight="1" thickBot="1">
      <c r="A15" s="145" t="s">
        <v>401</v>
      </c>
      <c r="B15" s="148"/>
      <c r="C15" s="149"/>
      <c r="D15" s="173"/>
    </row>
    <row r="16" spans="1:4" ht="15.75" customHeight="1" thickBot="1">
      <c r="A16" s="145" t="s">
        <v>402</v>
      </c>
      <c r="B16" s="148"/>
      <c r="C16" s="149"/>
      <c r="D16" s="173"/>
    </row>
    <row r="17" spans="1:4" ht="15.75" customHeight="1" thickBot="1">
      <c r="A17" s="145" t="s">
        <v>403</v>
      </c>
      <c r="B17" s="148"/>
      <c r="C17" s="149"/>
      <c r="D17" s="173"/>
    </row>
    <row r="18" spans="1:4" ht="15.75" customHeight="1" thickBot="1">
      <c r="A18" s="145" t="s">
        <v>404</v>
      </c>
      <c r="B18" s="148"/>
      <c r="C18" s="149"/>
      <c r="D18" s="173"/>
    </row>
    <row r="19" spans="1:4" ht="15.75" customHeight="1" thickBot="1">
      <c r="A19" s="145" t="s">
        <v>405</v>
      </c>
      <c r="B19" s="148"/>
      <c r="C19" s="149"/>
      <c r="D19" s="173"/>
    </row>
    <row r="20" spans="1:4" ht="15.75" customHeight="1" thickBot="1">
      <c r="A20" s="145" t="s">
        <v>406</v>
      </c>
      <c r="B20" s="148"/>
      <c r="C20" s="149"/>
      <c r="D20" s="173"/>
    </row>
    <row r="21" spans="1:4" ht="15.75" customHeight="1" thickBot="1">
      <c r="A21" s="145" t="s">
        <v>407</v>
      </c>
      <c r="B21" s="148"/>
      <c r="C21" s="149"/>
      <c r="D21" s="173"/>
    </row>
    <row r="22" spans="1:4" ht="15.75" customHeight="1" thickBot="1">
      <c r="A22" s="145" t="s">
        <v>408</v>
      </c>
      <c r="B22" s="148"/>
      <c r="C22" s="149"/>
      <c r="D22" s="173"/>
    </row>
    <row r="23" spans="1:4" ht="15.75" customHeight="1" thickBot="1">
      <c r="A23" s="145" t="s">
        <v>409</v>
      </c>
      <c r="B23" s="148"/>
      <c r="C23" s="149"/>
      <c r="D23" s="173"/>
    </row>
    <row r="24" spans="1:4" ht="15.75" customHeight="1" thickBot="1">
      <c r="A24" s="145" t="s">
        <v>410</v>
      </c>
      <c r="B24" s="148"/>
      <c r="C24" s="149"/>
      <c r="D24" s="173"/>
    </row>
    <row r="25" spans="1:4" ht="15.75" customHeight="1" thickBot="1">
      <c r="A25" s="145" t="s">
        <v>411</v>
      </c>
      <c r="B25" s="148"/>
      <c r="C25" s="149"/>
      <c r="D25" s="173"/>
    </row>
    <row r="26" spans="1:4" ht="15.75" customHeight="1" thickBot="1">
      <c r="A26" s="145" t="s">
        <v>412</v>
      </c>
      <c r="B26" s="148"/>
      <c r="C26" s="149"/>
      <c r="D26" s="173"/>
    </row>
    <row r="27" spans="1:4" ht="15.75" customHeight="1" thickBot="1">
      <c r="A27" s="145" t="s">
        <v>413</v>
      </c>
      <c r="B27" s="148"/>
      <c r="C27" s="149"/>
      <c r="D27" s="173"/>
    </row>
    <row r="28" spans="1:4" ht="15.75" customHeight="1" thickBot="1">
      <c r="A28" s="145" t="s">
        <v>414</v>
      </c>
      <c r="B28" s="148"/>
      <c r="C28" s="149"/>
      <c r="D28" s="173"/>
    </row>
    <row r="29" spans="1:4" ht="15.75" customHeight="1" thickBot="1">
      <c r="A29" s="145" t="s">
        <v>415</v>
      </c>
      <c r="B29" s="148"/>
      <c r="C29" s="149"/>
      <c r="D29" s="173"/>
    </row>
    <row r="30" spans="1:4" ht="15.75" customHeight="1" thickBot="1">
      <c r="A30" s="145" t="s">
        <v>416</v>
      </c>
      <c r="B30" s="148"/>
      <c r="C30" s="149"/>
      <c r="D30" s="173"/>
    </row>
    <row r="31" spans="1:4" ht="15.75" customHeight="1" thickBot="1">
      <c r="A31" s="145" t="s">
        <v>419</v>
      </c>
      <c r="B31" s="148"/>
      <c r="C31" s="149"/>
      <c r="D31" s="173"/>
    </row>
    <row r="32" spans="1:4" ht="15.75" customHeight="1" thickBot="1">
      <c r="A32" s="145" t="s">
        <v>425</v>
      </c>
      <c r="B32" s="148"/>
      <c r="C32" s="149"/>
      <c r="D32" s="173"/>
    </row>
    <row r="33" spans="1:4" ht="15.75" customHeight="1" thickBot="1">
      <c r="A33" s="145" t="s">
        <v>426</v>
      </c>
      <c r="B33" s="148"/>
      <c r="C33" s="149"/>
      <c r="D33" s="173"/>
    </row>
    <row r="34" spans="1:4" ht="15.75" customHeight="1" thickBot="1">
      <c r="A34" s="145" t="s">
        <v>427</v>
      </c>
      <c r="B34" s="148"/>
      <c r="C34" s="150"/>
      <c r="D34" s="173"/>
    </row>
    <row r="35" spans="1:4" ht="15.75" customHeight="1" thickBot="1">
      <c r="A35" s="145" t="s">
        <v>428</v>
      </c>
      <c r="B35" s="148"/>
      <c r="C35" s="150"/>
      <c r="D35" s="173"/>
    </row>
    <row r="36" spans="1:4" ht="15.75" customHeight="1" thickBot="1">
      <c r="A36" s="145" t="s">
        <v>475</v>
      </c>
      <c r="B36" s="148"/>
      <c r="C36" s="150"/>
      <c r="D36" s="173"/>
    </row>
    <row r="37" spans="1:4" ht="15.75" customHeight="1" thickBot="1">
      <c r="A37" s="151" t="s">
        <v>476</v>
      </c>
      <c r="B37" s="152"/>
      <c r="C37" s="153"/>
      <c r="D37" s="173"/>
    </row>
    <row r="38" spans="1:4" ht="15.75" customHeight="1" thickBot="1">
      <c r="A38" s="321" t="s">
        <v>452</v>
      </c>
      <c r="B38" s="322"/>
      <c r="C38" s="112">
        <f>SUM(C5:C37)</f>
        <v>0</v>
      </c>
      <c r="D38" s="112">
        <f>SUM(D5:D37)</f>
        <v>2690</v>
      </c>
    </row>
    <row r="39" ht="12.75">
      <c r="A39" s="107" t="s">
        <v>477</v>
      </c>
    </row>
  </sheetData>
  <sheetProtection/>
  <mergeCells count="3">
    <mergeCell ref="A38:B38"/>
    <mergeCell ref="A1:C1"/>
    <mergeCell ref="A2:C2"/>
  </mergeCells>
  <conditionalFormatting sqref="C38: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Hivatal</cp:lastModifiedBy>
  <cp:lastPrinted>2014-08-19T09:00:18Z</cp:lastPrinted>
  <dcterms:created xsi:type="dcterms:W3CDTF">2014-01-23T09:02:17Z</dcterms:created>
  <dcterms:modified xsi:type="dcterms:W3CDTF">2015-02-13T10:04:18Z</dcterms:modified>
  <cp:category/>
  <cp:version/>
  <cp:contentType/>
  <cp:contentStatus/>
</cp:coreProperties>
</file>