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>
    <definedName name="_xlnm.Print_Titles" localSheetId="0">'Munka1'!$7:$7</definedName>
    <definedName name="_xlnm.Print_Area" localSheetId="0">'Munka1'!$A$1:$D$227</definedName>
  </definedNames>
  <calcPr fullCalcOnLoad="1"/>
</workbook>
</file>

<file path=xl/sharedStrings.xml><?xml version="1.0" encoding="utf-8"?>
<sst xmlns="http://schemas.openxmlformats.org/spreadsheetml/2006/main" count="229" uniqueCount="111">
  <si>
    <t>I.</t>
  </si>
  <si>
    <t>Egyéb fejlesztési kiadások összesen:</t>
  </si>
  <si>
    <t>II.</t>
  </si>
  <si>
    <t>III.</t>
  </si>
  <si>
    <t>Egyéb fejlesztési kiadások</t>
  </si>
  <si>
    <t>3)</t>
  </si>
  <si>
    <t>4)</t>
  </si>
  <si>
    <t>5)</t>
  </si>
  <si>
    <t>6)</t>
  </si>
  <si>
    <t>7)</t>
  </si>
  <si>
    <t>1)</t>
  </si>
  <si>
    <t>2)</t>
  </si>
  <si>
    <t>8)</t>
  </si>
  <si>
    <t>9)</t>
  </si>
  <si>
    <t>Forrás összetétele:</t>
  </si>
  <si>
    <t>Megnevezés</t>
  </si>
  <si>
    <t>Eredeti előirányzat</t>
  </si>
  <si>
    <t>Városrendezési terv elkészítése</t>
  </si>
  <si>
    <t>Számítástechnikai eszközök beszerzése</t>
  </si>
  <si>
    <t>A)</t>
  </si>
  <si>
    <t>B)</t>
  </si>
  <si>
    <t>Egyéb beruházási feladatok</t>
  </si>
  <si>
    <t xml:space="preserve"> - Pályázaton igényelhető támogatás</t>
  </si>
  <si>
    <t>Támogatási szerződéssel rendelkező nyertes pályázatok</t>
  </si>
  <si>
    <t>Fiatal házasok lakáshoz jutásának támogatása</t>
  </si>
  <si>
    <t>Egyéb beruházási feladatok összesen</t>
  </si>
  <si>
    <t>Balesetveszélyes csomópontok tervezése Püspökladányban gyalogosok védelmében és forgalom csillapítására</t>
  </si>
  <si>
    <t>Belvízelvezetés fennmaradási engedélyes tervkészítés</t>
  </si>
  <si>
    <t xml:space="preserve"> - Önkormányzati saját forrás</t>
  </si>
  <si>
    <t>IV)</t>
  </si>
  <si>
    <t>V)</t>
  </si>
  <si>
    <t xml:space="preserve"> </t>
  </si>
  <si>
    <t>VI)</t>
  </si>
  <si>
    <t>Kötelezettséggel nem terhelt kötvényforrás</t>
  </si>
  <si>
    <t>Egyéb belvízelvezető árkok felújítása, karbantartása</t>
  </si>
  <si>
    <t>2005-ben útépítésre felvett hitel tőke törlesztő része</t>
  </si>
  <si>
    <t>2005-ben útépítésre felvett hitel után fizetendő kamat</t>
  </si>
  <si>
    <t>2005-ben szennyvízhálózat építésre felvett hitel tőke törlesztő része</t>
  </si>
  <si>
    <t>2005-ben szennyvízhálózat építésre felvett hitel után fizetendő kamat</t>
  </si>
  <si>
    <t>Fejlesztésekhez kapcsolódó tartalék alap</t>
  </si>
  <si>
    <t>Támogatási szerződéssel rendelkező nyertes pályázatok összesen:</t>
  </si>
  <si>
    <t xml:space="preserve">I. </t>
  </si>
  <si>
    <t xml:space="preserve">II. </t>
  </si>
  <si>
    <t>3. melléklet</t>
  </si>
  <si>
    <t>10)</t>
  </si>
  <si>
    <t xml:space="preserve"> - Önkormányzati saját forrás többletfeladatokra</t>
  </si>
  <si>
    <t>11)</t>
  </si>
  <si>
    <t>12)</t>
  </si>
  <si>
    <t xml:space="preserve"> - Áfa</t>
  </si>
  <si>
    <t>Közbeszerzési díjak</t>
  </si>
  <si>
    <t>Hatósági, eljárási díjak</t>
  </si>
  <si>
    <t>Pályázatírás</t>
  </si>
  <si>
    <t xml:space="preserve"> - Pályázaton lehívható támogatás</t>
  </si>
  <si>
    <t>Az önkormányzat által benyújtandó pályázatok</t>
  </si>
  <si>
    <t>Támogatási szerződéssel nem rendelkező nyertes pályázat</t>
  </si>
  <si>
    <t>Támogatási szerződéssel nem rendelkező nyertes pályázat összesen:</t>
  </si>
  <si>
    <t>C)</t>
  </si>
  <si>
    <t>Az önkormányzat által benyújtandó pályázatok összesen:</t>
  </si>
  <si>
    <t>Gyógyfürdő fejlesztés</t>
  </si>
  <si>
    <t xml:space="preserve"> - Előző évi pénzmaradvány</t>
  </si>
  <si>
    <t xml:space="preserve">PÜSPÖKLADÁNY VÁROS ÖNKORMÁNYZATA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</si>
  <si>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ILLETVE FEJLESZTÉSI JELLEGŰ KIADÁSAI</t>
  </si>
  <si>
    <t>Egyesített Óvodai Intézmény főzőüst beszerzése</t>
  </si>
  <si>
    <t>Főtér díszkivilágításához 6 db fényvető vásárlása</t>
  </si>
  <si>
    <t xml:space="preserve">2013. ÉVRE TERVEZETT FEJLESZTÉSEI,  </t>
  </si>
  <si>
    <t xml:space="preserve"> 2012. évről áthúzódó beruházások:</t>
  </si>
  <si>
    <t>"Bio-és megújuló energiafelhasználás STARTmunka mintaprogram támogatása" - kazánprogram 2.2</t>
  </si>
  <si>
    <t>2012. évről áthúzódó beruházások összesen (A+B+C):</t>
  </si>
  <si>
    <t>2013. évi STARTmunka program mezőgazdasági munkák projekt</t>
  </si>
  <si>
    <t>Kötvényforrás terhére vállalt kötelezettségek 2014. évre</t>
  </si>
  <si>
    <t xml:space="preserve"> - BM EU önerő</t>
  </si>
  <si>
    <t xml:space="preserve"> - BM EU önerő támogatás</t>
  </si>
  <si>
    <t>2013. évben felmerülő kötvény kamat költsége</t>
  </si>
  <si>
    <t>FEJLESZTÉSI  ÉS FINANSZÍROZÁSI KIADÁSOK ÖSSZESEN  I-VII:.</t>
  </si>
  <si>
    <t>Építéshatóság informatikai és egyéb eszközbeszerzése</t>
  </si>
  <si>
    <t>Adatok e Ft-ban</t>
  </si>
  <si>
    <t xml:space="preserve">Debreceni utca 1. szám alatti ideiglenes törmelék-lerakóhely rekultivációja a 117/2012. (IX. 13.) önk. testületi határozat alapján  </t>
  </si>
  <si>
    <t>Városmarketing koncepciójának elkészítése 126/2011.(XI.24) önk. testületi határozat alapján</t>
  </si>
  <si>
    <t>Karacs Ferenc rézmetsző, térképkészítő szobrának elkészítése 145/2012. (XI.8.) önk. testületi határozat alapján</t>
  </si>
  <si>
    <t>"Püspökladány belterületi vízrendezése" (ÉAOP) 71/2011. (VI.30.) önk. testületi határozat alapján</t>
  </si>
  <si>
    <t>"Püspökladány, Petritelepi településrész és Déli városrész bekapcsolása a város gyűjtő út hálózatába" (ÉAOP) 11/2011. (VI.30.) önk. testületi határozat alapján</t>
  </si>
  <si>
    <t>"Öntsünk tiszta vizet a pohárba" (KEOP) 51/2011.(V.26.) önk. testületi határozat alapján</t>
  </si>
  <si>
    <t>Püspökladány belterületi kerékpárút hálózat fejlesztése (ÉAOP) 11/2011 (II.24) önk. testületi határozat alapján</t>
  </si>
  <si>
    <t>Városi Sporttelep felújítási munkáinak garanciális javítása 134/2012. (X.11.) önk. testületi határozat alapján</t>
  </si>
  <si>
    <t>Gázmotoros kiserőmű telepítése (KEOP)  48/2011. (V.26.) önk. testületi határozat alapján</t>
  </si>
  <si>
    <t>Megújuló energiaalapú hő és melegvízellátás fejlesztése (KEOP) 122/2011.(XI.3) önk. testületi határozat alapján</t>
  </si>
  <si>
    <t>HURO/1101 sz. Magyarország-Románia Határon Átnyúló Együttműködési Program 1/2012. (I.16.) önk. testületi határozat alapján</t>
  </si>
  <si>
    <t>Finanszírozási célú pénzügyi műveletek</t>
  </si>
  <si>
    <t>2008-ban útépítésre felvett hitel után fizetendő kamat</t>
  </si>
  <si>
    <t>2009-ben gyűjtőút és kerékpárút építéshez felvett hitel után fizetendő kamat</t>
  </si>
  <si>
    <t>2009-ben gyűjtőút és kerékpárút építéshez felvett hitel tőke törlesztő része</t>
  </si>
  <si>
    <t>Finanszírozási célú pénzügyi műveletek összesen:</t>
  </si>
  <si>
    <t xml:space="preserve">11) </t>
  </si>
  <si>
    <t>Fejlesztési kiadások összesen:  I-VI:.</t>
  </si>
  <si>
    <t>VII.</t>
  </si>
  <si>
    <t>Bentlakásos otthon létesítése 124/2012. (IX.27.) önk. testületi hat.alapján</t>
  </si>
  <si>
    <t>2013-ban induló beruházások összesen (A) :</t>
  </si>
  <si>
    <t>14)</t>
  </si>
  <si>
    <t>13)</t>
  </si>
  <si>
    <t>Püspökladány Város Önkormányzatának Hivatásos Tűzoltósága épületének felújítása, bővítése (Országos Katasztrófavédelmi Főigazgatóság) 70/2011. (VI.30.) önk. testületi határozat alapján</t>
  </si>
  <si>
    <t>Püspökladányi Egészségügyi Alapellátás fejlesztése (ÉAOP) 108/2012. (VIII.30.) önk.testületi határozat alapján</t>
  </si>
  <si>
    <t>Ökoturisztikai értékek fejlesztése Püspökladányban (ÉAOP) 113/2012. (IX.13.) önk. testületi határozat alapján</t>
  </si>
  <si>
    <t>Funkcióbővítő integrált települési fejlesztések (ÉAOP) 153/2012. (XI.29.) önk. testületi határozat alapján</t>
  </si>
  <si>
    <t xml:space="preserve">Püspökladány Újtelepi városrész szennyvízcsatorna hálózatának kiépítése (KEOP) 22/2011.(III.31.) önk. testületi határozat alapján                                                                                                                             </t>
  </si>
  <si>
    <t>Minimum eszközbeszerzés a járóbeteg szakrendeléseknél</t>
  </si>
  <si>
    <t>Önkormányzati utak építése</t>
  </si>
  <si>
    <t>2013-ban induló beruházások</t>
  </si>
  <si>
    <t>Napelemes megújuló energia beruházás</t>
  </si>
  <si>
    <t>2008-ban útépítésre felvett hitel  tőke törlesztő része</t>
  </si>
  <si>
    <t>Tüdőszűrőgép beszerzés</t>
  </si>
  <si>
    <t>a 2/2013. (II. 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</si>
</sst>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"/>
    <numFmt numFmtId="166" formatCode="#,##0\ _F_t"/>
  </numFmts>
  <fonts count="22">
    <font>
      <sz val="10"/>
      <name val="Arial CE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12"/>
      <name val="Times New Roman"/>
      <family val="1"/>
    </font>
    <font>
      <b/>
      <i/>
      <sz val="13"/>
      <color indexed="12"/>
      <name val="Times New Roman"/>
      <family val="1"/>
    </font>
    <font>
      <sz val="12"/>
      <color indexed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3" fontId="15" fillId="3" borderId="6" xfId="0" applyNumberFormat="1" applyFont="1" applyFill="1" applyBorder="1" applyAlignment="1">
      <alignment vertical="center"/>
    </xf>
    <xf numFmtId="3" fontId="15" fillId="0" borderId="6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 horizontal="right" vertical="center" wrapText="1"/>
    </xf>
    <xf numFmtId="3" fontId="15" fillId="3" borderId="6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vertical="center"/>
    </xf>
    <xf numFmtId="3" fontId="14" fillId="3" borderId="6" xfId="0" applyNumberFormat="1" applyFont="1" applyFill="1" applyBorder="1" applyAlignment="1">
      <alignment horizontal="right" vertical="center" wrapText="1"/>
    </xf>
    <xf numFmtId="3" fontId="14" fillId="0" borderId="19" xfId="0" applyNumberFormat="1" applyFont="1" applyFill="1" applyBorder="1" applyAlignment="1">
      <alignment horizontal="right" vertical="center" wrapText="1"/>
    </xf>
    <xf numFmtId="3" fontId="14" fillId="0" borderId="20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/>
    </xf>
    <xf numFmtId="3" fontId="15" fillId="2" borderId="11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 wrapText="1"/>
    </xf>
    <xf numFmtId="3" fontId="14" fillId="3" borderId="19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horizontal="right" vertical="center"/>
    </xf>
    <xf numFmtId="3" fontId="19" fillId="3" borderId="24" xfId="0" applyNumberFormat="1" applyFont="1" applyFill="1" applyBorder="1" applyAlignment="1">
      <alignment horizontal="right" vertical="center"/>
    </xf>
    <xf numFmtId="3" fontId="19" fillId="3" borderId="25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3" fontId="19" fillId="3" borderId="25" xfId="0" applyNumberFormat="1" applyFont="1" applyFill="1" applyBorder="1" applyAlignment="1">
      <alignment horizontal="right" vertical="center"/>
    </xf>
    <xf numFmtId="3" fontId="20" fillId="0" borderId="25" xfId="0" applyNumberFormat="1" applyFont="1" applyFill="1" applyBorder="1" applyAlignment="1">
      <alignment horizontal="right" vertical="center"/>
    </xf>
    <xf numFmtId="3" fontId="20" fillId="0" borderId="25" xfId="0" applyNumberFormat="1" applyFont="1" applyFill="1" applyBorder="1" applyAlignment="1">
      <alignment vertical="center"/>
    </xf>
    <xf numFmtId="3" fontId="19" fillId="3" borderId="25" xfId="0" applyNumberFormat="1" applyFont="1" applyFill="1" applyBorder="1" applyAlignment="1">
      <alignment vertical="center" wrapText="1"/>
    </xf>
    <xf numFmtId="3" fontId="21" fillId="0" borderId="24" xfId="0" applyNumberFormat="1" applyFont="1" applyFill="1" applyBorder="1" applyAlignment="1">
      <alignment horizontal="right" vertical="center"/>
    </xf>
    <xf numFmtId="3" fontId="20" fillId="0" borderId="26" xfId="0" applyNumberFormat="1" applyFont="1" applyFill="1" applyBorder="1" applyAlignment="1">
      <alignment horizontal="right" vertical="center"/>
    </xf>
    <xf numFmtId="3" fontId="19" fillId="3" borderId="27" xfId="0" applyNumberFormat="1" applyFont="1" applyFill="1" applyBorder="1" applyAlignment="1">
      <alignment horizontal="right" vertical="center"/>
    </xf>
    <xf numFmtId="3" fontId="20" fillId="0" borderId="27" xfId="0" applyNumberFormat="1" applyFont="1" applyFill="1" applyBorder="1" applyAlignment="1">
      <alignment horizontal="right" vertical="center"/>
    </xf>
    <xf numFmtId="3" fontId="21" fillId="0" borderId="26" xfId="0" applyNumberFormat="1" applyFont="1" applyFill="1" applyBorder="1" applyAlignment="1">
      <alignment horizontal="right" vertical="center"/>
    </xf>
    <xf numFmtId="3" fontId="21" fillId="0" borderId="25" xfId="0" applyNumberFormat="1" applyFont="1" applyFill="1" applyBorder="1" applyAlignment="1">
      <alignment horizontal="right" vertical="center"/>
    </xf>
    <xf numFmtId="3" fontId="20" fillId="0" borderId="28" xfId="0" applyNumberFormat="1" applyFont="1" applyFill="1" applyBorder="1" applyAlignment="1">
      <alignment horizontal="right" vertical="center"/>
    </xf>
    <xf numFmtId="3" fontId="20" fillId="2" borderId="22" xfId="0" applyNumberFormat="1" applyFont="1" applyFill="1" applyBorder="1" applyAlignment="1">
      <alignment horizontal="right" vertical="center"/>
    </xf>
    <xf numFmtId="3" fontId="20" fillId="0" borderId="29" xfId="0" applyNumberFormat="1" applyFont="1" applyFill="1" applyBorder="1" applyAlignment="1">
      <alignment horizontal="right" vertical="center"/>
    </xf>
    <xf numFmtId="3" fontId="19" fillId="0" borderId="25" xfId="0" applyNumberFormat="1" applyFont="1" applyFill="1" applyBorder="1" applyAlignment="1">
      <alignment horizontal="right" vertical="center"/>
    </xf>
    <xf numFmtId="3" fontId="19" fillId="0" borderId="30" xfId="0" applyNumberFormat="1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3" fontId="19" fillId="2" borderId="31" xfId="0" applyNumberFormat="1" applyFont="1" applyFill="1" applyBorder="1" applyAlignment="1">
      <alignment horizontal="right" vertical="center"/>
    </xf>
    <xf numFmtId="3" fontId="19" fillId="0" borderId="24" xfId="0" applyNumberFormat="1" applyFont="1" applyFill="1" applyBorder="1" applyAlignment="1">
      <alignment horizontal="right" vertical="center"/>
    </xf>
    <xf numFmtId="3" fontId="20" fillId="0" borderId="32" xfId="0" applyNumberFormat="1" applyFont="1" applyFill="1" applyBorder="1" applyAlignment="1">
      <alignment horizontal="right" vertical="center"/>
    </xf>
    <xf numFmtId="3" fontId="20" fillId="0" borderId="33" xfId="0" applyNumberFormat="1" applyFont="1" applyFill="1" applyBorder="1" applyAlignment="1">
      <alignment horizontal="right" vertical="center"/>
    </xf>
    <xf numFmtId="3" fontId="19" fillId="0" borderId="32" xfId="0" applyNumberFormat="1" applyFont="1" applyFill="1" applyBorder="1" applyAlignment="1">
      <alignment horizontal="right" vertical="center"/>
    </xf>
    <xf numFmtId="3" fontId="19" fillId="2" borderId="22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D227"/>
  <sheetViews>
    <sheetView tabSelected="1" view="pageBreakPreview" zoomScaleSheetLayoutView="100" workbookViewId="0" topLeftCell="A1">
      <pane ySplit="840" topLeftCell="BM148" activePane="topLeft" state="split"/>
      <selection pane="topLeft" activeCell="A3" sqref="A3:D3"/>
      <selection pane="bottomLeft" activeCell="B167" sqref="B167"/>
    </sheetView>
  </sheetViews>
  <sheetFormatPr defaultColWidth="9.00390625" defaultRowHeight="12.75"/>
  <cols>
    <col min="1" max="1" width="7.375" style="6" customWidth="1"/>
    <col min="2" max="2" width="78.625" style="1" customWidth="1"/>
    <col min="3" max="3" width="13.375" style="50" customWidth="1"/>
    <col min="4" max="4" width="14.75390625" style="118" customWidth="1"/>
    <col min="5" max="5" width="11.75390625" style="1" customWidth="1"/>
    <col min="6" max="16384" width="9.125" style="1" customWidth="1"/>
  </cols>
  <sheetData>
    <row r="1" ht="16.5">
      <c r="D1" s="119" t="s">
        <v>43</v>
      </c>
    </row>
    <row r="2" ht="16.5">
      <c r="D2" s="119" t="s">
        <v>110</v>
      </c>
    </row>
    <row r="3" spans="1:4" ht="21" customHeight="1">
      <c r="A3" s="122" t="s">
        <v>60</v>
      </c>
      <c r="B3" s="122"/>
      <c r="C3" s="122"/>
      <c r="D3" s="122"/>
    </row>
    <row r="4" spans="1:4" ht="18.75" customHeight="1">
      <c r="A4" s="122" t="s">
        <v>64</v>
      </c>
      <c r="B4" s="122"/>
      <c r="C4" s="122"/>
      <c r="D4" s="122"/>
    </row>
    <row r="5" spans="1:4" ht="20.25" customHeight="1">
      <c r="A5" s="122" t="s">
        <v>61</v>
      </c>
      <c r="B5" s="122"/>
      <c r="C5" s="122"/>
      <c r="D5" s="122"/>
    </row>
    <row r="6" spans="2:4" ht="17.25" thickBot="1">
      <c r="B6" s="3"/>
      <c r="D6" s="4" t="s">
        <v>75</v>
      </c>
    </row>
    <row r="7" spans="1:4" s="7" customFormat="1" ht="29.25" customHeight="1" thickBot="1">
      <c r="A7" s="120" t="s">
        <v>15</v>
      </c>
      <c r="B7" s="121"/>
      <c r="C7" s="51"/>
      <c r="D7" s="88" t="s">
        <v>16</v>
      </c>
    </row>
    <row r="8" spans="1:4" ht="15" customHeight="1">
      <c r="A8" s="8" t="s">
        <v>0</v>
      </c>
      <c r="B8" s="9" t="s">
        <v>65</v>
      </c>
      <c r="C8" s="52"/>
      <c r="D8" s="89"/>
    </row>
    <row r="9" spans="1:4" ht="15" customHeight="1">
      <c r="A9" s="10" t="s">
        <v>19</v>
      </c>
      <c r="B9" s="11" t="s">
        <v>23</v>
      </c>
      <c r="C9" s="53"/>
      <c r="D9" s="90"/>
    </row>
    <row r="10" spans="1:4" ht="15" customHeight="1">
      <c r="A10" s="10"/>
      <c r="B10" s="12"/>
      <c r="C10" s="53"/>
      <c r="D10" s="90"/>
    </row>
    <row r="11" spans="1:4" ht="33" customHeight="1">
      <c r="A11" s="46" t="s">
        <v>10</v>
      </c>
      <c r="B11" s="47" t="s">
        <v>103</v>
      </c>
      <c r="C11" s="54"/>
      <c r="D11" s="91">
        <f>SUM(C13:C18)</f>
        <v>446999</v>
      </c>
    </row>
    <row r="12" spans="1:4" ht="15" customHeight="1">
      <c r="A12" s="10"/>
      <c r="B12" s="13" t="s">
        <v>14</v>
      </c>
      <c r="C12" s="53"/>
      <c r="D12" s="90"/>
    </row>
    <row r="13" spans="1:4" ht="15" customHeight="1">
      <c r="A13" s="10"/>
      <c r="B13" s="12" t="s">
        <v>52</v>
      </c>
      <c r="C13" s="53">
        <v>297299</v>
      </c>
      <c r="D13" s="90"/>
    </row>
    <row r="14" spans="1:4" ht="15" customHeight="1">
      <c r="A14" s="14"/>
      <c r="B14" s="15" t="s">
        <v>28</v>
      </c>
      <c r="C14" s="53">
        <v>23568</v>
      </c>
      <c r="D14" s="90"/>
    </row>
    <row r="15" spans="1:4" ht="15" customHeight="1">
      <c r="A15" s="14"/>
      <c r="B15" s="15" t="s">
        <v>45</v>
      </c>
      <c r="C15" s="53">
        <v>2280</v>
      </c>
      <c r="D15" s="90"/>
    </row>
    <row r="16" spans="1:4" ht="15" customHeight="1">
      <c r="A16" s="14"/>
      <c r="B16" s="16" t="s">
        <v>48</v>
      </c>
      <c r="C16" s="56">
        <v>94990</v>
      </c>
      <c r="D16" s="90"/>
    </row>
    <row r="17" spans="1:4" ht="15" customHeight="1">
      <c r="A17" s="14"/>
      <c r="B17" s="12" t="s">
        <v>71</v>
      </c>
      <c r="C17" s="53">
        <v>28862</v>
      </c>
      <c r="D17" s="90"/>
    </row>
    <row r="18" spans="1:4" ht="15.75" customHeight="1">
      <c r="A18" s="10"/>
      <c r="B18" s="12"/>
      <c r="C18" s="53"/>
      <c r="D18" s="90"/>
    </row>
    <row r="19" spans="1:4" ht="31.5">
      <c r="A19" s="46" t="s">
        <v>11</v>
      </c>
      <c r="B19" s="49" t="s">
        <v>83</v>
      </c>
      <c r="C19" s="54"/>
      <c r="D19" s="91">
        <f>SUM(C21:C23)</f>
        <v>2362</v>
      </c>
    </row>
    <row r="20" spans="1:4" ht="15" customHeight="1">
      <c r="A20" s="10"/>
      <c r="B20" s="13" t="s">
        <v>14</v>
      </c>
      <c r="C20" s="55"/>
      <c r="D20" s="90"/>
    </row>
    <row r="21" spans="1:4" ht="15" customHeight="1">
      <c r="A21" s="10"/>
      <c r="B21" s="15" t="s">
        <v>59</v>
      </c>
      <c r="C21" s="56">
        <v>825</v>
      </c>
      <c r="D21" s="90"/>
    </row>
    <row r="22" spans="1:4" ht="15" customHeight="1">
      <c r="A22" s="10"/>
      <c r="B22" s="15" t="s">
        <v>28</v>
      </c>
      <c r="C22" s="53">
        <v>1537</v>
      </c>
      <c r="D22" s="90"/>
    </row>
    <row r="23" spans="1:4" ht="15" customHeight="1">
      <c r="A23" s="10"/>
      <c r="B23" s="16"/>
      <c r="C23" s="57"/>
      <c r="D23" s="90"/>
    </row>
    <row r="24" spans="1:4" ht="46.5" customHeight="1">
      <c r="A24" s="46" t="s">
        <v>5</v>
      </c>
      <c r="B24" s="47" t="s">
        <v>99</v>
      </c>
      <c r="C24" s="58"/>
      <c r="D24" s="91">
        <f>SUM(C25:C28)</f>
        <v>1630</v>
      </c>
    </row>
    <row r="25" spans="1:4" ht="15" customHeight="1">
      <c r="A25" s="10"/>
      <c r="B25" s="13" t="s">
        <v>14</v>
      </c>
      <c r="C25" s="57"/>
      <c r="D25" s="90"/>
    </row>
    <row r="26" spans="1:4" ht="15" customHeight="1">
      <c r="A26" s="10"/>
      <c r="B26" s="12" t="s">
        <v>52</v>
      </c>
      <c r="C26" s="57">
        <v>1223</v>
      </c>
      <c r="D26" s="90"/>
    </row>
    <row r="27" spans="1:4" ht="15" customHeight="1">
      <c r="A27" s="10"/>
      <c r="B27" s="15" t="s">
        <v>28</v>
      </c>
      <c r="C27" s="57">
        <v>407</v>
      </c>
      <c r="D27" s="90"/>
    </row>
    <row r="28" spans="1:4" ht="15" customHeight="1">
      <c r="A28" s="10"/>
      <c r="B28" s="15"/>
      <c r="C28" s="57"/>
      <c r="D28" s="90"/>
    </row>
    <row r="29" spans="1:4" ht="30" customHeight="1">
      <c r="A29" s="46" t="s">
        <v>6</v>
      </c>
      <c r="B29" s="48" t="s">
        <v>82</v>
      </c>
      <c r="C29" s="58"/>
      <c r="D29" s="92">
        <f>SUM(C31:C36)</f>
        <v>209740</v>
      </c>
    </row>
    <row r="30" spans="1:4" ht="15" customHeight="1">
      <c r="A30" s="10"/>
      <c r="B30" s="13" t="s">
        <v>14</v>
      </c>
      <c r="C30" s="57"/>
      <c r="D30" s="93"/>
    </row>
    <row r="31" spans="1:4" ht="15" customHeight="1">
      <c r="A31" s="10"/>
      <c r="B31" s="15" t="s">
        <v>59</v>
      </c>
      <c r="C31" s="57">
        <v>2278</v>
      </c>
      <c r="D31" s="93"/>
    </row>
    <row r="32" spans="1:4" ht="15" customHeight="1">
      <c r="A32" s="10"/>
      <c r="B32" s="12" t="s">
        <v>22</v>
      </c>
      <c r="C32" s="57">
        <v>161542</v>
      </c>
      <c r="D32" s="93"/>
    </row>
    <row r="33" spans="1:4" ht="15" customHeight="1">
      <c r="A33" s="10"/>
      <c r="B33" s="15" t="s">
        <v>28</v>
      </c>
      <c r="C33" s="57">
        <v>16843</v>
      </c>
      <c r="D33" s="93"/>
    </row>
    <row r="34" spans="1:4" ht="15" customHeight="1">
      <c r="A34" s="10"/>
      <c r="B34" s="15" t="s">
        <v>70</v>
      </c>
      <c r="C34" s="57">
        <v>1359</v>
      </c>
      <c r="D34" s="93"/>
    </row>
    <row r="35" spans="1:4" ht="15" customHeight="1">
      <c r="A35" s="10"/>
      <c r="B35" s="15" t="s">
        <v>45</v>
      </c>
      <c r="C35" s="57">
        <v>27718</v>
      </c>
      <c r="D35" s="93"/>
    </row>
    <row r="36" spans="1:4" ht="15" customHeight="1">
      <c r="A36" s="10"/>
      <c r="B36" s="15"/>
      <c r="C36" s="57"/>
      <c r="D36" s="90"/>
    </row>
    <row r="37" spans="1:4" ht="33" customHeight="1">
      <c r="A37" s="46" t="s">
        <v>7</v>
      </c>
      <c r="B37" s="47" t="s">
        <v>81</v>
      </c>
      <c r="C37" s="59"/>
      <c r="D37" s="94">
        <f>SUM(C39:C44)</f>
        <v>115204</v>
      </c>
    </row>
    <row r="38" spans="1:4" ht="15" customHeight="1">
      <c r="A38" s="10"/>
      <c r="B38" s="13" t="s">
        <v>14</v>
      </c>
      <c r="C38" s="53"/>
      <c r="D38" s="95"/>
    </row>
    <row r="39" spans="1:4" ht="15" customHeight="1">
      <c r="A39" s="10"/>
      <c r="B39" s="15" t="s">
        <v>59</v>
      </c>
      <c r="C39" s="53">
        <v>1349</v>
      </c>
      <c r="D39" s="95"/>
    </row>
    <row r="40" spans="1:4" ht="15" customHeight="1">
      <c r="A40" s="10"/>
      <c r="B40" s="12" t="s">
        <v>22</v>
      </c>
      <c r="C40" s="53">
        <v>77371</v>
      </c>
      <c r="D40" s="95"/>
    </row>
    <row r="41" spans="1:4" ht="15" customHeight="1">
      <c r="A41" s="10"/>
      <c r="B41" s="12" t="s">
        <v>71</v>
      </c>
      <c r="C41" s="53">
        <v>8238</v>
      </c>
      <c r="D41" s="95"/>
    </row>
    <row r="42" spans="1:4" ht="15" customHeight="1">
      <c r="A42" s="10"/>
      <c r="B42" s="15" t="s">
        <v>45</v>
      </c>
      <c r="C42" s="53">
        <v>4495</v>
      </c>
      <c r="D42" s="95"/>
    </row>
    <row r="43" spans="1:4" ht="15" customHeight="1">
      <c r="A43" s="10"/>
      <c r="B43" s="16" t="s">
        <v>48</v>
      </c>
      <c r="C43" s="53">
        <v>23751</v>
      </c>
      <c r="D43" s="95"/>
    </row>
    <row r="44" spans="1:4" ht="15" customHeight="1">
      <c r="A44" s="10"/>
      <c r="B44" s="15"/>
      <c r="C44" s="57"/>
      <c r="D44" s="90"/>
    </row>
    <row r="45" spans="1:4" ht="48.75" customHeight="1">
      <c r="A45" s="46" t="s">
        <v>8</v>
      </c>
      <c r="B45" s="48" t="s">
        <v>80</v>
      </c>
      <c r="C45" s="58"/>
      <c r="D45" s="92">
        <f>SUM(C47:C51)</f>
        <v>377466</v>
      </c>
    </row>
    <row r="46" spans="1:4" ht="15" customHeight="1">
      <c r="A46" s="10"/>
      <c r="B46" s="13" t="s">
        <v>14</v>
      </c>
      <c r="C46" s="57"/>
      <c r="D46" s="96"/>
    </row>
    <row r="47" spans="1:4" ht="15" customHeight="1">
      <c r="A47" s="10"/>
      <c r="B47" s="15" t="s">
        <v>59</v>
      </c>
      <c r="C47" s="57">
        <v>7040</v>
      </c>
      <c r="D47" s="96"/>
    </row>
    <row r="48" spans="1:4" ht="15" customHeight="1">
      <c r="A48" s="10"/>
      <c r="B48" s="12" t="s">
        <v>22</v>
      </c>
      <c r="C48" s="57">
        <v>329709</v>
      </c>
      <c r="D48" s="96"/>
    </row>
    <row r="49" spans="1:4" ht="15" customHeight="1">
      <c r="A49" s="10"/>
      <c r="B49" s="12" t="s">
        <v>71</v>
      </c>
      <c r="C49" s="57">
        <v>7010</v>
      </c>
      <c r="D49" s="96"/>
    </row>
    <row r="50" spans="1:4" ht="15" customHeight="1">
      <c r="A50" s="10"/>
      <c r="B50" s="15" t="s">
        <v>28</v>
      </c>
      <c r="C50" s="57">
        <v>30407</v>
      </c>
      <c r="D50" s="93"/>
    </row>
    <row r="51" spans="1:4" ht="15" customHeight="1">
      <c r="A51" s="10"/>
      <c r="B51" s="15" t="s">
        <v>45</v>
      </c>
      <c r="C51" s="57">
        <v>3300</v>
      </c>
      <c r="D51" s="93"/>
    </row>
    <row r="52" spans="1:4" ht="15" customHeight="1">
      <c r="A52" s="10"/>
      <c r="B52" s="15"/>
      <c r="C52" s="57"/>
      <c r="D52" s="93"/>
    </row>
    <row r="53" spans="1:4" ht="30" customHeight="1">
      <c r="A53" s="46" t="s">
        <v>9</v>
      </c>
      <c r="B53" s="48" t="s">
        <v>79</v>
      </c>
      <c r="C53" s="58"/>
      <c r="D53" s="92">
        <f>SUM(C55:C59)</f>
        <v>197264</v>
      </c>
    </row>
    <row r="54" spans="1:4" ht="15" customHeight="1">
      <c r="A54" s="10"/>
      <c r="B54" s="13" t="s">
        <v>14</v>
      </c>
      <c r="C54" s="57"/>
      <c r="D54" s="93"/>
    </row>
    <row r="55" spans="1:4" ht="15" customHeight="1">
      <c r="A55" s="10"/>
      <c r="B55" s="12" t="s">
        <v>22</v>
      </c>
      <c r="C55" s="57">
        <v>174031</v>
      </c>
      <c r="D55" s="93"/>
    </row>
    <row r="56" spans="1:4" ht="15" customHeight="1">
      <c r="A56" s="10"/>
      <c r="B56" s="12" t="s">
        <v>28</v>
      </c>
      <c r="C56" s="57">
        <v>6324</v>
      </c>
      <c r="D56" s="93"/>
    </row>
    <row r="57" spans="1:4" ht="15" customHeight="1">
      <c r="A57" s="10"/>
      <c r="B57" s="12" t="s">
        <v>71</v>
      </c>
      <c r="C57" s="57">
        <v>13013</v>
      </c>
      <c r="D57" s="93"/>
    </row>
    <row r="58" spans="1:4" ht="15" customHeight="1">
      <c r="A58" s="10"/>
      <c r="B58" s="15" t="s">
        <v>45</v>
      </c>
      <c r="C58" s="57">
        <v>3896</v>
      </c>
      <c r="D58" s="93"/>
    </row>
    <row r="59" spans="1:4" ht="15" customHeight="1">
      <c r="A59" s="10"/>
      <c r="B59" s="15"/>
      <c r="C59" s="57"/>
      <c r="D59" s="90"/>
    </row>
    <row r="60" spans="1:4" ht="30" customHeight="1">
      <c r="A60" s="46" t="s">
        <v>12</v>
      </c>
      <c r="B60" s="48" t="s">
        <v>66</v>
      </c>
      <c r="C60" s="58"/>
      <c r="D60" s="91">
        <f>SUM(C62:C65)</f>
        <v>6020</v>
      </c>
    </row>
    <row r="61" spans="1:4" ht="15" customHeight="1">
      <c r="A61" s="10"/>
      <c r="B61" s="13" t="s">
        <v>14</v>
      </c>
      <c r="C61" s="57"/>
      <c r="D61" s="90"/>
    </row>
    <row r="62" spans="1:4" ht="15" customHeight="1">
      <c r="A62" s="10"/>
      <c r="B62" s="15" t="s">
        <v>59</v>
      </c>
      <c r="C62" s="57">
        <v>4446</v>
      </c>
      <c r="D62" s="90"/>
    </row>
    <row r="63" spans="1:4" ht="15" customHeight="1">
      <c r="A63" s="10"/>
      <c r="B63" s="12" t="s">
        <v>22</v>
      </c>
      <c r="C63" s="57">
        <v>1514</v>
      </c>
      <c r="D63" s="90"/>
    </row>
    <row r="64" spans="1:4" ht="15" customHeight="1">
      <c r="A64" s="10"/>
      <c r="B64" s="15" t="s">
        <v>45</v>
      </c>
      <c r="C64" s="57">
        <v>60</v>
      </c>
      <c r="D64" s="90"/>
    </row>
    <row r="65" spans="1:4" ht="15" customHeight="1">
      <c r="A65" s="10"/>
      <c r="B65" s="15"/>
      <c r="C65" s="57"/>
      <c r="D65" s="90"/>
    </row>
    <row r="66" spans="1:4" ht="15" customHeight="1">
      <c r="A66" s="46" t="s">
        <v>13</v>
      </c>
      <c r="B66" s="47" t="s">
        <v>63</v>
      </c>
      <c r="C66" s="60"/>
      <c r="D66" s="97">
        <f>SUM(C68:C69)</f>
        <v>338</v>
      </c>
    </row>
    <row r="67" spans="1:4" ht="15" customHeight="1">
      <c r="A67" s="10"/>
      <c r="B67" s="13" t="s">
        <v>14</v>
      </c>
      <c r="C67" s="57"/>
      <c r="D67" s="93"/>
    </row>
    <row r="68" spans="1:4" ht="15" customHeight="1">
      <c r="A68" s="10"/>
      <c r="B68" s="15" t="s">
        <v>28</v>
      </c>
      <c r="C68" s="57">
        <v>338</v>
      </c>
      <c r="D68" s="93"/>
    </row>
    <row r="69" spans="1:4" ht="15" customHeight="1">
      <c r="A69" s="10"/>
      <c r="B69" s="15"/>
      <c r="C69" s="57"/>
      <c r="D69" s="90"/>
    </row>
    <row r="70" spans="1:4" s="5" customFormat="1" ht="15" customHeight="1">
      <c r="A70" s="79" t="s">
        <v>19</v>
      </c>
      <c r="B70" s="83" t="s">
        <v>40</v>
      </c>
      <c r="C70" s="84"/>
      <c r="D70" s="98">
        <f>D11+D19+D24+D29+D37+D45+D53+D60+D66</f>
        <v>1357023</v>
      </c>
    </row>
    <row r="71" spans="1:4" ht="15" customHeight="1">
      <c r="A71" s="10"/>
      <c r="B71" s="18"/>
      <c r="C71" s="57"/>
      <c r="D71" s="90"/>
    </row>
    <row r="72" spans="1:4" ht="15" customHeight="1">
      <c r="A72" s="10" t="s">
        <v>20</v>
      </c>
      <c r="B72" s="11" t="s">
        <v>54</v>
      </c>
      <c r="C72" s="61"/>
      <c r="D72" s="99"/>
    </row>
    <row r="73" spans="1:4" ht="15" customHeight="1">
      <c r="A73" s="10"/>
      <c r="B73" s="19"/>
      <c r="C73" s="61"/>
      <c r="D73" s="99"/>
    </row>
    <row r="74" spans="1:4" ht="30" customHeight="1">
      <c r="A74" s="46" t="s">
        <v>10</v>
      </c>
      <c r="B74" s="76" t="s">
        <v>78</v>
      </c>
      <c r="C74" s="77"/>
      <c r="D74" s="100">
        <f>SUM(C76:C78)</f>
        <v>7500</v>
      </c>
    </row>
    <row r="75" spans="1:4" ht="15" customHeight="1">
      <c r="A75" s="10"/>
      <c r="B75" s="13" t="s">
        <v>14</v>
      </c>
      <c r="C75" s="61"/>
      <c r="D75" s="101"/>
    </row>
    <row r="76" spans="1:4" ht="15" customHeight="1">
      <c r="A76" s="10"/>
      <c r="B76" s="12" t="s">
        <v>22</v>
      </c>
      <c r="C76" s="61">
        <v>5000</v>
      </c>
      <c r="D76" s="101"/>
    </row>
    <row r="77" spans="1:4" ht="15" customHeight="1">
      <c r="A77" s="10"/>
      <c r="B77" s="12" t="s">
        <v>28</v>
      </c>
      <c r="C77" s="61">
        <v>2500</v>
      </c>
      <c r="D77" s="101"/>
    </row>
    <row r="78" spans="1:4" ht="15" customHeight="1">
      <c r="A78" s="10"/>
      <c r="B78" s="20"/>
      <c r="C78" s="57"/>
      <c r="D78" s="96"/>
    </row>
    <row r="79" spans="1:4" ht="15" customHeight="1">
      <c r="A79" s="79" t="s">
        <v>20</v>
      </c>
      <c r="B79" s="82" t="s">
        <v>55</v>
      </c>
      <c r="C79" s="61"/>
      <c r="D79" s="102">
        <f>D74</f>
        <v>7500</v>
      </c>
    </row>
    <row r="80" spans="1:4" ht="15" customHeight="1">
      <c r="A80" s="10"/>
      <c r="B80" s="19"/>
      <c r="C80" s="61"/>
      <c r="D80" s="99"/>
    </row>
    <row r="81" spans="1:4" ht="15" customHeight="1">
      <c r="A81" s="10" t="s">
        <v>56</v>
      </c>
      <c r="B81" s="21" t="s">
        <v>21</v>
      </c>
      <c r="C81" s="61"/>
      <c r="D81" s="99"/>
    </row>
    <row r="82" spans="1:4" ht="15" customHeight="1">
      <c r="A82" s="10"/>
      <c r="B82" s="12"/>
      <c r="C82" s="57"/>
      <c r="D82" s="90"/>
    </row>
    <row r="83" spans="1:4" ht="15" customHeight="1">
      <c r="A83" s="46" t="s">
        <v>10</v>
      </c>
      <c r="B83" s="75" t="s">
        <v>17</v>
      </c>
      <c r="C83" s="60"/>
      <c r="D83" s="91">
        <f>SUM(C85:C86)</f>
        <v>1000</v>
      </c>
    </row>
    <row r="84" spans="1:4" ht="15" customHeight="1">
      <c r="A84" s="10"/>
      <c r="B84" s="13" t="s">
        <v>14</v>
      </c>
      <c r="C84" s="57"/>
      <c r="D84" s="90"/>
    </row>
    <row r="85" spans="1:4" ht="15" customHeight="1">
      <c r="A85" s="10"/>
      <c r="B85" s="12" t="s">
        <v>28</v>
      </c>
      <c r="C85" s="57">
        <v>1000</v>
      </c>
      <c r="D85" s="90"/>
    </row>
    <row r="86" spans="1:4" ht="15" customHeight="1">
      <c r="A86" s="10"/>
      <c r="B86" s="15"/>
      <c r="C86" s="57"/>
      <c r="D86" s="90"/>
    </row>
    <row r="87" spans="1:4" ht="15" customHeight="1">
      <c r="A87" s="46" t="s">
        <v>11</v>
      </c>
      <c r="B87" s="47" t="s">
        <v>27</v>
      </c>
      <c r="C87" s="60"/>
      <c r="D87" s="91">
        <f>SUM(C89:C90)</f>
        <v>6043</v>
      </c>
    </row>
    <row r="88" spans="1:4" ht="15" customHeight="1">
      <c r="A88" s="10"/>
      <c r="B88" s="13" t="s">
        <v>14</v>
      </c>
      <c r="C88" s="57"/>
      <c r="D88" s="90"/>
    </row>
    <row r="89" spans="1:4" ht="15" customHeight="1">
      <c r="A89" s="10"/>
      <c r="B89" s="12" t="s">
        <v>28</v>
      </c>
      <c r="C89" s="53">
        <v>6043</v>
      </c>
      <c r="D89" s="90"/>
    </row>
    <row r="90" spans="1:4" ht="15" customHeight="1">
      <c r="A90" s="10"/>
      <c r="B90" s="22"/>
      <c r="C90" s="57"/>
      <c r="D90" s="90"/>
    </row>
    <row r="91" spans="1:4" ht="15" customHeight="1">
      <c r="A91" s="46" t="s">
        <v>5</v>
      </c>
      <c r="B91" s="47" t="s">
        <v>34</v>
      </c>
      <c r="C91" s="60"/>
      <c r="D91" s="91">
        <f>SUM(C93:C94)</f>
        <v>4000</v>
      </c>
    </row>
    <row r="92" spans="1:4" ht="15" customHeight="1">
      <c r="A92" s="10"/>
      <c r="B92" s="13" t="s">
        <v>14</v>
      </c>
      <c r="C92" s="57"/>
      <c r="D92" s="90"/>
    </row>
    <row r="93" spans="1:4" ht="15" customHeight="1">
      <c r="A93" s="10"/>
      <c r="B93" s="12" t="s">
        <v>28</v>
      </c>
      <c r="C93" s="53">
        <v>4000</v>
      </c>
      <c r="D93" s="90"/>
    </row>
    <row r="94" spans="1:4" ht="15" customHeight="1">
      <c r="A94" s="10"/>
      <c r="B94" s="12"/>
      <c r="C94" s="53"/>
      <c r="D94" s="95"/>
    </row>
    <row r="95" spans="1:4" ht="34.5" customHeight="1">
      <c r="A95" s="46" t="s">
        <v>6</v>
      </c>
      <c r="B95" s="47" t="s">
        <v>77</v>
      </c>
      <c r="C95" s="60"/>
      <c r="D95" s="91">
        <f>SUM(C97:C98)</f>
        <v>1000</v>
      </c>
    </row>
    <row r="96" spans="1:4" ht="15" customHeight="1">
      <c r="A96" s="10"/>
      <c r="B96" s="13" t="s">
        <v>14</v>
      </c>
      <c r="C96" s="57"/>
      <c r="D96" s="93"/>
    </row>
    <row r="97" spans="1:4" ht="15" customHeight="1">
      <c r="A97" s="10"/>
      <c r="B97" s="15" t="s">
        <v>28</v>
      </c>
      <c r="C97" s="57">
        <v>1000</v>
      </c>
      <c r="D97" s="93"/>
    </row>
    <row r="98" spans="1:4" ht="15" customHeight="1">
      <c r="A98" s="10"/>
      <c r="B98" s="15"/>
      <c r="C98" s="57"/>
      <c r="D98" s="93"/>
    </row>
    <row r="99" spans="1:4" ht="30" customHeight="1">
      <c r="A99" s="46" t="s">
        <v>7</v>
      </c>
      <c r="B99" s="49" t="s">
        <v>76</v>
      </c>
      <c r="C99" s="60"/>
      <c r="D99" s="97">
        <f>SUM(C101:C102)</f>
        <v>9129</v>
      </c>
    </row>
    <row r="100" spans="1:4" ht="15" customHeight="1">
      <c r="A100" s="10"/>
      <c r="B100" s="13" t="s">
        <v>14</v>
      </c>
      <c r="C100" s="57"/>
      <c r="D100" s="93"/>
    </row>
    <row r="101" spans="1:4" ht="15" customHeight="1">
      <c r="A101" s="10"/>
      <c r="B101" s="15" t="s">
        <v>28</v>
      </c>
      <c r="C101" s="57">
        <v>9129</v>
      </c>
      <c r="D101" s="93"/>
    </row>
    <row r="102" spans="1:4" ht="15" customHeight="1">
      <c r="A102" s="10"/>
      <c r="B102" s="15"/>
      <c r="C102" s="57"/>
      <c r="D102" s="93"/>
    </row>
    <row r="103" spans="1:4" ht="15" customHeight="1">
      <c r="A103" s="46" t="s">
        <v>8</v>
      </c>
      <c r="B103" s="47" t="s">
        <v>62</v>
      </c>
      <c r="C103" s="78"/>
      <c r="D103" s="97">
        <f>SUM(C105:C106)</f>
        <v>2350</v>
      </c>
    </row>
    <row r="104" spans="1:4" ht="15" customHeight="1">
      <c r="A104" s="10"/>
      <c r="B104" s="13" t="s">
        <v>14</v>
      </c>
      <c r="C104" s="57"/>
      <c r="D104" s="93"/>
    </row>
    <row r="105" spans="1:4" ht="15" customHeight="1">
      <c r="A105" s="10"/>
      <c r="B105" s="15" t="s">
        <v>28</v>
      </c>
      <c r="C105" s="57">
        <v>2350</v>
      </c>
      <c r="D105" s="93"/>
    </row>
    <row r="106" spans="1:4" ht="15" customHeight="1">
      <c r="A106" s="10"/>
      <c r="B106" s="15"/>
      <c r="C106" s="57"/>
      <c r="D106" s="93"/>
    </row>
    <row r="107" spans="1:4" s="5" customFormat="1" ht="15" customHeight="1">
      <c r="A107" s="79" t="s">
        <v>56</v>
      </c>
      <c r="B107" s="80" t="s">
        <v>25</v>
      </c>
      <c r="C107" s="81"/>
      <c r="D107" s="103">
        <f>D83+D87+D91+D95+D99+D103</f>
        <v>23522</v>
      </c>
    </row>
    <row r="108" spans="1:4" ht="15" customHeight="1" thickBot="1">
      <c r="A108" s="23"/>
      <c r="B108" s="24"/>
      <c r="C108" s="62"/>
      <c r="D108" s="104"/>
    </row>
    <row r="109" spans="1:4" ht="20.25" customHeight="1" thickBot="1">
      <c r="A109" s="25" t="s">
        <v>41</v>
      </c>
      <c r="B109" s="26" t="s">
        <v>67</v>
      </c>
      <c r="C109" s="63"/>
      <c r="D109" s="105">
        <f>D70+D107+D79</f>
        <v>1388045</v>
      </c>
    </row>
    <row r="110" spans="1:4" ht="15" customHeight="1" thickBot="1">
      <c r="A110" s="27"/>
      <c r="B110" s="28"/>
      <c r="C110" s="64"/>
      <c r="D110" s="99"/>
    </row>
    <row r="111" spans="1:4" ht="15" customHeight="1">
      <c r="A111" s="10" t="s">
        <v>2</v>
      </c>
      <c r="B111" s="9" t="s">
        <v>106</v>
      </c>
      <c r="C111" s="52"/>
      <c r="D111" s="106"/>
    </row>
    <row r="112" spans="1:4" ht="15" customHeight="1">
      <c r="A112" s="29"/>
      <c r="B112" s="12"/>
      <c r="C112" s="53"/>
      <c r="D112" s="95"/>
    </row>
    <row r="113" spans="1:4" ht="15" customHeight="1">
      <c r="A113" s="10" t="s">
        <v>19</v>
      </c>
      <c r="B113" s="11" t="s">
        <v>53</v>
      </c>
      <c r="C113" s="65"/>
      <c r="D113" s="93"/>
    </row>
    <row r="114" spans="1:4" ht="15" customHeight="1">
      <c r="A114" s="10"/>
      <c r="B114" s="17"/>
      <c r="C114" s="65"/>
      <c r="D114" s="93"/>
    </row>
    <row r="115" spans="1:4" ht="30" customHeight="1">
      <c r="A115" s="46" t="s">
        <v>10</v>
      </c>
      <c r="B115" s="47" t="s">
        <v>84</v>
      </c>
      <c r="C115" s="54"/>
      <c r="D115" s="92">
        <f>SUM(C117:C118)</f>
        <v>9000</v>
      </c>
    </row>
    <row r="116" spans="1:4" ht="15" customHeight="1">
      <c r="A116" s="14"/>
      <c r="B116" s="13" t="s">
        <v>14</v>
      </c>
      <c r="C116" s="55"/>
      <c r="D116" s="107"/>
    </row>
    <row r="117" spans="1:4" ht="15" customHeight="1">
      <c r="A117" s="10"/>
      <c r="B117" s="12" t="s">
        <v>28</v>
      </c>
      <c r="C117" s="66">
        <v>9000</v>
      </c>
      <c r="D117" s="108"/>
    </row>
    <row r="118" spans="1:4" ht="15" customHeight="1">
      <c r="A118" s="10"/>
      <c r="B118" s="12"/>
      <c r="C118" s="66"/>
      <c r="D118" s="108"/>
    </row>
    <row r="119" spans="1:4" ht="30.75" customHeight="1">
      <c r="A119" s="72" t="s">
        <v>11</v>
      </c>
      <c r="B119" s="47" t="s">
        <v>85</v>
      </c>
      <c r="C119" s="60"/>
      <c r="D119" s="92">
        <f>SUM(C121:C122)</f>
        <v>18520</v>
      </c>
    </row>
    <row r="120" spans="1:4" ht="15" customHeight="1">
      <c r="A120" s="31"/>
      <c r="B120" s="13" t="s">
        <v>14</v>
      </c>
      <c r="C120" s="57"/>
      <c r="D120" s="109"/>
    </row>
    <row r="121" spans="1:4" ht="15" customHeight="1">
      <c r="A121" s="31"/>
      <c r="B121" s="15" t="s">
        <v>28</v>
      </c>
      <c r="C121" s="57">
        <v>18520</v>
      </c>
      <c r="D121" s="109"/>
    </row>
    <row r="122" spans="1:4" ht="15" customHeight="1">
      <c r="A122" s="31"/>
      <c r="B122" s="16"/>
      <c r="C122" s="56"/>
      <c r="D122" s="109"/>
    </row>
    <row r="123" spans="1:4" ht="30" customHeight="1">
      <c r="A123" s="72" t="s">
        <v>5</v>
      </c>
      <c r="B123" s="47" t="s">
        <v>86</v>
      </c>
      <c r="C123" s="73"/>
      <c r="D123" s="92">
        <f>SUM(C125:C127)</f>
        <v>217140</v>
      </c>
    </row>
    <row r="124" spans="1:4" ht="15" customHeight="1">
      <c r="A124" s="31"/>
      <c r="B124" s="13" t="s">
        <v>14</v>
      </c>
      <c r="C124" s="56"/>
      <c r="D124" s="109"/>
    </row>
    <row r="125" spans="1:4" ht="15" customHeight="1">
      <c r="A125" s="31"/>
      <c r="B125" s="12" t="s">
        <v>22</v>
      </c>
      <c r="C125" s="56">
        <v>201940</v>
      </c>
      <c r="D125" s="109"/>
    </row>
    <row r="126" spans="1:4" ht="15" customHeight="1">
      <c r="A126" s="31"/>
      <c r="B126" s="15" t="s">
        <v>45</v>
      </c>
      <c r="C126" s="56">
        <v>15200</v>
      </c>
      <c r="D126" s="109"/>
    </row>
    <row r="127" spans="1:4" ht="15" customHeight="1">
      <c r="A127" s="31"/>
      <c r="B127" s="16"/>
      <c r="C127" s="56"/>
      <c r="D127" s="109"/>
    </row>
    <row r="128" spans="1:4" ht="29.25" customHeight="1">
      <c r="A128" s="46" t="s">
        <v>6</v>
      </c>
      <c r="B128" s="47" t="s">
        <v>26</v>
      </c>
      <c r="C128" s="73"/>
      <c r="D128" s="92">
        <f>SUM(C130:C132)</f>
        <v>3600</v>
      </c>
    </row>
    <row r="129" spans="1:4" ht="15" customHeight="1">
      <c r="A129" s="10"/>
      <c r="B129" s="13" t="s">
        <v>14</v>
      </c>
      <c r="C129" s="56"/>
      <c r="D129" s="109"/>
    </row>
    <row r="130" spans="1:4" ht="15" customHeight="1">
      <c r="A130" s="10"/>
      <c r="B130" s="12" t="s">
        <v>22</v>
      </c>
      <c r="C130" s="56">
        <v>1800</v>
      </c>
      <c r="D130" s="109"/>
    </row>
    <row r="131" spans="1:4" ht="15" customHeight="1">
      <c r="A131" s="10"/>
      <c r="B131" s="12" t="s">
        <v>28</v>
      </c>
      <c r="C131" s="56">
        <v>1200</v>
      </c>
      <c r="D131" s="109"/>
    </row>
    <row r="132" spans="1:4" ht="15" customHeight="1">
      <c r="A132" s="10"/>
      <c r="B132" s="15" t="s">
        <v>45</v>
      </c>
      <c r="C132" s="56">
        <v>600</v>
      </c>
      <c r="D132" s="109"/>
    </row>
    <row r="133" spans="1:4" ht="15" customHeight="1">
      <c r="A133" s="10"/>
      <c r="B133" s="15"/>
      <c r="C133" s="57"/>
      <c r="D133" s="109"/>
    </row>
    <row r="134" spans="1:4" ht="15" customHeight="1">
      <c r="A134" s="46" t="s">
        <v>7</v>
      </c>
      <c r="B134" s="74" t="s">
        <v>68</v>
      </c>
      <c r="C134" s="60"/>
      <c r="D134" s="92">
        <f>SUM(C136:C137)</f>
        <v>2537</v>
      </c>
    </row>
    <row r="135" spans="1:4" ht="15" customHeight="1">
      <c r="A135" s="10"/>
      <c r="B135" s="13" t="s">
        <v>14</v>
      </c>
      <c r="C135" s="57"/>
      <c r="D135" s="109"/>
    </row>
    <row r="136" spans="1:4" ht="15" customHeight="1">
      <c r="A136" s="10"/>
      <c r="B136" s="12" t="s">
        <v>22</v>
      </c>
      <c r="C136" s="57">
        <v>2537</v>
      </c>
      <c r="D136" s="109"/>
    </row>
    <row r="137" spans="1:4" ht="15" customHeight="1">
      <c r="A137" s="10"/>
      <c r="B137" s="15"/>
      <c r="C137" s="57"/>
      <c r="D137" s="109"/>
    </row>
    <row r="138" spans="1:4" ht="15" customHeight="1">
      <c r="A138" s="46" t="s">
        <v>8</v>
      </c>
      <c r="B138" s="47" t="s">
        <v>58</v>
      </c>
      <c r="C138" s="60"/>
      <c r="D138" s="92">
        <f>SUM(C140:C141)</f>
        <v>9525</v>
      </c>
    </row>
    <row r="139" spans="1:4" ht="15" customHeight="1">
      <c r="A139" s="10"/>
      <c r="B139" s="13" t="s">
        <v>14</v>
      </c>
      <c r="C139" s="57"/>
      <c r="D139" s="110"/>
    </row>
    <row r="140" spans="1:4" ht="15" customHeight="1">
      <c r="A140" s="10"/>
      <c r="B140" s="15" t="s">
        <v>28</v>
      </c>
      <c r="C140" s="57">
        <v>9525</v>
      </c>
      <c r="D140" s="110"/>
    </row>
    <row r="141" spans="1:4" ht="15" customHeight="1">
      <c r="A141" s="10"/>
      <c r="B141" s="15"/>
      <c r="C141" s="57"/>
      <c r="D141" s="110"/>
    </row>
    <row r="142" spans="1:4" ht="30" customHeight="1">
      <c r="A142" s="46" t="s">
        <v>9</v>
      </c>
      <c r="B142" s="47" t="s">
        <v>100</v>
      </c>
      <c r="C142" s="60"/>
      <c r="D142" s="97">
        <f>SUM(C144:C146)</f>
        <v>64010</v>
      </c>
    </row>
    <row r="143" spans="1:4" ht="15" customHeight="1">
      <c r="A143" s="10"/>
      <c r="B143" s="13" t="s">
        <v>14</v>
      </c>
      <c r="C143" s="57"/>
      <c r="D143" s="109"/>
    </row>
    <row r="144" spans="1:4" ht="15" customHeight="1">
      <c r="A144" s="10"/>
      <c r="B144" s="15" t="s">
        <v>22</v>
      </c>
      <c r="C144" s="57">
        <v>60000</v>
      </c>
      <c r="D144" s="109"/>
    </row>
    <row r="145" spans="1:4" ht="15" customHeight="1">
      <c r="A145" s="10"/>
      <c r="B145" s="15" t="s">
        <v>45</v>
      </c>
      <c r="C145" s="57">
        <v>4010</v>
      </c>
      <c r="D145" s="109"/>
    </row>
    <row r="146" spans="1:4" ht="15" customHeight="1">
      <c r="A146" s="10"/>
      <c r="B146" s="15"/>
      <c r="C146" s="57"/>
      <c r="D146" s="110"/>
    </row>
    <row r="147" spans="1:4" ht="30" customHeight="1">
      <c r="A147" s="46" t="s">
        <v>12</v>
      </c>
      <c r="B147" s="47" t="s">
        <v>101</v>
      </c>
      <c r="C147" s="60"/>
      <c r="D147" s="97">
        <f>SUM(C149:C151)</f>
        <v>305193</v>
      </c>
    </row>
    <row r="148" spans="1:4" ht="15" customHeight="1">
      <c r="A148" s="10"/>
      <c r="B148" s="13" t="s">
        <v>14</v>
      </c>
      <c r="C148" s="57"/>
      <c r="D148" s="109"/>
    </row>
    <row r="149" spans="1:4" ht="15" customHeight="1">
      <c r="A149" s="10"/>
      <c r="B149" s="15" t="s">
        <v>22</v>
      </c>
      <c r="C149" s="57">
        <v>298193</v>
      </c>
      <c r="D149" s="109"/>
    </row>
    <row r="150" spans="1:4" ht="15" customHeight="1">
      <c r="A150" s="10"/>
      <c r="B150" s="15" t="s">
        <v>28</v>
      </c>
      <c r="C150" s="57">
        <v>7000</v>
      </c>
      <c r="D150" s="109"/>
    </row>
    <row r="151" spans="1:4" ht="15" customHeight="1">
      <c r="A151" s="10"/>
      <c r="B151" s="15"/>
      <c r="C151" s="57"/>
      <c r="D151" s="110"/>
    </row>
    <row r="152" spans="1:4" ht="30" customHeight="1">
      <c r="A152" s="46" t="s">
        <v>13</v>
      </c>
      <c r="B152" s="47" t="s">
        <v>102</v>
      </c>
      <c r="C152" s="60"/>
      <c r="D152" s="97">
        <f>SUM(C154:C156)</f>
        <v>459931</v>
      </c>
    </row>
    <row r="153" spans="1:4" ht="15" customHeight="1">
      <c r="A153" s="10"/>
      <c r="B153" s="13" t="s">
        <v>14</v>
      </c>
      <c r="C153" s="57"/>
      <c r="D153" s="93"/>
    </row>
    <row r="154" spans="1:4" ht="15" customHeight="1">
      <c r="A154" s="10"/>
      <c r="B154" s="15" t="s">
        <v>22</v>
      </c>
      <c r="C154" s="57">
        <v>449671</v>
      </c>
      <c r="D154" s="93"/>
    </row>
    <row r="155" spans="1:4" ht="15" customHeight="1">
      <c r="A155" s="10"/>
      <c r="B155" s="15" t="s">
        <v>45</v>
      </c>
      <c r="C155" s="57">
        <v>10260</v>
      </c>
      <c r="D155" s="93"/>
    </row>
    <row r="156" spans="1:4" ht="15" customHeight="1">
      <c r="A156" s="10"/>
      <c r="B156" s="15"/>
      <c r="C156" s="57"/>
      <c r="D156" s="96"/>
    </row>
    <row r="157" spans="1:4" ht="21" customHeight="1">
      <c r="A157" s="46" t="s">
        <v>44</v>
      </c>
      <c r="B157" s="47" t="s">
        <v>95</v>
      </c>
      <c r="C157" s="60"/>
      <c r="D157" s="97">
        <f>SUM(C159:C160)</f>
        <v>154000</v>
      </c>
    </row>
    <row r="158" spans="1:4" ht="15" customHeight="1">
      <c r="A158" s="10"/>
      <c r="B158" s="13" t="s">
        <v>14</v>
      </c>
      <c r="C158" s="57"/>
      <c r="D158" s="109"/>
    </row>
    <row r="159" spans="1:4" ht="15" customHeight="1">
      <c r="A159" s="10"/>
      <c r="B159" s="15" t="s">
        <v>28</v>
      </c>
      <c r="C159" s="57">
        <v>154000</v>
      </c>
      <c r="D159" s="109"/>
    </row>
    <row r="160" spans="1:4" ht="15" customHeight="1">
      <c r="A160" s="10"/>
      <c r="B160" s="15"/>
      <c r="C160" s="57"/>
      <c r="D160" s="110"/>
    </row>
    <row r="161" spans="1:4" ht="16.5" customHeight="1">
      <c r="A161" s="46" t="s">
        <v>46</v>
      </c>
      <c r="B161" s="47" t="s">
        <v>107</v>
      </c>
      <c r="C161" s="60"/>
      <c r="D161" s="97">
        <f>SUM(C163:C164)</f>
        <v>150000</v>
      </c>
    </row>
    <row r="162" spans="1:4" ht="15" customHeight="1">
      <c r="A162" s="10"/>
      <c r="B162" s="13" t="s">
        <v>14</v>
      </c>
      <c r="C162" s="57"/>
      <c r="D162" s="109"/>
    </row>
    <row r="163" spans="1:4" ht="15" customHeight="1">
      <c r="A163" s="10"/>
      <c r="B163" s="15" t="s">
        <v>22</v>
      </c>
      <c r="C163" s="57">
        <v>127500</v>
      </c>
      <c r="D163" s="109"/>
    </row>
    <row r="164" spans="1:4" ht="15" customHeight="1">
      <c r="A164" s="10"/>
      <c r="B164" s="15" t="s">
        <v>28</v>
      </c>
      <c r="C164" s="57">
        <v>22500</v>
      </c>
      <c r="D164" s="109"/>
    </row>
    <row r="165" spans="1:4" ht="15" customHeight="1">
      <c r="A165" s="10"/>
      <c r="B165" s="15"/>
      <c r="C165" s="57"/>
      <c r="D165" s="110"/>
    </row>
    <row r="166" spans="1:4" ht="21" customHeight="1">
      <c r="A166" s="46" t="s">
        <v>47</v>
      </c>
      <c r="B166" s="48" t="s">
        <v>109</v>
      </c>
      <c r="C166" s="60"/>
      <c r="D166" s="92">
        <f>SUM(C168:C169)</f>
        <v>37160</v>
      </c>
    </row>
    <row r="167" spans="1:4" ht="15" customHeight="1">
      <c r="A167" s="10"/>
      <c r="B167" s="13" t="s">
        <v>14</v>
      </c>
      <c r="C167" s="57"/>
      <c r="D167" s="110"/>
    </row>
    <row r="168" spans="1:4" ht="15" customHeight="1">
      <c r="A168" s="10"/>
      <c r="B168" s="15" t="s">
        <v>28</v>
      </c>
      <c r="C168" s="57">
        <v>37160</v>
      </c>
      <c r="D168" s="110"/>
    </row>
    <row r="169" spans="1:4" ht="15" customHeight="1">
      <c r="A169" s="10"/>
      <c r="B169" s="15"/>
      <c r="C169" s="57"/>
      <c r="D169" s="110"/>
    </row>
    <row r="170" spans="1:4" ht="15" customHeight="1">
      <c r="A170" s="46" t="s">
        <v>98</v>
      </c>
      <c r="B170" s="74" t="s">
        <v>104</v>
      </c>
      <c r="C170" s="58"/>
      <c r="D170" s="92">
        <f>SUM(C172:C173)</f>
        <v>8081</v>
      </c>
    </row>
    <row r="171" spans="1:4" ht="15" customHeight="1">
      <c r="A171" s="10"/>
      <c r="B171" s="13" t="s">
        <v>14</v>
      </c>
      <c r="C171" s="57"/>
      <c r="D171" s="110"/>
    </row>
    <row r="172" spans="1:4" ht="15" customHeight="1">
      <c r="A172" s="10"/>
      <c r="B172" s="15" t="s">
        <v>28</v>
      </c>
      <c r="C172" s="57">
        <v>8081</v>
      </c>
      <c r="D172" s="110"/>
    </row>
    <row r="173" spans="1:4" ht="15" customHeight="1">
      <c r="A173" s="10"/>
      <c r="B173" s="15"/>
      <c r="C173" s="57"/>
      <c r="D173" s="110"/>
    </row>
    <row r="174" spans="1:4" ht="15" customHeight="1">
      <c r="A174" s="46" t="s">
        <v>97</v>
      </c>
      <c r="B174" s="47" t="s">
        <v>105</v>
      </c>
      <c r="C174" s="60"/>
      <c r="D174" s="97">
        <f>SUM(C176:C176)</f>
        <v>131836</v>
      </c>
    </row>
    <row r="175" spans="1:4" ht="15" customHeight="1">
      <c r="A175" s="10"/>
      <c r="B175" s="13" t="s">
        <v>14</v>
      </c>
      <c r="C175" s="57"/>
      <c r="D175" s="109"/>
    </row>
    <row r="176" spans="1:4" ht="15" customHeight="1">
      <c r="A176" s="10"/>
      <c r="B176" s="15" t="s">
        <v>28</v>
      </c>
      <c r="C176" s="57">
        <f>129458+2378</f>
        <v>131836</v>
      </c>
      <c r="D176" s="109"/>
    </row>
    <row r="177" spans="1:4" ht="15" customHeight="1">
      <c r="A177" s="10"/>
      <c r="B177" s="15"/>
      <c r="C177" s="57"/>
      <c r="D177" s="96"/>
    </row>
    <row r="178" spans="1:4" ht="15" customHeight="1">
      <c r="A178" s="10" t="s">
        <v>19</v>
      </c>
      <c r="B178" s="11" t="s">
        <v>57</v>
      </c>
      <c r="C178" s="56"/>
      <c r="D178" s="110">
        <f>D115+D119+D123+D128+D134+D138+D142+D147+D152+D157+D161+D166+D170+D174</f>
        <v>1570533</v>
      </c>
    </row>
    <row r="179" spans="1:4" ht="15" customHeight="1" thickBot="1">
      <c r="A179" s="32"/>
      <c r="B179" s="24"/>
      <c r="C179" s="67"/>
      <c r="D179" s="111"/>
    </row>
    <row r="180" spans="1:4" ht="24.75" customHeight="1" thickBot="1">
      <c r="A180" s="25" t="s">
        <v>42</v>
      </c>
      <c r="B180" s="33" t="s">
        <v>96</v>
      </c>
      <c r="C180" s="68"/>
      <c r="D180" s="112">
        <f>SUM(D178)</f>
        <v>1570533</v>
      </c>
    </row>
    <row r="181" spans="1:4" ht="15" customHeight="1" thickBot="1">
      <c r="A181" s="34"/>
      <c r="B181" s="35"/>
      <c r="C181" s="69"/>
      <c r="D181" s="104"/>
    </row>
    <row r="182" spans="1:4" ht="15" customHeight="1">
      <c r="A182" s="36" t="s">
        <v>3</v>
      </c>
      <c r="B182" s="37" t="s">
        <v>4</v>
      </c>
      <c r="C182" s="52"/>
      <c r="D182" s="89"/>
    </row>
    <row r="183" spans="1:4" s="39" customFormat="1" ht="15" customHeight="1">
      <c r="A183" s="10" t="s">
        <v>10</v>
      </c>
      <c r="B183" s="40" t="s">
        <v>36</v>
      </c>
      <c r="C183" s="70"/>
      <c r="D183" s="113">
        <v>402</v>
      </c>
    </row>
    <row r="184" spans="1:4" s="39" customFormat="1" ht="15" customHeight="1">
      <c r="A184" s="14"/>
      <c r="B184" s="38"/>
      <c r="C184" s="70"/>
      <c r="D184" s="113"/>
    </row>
    <row r="185" spans="1:4" s="39" customFormat="1" ht="15" customHeight="1">
      <c r="A185" s="10" t="s">
        <v>11</v>
      </c>
      <c r="B185" s="18" t="s">
        <v>38</v>
      </c>
      <c r="C185" s="70"/>
      <c r="D185" s="113">
        <v>1431</v>
      </c>
    </row>
    <row r="186" spans="1:4" s="39" customFormat="1" ht="15" customHeight="1">
      <c r="A186" s="14"/>
      <c r="B186" s="40"/>
      <c r="C186" s="70"/>
      <c r="D186" s="113"/>
    </row>
    <row r="187" spans="1:4" s="39" customFormat="1" ht="15" customHeight="1">
      <c r="A187" s="10" t="s">
        <v>5</v>
      </c>
      <c r="B187" s="18" t="s">
        <v>89</v>
      </c>
      <c r="C187" s="70"/>
      <c r="D187" s="113">
        <v>560</v>
      </c>
    </row>
    <row r="188" spans="1:4" s="39" customFormat="1" ht="15" customHeight="1">
      <c r="A188" s="14"/>
      <c r="B188" s="40"/>
      <c r="C188" s="70"/>
      <c r="D188" s="113"/>
    </row>
    <row r="189" spans="1:4" s="39" customFormat="1" ht="15" customHeight="1">
      <c r="A189" s="10" t="s">
        <v>6</v>
      </c>
      <c r="B189" s="18" t="s">
        <v>88</v>
      </c>
      <c r="C189" s="70"/>
      <c r="D189" s="113">
        <v>3295</v>
      </c>
    </row>
    <row r="190" spans="1:4" s="39" customFormat="1" ht="15" customHeight="1">
      <c r="A190" s="10"/>
      <c r="B190" s="18"/>
      <c r="C190" s="70"/>
      <c r="D190" s="113"/>
    </row>
    <row r="191" spans="1:4" ht="15" customHeight="1">
      <c r="A191" s="30" t="s">
        <v>7</v>
      </c>
      <c r="B191" s="42" t="s">
        <v>72</v>
      </c>
      <c r="C191" s="66"/>
      <c r="D191" s="116">
        <v>24800</v>
      </c>
    </row>
    <row r="192" spans="1:4" s="39" customFormat="1" ht="15" customHeight="1">
      <c r="A192" s="14"/>
      <c r="B192" s="40"/>
      <c r="C192" s="70"/>
      <c r="D192" s="113"/>
    </row>
    <row r="193" spans="1:4" ht="15" customHeight="1">
      <c r="A193" s="10" t="s">
        <v>8</v>
      </c>
      <c r="B193" s="18" t="s">
        <v>18</v>
      </c>
      <c r="C193" s="55"/>
      <c r="D193" s="113">
        <v>2500</v>
      </c>
    </row>
    <row r="194" spans="1:4" ht="15" customHeight="1">
      <c r="A194" s="10"/>
      <c r="B194" s="18"/>
      <c r="C194" s="55"/>
      <c r="D194" s="113"/>
    </row>
    <row r="195" spans="1:4" ht="15" customHeight="1">
      <c r="A195" s="30" t="s">
        <v>9</v>
      </c>
      <c r="B195" s="18" t="s">
        <v>24</v>
      </c>
      <c r="C195" s="53"/>
      <c r="D195" s="113">
        <v>1500</v>
      </c>
    </row>
    <row r="196" spans="1:4" ht="15" customHeight="1">
      <c r="A196" s="10"/>
      <c r="B196" s="18"/>
      <c r="C196" s="53"/>
      <c r="D196" s="113"/>
    </row>
    <row r="197" spans="1:4" ht="15" customHeight="1">
      <c r="A197" s="10" t="s">
        <v>12</v>
      </c>
      <c r="B197" s="18" t="s">
        <v>49</v>
      </c>
      <c r="C197" s="53"/>
      <c r="D197" s="113">
        <v>4000</v>
      </c>
    </row>
    <row r="198" spans="1:4" ht="15" customHeight="1">
      <c r="A198" s="30"/>
      <c r="B198" s="41"/>
      <c r="C198" s="66"/>
      <c r="D198" s="116"/>
    </row>
    <row r="199" spans="1:4" ht="15" customHeight="1">
      <c r="A199" s="30" t="s">
        <v>13</v>
      </c>
      <c r="B199" s="41" t="s">
        <v>50</v>
      </c>
      <c r="C199" s="66"/>
      <c r="D199" s="116">
        <v>3000</v>
      </c>
    </row>
    <row r="200" spans="1:4" ht="15" customHeight="1">
      <c r="A200" s="30"/>
      <c r="B200" s="41"/>
      <c r="C200" s="66"/>
      <c r="D200" s="116"/>
    </row>
    <row r="201" spans="1:4" ht="15" customHeight="1">
      <c r="A201" s="30" t="s">
        <v>44</v>
      </c>
      <c r="B201" s="41" t="s">
        <v>51</v>
      </c>
      <c r="C201" s="66"/>
      <c r="D201" s="116">
        <v>4000</v>
      </c>
    </row>
    <row r="202" spans="1:4" ht="15" customHeight="1">
      <c r="A202" s="30"/>
      <c r="B202" s="41"/>
      <c r="C202" s="66"/>
      <c r="D202" s="116"/>
    </row>
    <row r="203" spans="1:4" ht="15" customHeight="1">
      <c r="A203" s="10" t="s">
        <v>92</v>
      </c>
      <c r="B203" s="18" t="s">
        <v>74</v>
      </c>
      <c r="C203" s="53"/>
      <c r="D203" s="113">
        <v>1500</v>
      </c>
    </row>
    <row r="204" spans="1:4" ht="18" customHeight="1" thickBot="1">
      <c r="A204" s="32"/>
      <c r="B204" s="43"/>
      <c r="C204" s="62"/>
      <c r="D204" s="115"/>
    </row>
    <row r="205" spans="1:4" ht="21.75" customHeight="1" thickBot="1">
      <c r="A205" s="25" t="s">
        <v>3</v>
      </c>
      <c r="B205" s="33" t="s">
        <v>1</v>
      </c>
      <c r="C205" s="71"/>
      <c r="D205" s="117">
        <f>SUM(D183,D185,D189,D187,D191,D193,D195,D197,D199,D201,D203)</f>
        <v>46988</v>
      </c>
    </row>
    <row r="206" spans="1:4" ht="15" customHeight="1">
      <c r="A206" s="44"/>
      <c r="B206" s="45"/>
      <c r="C206" s="52"/>
      <c r="D206" s="89"/>
    </row>
    <row r="207" spans="1:4" ht="15" customHeight="1">
      <c r="A207" s="30" t="s">
        <v>29</v>
      </c>
      <c r="B207" s="42" t="s">
        <v>39</v>
      </c>
      <c r="C207" s="66"/>
      <c r="D207" s="116">
        <v>70000</v>
      </c>
    </row>
    <row r="208" spans="1:4" ht="15" customHeight="1">
      <c r="A208" s="30"/>
      <c r="B208" s="42"/>
      <c r="C208" s="66"/>
      <c r="D208" s="116"/>
    </row>
    <row r="209" spans="1:4" ht="15" customHeight="1">
      <c r="A209" s="30" t="s">
        <v>30</v>
      </c>
      <c r="B209" s="42" t="s">
        <v>69</v>
      </c>
      <c r="C209" s="66"/>
      <c r="D209" s="116">
        <v>11619</v>
      </c>
    </row>
    <row r="210" spans="1:4" ht="15" customHeight="1">
      <c r="A210" s="30"/>
      <c r="B210" s="42" t="s">
        <v>31</v>
      </c>
      <c r="C210" s="66"/>
      <c r="D210" s="116"/>
    </row>
    <row r="211" spans="1:4" ht="15" customHeight="1">
      <c r="A211" s="30" t="s">
        <v>32</v>
      </c>
      <c r="B211" s="42" t="s">
        <v>33</v>
      </c>
      <c r="C211" s="66"/>
      <c r="D211" s="116">
        <v>0</v>
      </c>
    </row>
    <row r="212" spans="1:4" ht="15" customHeight="1" thickBot="1">
      <c r="A212" s="30"/>
      <c r="B212" s="42"/>
      <c r="C212" s="66"/>
      <c r="D212" s="116"/>
    </row>
    <row r="213" spans="1:4" s="2" customFormat="1" ht="26.25" customHeight="1" thickBot="1">
      <c r="A213" s="25"/>
      <c r="B213" s="26" t="s">
        <v>93</v>
      </c>
      <c r="C213" s="68"/>
      <c r="D213" s="117">
        <f>SUM(D109,D180,D205,D207,D209,D211)</f>
        <v>3087185</v>
      </c>
    </row>
    <row r="214" spans="1:4" ht="15" customHeight="1">
      <c r="A214" s="30"/>
      <c r="B214" s="45"/>
      <c r="C214" s="66"/>
      <c r="D214" s="114"/>
    </row>
    <row r="215" spans="1:4" ht="15" customHeight="1">
      <c r="A215" s="85" t="s">
        <v>94</v>
      </c>
      <c r="B215" s="87" t="s">
        <v>87</v>
      </c>
      <c r="C215" s="66"/>
      <c r="D215" s="114"/>
    </row>
    <row r="216" spans="1:4" ht="15" customHeight="1">
      <c r="A216" s="30"/>
      <c r="B216" s="42"/>
      <c r="C216" s="66"/>
      <c r="D216" s="114"/>
    </row>
    <row r="217" spans="1:4" s="39" customFormat="1" ht="15" customHeight="1">
      <c r="A217" s="10" t="s">
        <v>10</v>
      </c>
      <c r="B217" s="40" t="s">
        <v>35</v>
      </c>
      <c r="C217" s="70"/>
      <c r="D217" s="113">
        <v>880</v>
      </c>
    </row>
    <row r="218" spans="1:4" ht="15" customHeight="1">
      <c r="A218" s="30"/>
      <c r="B218" s="42"/>
      <c r="C218" s="66"/>
      <c r="D218" s="114"/>
    </row>
    <row r="219" spans="1:4" s="39" customFormat="1" ht="15" customHeight="1">
      <c r="A219" s="10" t="s">
        <v>11</v>
      </c>
      <c r="B219" s="18" t="s">
        <v>37</v>
      </c>
      <c r="C219" s="70"/>
      <c r="D219" s="113">
        <v>3755</v>
      </c>
    </row>
    <row r="220" spans="1:4" ht="15" customHeight="1">
      <c r="A220" s="30"/>
      <c r="B220" s="42"/>
      <c r="C220" s="66"/>
      <c r="D220" s="114"/>
    </row>
    <row r="221" spans="1:4" s="39" customFormat="1" ht="15" customHeight="1">
      <c r="A221" s="10" t="s">
        <v>5</v>
      </c>
      <c r="B221" s="18" t="s">
        <v>90</v>
      </c>
      <c r="C221" s="70"/>
      <c r="D221" s="113">
        <v>1067</v>
      </c>
    </row>
    <row r="222" spans="1:4" ht="15" customHeight="1">
      <c r="A222" s="30"/>
      <c r="B222" s="42"/>
      <c r="C222" s="66"/>
      <c r="D222" s="114"/>
    </row>
    <row r="223" spans="1:4" s="39" customFormat="1" ht="15" customHeight="1">
      <c r="A223" s="10" t="s">
        <v>6</v>
      </c>
      <c r="B223" s="18" t="s">
        <v>108</v>
      </c>
      <c r="C223" s="70"/>
      <c r="D223" s="113">
        <v>6576</v>
      </c>
    </row>
    <row r="224" spans="1:4" s="39" customFormat="1" ht="15" customHeight="1" thickBot="1">
      <c r="A224" s="30"/>
      <c r="B224" s="41"/>
      <c r="C224" s="86"/>
      <c r="D224" s="116"/>
    </row>
    <row r="225" spans="1:4" s="2" customFormat="1" ht="26.25" customHeight="1" thickBot="1">
      <c r="A225" s="25"/>
      <c r="B225" s="26" t="s">
        <v>91</v>
      </c>
      <c r="C225" s="68"/>
      <c r="D225" s="117">
        <f>SUM(D217,D219,D223,D221)</f>
        <v>12278</v>
      </c>
    </row>
    <row r="226" spans="1:4" ht="11.25" customHeight="1" thickBot="1">
      <c r="A226" s="30"/>
      <c r="B226" s="42"/>
      <c r="C226" s="66"/>
      <c r="D226" s="114"/>
    </row>
    <row r="227" spans="1:4" s="2" customFormat="1" ht="34.5" customHeight="1" thickBot="1">
      <c r="A227" s="25"/>
      <c r="B227" s="26" t="s">
        <v>73</v>
      </c>
      <c r="C227" s="68"/>
      <c r="D227" s="117">
        <f>SUM(D213,D225)</f>
        <v>3099463</v>
      </c>
    </row>
  </sheetData>
  <mergeCells count="4">
    <mergeCell ref="A7:B7"/>
    <mergeCell ref="A3:D3"/>
    <mergeCell ref="A4:D4"/>
    <mergeCell ref="A5:D5"/>
  </mergeCells>
  <printOptions/>
  <pageMargins left="0.79" right="0.7874015748031497" top="0.5905511811023623" bottom="0.65" header="0.5118110236220472" footer="0.5118110236220472"/>
  <pageSetup horizontalDpi="600" verticalDpi="600" orientation="portrait" paperSize="9" scale="76" r:id="rId1"/>
  <headerFooter alignWithMargins="0">
    <oddFooter>&amp;C&amp;P. oldal</oddFooter>
  </headerFooter>
  <rowBreaks count="2" manualBreakCount="2">
    <brk id="52" max="3" man="1"/>
    <brk id="11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PMH</cp:lastModifiedBy>
  <cp:lastPrinted>2013-02-17T17:32:23Z</cp:lastPrinted>
  <dcterms:created xsi:type="dcterms:W3CDTF">2005-09-26T05:52:56Z</dcterms:created>
  <dcterms:modified xsi:type="dcterms:W3CDTF">2013-10-02T11:21:19Z</dcterms:modified>
  <cp:category/>
  <cp:version/>
  <cp:contentType/>
  <cp:contentStatus/>
</cp:coreProperties>
</file>