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5" windowWidth="15480" windowHeight="10110" activeTab="3"/>
  </bookViews>
  <sheets>
    <sheet name="Tartalomjegyzék" sheetId="16" r:id="rId1"/>
    <sheet name="1.sz.Összesítő" sheetId="4" r:id="rId2"/>
    <sheet name="2.sz.Önkormányzat" sheetId="2" r:id="rId3"/>
    <sheet name="3.sz.Óvoda" sheetId="5" r:id="rId4"/>
  </sheets>
  <definedNames>
    <definedName name="_xlnm.Print_Area" localSheetId="1">'1.sz.Összesítő'!$A$1:$W$12</definedName>
  </definedNames>
  <calcPr calcId="145621"/>
</workbook>
</file>

<file path=xl/calcChain.xml><?xml version="1.0" encoding="utf-8"?>
<calcChain xmlns="http://schemas.openxmlformats.org/spreadsheetml/2006/main">
  <c r="U11" i="5" l="1"/>
  <c r="U7" i="4" s="1"/>
  <c r="V7" i="4"/>
  <c r="W7" i="4"/>
  <c r="B14" i="5"/>
  <c r="F7" i="5"/>
  <c r="F11" i="5" s="1"/>
  <c r="D6" i="5"/>
  <c r="D11" i="5" s="1"/>
  <c r="U6" i="2"/>
  <c r="J12" i="2"/>
  <c r="J31" i="2" s="1"/>
  <c r="S10" i="2"/>
  <c r="S12" i="2"/>
  <c r="T12" i="2"/>
  <c r="S13" i="2"/>
  <c r="T13" i="2"/>
  <c r="S15" i="2"/>
  <c r="T15" i="2"/>
  <c r="S16" i="2"/>
  <c r="T16" i="2"/>
  <c r="S17" i="2"/>
  <c r="T17" i="2"/>
  <c r="S18" i="2"/>
  <c r="T18" i="2"/>
  <c r="S19" i="2"/>
  <c r="T19" i="2"/>
  <c r="S20" i="2"/>
  <c r="T20" i="2"/>
  <c r="S21" i="2"/>
  <c r="T21" i="2"/>
  <c r="S22" i="2"/>
  <c r="T22" i="2"/>
  <c r="S23" i="2"/>
  <c r="S24" i="2"/>
  <c r="T24" i="2"/>
  <c r="S25" i="2"/>
  <c r="S26" i="2"/>
  <c r="S27" i="2"/>
  <c r="S28" i="2"/>
  <c r="S29" i="2"/>
  <c r="S30" i="2"/>
  <c r="T30" i="2"/>
  <c r="T7" i="2"/>
  <c r="S7" i="2"/>
  <c r="K8" i="2"/>
  <c r="L8" i="2"/>
  <c r="K9" i="2"/>
  <c r="L9" i="2"/>
  <c r="L10" i="2"/>
  <c r="K11" i="2"/>
  <c r="L11" i="2"/>
  <c r="K12" i="2"/>
  <c r="L12" i="2"/>
  <c r="K14" i="2"/>
  <c r="L14" i="2"/>
  <c r="K15" i="2"/>
  <c r="L15" i="2"/>
  <c r="K16" i="2"/>
  <c r="L16" i="2"/>
  <c r="K17" i="2"/>
  <c r="L17" i="2"/>
  <c r="K18" i="2"/>
  <c r="L18" i="2"/>
  <c r="K20" i="2"/>
  <c r="L20" i="2"/>
  <c r="K21" i="2"/>
  <c r="L21" i="2"/>
  <c r="K22" i="2"/>
  <c r="L22" i="2"/>
  <c r="K23" i="2"/>
  <c r="L23" i="2"/>
  <c r="K25" i="2"/>
  <c r="L25" i="2"/>
  <c r="K26" i="2"/>
  <c r="L26" i="2"/>
  <c r="K27" i="2"/>
  <c r="L27" i="2"/>
  <c r="K28" i="2"/>
  <c r="L28" i="2"/>
  <c r="K29" i="2"/>
  <c r="L29" i="2"/>
  <c r="K30" i="2"/>
  <c r="L30" i="2"/>
  <c r="L7" i="2"/>
  <c r="K7" i="2"/>
  <c r="E31" i="2"/>
  <c r="E6" i="4" s="1"/>
  <c r="D19" i="2"/>
  <c r="L19" i="2" s="1"/>
  <c r="C19" i="2"/>
  <c r="K19" i="2" s="1"/>
  <c r="D13" i="2"/>
  <c r="L13" i="2" s="1"/>
  <c r="C13" i="2"/>
  <c r="K13" i="2" s="1"/>
  <c r="M11" i="2"/>
  <c r="S11" i="2" s="1"/>
  <c r="N11" i="2"/>
  <c r="T11" i="2" s="1"/>
  <c r="C10" i="2"/>
  <c r="K10" i="2" s="1"/>
  <c r="F31" i="2"/>
  <c r="G31" i="2"/>
  <c r="G6" i="4" s="1"/>
  <c r="H31" i="2"/>
  <c r="H12" i="4" s="1"/>
  <c r="I31" i="2"/>
  <c r="I6" i="4" s="1"/>
  <c r="O31" i="2"/>
  <c r="O6" i="4" s="1"/>
  <c r="P31" i="2"/>
  <c r="Q31" i="2"/>
  <c r="Q6" i="4" s="1"/>
  <c r="R31" i="2"/>
  <c r="V6" i="2"/>
  <c r="W6" i="2"/>
  <c r="V31" i="2"/>
  <c r="V6" i="4" s="1"/>
  <c r="V8" i="4" s="1"/>
  <c r="W31" i="2"/>
  <c r="W6" i="4" s="1"/>
  <c r="U31" i="2"/>
  <c r="U6" i="4" s="1"/>
  <c r="B34" i="2"/>
  <c r="B10" i="4"/>
  <c r="Q11" i="5"/>
  <c r="Q7" i="4" s="1"/>
  <c r="S10" i="5"/>
  <c r="R11" i="5"/>
  <c r="K10" i="5"/>
  <c r="L10" i="5"/>
  <c r="C11" i="5"/>
  <c r="C7" i="4" s="1"/>
  <c r="E11" i="5"/>
  <c r="E7" i="4" s="1"/>
  <c r="G7" i="4"/>
  <c r="H7" i="4"/>
  <c r="I11" i="5"/>
  <c r="I7" i="4" s="1"/>
  <c r="J11" i="5"/>
  <c r="J7" i="4" s="1"/>
  <c r="M11" i="5"/>
  <c r="M7" i="4" s="1"/>
  <c r="N11" i="5"/>
  <c r="O11" i="5"/>
  <c r="O7" i="4" s="1"/>
  <c r="P11" i="5"/>
  <c r="P7" i="4" s="1"/>
  <c r="D6" i="2"/>
  <c r="H6" i="2"/>
  <c r="E6" i="2"/>
  <c r="F6" i="2"/>
  <c r="G6" i="2"/>
  <c r="I6" i="2"/>
  <c r="M6" i="2"/>
  <c r="O6" i="2"/>
  <c r="P6" i="2"/>
  <c r="Q6" i="2"/>
  <c r="R6" i="2"/>
  <c r="M31" i="2" l="1"/>
  <c r="M6" i="4" s="1"/>
  <c r="R12" i="4"/>
  <c r="P12" i="4"/>
  <c r="J12" i="4"/>
  <c r="F12" i="4"/>
  <c r="C31" i="2"/>
  <c r="C6" i="4" s="1"/>
  <c r="C6" i="2"/>
  <c r="N6" i="2"/>
  <c r="J6" i="2"/>
  <c r="N31" i="2"/>
  <c r="N12" i="4" s="1"/>
  <c r="M8" i="4"/>
  <c r="I8" i="4"/>
  <c r="G8" i="4"/>
  <c r="C8" i="4"/>
  <c r="Q8" i="4"/>
  <c r="D31" i="2"/>
  <c r="R6" i="4"/>
  <c r="P6" i="4"/>
  <c r="P8" i="4" s="1"/>
  <c r="N6" i="4"/>
  <c r="J6" i="4"/>
  <c r="H6" i="4"/>
  <c r="F6" i="4"/>
  <c r="C12" i="4"/>
  <c r="Q12" i="4"/>
  <c r="O12" i="4"/>
  <c r="M12" i="4"/>
  <c r="I12" i="4"/>
  <c r="G12" i="4"/>
  <c r="E12" i="4"/>
  <c r="O8" i="4"/>
  <c r="E8" i="4"/>
  <c r="J8" i="4"/>
  <c r="H8" i="4"/>
  <c r="W8" i="4"/>
  <c r="U8" i="4"/>
  <c r="R7" i="4"/>
  <c r="R8" i="4" s="1"/>
  <c r="N7" i="4"/>
  <c r="N8" i="4" s="1"/>
  <c r="T10" i="5"/>
  <c r="F7" i="4"/>
  <c r="F8" i="4" s="1"/>
  <c r="D7" i="4"/>
  <c r="L31" i="2"/>
  <c r="T31" i="2"/>
  <c r="S31" i="2"/>
  <c r="K31" i="2"/>
  <c r="T6" i="5"/>
  <c r="T7" i="5"/>
  <c r="T8" i="5"/>
  <c r="T9" i="5"/>
  <c r="S7" i="5"/>
  <c r="S8" i="5"/>
  <c r="S9" i="5"/>
  <c r="S6" i="5"/>
  <c r="L6" i="5"/>
  <c r="L7" i="5"/>
  <c r="L8" i="5"/>
  <c r="L9" i="5"/>
  <c r="K7" i="5"/>
  <c r="K8" i="5"/>
  <c r="K9" i="5"/>
  <c r="K6" i="5"/>
  <c r="K6" i="4" l="1"/>
  <c r="T6" i="4"/>
  <c r="L6" i="4"/>
  <c r="D12" i="4"/>
  <c r="D6" i="4"/>
  <c r="D8" i="4" s="1"/>
  <c r="S6" i="4"/>
  <c r="S11" i="5"/>
  <c r="S7" i="4" s="1"/>
  <c r="T11" i="5"/>
  <c r="T7" i="4" s="1"/>
  <c r="K11" i="5"/>
  <c r="K7" i="4" s="1"/>
  <c r="K8" i="4" s="1"/>
  <c r="L11" i="5"/>
  <c r="L7" i="4" s="1"/>
  <c r="K6" i="2"/>
  <c r="S6" i="2"/>
  <c r="T6" i="2"/>
  <c r="L6" i="2"/>
  <c r="S8" i="4" l="1"/>
  <c r="L12" i="4"/>
  <c r="T12" i="4"/>
  <c r="S12" i="4"/>
  <c r="K12" i="4"/>
  <c r="L8" i="4"/>
  <c r="T8" i="4"/>
</calcChain>
</file>

<file path=xl/comments1.xml><?xml version="1.0" encoding="utf-8"?>
<comments xmlns="http://schemas.openxmlformats.org/spreadsheetml/2006/main">
  <authors>
    <author>Felhasználó</author>
  </authors>
  <commentList>
    <comment ref="O12" authorId="0">
      <text>
        <r>
          <rPr>
            <b/>
            <sz val="8"/>
            <color indexed="81"/>
            <rFont val="Tahoma"/>
            <family val="2"/>
            <charset val="238"/>
          </rPr>
          <t>Felhasználó:</t>
        </r>
        <r>
          <rPr>
            <sz val="8"/>
            <color indexed="81"/>
            <rFont val="Tahoma"/>
            <family val="2"/>
            <charset val="238"/>
          </rPr>
          <t xml:space="preserve">
+11 564 e ft önkorm. Működési támogatás</t>
        </r>
      </text>
    </comment>
  </commentList>
</comments>
</file>

<file path=xl/sharedStrings.xml><?xml version="1.0" encoding="utf-8"?>
<sst xmlns="http://schemas.openxmlformats.org/spreadsheetml/2006/main" count="190" uniqueCount="72">
  <si>
    <t>ezer forint</t>
  </si>
  <si>
    <t>Kiadás</t>
  </si>
  <si>
    <t>Bevétel</t>
  </si>
  <si>
    <t>Létszám</t>
  </si>
  <si>
    <t>Normatíva
Bevétel</t>
  </si>
  <si>
    <t>teljes
munkaidős</t>
  </si>
  <si>
    <t>rész-
munkaidős</t>
  </si>
  <si>
    <t>közfoglalkoztatott</t>
  </si>
  <si>
    <t>Összesen</t>
  </si>
  <si>
    <t>Összesen Kiadás</t>
  </si>
  <si>
    <t>Összesen Bevétel</t>
  </si>
  <si>
    <t>Feladat</t>
  </si>
  <si>
    <t>013350-Az önk. Vagyonnal való gazd.kapcs.feladatok-Nem lakó ing.</t>
  </si>
  <si>
    <t>013390-Egyéb kiegészítő szolgáltatások</t>
  </si>
  <si>
    <t>064010-Közvilágítás</t>
  </si>
  <si>
    <t>Intézmény megnevezése/Kormányzati funkció</t>
  </si>
  <si>
    <t>018030-Támogatási célú finanszírozási műveletek (Int. Átadott összeg)</t>
  </si>
  <si>
    <t>091110-Óvodai nevelés, ellátás szakmai feladatai</t>
  </si>
  <si>
    <t>091140-Óvodai nevelés, ellátás működési feladatai</t>
  </si>
  <si>
    <t>091120-Sajátos nevelési igényű gyermekek szakmai feladatai</t>
  </si>
  <si>
    <t>K</t>
  </si>
  <si>
    <t>Ö</t>
  </si>
  <si>
    <t>ÖSSZESEN</t>
  </si>
  <si>
    <t>082044-Könyvtári szolgáltatások</t>
  </si>
  <si>
    <t>1. számú melléklet</t>
  </si>
  <si>
    <t>3. számú melléklet</t>
  </si>
  <si>
    <t xml:space="preserve">Tartalomjegyzék </t>
  </si>
  <si>
    <t>2. számú melléklet</t>
  </si>
  <si>
    <t>Módosított ei.</t>
  </si>
  <si>
    <t>Eredeti ei.</t>
  </si>
  <si>
    <t>Felhalmozási kiadás/Kisértékű tárgyi eszköz (056-057)</t>
  </si>
  <si>
    <t>Intézménynek/Önkormányzatnak/Társulásnak átadott összeg (055)</t>
  </si>
  <si>
    <t>Személyi kiadás +
járulék (051-052)</t>
  </si>
  <si>
    <t>Dologi kiadás  (053)</t>
  </si>
  <si>
    <t>Intézményi bevétel / Egyéb támogatás (091-097)</t>
  </si>
  <si>
    <t>Önk. Kiegészítés/ Előző évi maradvány (098)</t>
  </si>
  <si>
    <t>018030- Támogatási célú finanszírozási műveletek</t>
  </si>
  <si>
    <t>041232-Közfoglalkoztatás</t>
  </si>
  <si>
    <t>900020- Önkormányzatok funkcióra nem sor. Bev. Áht-kív (ADÓ)</t>
  </si>
  <si>
    <t>011130-Önk.és önk.hivatalok jogalkotó és ált.ig.tev. (POLG.ALPOLG.KÉPV.)</t>
  </si>
  <si>
    <t>Dologi kiadás  (053)+ Segélyezés (054)</t>
  </si>
  <si>
    <t>Felhalmozási kiadás/Kisértékű tárgyi eszköz/Felhalm.átadott (056/057/058)</t>
  </si>
  <si>
    <t>Intézménynek/Önkormányzatnak/Társulásnak átadott összeg (055/059)</t>
  </si>
  <si>
    <t>1.számú melléklet</t>
  </si>
  <si>
    <t>egyeztető sor (önk+intézmények)</t>
  </si>
  <si>
    <t>013320-Köztemető fenntartása</t>
  </si>
  <si>
    <t>018010-Önkormányzatok elszámolásai</t>
  </si>
  <si>
    <t>045160-Közutak, hidak alagutak üzemeltetése</t>
  </si>
  <si>
    <t>082091-Közművelődés</t>
  </si>
  <si>
    <t>096015-Gyermekétkeztetés</t>
  </si>
  <si>
    <t>096025-Konyha</t>
  </si>
  <si>
    <t>101150-Közgyógyellátás</t>
  </si>
  <si>
    <t>102021-Idősek bentlakásos ellátása</t>
  </si>
  <si>
    <t>104051-Óvodáztatási támogatás</t>
  </si>
  <si>
    <t>105010-Munkanélküli aktív korúak ellátása</t>
  </si>
  <si>
    <t>105020-Fogl.elősegítő képz. És egyéb tám.</t>
  </si>
  <si>
    <t>106020-Lakásfenntartási támogatás</t>
  </si>
  <si>
    <t>107060-Egyéb pénz. És term. Ellátások</t>
  </si>
  <si>
    <t>045230-Komp és révközlekedés</t>
  </si>
  <si>
    <t>066010-Zöldterület kezelés</t>
  </si>
  <si>
    <t>074031-Család és nővédelemi egészségügyi gondozás</t>
  </si>
  <si>
    <t>Tiszainoka Község Önkormányzata</t>
  </si>
  <si>
    <t>Tiszainokai Tiszavirág Óvoda 2015. évi éves költségvetési beszámolója kormányzati funkciók szerinti összesítése</t>
  </si>
  <si>
    <t>Tiszainokai Tiszavirág Óvoda</t>
  </si>
  <si>
    <t>Tiszainoka Község Önkormányzata kormányzati funkciókkénti összesítése</t>
  </si>
  <si>
    <t>Tiszainoka Község Önkormányzata (intézmény nélkül) összesítése</t>
  </si>
  <si>
    <t>Tiszainoka, 2016. május 31.</t>
  </si>
  <si>
    <t>Tiszainokai Tiszavirág Óvoda kormányzati funkciók szerinti összesítése</t>
  </si>
  <si>
    <t>Tiszainoka Község Önkormányzata és intézménye 2015. évi éves költségvetési beszámolója kormányzati funkciók szerinti összesítése</t>
  </si>
  <si>
    <t>Tiszainoka Község Önkormányzata és intézménye</t>
  </si>
  <si>
    <t>a . számú költségvetési rendelet módosításához</t>
  </si>
  <si>
    <t>Tiszainoka Község Önkormányzata (intézmények nélkül) 2015. évi éves költségvetési keretösszegei kormányzati funkciók szerinti összesítése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</si>
</sst>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1"/>
      <name val="Calibri"/>
      <family val="2"/>
      <charset val="238"/>
      <scheme val="minor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15" fillId="0" borderId="0"/>
  </cellStyleXfs>
  <cellXfs count="170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4" fillId="0" borderId="4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0" borderId="4" xfId="1" applyNumberFormat="1" applyFont="1" applyBorder="1" applyAlignment="1">
      <alignment horizontal="left" vertical="center"/>
    </xf>
    <xf numFmtId="165" fontId="4" fillId="2" borderId="4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165" fontId="4" fillId="3" borderId="4" xfId="1" applyNumberFormat="1" applyFont="1" applyFill="1" applyBorder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165" fontId="3" fillId="3" borderId="4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165" fontId="4" fillId="0" borderId="3" xfId="1" applyNumberFormat="1" applyFont="1" applyBorder="1" applyAlignment="1">
      <alignment vertical="center"/>
    </xf>
    <xf numFmtId="165" fontId="4" fillId="3" borderId="11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0" applyFont="1"/>
    <xf numFmtId="0" fontId="0" fillId="0" borderId="4" xfId="0" applyBorder="1"/>
    <xf numFmtId="0" fontId="0" fillId="0" borderId="4" xfId="0" applyFont="1" applyBorder="1"/>
    <xf numFmtId="0" fontId="0" fillId="0" borderId="0" xfId="0" applyFont="1"/>
    <xf numFmtId="165" fontId="4" fillId="2" borderId="5" xfId="1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165" fontId="4" fillId="0" borderId="5" xfId="1" applyNumberFormat="1" applyFont="1" applyBorder="1" applyAlignment="1">
      <alignment vertical="center"/>
    </xf>
    <xf numFmtId="165" fontId="0" fillId="0" borderId="0" xfId="0" applyNumberFormat="1"/>
    <xf numFmtId="165" fontId="3" fillId="3" borderId="0" xfId="1" applyNumberFormat="1" applyFont="1" applyFill="1" applyBorder="1" applyAlignment="1">
      <alignment vertical="center"/>
    </xf>
    <xf numFmtId="165" fontId="3" fillId="0" borderId="4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5" fontId="3" fillId="0" borderId="12" xfId="1" applyNumberFormat="1" applyFont="1" applyBorder="1" applyAlignment="1">
      <alignment horizontal="center" vertical="center" wrapText="1"/>
    </xf>
    <xf numFmtId="165" fontId="4" fillId="0" borderId="12" xfId="1" applyNumberFormat="1" applyFont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1" xfId="1" applyNumberFormat="1" applyFont="1" applyFill="1" applyBorder="1" applyAlignment="1">
      <alignment vertical="center"/>
    </xf>
    <xf numFmtId="165" fontId="4" fillId="3" borderId="12" xfId="1" applyNumberFormat="1" applyFont="1" applyFill="1" applyBorder="1" applyAlignment="1">
      <alignment vertical="center"/>
    </xf>
    <xf numFmtId="165" fontId="4" fillId="0" borderId="12" xfId="1" applyNumberFormat="1" applyFont="1" applyFill="1" applyBorder="1" applyAlignment="1">
      <alignment vertical="center"/>
    </xf>
    <xf numFmtId="165" fontId="4" fillId="2" borderId="24" xfId="1" applyNumberFormat="1" applyFont="1" applyFill="1" applyBorder="1" applyAlignment="1">
      <alignment vertical="center"/>
    </xf>
    <xf numFmtId="165" fontId="2" fillId="0" borderId="25" xfId="0" applyNumberFormat="1" applyFont="1" applyBorder="1"/>
    <xf numFmtId="165" fontId="2" fillId="0" borderId="22" xfId="0" applyNumberFormat="1" applyFont="1" applyBorder="1"/>
    <xf numFmtId="0" fontId="4" fillId="2" borderId="12" xfId="0" applyFont="1" applyFill="1" applyBorder="1" applyAlignment="1">
      <alignment vertical="center"/>
    </xf>
    <xf numFmtId="165" fontId="3" fillId="0" borderId="12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165" fontId="2" fillId="2" borderId="4" xfId="0" applyNumberFormat="1" applyFont="1" applyFill="1" applyBorder="1"/>
    <xf numFmtId="165" fontId="2" fillId="2" borderId="22" xfId="0" applyNumberFormat="1" applyFont="1" applyFill="1" applyBorder="1"/>
    <xf numFmtId="165" fontId="2" fillId="2" borderId="3" xfId="0" applyNumberFormat="1" applyFont="1" applyFill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165" fontId="3" fillId="3" borderId="12" xfId="1" applyNumberFormat="1" applyFont="1" applyFill="1" applyBorder="1" applyAlignment="1">
      <alignment vertical="center"/>
    </xf>
    <xf numFmtId="165" fontId="3" fillId="3" borderId="4" xfId="1" applyNumberFormat="1" applyFont="1" applyFill="1" applyBorder="1" applyAlignment="1">
      <alignment horizontal="center" vertical="center" wrapText="1"/>
    </xf>
    <xf numFmtId="165" fontId="3" fillId="3" borderId="12" xfId="1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165" fontId="3" fillId="3" borderId="25" xfId="1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4" fillId="3" borderId="0" xfId="1" applyNumberFormat="1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4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165" fontId="3" fillId="3" borderId="28" xfId="1" applyNumberFormat="1" applyFont="1" applyFill="1" applyBorder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3" borderId="11" xfId="0" applyNumberFormat="1" applyFont="1" applyFill="1" applyBorder="1" applyAlignment="1">
      <alignment horizontal="center" vertical="center" wrapText="1"/>
    </xf>
    <xf numFmtId="165" fontId="4" fillId="3" borderId="12" xfId="1" applyNumberFormat="1" applyFont="1" applyFill="1" applyBorder="1" applyAlignment="1">
      <alignment horizontal="left" vertical="center"/>
    </xf>
    <xf numFmtId="165" fontId="3" fillId="3" borderId="25" xfId="1" applyNumberFormat="1" applyFont="1" applyFill="1" applyBorder="1" applyAlignment="1">
      <alignment vertical="center"/>
    </xf>
    <xf numFmtId="165" fontId="3" fillId="3" borderId="22" xfId="1" applyNumberFormat="1" applyFont="1" applyFill="1" applyBorder="1" applyAlignment="1">
      <alignment vertical="center"/>
    </xf>
    <xf numFmtId="165" fontId="3" fillId="3" borderId="21" xfId="1" applyNumberFormat="1" applyFont="1" applyFill="1" applyBorder="1" applyAlignment="1">
      <alignment vertical="center"/>
    </xf>
    <xf numFmtId="165" fontId="4" fillId="0" borderId="12" xfId="1" applyNumberFormat="1" applyFont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165" fontId="2" fillId="0" borderId="28" xfId="0" applyNumberFormat="1" applyFont="1" applyBorder="1"/>
    <xf numFmtId="165" fontId="2" fillId="3" borderId="28" xfId="0" applyNumberFormat="1" applyFont="1" applyFill="1" applyBorder="1"/>
    <xf numFmtId="165" fontId="3" fillId="0" borderId="12" xfId="0" applyNumberFormat="1" applyFont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horizontal="left" vertical="center"/>
    </xf>
    <xf numFmtId="165" fontId="3" fillId="0" borderId="12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165" fontId="4" fillId="4" borderId="11" xfId="1" applyNumberFormat="1" applyFont="1" applyFill="1" applyBorder="1" applyAlignment="1">
      <alignment vertical="center"/>
    </xf>
    <xf numFmtId="165" fontId="4" fillId="2" borderId="25" xfId="1" applyNumberFormat="1" applyFont="1" applyFill="1" applyBorder="1" applyAlignment="1">
      <alignment vertical="center"/>
    </xf>
    <xf numFmtId="165" fontId="4" fillId="2" borderId="22" xfId="1" applyNumberFormat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vertical="center"/>
    </xf>
    <xf numFmtId="165" fontId="4" fillId="2" borderId="18" xfId="1" applyNumberFormat="1" applyFont="1" applyFill="1" applyBorder="1" applyAlignment="1">
      <alignment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19" xfId="1" applyNumberFormat="1" applyFont="1" applyFill="1" applyBorder="1" applyAlignment="1">
      <alignment vertical="center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4" fillId="2" borderId="21" xfId="1" applyNumberFormat="1" applyFont="1" applyFill="1" applyBorder="1" applyAlignment="1">
      <alignment vertical="center"/>
    </xf>
    <xf numFmtId="165" fontId="2" fillId="2" borderId="25" xfId="0" applyNumberFormat="1" applyFont="1" applyFill="1" applyBorder="1"/>
    <xf numFmtId="0" fontId="2" fillId="0" borderId="0" xfId="0" applyFont="1" applyAlignment="1">
      <alignment horizont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165" fontId="3" fillId="3" borderId="15" xfId="1" applyNumberFormat="1" applyFont="1" applyFill="1" applyBorder="1" applyAlignment="1">
      <alignment horizontal="center" vertical="center" wrapText="1"/>
    </xf>
    <xf numFmtId="165" fontId="3" fillId="3" borderId="16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right"/>
    </xf>
    <xf numFmtId="165" fontId="5" fillId="3" borderId="2" xfId="1" applyNumberFormat="1" applyFont="1" applyFill="1" applyBorder="1" applyAlignment="1">
      <alignment horizontal="right"/>
    </xf>
    <xf numFmtId="0" fontId="3" fillId="3" borderId="1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5" fontId="3" fillId="3" borderId="4" xfId="1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textRotation="90" wrapText="1"/>
    </xf>
    <xf numFmtId="0" fontId="3" fillId="3" borderId="6" xfId="0" applyFont="1" applyFill="1" applyBorder="1" applyAlignment="1">
      <alignment horizontal="center" textRotation="90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5" fontId="3" fillId="0" borderId="15" xfId="1" applyNumberFormat="1" applyFont="1" applyBorder="1" applyAlignment="1">
      <alignment horizontal="center" vertical="center" wrapText="1"/>
    </xf>
    <xf numFmtId="165" fontId="3" fillId="0" borderId="16" xfId="1" applyNumberFormat="1" applyFont="1" applyBorder="1" applyAlignment="1">
      <alignment horizontal="center" vertical="center" wrapText="1"/>
    </xf>
    <xf numFmtId="165" fontId="3" fillId="0" borderId="12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5" fontId="3" fillId="0" borderId="15" xfId="1" applyNumberFormat="1" applyFont="1" applyBorder="1" applyAlignment="1">
      <alignment horizontal="center" vertical="center"/>
    </xf>
    <xf numFmtId="165" fontId="3" fillId="0" borderId="16" xfId="1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textRotation="90" wrapText="1"/>
    </xf>
    <xf numFmtId="0" fontId="3" fillId="0" borderId="7" xfId="0" applyFont="1" applyBorder="1" applyAlignment="1">
      <alignment horizontal="center" textRotation="90" wrapText="1"/>
    </xf>
    <xf numFmtId="0" fontId="3" fillId="0" borderId="6" xfId="0" applyFont="1" applyBorder="1" applyAlignment="1">
      <alignment horizontal="center" textRotation="90" wrapText="1"/>
    </xf>
    <xf numFmtId="165" fontId="5" fillId="0" borderId="20" xfId="1" applyNumberFormat="1" applyFont="1" applyBorder="1" applyAlignment="1">
      <alignment horizontal="right"/>
    </xf>
    <xf numFmtId="165" fontId="5" fillId="0" borderId="9" xfId="1" applyNumberFormat="1" applyFont="1" applyBorder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textRotation="90"/>
    </xf>
    <xf numFmtId="0" fontId="2" fillId="0" borderId="10" xfId="0" applyFont="1" applyBorder="1" applyAlignment="1">
      <alignment horizontal="center" textRotation="90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right"/>
    </xf>
    <xf numFmtId="165" fontId="5" fillId="0" borderId="2" xfId="1" applyNumberFormat="1" applyFont="1" applyBorder="1" applyAlignment="1">
      <alignment horizontal="right"/>
    </xf>
    <xf numFmtId="165" fontId="3" fillId="0" borderId="30" xfId="1" applyNumberFormat="1" applyFont="1" applyBorder="1" applyAlignment="1">
      <alignment horizontal="center" vertical="center" wrapText="1"/>
    </xf>
    <xf numFmtId="165" fontId="3" fillId="0" borderId="31" xfId="1" applyNumberFormat="1" applyFont="1" applyBorder="1" applyAlignment="1">
      <alignment horizontal="center" vertical="center" wrapText="1"/>
    </xf>
  </cellXfs>
  <cellStyles count="10">
    <cellStyle name="Ezres" xfId="1" builtinId="3"/>
    <cellStyle name="Ezres 2" xfId="2"/>
    <cellStyle name="Ezres 3" xfId="3"/>
    <cellStyle name="Hiperhivatkozás" xfId="4"/>
    <cellStyle name="Már látott hiperhivatkozás" xfId="5"/>
    <cellStyle name="Normál" xfId="0" builtinId="0"/>
    <cellStyle name="Normál 2" xfId="6"/>
    <cellStyle name="Normál 3" xfId="7"/>
    <cellStyle name="Normál 4" xfId="8"/>
    <cellStyle name="Normál 5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5" x14ac:dyDescent="0.25"/>
  <cols>
    <col min="1" max="1" width="18.85546875" style="27" bestFit="1" customWidth="1"/>
    <col min="2" max="2" width="99" style="27" bestFit="1" customWidth="1"/>
    <col min="3" max="256" width="9.140625" style="27"/>
    <col min="257" max="257" width="18.85546875" style="27" bestFit="1" customWidth="1"/>
    <col min="258" max="258" width="99" style="27" bestFit="1" customWidth="1"/>
    <col min="259" max="512" width="9.140625" style="27"/>
    <col min="513" max="513" width="18.85546875" style="27" bestFit="1" customWidth="1"/>
    <col min="514" max="514" width="99" style="27" bestFit="1" customWidth="1"/>
    <col min="515" max="768" width="9.140625" style="27"/>
    <col min="769" max="769" width="18.85546875" style="27" bestFit="1" customWidth="1"/>
    <col min="770" max="770" width="99" style="27" bestFit="1" customWidth="1"/>
    <col min="771" max="1024" width="9.140625" style="27"/>
    <col min="1025" max="1025" width="18.85546875" style="27" bestFit="1" customWidth="1"/>
    <col min="1026" max="1026" width="99" style="27" bestFit="1" customWidth="1"/>
    <col min="1027" max="1280" width="9.140625" style="27"/>
    <col min="1281" max="1281" width="18.85546875" style="27" bestFit="1" customWidth="1"/>
    <col min="1282" max="1282" width="99" style="27" bestFit="1" customWidth="1"/>
    <col min="1283" max="1536" width="9.140625" style="27"/>
    <col min="1537" max="1537" width="18.85546875" style="27" bestFit="1" customWidth="1"/>
    <col min="1538" max="1538" width="99" style="27" bestFit="1" customWidth="1"/>
    <col min="1539" max="1792" width="9.140625" style="27"/>
    <col min="1793" max="1793" width="18.85546875" style="27" bestFit="1" customWidth="1"/>
    <col min="1794" max="1794" width="99" style="27" bestFit="1" customWidth="1"/>
    <col min="1795" max="2048" width="9.140625" style="27"/>
    <col min="2049" max="2049" width="18.85546875" style="27" bestFit="1" customWidth="1"/>
    <col min="2050" max="2050" width="99" style="27" bestFit="1" customWidth="1"/>
    <col min="2051" max="2304" width="9.140625" style="27"/>
    <col min="2305" max="2305" width="18.85546875" style="27" bestFit="1" customWidth="1"/>
    <col min="2306" max="2306" width="99" style="27" bestFit="1" customWidth="1"/>
    <col min="2307" max="2560" width="9.140625" style="27"/>
    <col min="2561" max="2561" width="18.85546875" style="27" bestFit="1" customWidth="1"/>
    <col min="2562" max="2562" width="99" style="27" bestFit="1" customWidth="1"/>
    <col min="2563" max="2816" width="9.140625" style="27"/>
    <col min="2817" max="2817" width="18.85546875" style="27" bestFit="1" customWidth="1"/>
    <col min="2818" max="2818" width="99" style="27" bestFit="1" customWidth="1"/>
    <col min="2819" max="3072" width="9.140625" style="27"/>
    <col min="3073" max="3073" width="18.85546875" style="27" bestFit="1" customWidth="1"/>
    <col min="3074" max="3074" width="99" style="27" bestFit="1" customWidth="1"/>
    <col min="3075" max="3328" width="9.140625" style="27"/>
    <col min="3329" max="3329" width="18.85546875" style="27" bestFit="1" customWidth="1"/>
    <col min="3330" max="3330" width="99" style="27" bestFit="1" customWidth="1"/>
    <col min="3331" max="3584" width="9.140625" style="27"/>
    <col min="3585" max="3585" width="18.85546875" style="27" bestFit="1" customWidth="1"/>
    <col min="3586" max="3586" width="99" style="27" bestFit="1" customWidth="1"/>
    <col min="3587" max="3840" width="9.140625" style="27"/>
    <col min="3841" max="3841" width="18.85546875" style="27" bestFit="1" customWidth="1"/>
    <col min="3842" max="3842" width="99" style="27" bestFit="1" customWidth="1"/>
    <col min="3843" max="4096" width="9.140625" style="27"/>
    <col min="4097" max="4097" width="18.85546875" style="27" bestFit="1" customWidth="1"/>
    <col min="4098" max="4098" width="99" style="27" bestFit="1" customWidth="1"/>
    <col min="4099" max="4352" width="9.140625" style="27"/>
    <col min="4353" max="4353" width="18.85546875" style="27" bestFit="1" customWidth="1"/>
    <col min="4354" max="4354" width="99" style="27" bestFit="1" customWidth="1"/>
    <col min="4355" max="4608" width="9.140625" style="27"/>
    <col min="4609" max="4609" width="18.85546875" style="27" bestFit="1" customWidth="1"/>
    <col min="4610" max="4610" width="99" style="27" bestFit="1" customWidth="1"/>
    <col min="4611" max="4864" width="9.140625" style="27"/>
    <col min="4865" max="4865" width="18.85546875" style="27" bestFit="1" customWidth="1"/>
    <col min="4866" max="4866" width="99" style="27" bestFit="1" customWidth="1"/>
    <col min="4867" max="5120" width="9.140625" style="27"/>
    <col min="5121" max="5121" width="18.85546875" style="27" bestFit="1" customWidth="1"/>
    <col min="5122" max="5122" width="99" style="27" bestFit="1" customWidth="1"/>
    <col min="5123" max="5376" width="9.140625" style="27"/>
    <col min="5377" max="5377" width="18.85546875" style="27" bestFit="1" customWidth="1"/>
    <col min="5378" max="5378" width="99" style="27" bestFit="1" customWidth="1"/>
    <col min="5379" max="5632" width="9.140625" style="27"/>
    <col min="5633" max="5633" width="18.85546875" style="27" bestFit="1" customWidth="1"/>
    <col min="5634" max="5634" width="99" style="27" bestFit="1" customWidth="1"/>
    <col min="5635" max="5888" width="9.140625" style="27"/>
    <col min="5889" max="5889" width="18.85546875" style="27" bestFit="1" customWidth="1"/>
    <col min="5890" max="5890" width="99" style="27" bestFit="1" customWidth="1"/>
    <col min="5891" max="6144" width="9.140625" style="27"/>
    <col min="6145" max="6145" width="18.85546875" style="27" bestFit="1" customWidth="1"/>
    <col min="6146" max="6146" width="99" style="27" bestFit="1" customWidth="1"/>
    <col min="6147" max="6400" width="9.140625" style="27"/>
    <col min="6401" max="6401" width="18.85546875" style="27" bestFit="1" customWidth="1"/>
    <col min="6402" max="6402" width="99" style="27" bestFit="1" customWidth="1"/>
    <col min="6403" max="6656" width="9.140625" style="27"/>
    <col min="6657" max="6657" width="18.85546875" style="27" bestFit="1" customWidth="1"/>
    <col min="6658" max="6658" width="99" style="27" bestFit="1" customWidth="1"/>
    <col min="6659" max="6912" width="9.140625" style="27"/>
    <col min="6913" max="6913" width="18.85546875" style="27" bestFit="1" customWidth="1"/>
    <col min="6914" max="6914" width="99" style="27" bestFit="1" customWidth="1"/>
    <col min="6915" max="7168" width="9.140625" style="27"/>
    <col min="7169" max="7169" width="18.85546875" style="27" bestFit="1" customWidth="1"/>
    <col min="7170" max="7170" width="99" style="27" bestFit="1" customWidth="1"/>
    <col min="7171" max="7424" width="9.140625" style="27"/>
    <col min="7425" max="7425" width="18.85546875" style="27" bestFit="1" customWidth="1"/>
    <col min="7426" max="7426" width="99" style="27" bestFit="1" customWidth="1"/>
    <col min="7427" max="7680" width="9.140625" style="27"/>
    <col min="7681" max="7681" width="18.85546875" style="27" bestFit="1" customWidth="1"/>
    <col min="7682" max="7682" width="99" style="27" bestFit="1" customWidth="1"/>
    <col min="7683" max="7936" width="9.140625" style="27"/>
    <col min="7937" max="7937" width="18.85546875" style="27" bestFit="1" customWidth="1"/>
    <col min="7938" max="7938" width="99" style="27" bestFit="1" customWidth="1"/>
    <col min="7939" max="8192" width="9.140625" style="27"/>
    <col min="8193" max="8193" width="18.85546875" style="27" bestFit="1" customWidth="1"/>
    <col min="8194" max="8194" width="99" style="27" bestFit="1" customWidth="1"/>
    <col min="8195" max="8448" width="9.140625" style="27"/>
    <col min="8449" max="8449" width="18.85546875" style="27" bestFit="1" customWidth="1"/>
    <col min="8450" max="8450" width="99" style="27" bestFit="1" customWidth="1"/>
    <col min="8451" max="8704" width="9.140625" style="27"/>
    <col min="8705" max="8705" width="18.85546875" style="27" bestFit="1" customWidth="1"/>
    <col min="8706" max="8706" width="99" style="27" bestFit="1" customWidth="1"/>
    <col min="8707" max="8960" width="9.140625" style="27"/>
    <col min="8961" max="8961" width="18.85546875" style="27" bestFit="1" customWidth="1"/>
    <col min="8962" max="8962" width="99" style="27" bestFit="1" customWidth="1"/>
    <col min="8963" max="9216" width="9.140625" style="27"/>
    <col min="9217" max="9217" width="18.85546875" style="27" bestFit="1" customWidth="1"/>
    <col min="9218" max="9218" width="99" style="27" bestFit="1" customWidth="1"/>
    <col min="9219" max="9472" width="9.140625" style="27"/>
    <col min="9473" max="9473" width="18.85546875" style="27" bestFit="1" customWidth="1"/>
    <col min="9474" max="9474" width="99" style="27" bestFit="1" customWidth="1"/>
    <col min="9475" max="9728" width="9.140625" style="27"/>
    <col min="9729" max="9729" width="18.85546875" style="27" bestFit="1" customWidth="1"/>
    <col min="9730" max="9730" width="99" style="27" bestFit="1" customWidth="1"/>
    <col min="9731" max="9984" width="9.140625" style="27"/>
    <col min="9985" max="9985" width="18.85546875" style="27" bestFit="1" customWidth="1"/>
    <col min="9986" max="9986" width="99" style="27" bestFit="1" customWidth="1"/>
    <col min="9987" max="10240" width="9.140625" style="27"/>
    <col min="10241" max="10241" width="18.85546875" style="27" bestFit="1" customWidth="1"/>
    <col min="10242" max="10242" width="99" style="27" bestFit="1" customWidth="1"/>
    <col min="10243" max="10496" width="9.140625" style="27"/>
    <col min="10497" max="10497" width="18.85546875" style="27" bestFit="1" customWidth="1"/>
    <col min="10498" max="10498" width="99" style="27" bestFit="1" customWidth="1"/>
    <col min="10499" max="10752" width="9.140625" style="27"/>
    <col min="10753" max="10753" width="18.85546875" style="27" bestFit="1" customWidth="1"/>
    <col min="10754" max="10754" width="99" style="27" bestFit="1" customWidth="1"/>
    <col min="10755" max="11008" width="9.140625" style="27"/>
    <col min="11009" max="11009" width="18.85546875" style="27" bestFit="1" customWidth="1"/>
    <col min="11010" max="11010" width="99" style="27" bestFit="1" customWidth="1"/>
    <col min="11011" max="11264" width="9.140625" style="27"/>
    <col min="11265" max="11265" width="18.85546875" style="27" bestFit="1" customWidth="1"/>
    <col min="11266" max="11266" width="99" style="27" bestFit="1" customWidth="1"/>
    <col min="11267" max="11520" width="9.140625" style="27"/>
    <col min="11521" max="11521" width="18.85546875" style="27" bestFit="1" customWidth="1"/>
    <col min="11522" max="11522" width="99" style="27" bestFit="1" customWidth="1"/>
    <col min="11523" max="11776" width="9.140625" style="27"/>
    <col min="11777" max="11777" width="18.85546875" style="27" bestFit="1" customWidth="1"/>
    <col min="11778" max="11778" width="99" style="27" bestFit="1" customWidth="1"/>
    <col min="11779" max="12032" width="9.140625" style="27"/>
    <col min="12033" max="12033" width="18.85546875" style="27" bestFit="1" customWidth="1"/>
    <col min="12034" max="12034" width="99" style="27" bestFit="1" customWidth="1"/>
    <col min="12035" max="12288" width="9.140625" style="27"/>
    <col min="12289" max="12289" width="18.85546875" style="27" bestFit="1" customWidth="1"/>
    <col min="12290" max="12290" width="99" style="27" bestFit="1" customWidth="1"/>
    <col min="12291" max="12544" width="9.140625" style="27"/>
    <col min="12545" max="12545" width="18.85546875" style="27" bestFit="1" customWidth="1"/>
    <col min="12546" max="12546" width="99" style="27" bestFit="1" customWidth="1"/>
    <col min="12547" max="12800" width="9.140625" style="27"/>
    <col min="12801" max="12801" width="18.85546875" style="27" bestFit="1" customWidth="1"/>
    <col min="12802" max="12802" width="99" style="27" bestFit="1" customWidth="1"/>
    <col min="12803" max="13056" width="9.140625" style="27"/>
    <col min="13057" max="13057" width="18.85546875" style="27" bestFit="1" customWidth="1"/>
    <col min="13058" max="13058" width="99" style="27" bestFit="1" customWidth="1"/>
    <col min="13059" max="13312" width="9.140625" style="27"/>
    <col min="13313" max="13313" width="18.85546875" style="27" bestFit="1" customWidth="1"/>
    <col min="13314" max="13314" width="99" style="27" bestFit="1" customWidth="1"/>
    <col min="13315" max="13568" width="9.140625" style="27"/>
    <col min="13569" max="13569" width="18.85546875" style="27" bestFit="1" customWidth="1"/>
    <col min="13570" max="13570" width="99" style="27" bestFit="1" customWidth="1"/>
    <col min="13571" max="13824" width="9.140625" style="27"/>
    <col min="13825" max="13825" width="18.85546875" style="27" bestFit="1" customWidth="1"/>
    <col min="13826" max="13826" width="99" style="27" bestFit="1" customWidth="1"/>
    <col min="13827" max="14080" width="9.140625" style="27"/>
    <col min="14081" max="14081" width="18.85546875" style="27" bestFit="1" customWidth="1"/>
    <col min="14082" max="14082" width="99" style="27" bestFit="1" customWidth="1"/>
    <col min="14083" max="14336" width="9.140625" style="27"/>
    <col min="14337" max="14337" width="18.85546875" style="27" bestFit="1" customWidth="1"/>
    <col min="14338" max="14338" width="99" style="27" bestFit="1" customWidth="1"/>
    <col min="14339" max="14592" width="9.140625" style="27"/>
    <col min="14593" max="14593" width="18.85546875" style="27" bestFit="1" customWidth="1"/>
    <col min="14594" max="14594" width="99" style="27" bestFit="1" customWidth="1"/>
    <col min="14595" max="14848" width="9.140625" style="27"/>
    <col min="14849" max="14849" width="18.85546875" style="27" bestFit="1" customWidth="1"/>
    <col min="14850" max="14850" width="99" style="27" bestFit="1" customWidth="1"/>
    <col min="14851" max="15104" width="9.140625" style="27"/>
    <col min="15105" max="15105" width="18.85546875" style="27" bestFit="1" customWidth="1"/>
    <col min="15106" max="15106" width="99" style="27" bestFit="1" customWidth="1"/>
    <col min="15107" max="15360" width="9.140625" style="27"/>
    <col min="15361" max="15361" width="18.85546875" style="27" bestFit="1" customWidth="1"/>
    <col min="15362" max="15362" width="99" style="27" bestFit="1" customWidth="1"/>
    <col min="15363" max="15616" width="9.140625" style="27"/>
    <col min="15617" max="15617" width="18.85546875" style="27" bestFit="1" customWidth="1"/>
    <col min="15618" max="15618" width="99" style="27" bestFit="1" customWidth="1"/>
    <col min="15619" max="15872" width="9.140625" style="27"/>
    <col min="15873" max="15873" width="18.85546875" style="27" bestFit="1" customWidth="1"/>
    <col min="15874" max="15874" width="99" style="27" bestFit="1" customWidth="1"/>
    <col min="15875" max="16128" width="9.140625" style="27"/>
    <col min="16129" max="16129" width="18.85546875" style="27" bestFit="1" customWidth="1"/>
    <col min="16130" max="16130" width="99" style="27" bestFit="1" customWidth="1"/>
    <col min="16131" max="16384" width="9.140625" style="27"/>
  </cols>
  <sheetData>
    <row r="1" spans="1:2" x14ac:dyDescent="0.25">
      <c r="A1" s="101" t="s">
        <v>26</v>
      </c>
      <c r="B1" s="101"/>
    </row>
    <row r="2" spans="1:2" x14ac:dyDescent="0.25">
      <c r="A2" s="101" t="s">
        <v>70</v>
      </c>
      <c r="B2" s="101"/>
    </row>
    <row r="4" spans="1:2" x14ac:dyDescent="0.25">
      <c r="A4" s="26" t="s">
        <v>24</v>
      </c>
      <c r="B4" s="25" t="s">
        <v>64</v>
      </c>
    </row>
    <row r="5" spans="1:2" x14ac:dyDescent="0.25">
      <c r="A5" s="26" t="s">
        <v>27</v>
      </c>
      <c r="B5" s="25" t="s">
        <v>65</v>
      </c>
    </row>
    <row r="6" spans="1:2" x14ac:dyDescent="0.25">
      <c r="A6" s="26" t="s">
        <v>25</v>
      </c>
      <c r="B6" s="25" t="s">
        <v>67</v>
      </c>
    </row>
    <row r="8" spans="1:2" x14ac:dyDescent="0.25">
      <c r="A8" s="10" t="s">
        <v>66</v>
      </c>
    </row>
  </sheetData>
  <mergeCells count="2">
    <mergeCell ref="A1:B1"/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opLeftCell="H1" workbookViewId="0">
      <selection activeCell="W8" sqref="W8:W9"/>
    </sheetView>
  </sheetViews>
  <sheetFormatPr defaultRowHeight="15" x14ac:dyDescent="0.25"/>
  <cols>
    <col min="1" max="1" width="5.28515625" style="58" customWidth="1"/>
    <col min="2" max="2" width="57.5703125" style="71" bestFit="1" customWidth="1"/>
    <col min="3" max="3" width="13.85546875" style="70" bestFit="1" customWidth="1"/>
    <col min="4" max="4" width="14.85546875" style="70" bestFit="1" customWidth="1"/>
    <col min="5" max="5" width="12.7109375" style="70" bestFit="1" customWidth="1"/>
    <col min="6" max="6" width="14.85546875" style="70" bestFit="1" customWidth="1"/>
    <col min="7" max="7" width="11.5703125" style="70" bestFit="1" customWidth="1"/>
    <col min="8" max="8" width="14.85546875" style="70" bestFit="1" customWidth="1"/>
    <col min="9" max="9" width="12.7109375" style="70" bestFit="1" customWidth="1"/>
    <col min="10" max="10" width="14.85546875" style="70" bestFit="1" customWidth="1"/>
    <col min="11" max="11" width="12.7109375" style="70" bestFit="1" customWidth="1"/>
    <col min="12" max="12" width="14.85546875" style="70" bestFit="1" customWidth="1"/>
    <col min="13" max="13" width="12.7109375" style="70" bestFit="1" customWidth="1"/>
    <col min="14" max="14" width="14.85546875" style="70" bestFit="1" customWidth="1"/>
    <col min="15" max="15" width="12.7109375" style="70" bestFit="1" customWidth="1"/>
    <col min="16" max="16" width="14.85546875" style="70" bestFit="1" customWidth="1"/>
    <col min="17" max="17" width="12.7109375" style="70" bestFit="1" customWidth="1"/>
    <col min="18" max="18" width="14.85546875" style="70" bestFit="1" customWidth="1"/>
    <col min="19" max="19" width="12.7109375" style="70" bestFit="1" customWidth="1"/>
    <col min="20" max="20" width="14.85546875" style="70" bestFit="1" customWidth="1"/>
    <col min="21" max="21" width="11" style="58" customWidth="1"/>
    <col min="22" max="22" width="10.7109375" style="58" bestFit="1" customWidth="1"/>
    <col min="23" max="23" width="17.28515625" style="58" bestFit="1" customWidth="1"/>
    <col min="24" max="24" width="10" style="58" bestFit="1" customWidth="1"/>
    <col min="25" max="269" width="9.140625" style="58"/>
    <col min="270" max="270" width="49.5703125" style="58" bestFit="1" customWidth="1"/>
    <col min="271" max="271" width="18" style="58" bestFit="1" customWidth="1"/>
    <col min="272" max="272" width="11" style="58" customWidth="1"/>
    <col min="273" max="273" width="14.42578125" style="58" bestFit="1" customWidth="1"/>
    <col min="274" max="274" width="20.28515625" style="58" customWidth="1"/>
    <col min="275" max="275" width="12.7109375" style="58" bestFit="1" customWidth="1"/>
    <col min="276" max="276" width="12.85546875" style="58" bestFit="1" customWidth="1"/>
    <col min="277" max="277" width="11" style="58" customWidth="1"/>
    <col min="278" max="278" width="10.7109375" style="58" bestFit="1" customWidth="1"/>
    <col min="279" max="279" width="17.28515625" style="58" bestFit="1" customWidth="1"/>
    <col min="280" max="525" width="9.140625" style="58"/>
    <col min="526" max="526" width="49.5703125" style="58" bestFit="1" customWidth="1"/>
    <col min="527" max="527" width="18" style="58" bestFit="1" customWidth="1"/>
    <col min="528" max="528" width="11" style="58" customWidth="1"/>
    <col min="529" max="529" width="14.42578125" style="58" bestFit="1" customWidth="1"/>
    <col min="530" max="530" width="20.28515625" style="58" customWidth="1"/>
    <col min="531" max="531" width="12.7109375" style="58" bestFit="1" customWidth="1"/>
    <col min="532" max="532" width="12.85546875" style="58" bestFit="1" customWidth="1"/>
    <col min="533" max="533" width="11" style="58" customWidth="1"/>
    <col min="534" max="534" width="10.7109375" style="58" bestFit="1" customWidth="1"/>
    <col min="535" max="535" width="17.28515625" style="58" bestFit="1" customWidth="1"/>
    <col min="536" max="781" width="9.140625" style="58"/>
    <col min="782" max="782" width="49.5703125" style="58" bestFit="1" customWidth="1"/>
    <col min="783" max="783" width="18" style="58" bestFit="1" customWidth="1"/>
    <col min="784" max="784" width="11" style="58" customWidth="1"/>
    <col min="785" max="785" width="14.42578125" style="58" bestFit="1" customWidth="1"/>
    <col min="786" max="786" width="20.28515625" style="58" customWidth="1"/>
    <col min="787" max="787" width="12.7109375" style="58" bestFit="1" customWidth="1"/>
    <col min="788" max="788" width="12.85546875" style="58" bestFit="1" customWidth="1"/>
    <col min="789" max="789" width="11" style="58" customWidth="1"/>
    <col min="790" max="790" width="10.7109375" style="58" bestFit="1" customWidth="1"/>
    <col min="791" max="791" width="17.28515625" style="58" bestFit="1" customWidth="1"/>
    <col min="792" max="1037" width="9.140625" style="58"/>
    <col min="1038" max="1038" width="49.5703125" style="58" bestFit="1" customWidth="1"/>
    <col min="1039" max="1039" width="18" style="58" bestFit="1" customWidth="1"/>
    <col min="1040" max="1040" width="11" style="58" customWidth="1"/>
    <col min="1041" max="1041" width="14.42578125" style="58" bestFit="1" customWidth="1"/>
    <col min="1042" max="1042" width="20.28515625" style="58" customWidth="1"/>
    <col min="1043" max="1043" width="12.7109375" style="58" bestFit="1" customWidth="1"/>
    <col min="1044" max="1044" width="12.85546875" style="58" bestFit="1" customWidth="1"/>
    <col min="1045" max="1045" width="11" style="58" customWidth="1"/>
    <col min="1046" max="1046" width="10.7109375" style="58" bestFit="1" customWidth="1"/>
    <col min="1047" max="1047" width="17.28515625" style="58" bestFit="1" customWidth="1"/>
    <col min="1048" max="1293" width="9.140625" style="58"/>
    <col min="1294" max="1294" width="49.5703125" style="58" bestFit="1" customWidth="1"/>
    <col min="1295" max="1295" width="18" style="58" bestFit="1" customWidth="1"/>
    <col min="1296" max="1296" width="11" style="58" customWidth="1"/>
    <col min="1297" max="1297" width="14.42578125" style="58" bestFit="1" customWidth="1"/>
    <col min="1298" max="1298" width="20.28515625" style="58" customWidth="1"/>
    <col min="1299" max="1299" width="12.7109375" style="58" bestFit="1" customWidth="1"/>
    <col min="1300" max="1300" width="12.85546875" style="58" bestFit="1" customWidth="1"/>
    <col min="1301" max="1301" width="11" style="58" customWidth="1"/>
    <col min="1302" max="1302" width="10.7109375" style="58" bestFit="1" customWidth="1"/>
    <col min="1303" max="1303" width="17.28515625" style="58" bestFit="1" customWidth="1"/>
    <col min="1304" max="1549" width="9.140625" style="58"/>
    <col min="1550" max="1550" width="49.5703125" style="58" bestFit="1" customWidth="1"/>
    <col min="1551" max="1551" width="18" style="58" bestFit="1" customWidth="1"/>
    <col min="1552" max="1552" width="11" style="58" customWidth="1"/>
    <col min="1553" max="1553" width="14.42578125" style="58" bestFit="1" customWidth="1"/>
    <col min="1554" max="1554" width="20.28515625" style="58" customWidth="1"/>
    <col min="1555" max="1555" width="12.7109375" style="58" bestFit="1" customWidth="1"/>
    <col min="1556" max="1556" width="12.85546875" style="58" bestFit="1" customWidth="1"/>
    <col min="1557" max="1557" width="11" style="58" customWidth="1"/>
    <col min="1558" max="1558" width="10.7109375" style="58" bestFit="1" customWidth="1"/>
    <col min="1559" max="1559" width="17.28515625" style="58" bestFit="1" customWidth="1"/>
    <col min="1560" max="1805" width="9.140625" style="58"/>
    <col min="1806" max="1806" width="49.5703125" style="58" bestFit="1" customWidth="1"/>
    <col min="1807" max="1807" width="18" style="58" bestFit="1" customWidth="1"/>
    <col min="1808" max="1808" width="11" style="58" customWidth="1"/>
    <col min="1809" max="1809" width="14.42578125" style="58" bestFit="1" customWidth="1"/>
    <col min="1810" max="1810" width="20.28515625" style="58" customWidth="1"/>
    <col min="1811" max="1811" width="12.7109375" style="58" bestFit="1" customWidth="1"/>
    <col min="1812" max="1812" width="12.85546875" style="58" bestFit="1" customWidth="1"/>
    <col min="1813" max="1813" width="11" style="58" customWidth="1"/>
    <col min="1814" max="1814" width="10.7109375" style="58" bestFit="1" customWidth="1"/>
    <col min="1815" max="1815" width="17.28515625" style="58" bestFit="1" customWidth="1"/>
    <col min="1816" max="2061" width="9.140625" style="58"/>
    <col min="2062" max="2062" width="49.5703125" style="58" bestFit="1" customWidth="1"/>
    <col min="2063" max="2063" width="18" style="58" bestFit="1" customWidth="1"/>
    <col min="2064" max="2064" width="11" style="58" customWidth="1"/>
    <col min="2065" max="2065" width="14.42578125" style="58" bestFit="1" customWidth="1"/>
    <col min="2066" max="2066" width="20.28515625" style="58" customWidth="1"/>
    <col min="2067" max="2067" width="12.7109375" style="58" bestFit="1" customWidth="1"/>
    <col min="2068" max="2068" width="12.85546875" style="58" bestFit="1" customWidth="1"/>
    <col min="2069" max="2069" width="11" style="58" customWidth="1"/>
    <col min="2070" max="2070" width="10.7109375" style="58" bestFit="1" customWidth="1"/>
    <col min="2071" max="2071" width="17.28515625" style="58" bestFit="1" customWidth="1"/>
    <col min="2072" max="2317" width="9.140625" style="58"/>
    <col min="2318" max="2318" width="49.5703125" style="58" bestFit="1" customWidth="1"/>
    <col min="2319" max="2319" width="18" style="58" bestFit="1" customWidth="1"/>
    <col min="2320" max="2320" width="11" style="58" customWidth="1"/>
    <col min="2321" max="2321" width="14.42578125" style="58" bestFit="1" customWidth="1"/>
    <col min="2322" max="2322" width="20.28515625" style="58" customWidth="1"/>
    <col min="2323" max="2323" width="12.7109375" style="58" bestFit="1" customWidth="1"/>
    <col min="2324" max="2324" width="12.85546875" style="58" bestFit="1" customWidth="1"/>
    <col min="2325" max="2325" width="11" style="58" customWidth="1"/>
    <col min="2326" max="2326" width="10.7109375" style="58" bestFit="1" customWidth="1"/>
    <col min="2327" max="2327" width="17.28515625" style="58" bestFit="1" customWidth="1"/>
    <col min="2328" max="2573" width="9.140625" style="58"/>
    <col min="2574" max="2574" width="49.5703125" style="58" bestFit="1" customWidth="1"/>
    <col min="2575" max="2575" width="18" style="58" bestFit="1" customWidth="1"/>
    <col min="2576" max="2576" width="11" style="58" customWidth="1"/>
    <col min="2577" max="2577" width="14.42578125" style="58" bestFit="1" customWidth="1"/>
    <col min="2578" max="2578" width="20.28515625" style="58" customWidth="1"/>
    <col min="2579" max="2579" width="12.7109375" style="58" bestFit="1" customWidth="1"/>
    <col min="2580" max="2580" width="12.85546875" style="58" bestFit="1" customWidth="1"/>
    <col min="2581" max="2581" width="11" style="58" customWidth="1"/>
    <col min="2582" max="2582" width="10.7109375" style="58" bestFit="1" customWidth="1"/>
    <col min="2583" max="2583" width="17.28515625" style="58" bestFit="1" customWidth="1"/>
    <col min="2584" max="2829" width="9.140625" style="58"/>
    <col min="2830" max="2830" width="49.5703125" style="58" bestFit="1" customWidth="1"/>
    <col min="2831" max="2831" width="18" style="58" bestFit="1" customWidth="1"/>
    <col min="2832" max="2832" width="11" style="58" customWidth="1"/>
    <col min="2833" max="2833" width="14.42578125" style="58" bestFit="1" customWidth="1"/>
    <col min="2834" max="2834" width="20.28515625" style="58" customWidth="1"/>
    <col min="2835" max="2835" width="12.7109375" style="58" bestFit="1" customWidth="1"/>
    <col min="2836" max="2836" width="12.85546875" style="58" bestFit="1" customWidth="1"/>
    <col min="2837" max="2837" width="11" style="58" customWidth="1"/>
    <col min="2838" max="2838" width="10.7109375" style="58" bestFit="1" customWidth="1"/>
    <col min="2839" max="2839" width="17.28515625" style="58" bestFit="1" customWidth="1"/>
    <col min="2840" max="3085" width="9.140625" style="58"/>
    <col min="3086" max="3086" width="49.5703125" style="58" bestFit="1" customWidth="1"/>
    <col min="3087" max="3087" width="18" style="58" bestFit="1" customWidth="1"/>
    <col min="3088" max="3088" width="11" style="58" customWidth="1"/>
    <col min="3089" max="3089" width="14.42578125" style="58" bestFit="1" customWidth="1"/>
    <col min="3090" max="3090" width="20.28515625" style="58" customWidth="1"/>
    <col min="3091" max="3091" width="12.7109375" style="58" bestFit="1" customWidth="1"/>
    <col min="3092" max="3092" width="12.85546875" style="58" bestFit="1" customWidth="1"/>
    <col min="3093" max="3093" width="11" style="58" customWidth="1"/>
    <col min="3094" max="3094" width="10.7109375" style="58" bestFit="1" customWidth="1"/>
    <col min="3095" max="3095" width="17.28515625" style="58" bestFit="1" customWidth="1"/>
    <col min="3096" max="3341" width="9.140625" style="58"/>
    <col min="3342" max="3342" width="49.5703125" style="58" bestFit="1" customWidth="1"/>
    <col min="3343" max="3343" width="18" style="58" bestFit="1" customWidth="1"/>
    <col min="3344" max="3344" width="11" style="58" customWidth="1"/>
    <col min="3345" max="3345" width="14.42578125" style="58" bestFit="1" customWidth="1"/>
    <col min="3346" max="3346" width="20.28515625" style="58" customWidth="1"/>
    <col min="3347" max="3347" width="12.7109375" style="58" bestFit="1" customWidth="1"/>
    <col min="3348" max="3348" width="12.85546875" style="58" bestFit="1" customWidth="1"/>
    <col min="3349" max="3349" width="11" style="58" customWidth="1"/>
    <col min="3350" max="3350" width="10.7109375" style="58" bestFit="1" customWidth="1"/>
    <col min="3351" max="3351" width="17.28515625" style="58" bestFit="1" customWidth="1"/>
    <col min="3352" max="3597" width="9.140625" style="58"/>
    <col min="3598" max="3598" width="49.5703125" style="58" bestFit="1" customWidth="1"/>
    <col min="3599" max="3599" width="18" style="58" bestFit="1" customWidth="1"/>
    <col min="3600" max="3600" width="11" style="58" customWidth="1"/>
    <col min="3601" max="3601" width="14.42578125" style="58" bestFit="1" customWidth="1"/>
    <col min="3602" max="3602" width="20.28515625" style="58" customWidth="1"/>
    <col min="3603" max="3603" width="12.7109375" style="58" bestFit="1" customWidth="1"/>
    <col min="3604" max="3604" width="12.85546875" style="58" bestFit="1" customWidth="1"/>
    <col min="3605" max="3605" width="11" style="58" customWidth="1"/>
    <col min="3606" max="3606" width="10.7109375" style="58" bestFit="1" customWidth="1"/>
    <col min="3607" max="3607" width="17.28515625" style="58" bestFit="1" customWidth="1"/>
    <col min="3608" max="3853" width="9.140625" style="58"/>
    <col min="3854" max="3854" width="49.5703125" style="58" bestFit="1" customWidth="1"/>
    <col min="3855" max="3855" width="18" style="58" bestFit="1" customWidth="1"/>
    <col min="3856" max="3856" width="11" style="58" customWidth="1"/>
    <col min="3857" max="3857" width="14.42578125" style="58" bestFit="1" customWidth="1"/>
    <col min="3858" max="3858" width="20.28515625" style="58" customWidth="1"/>
    <col min="3859" max="3859" width="12.7109375" style="58" bestFit="1" customWidth="1"/>
    <col min="3860" max="3860" width="12.85546875" style="58" bestFit="1" customWidth="1"/>
    <col min="3861" max="3861" width="11" style="58" customWidth="1"/>
    <col min="3862" max="3862" width="10.7109375" style="58" bestFit="1" customWidth="1"/>
    <col min="3863" max="3863" width="17.28515625" style="58" bestFit="1" customWidth="1"/>
    <col min="3864" max="4109" width="9.140625" style="58"/>
    <col min="4110" max="4110" width="49.5703125" style="58" bestFit="1" customWidth="1"/>
    <col min="4111" max="4111" width="18" style="58" bestFit="1" customWidth="1"/>
    <col min="4112" max="4112" width="11" style="58" customWidth="1"/>
    <col min="4113" max="4113" width="14.42578125" style="58" bestFit="1" customWidth="1"/>
    <col min="4114" max="4114" width="20.28515625" style="58" customWidth="1"/>
    <col min="4115" max="4115" width="12.7109375" style="58" bestFit="1" customWidth="1"/>
    <col min="4116" max="4116" width="12.85546875" style="58" bestFit="1" customWidth="1"/>
    <col min="4117" max="4117" width="11" style="58" customWidth="1"/>
    <col min="4118" max="4118" width="10.7109375" style="58" bestFit="1" customWidth="1"/>
    <col min="4119" max="4119" width="17.28515625" style="58" bestFit="1" customWidth="1"/>
    <col min="4120" max="4365" width="9.140625" style="58"/>
    <col min="4366" max="4366" width="49.5703125" style="58" bestFit="1" customWidth="1"/>
    <col min="4367" max="4367" width="18" style="58" bestFit="1" customWidth="1"/>
    <col min="4368" max="4368" width="11" style="58" customWidth="1"/>
    <col min="4369" max="4369" width="14.42578125" style="58" bestFit="1" customWidth="1"/>
    <col min="4370" max="4370" width="20.28515625" style="58" customWidth="1"/>
    <col min="4371" max="4371" width="12.7109375" style="58" bestFit="1" customWidth="1"/>
    <col min="4372" max="4372" width="12.85546875" style="58" bestFit="1" customWidth="1"/>
    <col min="4373" max="4373" width="11" style="58" customWidth="1"/>
    <col min="4374" max="4374" width="10.7109375" style="58" bestFit="1" customWidth="1"/>
    <col min="4375" max="4375" width="17.28515625" style="58" bestFit="1" customWidth="1"/>
    <col min="4376" max="4621" width="9.140625" style="58"/>
    <col min="4622" max="4622" width="49.5703125" style="58" bestFit="1" customWidth="1"/>
    <col min="4623" max="4623" width="18" style="58" bestFit="1" customWidth="1"/>
    <col min="4624" max="4624" width="11" style="58" customWidth="1"/>
    <col min="4625" max="4625" width="14.42578125" style="58" bestFit="1" customWidth="1"/>
    <col min="4626" max="4626" width="20.28515625" style="58" customWidth="1"/>
    <col min="4627" max="4627" width="12.7109375" style="58" bestFit="1" customWidth="1"/>
    <col min="4628" max="4628" width="12.85546875" style="58" bestFit="1" customWidth="1"/>
    <col min="4629" max="4629" width="11" style="58" customWidth="1"/>
    <col min="4630" max="4630" width="10.7109375" style="58" bestFit="1" customWidth="1"/>
    <col min="4631" max="4631" width="17.28515625" style="58" bestFit="1" customWidth="1"/>
    <col min="4632" max="4877" width="9.140625" style="58"/>
    <col min="4878" max="4878" width="49.5703125" style="58" bestFit="1" customWidth="1"/>
    <col min="4879" max="4879" width="18" style="58" bestFit="1" customWidth="1"/>
    <col min="4880" max="4880" width="11" style="58" customWidth="1"/>
    <col min="4881" max="4881" width="14.42578125" style="58" bestFit="1" customWidth="1"/>
    <col min="4882" max="4882" width="20.28515625" style="58" customWidth="1"/>
    <col min="4883" max="4883" width="12.7109375" style="58" bestFit="1" customWidth="1"/>
    <col min="4884" max="4884" width="12.85546875" style="58" bestFit="1" customWidth="1"/>
    <col min="4885" max="4885" width="11" style="58" customWidth="1"/>
    <col min="4886" max="4886" width="10.7109375" style="58" bestFit="1" customWidth="1"/>
    <col min="4887" max="4887" width="17.28515625" style="58" bestFit="1" customWidth="1"/>
    <col min="4888" max="5133" width="9.140625" style="58"/>
    <col min="5134" max="5134" width="49.5703125" style="58" bestFit="1" customWidth="1"/>
    <col min="5135" max="5135" width="18" style="58" bestFit="1" customWidth="1"/>
    <col min="5136" max="5136" width="11" style="58" customWidth="1"/>
    <col min="5137" max="5137" width="14.42578125" style="58" bestFit="1" customWidth="1"/>
    <col min="5138" max="5138" width="20.28515625" style="58" customWidth="1"/>
    <col min="5139" max="5139" width="12.7109375" style="58" bestFit="1" customWidth="1"/>
    <col min="5140" max="5140" width="12.85546875" style="58" bestFit="1" customWidth="1"/>
    <col min="5141" max="5141" width="11" style="58" customWidth="1"/>
    <col min="5142" max="5142" width="10.7109375" style="58" bestFit="1" customWidth="1"/>
    <col min="5143" max="5143" width="17.28515625" style="58" bestFit="1" customWidth="1"/>
    <col min="5144" max="5389" width="9.140625" style="58"/>
    <col min="5390" max="5390" width="49.5703125" style="58" bestFit="1" customWidth="1"/>
    <col min="5391" max="5391" width="18" style="58" bestFit="1" customWidth="1"/>
    <col min="5392" max="5392" width="11" style="58" customWidth="1"/>
    <col min="5393" max="5393" width="14.42578125" style="58" bestFit="1" customWidth="1"/>
    <col min="5394" max="5394" width="20.28515625" style="58" customWidth="1"/>
    <col min="5395" max="5395" width="12.7109375" style="58" bestFit="1" customWidth="1"/>
    <col min="5396" max="5396" width="12.85546875" style="58" bestFit="1" customWidth="1"/>
    <col min="5397" max="5397" width="11" style="58" customWidth="1"/>
    <col min="5398" max="5398" width="10.7109375" style="58" bestFit="1" customWidth="1"/>
    <col min="5399" max="5399" width="17.28515625" style="58" bestFit="1" customWidth="1"/>
    <col min="5400" max="5645" width="9.140625" style="58"/>
    <col min="5646" max="5646" width="49.5703125" style="58" bestFit="1" customWidth="1"/>
    <col min="5647" max="5647" width="18" style="58" bestFit="1" customWidth="1"/>
    <col min="5648" max="5648" width="11" style="58" customWidth="1"/>
    <col min="5649" max="5649" width="14.42578125" style="58" bestFit="1" customWidth="1"/>
    <col min="5650" max="5650" width="20.28515625" style="58" customWidth="1"/>
    <col min="5651" max="5651" width="12.7109375" style="58" bestFit="1" customWidth="1"/>
    <col min="5652" max="5652" width="12.85546875" style="58" bestFit="1" customWidth="1"/>
    <col min="5653" max="5653" width="11" style="58" customWidth="1"/>
    <col min="5654" max="5654" width="10.7109375" style="58" bestFit="1" customWidth="1"/>
    <col min="5655" max="5655" width="17.28515625" style="58" bestFit="1" customWidth="1"/>
    <col min="5656" max="5901" width="9.140625" style="58"/>
    <col min="5902" max="5902" width="49.5703125" style="58" bestFit="1" customWidth="1"/>
    <col min="5903" max="5903" width="18" style="58" bestFit="1" customWidth="1"/>
    <col min="5904" max="5904" width="11" style="58" customWidth="1"/>
    <col min="5905" max="5905" width="14.42578125" style="58" bestFit="1" customWidth="1"/>
    <col min="5906" max="5906" width="20.28515625" style="58" customWidth="1"/>
    <col min="5907" max="5907" width="12.7109375" style="58" bestFit="1" customWidth="1"/>
    <col min="5908" max="5908" width="12.85546875" style="58" bestFit="1" customWidth="1"/>
    <col min="5909" max="5909" width="11" style="58" customWidth="1"/>
    <col min="5910" max="5910" width="10.7109375" style="58" bestFit="1" customWidth="1"/>
    <col min="5911" max="5911" width="17.28515625" style="58" bestFit="1" customWidth="1"/>
    <col min="5912" max="6157" width="9.140625" style="58"/>
    <col min="6158" max="6158" width="49.5703125" style="58" bestFit="1" customWidth="1"/>
    <col min="6159" max="6159" width="18" style="58" bestFit="1" customWidth="1"/>
    <col min="6160" max="6160" width="11" style="58" customWidth="1"/>
    <col min="6161" max="6161" width="14.42578125" style="58" bestFit="1" customWidth="1"/>
    <col min="6162" max="6162" width="20.28515625" style="58" customWidth="1"/>
    <col min="6163" max="6163" width="12.7109375" style="58" bestFit="1" customWidth="1"/>
    <col min="6164" max="6164" width="12.85546875" style="58" bestFit="1" customWidth="1"/>
    <col min="6165" max="6165" width="11" style="58" customWidth="1"/>
    <col min="6166" max="6166" width="10.7109375" style="58" bestFit="1" customWidth="1"/>
    <col min="6167" max="6167" width="17.28515625" style="58" bestFit="1" customWidth="1"/>
    <col min="6168" max="6413" width="9.140625" style="58"/>
    <col min="6414" max="6414" width="49.5703125" style="58" bestFit="1" customWidth="1"/>
    <col min="6415" max="6415" width="18" style="58" bestFit="1" customWidth="1"/>
    <col min="6416" max="6416" width="11" style="58" customWidth="1"/>
    <col min="6417" max="6417" width="14.42578125" style="58" bestFit="1" customWidth="1"/>
    <col min="6418" max="6418" width="20.28515625" style="58" customWidth="1"/>
    <col min="6419" max="6419" width="12.7109375" style="58" bestFit="1" customWidth="1"/>
    <col min="6420" max="6420" width="12.85546875" style="58" bestFit="1" customWidth="1"/>
    <col min="6421" max="6421" width="11" style="58" customWidth="1"/>
    <col min="6422" max="6422" width="10.7109375" style="58" bestFit="1" customWidth="1"/>
    <col min="6423" max="6423" width="17.28515625" style="58" bestFit="1" customWidth="1"/>
    <col min="6424" max="6669" width="9.140625" style="58"/>
    <col min="6670" max="6670" width="49.5703125" style="58" bestFit="1" customWidth="1"/>
    <col min="6671" max="6671" width="18" style="58" bestFit="1" customWidth="1"/>
    <col min="6672" max="6672" width="11" style="58" customWidth="1"/>
    <col min="6673" max="6673" width="14.42578125" style="58" bestFit="1" customWidth="1"/>
    <col min="6674" max="6674" width="20.28515625" style="58" customWidth="1"/>
    <col min="6675" max="6675" width="12.7109375" style="58" bestFit="1" customWidth="1"/>
    <col min="6676" max="6676" width="12.85546875" style="58" bestFit="1" customWidth="1"/>
    <col min="6677" max="6677" width="11" style="58" customWidth="1"/>
    <col min="6678" max="6678" width="10.7109375" style="58" bestFit="1" customWidth="1"/>
    <col min="6679" max="6679" width="17.28515625" style="58" bestFit="1" customWidth="1"/>
    <col min="6680" max="6925" width="9.140625" style="58"/>
    <col min="6926" max="6926" width="49.5703125" style="58" bestFit="1" customWidth="1"/>
    <col min="6927" max="6927" width="18" style="58" bestFit="1" customWidth="1"/>
    <col min="6928" max="6928" width="11" style="58" customWidth="1"/>
    <col min="6929" max="6929" width="14.42578125" style="58" bestFit="1" customWidth="1"/>
    <col min="6930" max="6930" width="20.28515625" style="58" customWidth="1"/>
    <col min="6931" max="6931" width="12.7109375" style="58" bestFit="1" customWidth="1"/>
    <col min="6932" max="6932" width="12.85546875" style="58" bestFit="1" customWidth="1"/>
    <col min="6933" max="6933" width="11" style="58" customWidth="1"/>
    <col min="6934" max="6934" width="10.7109375" style="58" bestFit="1" customWidth="1"/>
    <col min="6935" max="6935" width="17.28515625" style="58" bestFit="1" customWidth="1"/>
    <col min="6936" max="7181" width="9.140625" style="58"/>
    <col min="7182" max="7182" width="49.5703125" style="58" bestFit="1" customWidth="1"/>
    <col min="7183" max="7183" width="18" style="58" bestFit="1" customWidth="1"/>
    <col min="7184" max="7184" width="11" style="58" customWidth="1"/>
    <col min="7185" max="7185" width="14.42578125" style="58" bestFit="1" customWidth="1"/>
    <col min="7186" max="7186" width="20.28515625" style="58" customWidth="1"/>
    <col min="7187" max="7187" width="12.7109375" style="58" bestFit="1" customWidth="1"/>
    <col min="7188" max="7188" width="12.85546875" style="58" bestFit="1" customWidth="1"/>
    <col min="7189" max="7189" width="11" style="58" customWidth="1"/>
    <col min="7190" max="7190" width="10.7109375" style="58" bestFit="1" customWidth="1"/>
    <col min="7191" max="7191" width="17.28515625" style="58" bestFit="1" customWidth="1"/>
    <col min="7192" max="7437" width="9.140625" style="58"/>
    <col min="7438" max="7438" width="49.5703125" style="58" bestFit="1" customWidth="1"/>
    <col min="7439" max="7439" width="18" style="58" bestFit="1" customWidth="1"/>
    <col min="7440" max="7440" width="11" style="58" customWidth="1"/>
    <col min="7441" max="7441" width="14.42578125" style="58" bestFit="1" customWidth="1"/>
    <col min="7442" max="7442" width="20.28515625" style="58" customWidth="1"/>
    <col min="7443" max="7443" width="12.7109375" style="58" bestFit="1" customWidth="1"/>
    <col min="7444" max="7444" width="12.85546875" style="58" bestFit="1" customWidth="1"/>
    <col min="7445" max="7445" width="11" style="58" customWidth="1"/>
    <col min="7446" max="7446" width="10.7109375" style="58" bestFit="1" customWidth="1"/>
    <col min="7447" max="7447" width="17.28515625" style="58" bestFit="1" customWidth="1"/>
    <col min="7448" max="7693" width="9.140625" style="58"/>
    <col min="7694" max="7694" width="49.5703125" style="58" bestFit="1" customWidth="1"/>
    <col min="7695" max="7695" width="18" style="58" bestFit="1" customWidth="1"/>
    <col min="7696" max="7696" width="11" style="58" customWidth="1"/>
    <col min="7697" max="7697" width="14.42578125" style="58" bestFit="1" customWidth="1"/>
    <col min="7698" max="7698" width="20.28515625" style="58" customWidth="1"/>
    <col min="7699" max="7699" width="12.7109375" style="58" bestFit="1" customWidth="1"/>
    <col min="7700" max="7700" width="12.85546875" style="58" bestFit="1" customWidth="1"/>
    <col min="7701" max="7701" width="11" style="58" customWidth="1"/>
    <col min="7702" max="7702" width="10.7109375" style="58" bestFit="1" customWidth="1"/>
    <col min="7703" max="7703" width="17.28515625" style="58" bestFit="1" customWidth="1"/>
    <col min="7704" max="7949" width="9.140625" style="58"/>
    <col min="7950" max="7950" width="49.5703125" style="58" bestFit="1" customWidth="1"/>
    <col min="7951" max="7951" width="18" style="58" bestFit="1" customWidth="1"/>
    <col min="7952" max="7952" width="11" style="58" customWidth="1"/>
    <col min="7953" max="7953" width="14.42578125" style="58" bestFit="1" customWidth="1"/>
    <col min="7954" max="7954" width="20.28515625" style="58" customWidth="1"/>
    <col min="7955" max="7955" width="12.7109375" style="58" bestFit="1" customWidth="1"/>
    <col min="7956" max="7956" width="12.85546875" style="58" bestFit="1" customWidth="1"/>
    <col min="7957" max="7957" width="11" style="58" customWidth="1"/>
    <col min="7958" max="7958" width="10.7109375" style="58" bestFit="1" customWidth="1"/>
    <col min="7959" max="7959" width="17.28515625" style="58" bestFit="1" customWidth="1"/>
    <col min="7960" max="8205" width="9.140625" style="58"/>
    <col min="8206" max="8206" width="49.5703125" style="58" bestFit="1" customWidth="1"/>
    <col min="8207" max="8207" width="18" style="58" bestFit="1" customWidth="1"/>
    <col min="8208" max="8208" width="11" style="58" customWidth="1"/>
    <col min="8209" max="8209" width="14.42578125" style="58" bestFit="1" customWidth="1"/>
    <col min="8210" max="8210" width="20.28515625" style="58" customWidth="1"/>
    <col min="8211" max="8211" width="12.7109375" style="58" bestFit="1" customWidth="1"/>
    <col min="8212" max="8212" width="12.85546875" style="58" bestFit="1" customWidth="1"/>
    <col min="8213" max="8213" width="11" style="58" customWidth="1"/>
    <col min="8214" max="8214" width="10.7109375" style="58" bestFit="1" customWidth="1"/>
    <col min="8215" max="8215" width="17.28515625" style="58" bestFit="1" customWidth="1"/>
    <col min="8216" max="8461" width="9.140625" style="58"/>
    <col min="8462" max="8462" width="49.5703125" style="58" bestFit="1" customWidth="1"/>
    <col min="8463" max="8463" width="18" style="58" bestFit="1" customWidth="1"/>
    <col min="8464" max="8464" width="11" style="58" customWidth="1"/>
    <col min="8465" max="8465" width="14.42578125" style="58" bestFit="1" customWidth="1"/>
    <col min="8466" max="8466" width="20.28515625" style="58" customWidth="1"/>
    <col min="8467" max="8467" width="12.7109375" style="58" bestFit="1" customWidth="1"/>
    <col min="8468" max="8468" width="12.85546875" style="58" bestFit="1" customWidth="1"/>
    <col min="8469" max="8469" width="11" style="58" customWidth="1"/>
    <col min="8470" max="8470" width="10.7109375" style="58" bestFit="1" customWidth="1"/>
    <col min="8471" max="8471" width="17.28515625" style="58" bestFit="1" customWidth="1"/>
    <col min="8472" max="8717" width="9.140625" style="58"/>
    <col min="8718" max="8718" width="49.5703125" style="58" bestFit="1" customWidth="1"/>
    <col min="8719" max="8719" width="18" style="58" bestFit="1" customWidth="1"/>
    <col min="8720" max="8720" width="11" style="58" customWidth="1"/>
    <col min="8721" max="8721" width="14.42578125" style="58" bestFit="1" customWidth="1"/>
    <col min="8722" max="8722" width="20.28515625" style="58" customWidth="1"/>
    <col min="8723" max="8723" width="12.7109375" style="58" bestFit="1" customWidth="1"/>
    <col min="8724" max="8724" width="12.85546875" style="58" bestFit="1" customWidth="1"/>
    <col min="8725" max="8725" width="11" style="58" customWidth="1"/>
    <col min="8726" max="8726" width="10.7109375" style="58" bestFit="1" customWidth="1"/>
    <col min="8727" max="8727" width="17.28515625" style="58" bestFit="1" customWidth="1"/>
    <col min="8728" max="8973" width="9.140625" style="58"/>
    <col min="8974" max="8974" width="49.5703125" style="58" bestFit="1" customWidth="1"/>
    <col min="8975" max="8975" width="18" style="58" bestFit="1" customWidth="1"/>
    <col min="8976" max="8976" width="11" style="58" customWidth="1"/>
    <col min="8977" max="8977" width="14.42578125" style="58" bestFit="1" customWidth="1"/>
    <col min="8978" max="8978" width="20.28515625" style="58" customWidth="1"/>
    <col min="8979" max="8979" width="12.7109375" style="58" bestFit="1" customWidth="1"/>
    <col min="8980" max="8980" width="12.85546875" style="58" bestFit="1" customWidth="1"/>
    <col min="8981" max="8981" width="11" style="58" customWidth="1"/>
    <col min="8982" max="8982" width="10.7109375" style="58" bestFit="1" customWidth="1"/>
    <col min="8983" max="8983" width="17.28515625" style="58" bestFit="1" customWidth="1"/>
    <col min="8984" max="9229" width="9.140625" style="58"/>
    <col min="9230" max="9230" width="49.5703125" style="58" bestFit="1" customWidth="1"/>
    <col min="9231" max="9231" width="18" style="58" bestFit="1" customWidth="1"/>
    <col min="9232" max="9232" width="11" style="58" customWidth="1"/>
    <col min="9233" max="9233" width="14.42578125" style="58" bestFit="1" customWidth="1"/>
    <col min="9234" max="9234" width="20.28515625" style="58" customWidth="1"/>
    <col min="9235" max="9235" width="12.7109375" style="58" bestFit="1" customWidth="1"/>
    <col min="9236" max="9236" width="12.85546875" style="58" bestFit="1" customWidth="1"/>
    <col min="9237" max="9237" width="11" style="58" customWidth="1"/>
    <col min="9238" max="9238" width="10.7109375" style="58" bestFit="1" customWidth="1"/>
    <col min="9239" max="9239" width="17.28515625" style="58" bestFit="1" customWidth="1"/>
    <col min="9240" max="9485" width="9.140625" style="58"/>
    <col min="9486" max="9486" width="49.5703125" style="58" bestFit="1" customWidth="1"/>
    <col min="9487" max="9487" width="18" style="58" bestFit="1" customWidth="1"/>
    <col min="9488" max="9488" width="11" style="58" customWidth="1"/>
    <col min="9489" max="9489" width="14.42578125" style="58" bestFit="1" customWidth="1"/>
    <col min="9490" max="9490" width="20.28515625" style="58" customWidth="1"/>
    <col min="9491" max="9491" width="12.7109375" style="58" bestFit="1" customWidth="1"/>
    <col min="9492" max="9492" width="12.85546875" style="58" bestFit="1" customWidth="1"/>
    <col min="9493" max="9493" width="11" style="58" customWidth="1"/>
    <col min="9494" max="9494" width="10.7109375" style="58" bestFit="1" customWidth="1"/>
    <col min="9495" max="9495" width="17.28515625" style="58" bestFit="1" customWidth="1"/>
    <col min="9496" max="9741" width="9.140625" style="58"/>
    <col min="9742" max="9742" width="49.5703125" style="58" bestFit="1" customWidth="1"/>
    <col min="9743" max="9743" width="18" style="58" bestFit="1" customWidth="1"/>
    <col min="9744" max="9744" width="11" style="58" customWidth="1"/>
    <col min="9745" max="9745" width="14.42578125" style="58" bestFit="1" customWidth="1"/>
    <col min="9746" max="9746" width="20.28515625" style="58" customWidth="1"/>
    <col min="9747" max="9747" width="12.7109375" style="58" bestFit="1" customWidth="1"/>
    <col min="9748" max="9748" width="12.85546875" style="58" bestFit="1" customWidth="1"/>
    <col min="9749" max="9749" width="11" style="58" customWidth="1"/>
    <col min="9750" max="9750" width="10.7109375" style="58" bestFit="1" customWidth="1"/>
    <col min="9751" max="9751" width="17.28515625" style="58" bestFit="1" customWidth="1"/>
    <col min="9752" max="9997" width="9.140625" style="58"/>
    <col min="9998" max="9998" width="49.5703125" style="58" bestFit="1" customWidth="1"/>
    <col min="9999" max="9999" width="18" style="58" bestFit="1" customWidth="1"/>
    <col min="10000" max="10000" width="11" style="58" customWidth="1"/>
    <col min="10001" max="10001" width="14.42578125" style="58" bestFit="1" customWidth="1"/>
    <col min="10002" max="10002" width="20.28515625" style="58" customWidth="1"/>
    <col min="10003" max="10003" width="12.7109375" style="58" bestFit="1" customWidth="1"/>
    <col min="10004" max="10004" width="12.85546875" style="58" bestFit="1" customWidth="1"/>
    <col min="10005" max="10005" width="11" style="58" customWidth="1"/>
    <col min="10006" max="10006" width="10.7109375" style="58" bestFit="1" customWidth="1"/>
    <col min="10007" max="10007" width="17.28515625" style="58" bestFit="1" customWidth="1"/>
    <col min="10008" max="10253" width="9.140625" style="58"/>
    <col min="10254" max="10254" width="49.5703125" style="58" bestFit="1" customWidth="1"/>
    <col min="10255" max="10255" width="18" style="58" bestFit="1" customWidth="1"/>
    <col min="10256" max="10256" width="11" style="58" customWidth="1"/>
    <col min="10257" max="10257" width="14.42578125" style="58" bestFit="1" customWidth="1"/>
    <col min="10258" max="10258" width="20.28515625" style="58" customWidth="1"/>
    <col min="10259" max="10259" width="12.7109375" style="58" bestFit="1" customWidth="1"/>
    <col min="10260" max="10260" width="12.85546875" style="58" bestFit="1" customWidth="1"/>
    <col min="10261" max="10261" width="11" style="58" customWidth="1"/>
    <col min="10262" max="10262" width="10.7109375" style="58" bestFit="1" customWidth="1"/>
    <col min="10263" max="10263" width="17.28515625" style="58" bestFit="1" customWidth="1"/>
    <col min="10264" max="10509" width="9.140625" style="58"/>
    <col min="10510" max="10510" width="49.5703125" style="58" bestFit="1" customWidth="1"/>
    <col min="10511" max="10511" width="18" style="58" bestFit="1" customWidth="1"/>
    <col min="10512" max="10512" width="11" style="58" customWidth="1"/>
    <col min="10513" max="10513" width="14.42578125" style="58" bestFit="1" customWidth="1"/>
    <col min="10514" max="10514" width="20.28515625" style="58" customWidth="1"/>
    <col min="10515" max="10515" width="12.7109375" style="58" bestFit="1" customWidth="1"/>
    <col min="10516" max="10516" width="12.85546875" style="58" bestFit="1" customWidth="1"/>
    <col min="10517" max="10517" width="11" style="58" customWidth="1"/>
    <col min="10518" max="10518" width="10.7109375" style="58" bestFit="1" customWidth="1"/>
    <col min="10519" max="10519" width="17.28515625" style="58" bestFit="1" customWidth="1"/>
    <col min="10520" max="10765" width="9.140625" style="58"/>
    <col min="10766" max="10766" width="49.5703125" style="58" bestFit="1" customWidth="1"/>
    <col min="10767" max="10767" width="18" style="58" bestFit="1" customWidth="1"/>
    <col min="10768" max="10768" width="11" style="58" customWidth="1"/>
    <col min="10769" max="10769" width="14.42578125" style="58" bestFit="1" customWidth="1"/>
    <col min="10770" max="10770" width="20.28515625" style="58" customWidth="1"/>
    <col min="10771" max="10771" width="12.7109375" style="58" bestFit="1" customWidth="1"/>
    <col min="10772" max="10772" width="12.85546875" style="58" bestFit="1" customWidth="1"/>
    <col min="10773" max="10773" width="11" style="58" customWidth="1"/>
    <col min="10774" max="10774" width="10.7109375" style="58" bestFit="1" customWidth="1"/>
    <col min="10775" max="10775" width="17.28515625" style="58" bestFit="1" customWidth="1"/>
    <col min="10776" max="11021" width="9.140625" style="58"/>
    <col min="11022" max="11022" width="49.5703125" style="58" bestFit="1" customWidth="1"/>
    <col min="11023" max="11023" width="18" style="58" bestFit="1" customWidth="1"/>
    <col min="11024" max="11024" width="11" style="58" customWidth="1"/>
    <col min="11025" max="11025" width="14.42578125" style="58" bestFit="1" customWidth="1"/>
    <col min="11026" max="11026" width="20.28515625" style="58" customWidth="1"/>
    <col min="11027" max="11027" width="12.7109375" style="58" bestFit="1" customWidth="1"/>
    <col min="11028" max="11028" width="12.85546875" style="58" bestFit="1" customWidth="1"/>
    <col min="11029" max="11029" width="11" style="58" customWidth="1"/>
    <col min="11030" max="11030" width="10.7109375" style="58" bestFit="1" customWidth="1"/>
    <col min="11031" max="11031" width="17.28515625" style="58" bestFit="1" customWidth="1"/>
    <col min="11032" max="11277" width="9.140625" style="58"/>
    <col min="11278" max="11278" width="49.5703125" style="58" bestFit="1" customWidth="1"/>
    <col min="11279" max="11279" width="18" style="58" bestFit="1" customWidth="1"/>
    <col min="11280" max="11280" width="11" style="58" customWidth="1"/>
    <col min="11281" max="11281" width="14.42578125" style="58" bestFit="1" customWidth="1"/>
    <col min="11282" max="11282" width="20.28515625" style="58" customWidth="1"/>
    <col min="11283" max="11283" width="12.7109375" style="58" bestFit="1" customWidth="1"/>
    <col min="11284" max="11284" width="12.85546875" style="58" bestFit="1" customWidth="1"/>
    <col min="11285" max="11285" width="11" style="58" customWidth="1"/>
    <col min="11286" max="11286" width="10.7109375" style="58" bestFit="1" customWidth="1"/>
    <col min="11287" max="11287" width="17.28515625" style="58" bestFit="1" customWidth="1"/>
    <col min="11288" max="11533" width="9.140625" style="58"/>
    <col min="11534" max="11534" width="49.5703125" style="58" bestFit="1" customWidth="1"/>
    <col min="11535" max="11535" width="18" style="58" bestFit="1" customWidth="1"/>
    <col min="11536" max="11536" width="11" style="58" customWidth="1"/>
    <col min="11537" max="11537" width="14.42578125" style="58" bestFit="1" customWidth="1"/>
    <col min="11538" max="11538" width="20.28515625" style="58" customWidth="1"/>
    <col min="11539" max="11539" width="12.7109375" style="58" bestFit="1" customWidth="1"/>
    <col min="11540" max="11540" width="12.85546875" style="58" bestFit="1" customWidth="1"/>
    <col min="11541" max="11541" width="11" style="58" customWidth="1"/>
    <col min="11542" max="11542" width="10.7109375" style="58" bestFit="1" customWidth="1"/>
    <col min="11543" max="11543" width="17.28515625" style="58" bestFit="1" customWidth="1"/>
    <col min="11544" max="11789" width="9.140625" style="58"/>
    <col min="11790" max="11790" width="49.5703125" style="58" bestFit="1" customWidth="1"/>
    <col min="11791" max="11791" width="18" style="58" bestFit="1" customWidth="1"/>
    <col min="11792" max="11792" width="11" style="58" customWidth="1"/>
    <col min="11793" max="11793" width="14.42578125" style="58" bestFit="1" customWidth="1"/>
    <col min="11794" max="11794" width="20.28515625" style="58" customWidth="1"/>
    <col min="11795" max="11795" width="12.7109375" style="58" bestFit="1" customWidth="1"/>
    <col min="11796" max="11796" width="12.85546875" style="58" bestFit="1" customWidth="1"/>
    <col min="11797" max="11797" width="11" style="58" customWidth="1"/>
    <col min="11798" max="11798" width="10.7109375" style="58" bestFit="1" customWidth="1"/>
    <col min="11799" max="11799" width="17.28515625" style="58" bestFit="1" customWidth="1"/>
    <col min="11800" max="12045" width="9.140625" style="58"/>
    <col min="12046" max="12046" width="49.5703125" style="58" bestFit="1" customWidth="1"/>
    <col min="12047" max="12047" width="18" style="58" bestFit="1" customWidth="1"/>
    <col min="12048" max="12048" width="11" style="58" customWidth="1"/>
    <col min="12049" max="12049" width="14.42578125" style="58" bestFit="1" customWidth="1"/>
    <col min="12050" max="12050" width="20.28515625" style="58" customWidth="1"/>
    <col min="12051" max="12051" width="12.7109375" style="58" bestFit="1" customWidth="1"/>
    <col min="12052" max="12052" width="12.85546875" style="58" bestFit="1" customWidth="1"/>
    <col min="12053" max="12053" width="11" style="58" customWidth="1"/>
    <col min="12054" max="12054" width="10.7109375" style="58" bestFit="1" customWidth="1"/>
    <col min="12055" max="12055" width="17.28515625" style="58" bestFit="1" customWidth="1"/>
    <col min="12056" max="12301" width="9.140625" style="58"/>
    <col min="12302" max="12302" width="49.5703125" style="58" bestFit="1" customWidth="1"/>
    <col min="12303" max="12303" width="18" style="58" bestFit="1" customWidth="1"/>
    <col min="12304" max="12304" width="11" style="58" customWidth="1"/>
    <col min="12305" max="12305" width="14.42578125" style="58" bestFit="1" customWidth="1"/>
    <col min="12306" max="12306" width="20.28515625" style="58" customWidth="1"/>
    <col min="12307" max="12307" width="12.7109375" style="58" bestFit="1" customWidth="1"/>
    <col min="12308" max="12308" width="12.85546875" style="58" bestFit="1" customWidth="1"/>
    <col min="12309" max="12309" width="11" style="58" customWidth="1"/>
    <col min="12310" max="12310" width="10.7109375" style="58" bestFit="1" customWidth="1"/>
    <col min="12311" max="12311" width="17.28515625" style="58" bestFit="1" customWidth="1"/>
    <col min="12312" max="12557" width="9.140625" style="58"/>
    <col min="12558" max="12558" width="49.5703125" style="58" bestFit="1" customWidth="1"/>
    <col min="12559" max="12559" width="18" style="58" bestFit="1" customWidth="1"/>
    <col min="12560" max="12560" width="11" style="58" customWidth="1"/>
    <col min="12561" max="12561" width="14.42578125" style="58" bestFit="1" customWidth="1"/>
    <col min="12562" max="12562" width="20.28515625" style="58" customWidth="1"/>
    <col min="12563" max="12563" width="12.7109375" style="58" bestFit="1" customWidth="1"/>
    <col min="12564" max="12564" width="12.85546875" style="58" bestFit="1" customWidth="1"/>
    <col min="12565" max="12565" width="11" style="58" customWidth="1"/>
    <col min="12566" max="12566" width="10.7109375" style="58" bestFit="1" customWidth="1"/>
    <col min="12567" max="12567" width="17.28515625" style="58" bestFit="1" customWidth="1"/>
    <col min="12568" max="12813" width="9.140625" style="58"/>
    <col min="12814" max="12814" width="49.5703125" style="58" bestFit="1" customWidth="1"/>
    <col min="12815" max="12815" width="18" style="58" bestFit="1" customWidth="1"/>
    <col min="12816" max="12816" width="11" style="58" customWidth="1"/>
    <col min="12817" max="12817" width="14.42578125" style="58" bestFit="1" customWidth="1"/>
    <col min="12818" max="12818" width="20.28515625" style="58" customWidth="1"/>
    <col min="12819" max="12819" width="12.7109375" style="58" bestFit="1" customWidth="1"/>
    <col min="12820" max="12820" width="12.85546875" style="58" bestFit="1" customWidth="1"/>
    <col min="12821" max="12821" width="11" style="58" customWidth="1"/>
    <col min="12822" max="12822" width="10.7109375" style="58" bestFit="1" customWidth="1"/>
    <col min="12823" max="12823" width="17.28515625" style="58" bestFit="1" customWidth="1"/>
    <col min="12824" max="13069" width="9.140625" style="58"/>
    <col min="13070" max="13070" width="49.5703125" style="58" bestFit="1" customWidth="1"/>
    <col min="13071" max="13071" width="18" style="58" bestFit="1" customWidth="1"/>
    <col min="13072" max="13072" width="11" style="58" customWidth="1"/>
    <col min="13073" max="13073" width="14.42578125" style="58" bestFit="1" customWidth="1"/>
    <col min="13074" max="13074" width="20.28515625" style="58" customWidth="1"/>
    <col min="13075" max="13075" width="12.7109375" style="58" bestFit="1" customWidth="1"/>
    <col min="13076" max="13076" width="12.85546875" style="58" bestFit="1" customWidth="1"/>
    <col min="13077" max="13077" width="11" style="58" customWidth="1"/>
    <col min="13078" max="13078" width="10.7109375" style="58" bestFit="1" customWidth="1"/>
    <col min="13079" max="13079" width="17.28515625" style="58" bestFit="1" customWidth="1"/>
    <col min="13080" max="13325" width="9.140625" style="58"/>
    <col min="13326" max="13326" width="49.5703125" style="58" bestFit="1" customWidth="1"/>
    <col min="13327" max="13327" width="18" style="58" bestFit="1" customWidth="1"/>
    <col min="13328" max="13328" width="11" style="58" customWidth="1"/>
    <col min="13329" max="13329" width="14.42578125" style="58" bestFit="1" customWidth="1"/>
    <col min="13330" max="13330" width="20.28515625" style="58" customWidth="1"/>
    <col min="13331" max="13331" width="12.7109375" style="58" bestFit="1" customWidth="1"/>
    <col min="13332" max="13332" width="12.85546875" style="58" bestFit="1" customWidth="1"/>
    <col min="13333" max="13333" width="11" style="58" customWidth="1"/>
    <col min="13334" max="13334" width="10.7109375" style="58" bestFit="1" customWidth="1"/>
    <col min="13335" max="13335" width="17.28515625" style="58" bestFit="1" customWidth="1"/>
    <col min="13336" max="13581" width="9.140625" style="58"/>
    <col min="13582" max="13582" width="49.5703125" style="58" bestFit="1" customWidth="1"/>
    <col min="13583" max="13583" width="18" style="58" bestFit="1" customWidth="1"/>
    <col min="13584" max="13584" width="11" style="58" customWidth="1"/>
    <col min="13585" max="13585" width="14.42578125" style="58" bestFit="1" customWidth="1"/>
    <col min="13586" max="13586" width="20.28515625" style="58" customWidth="1"/>
    <col min="13587" max="13587" width="12.7109375" style="58" bestFit="1" customWidth="1"/>
    <col min="13588" max="13588" width="12.85546875" style="58" bestFit="1" customWidth="1"/>
    <col min="13589" max="13589" width="11" style="58" customWidth="1"/>
    <col min="13590" max="13590" width="10.7109375" style="58" bestFit="1" customWidth="1"/>
    <col min="13591" max="13591" width="17.28515625" style="58" bestFit="1" customWidth="1"/>
    <col min="13592" max="13837" width="9.140625" style="58"/>
    <col min="13838" max="13838" width="49.5703125" style="58" bestFit="1" customWidth="1"/>
    <col min="13839" max="13839" width="18" style="58" bestFit="1" customWidth="1"/>
    <col min="13840" max="13840" width="11" style="58" customWidth="1"/>
    <col min="13841" max="13841" width="14.42578125" style="58" bestFit="1" customWidth="1"/>
    <col min="13842" max="13842" width="20.28515625" style="58" customWidth="1"/>
    <col min="13843" max="13843" width="12.7109375" style="58" bestFit="1" customWidth="1"/>
    <col min="13844" max="13844" width="12.85546875" style="58" bestFit="1" customWidth="1"/>
    <col min="13845" max="13845" width="11" style="58" customWidth="1"/>
    <col min="13846" max="13846" width="10.7109375" style="58" bestFit="1" customWidth="1"/>
    <col min="13847" max="13847" width="17.28515625" style="58" bestFit="1" customWidth="1"/>
    <col min="13848" max="14093" width="9.140625" style="58"/>
    <col min="14094" max="14094" width="49.5703125" style="58" bestFit="1" customWidth="1"/>
    <col min="14095" max="14095" width="18" style="58" bestFit="1" customWidth="1"/>
    <col min="14096" max="14096" width="11" style="58" customWidth="1"/>
    <col min="14097" max="14097" width="14.42578125" style="58" bestFit="1" customWidth="1"/>
    <col min="14098" max="14098" width="20.28515625" style="58" customWidth="1"/>
    <col min="14099" max="14099" width="12.7109375" style="58" bestFit="1" customWidth="1"/>
    <col min="14100" max="14100" width="12.85546875" style="58" bestFit="1" customWidth="1"/>
    <col min="14101" max="14101" width="11" style="58" customWidth="1"/>
    <col min="14102" max="14102" width="10.7109375" style="58" bestFit="1" customWidth="1"/>
    <col min="14103" max="14103" width="17.28515625" style="58" bestFit="1" customWidth="1"/>
    <col min="14104" max="14349" width="9.140625" style="58"/>
    <col min="14350" max="14350" width="49.5703125" style="58" bestFit="1" customWidth="1"/>
    <col min="14351" max="14351" width="18" style="58" bestFit="1" customWidth="1"/>
    <col min="14352" max="14352" width="11" style="58" customWidth="1"/>
    <col min="14353" max="14353" width="14.42578125" style="58" bestFit="1" customWidth="1"/>
    <col min="14354" max="14354" width="20.28515625" style="58" customWidth="1"/>
    <col min="14355" max="14355" width="12.7109375" style="58" bestFit="1" customWidth="1"/>
    <col min="14356" max="14356" width="12.85546875" style="58" bestFit="1" customWidth="1"/>
    <col min="14357" max="14357" width="11" style="58" customWidth="1"/>
    <col min="14358" max="14358" width="10.7109375" style="58" bestFit="1" customWidth="1"/>
    <col min="14359" max="14359" width="17.28515625" style="58" bestFit="1" customWidth="1"/>
    <col min="14360" max="14605" width="9.140625" style="58"/>
    <col min="14606" max="14606" width="49.5703125" style="58" bestFit="1" customWidth="1"/>
    <col min="14607" max="14607" width="18" style="58" bestFit="1" customWidth="1"/>
    <col min="14608" max="14608" width="11" style="58" customWidth="1"/>
    <col min="14609" max="14609" width="14.42578125" style="58" bestFit="1" customWidth="1"/>
    <col min="14610" max="14610" width="20.28515625" style="58" customWidth="1"/>
    <col min="14611" max="14611" width="12.7109375" style="58" bestFit="1" customWidth="1"/>
    <col min="14612" max="14612" width="12.85546875" style="58" bestFit="1" customWidth="1"/>
    <col min="14613" max="14613" width="11" style="58" customWidth="1"/>
    <col min="14614" max="14614" width="10.7109375" style="58" bestFit="1" customWidth="1"/>
    <col min="14615" max="14615" width="17.28515625" style="58" bestFit="1" customWidth="1"/>
    <col min="14616" max="14861" width="9.140625" style="58"/>
    <col min="14862" max="14862" width="49.5703125" style="58" bestFit="1" customWidth="1"/>
    <col min="14863" max="14863" width="18" style="58" bestFit="1" customWidth="1"/>
    <col min="14864" max="14864" width="11" style="58" customWidth="1"/>
    <col min="14865" max="14865" width="14.42578125" style="58" bestFit="1" customWidth="1"/>
    <col min="14866" max="14866" width="20.28515625" style="58" customWidth="1"/>
    <col min="14867" max="14867" width="12.7109375" style="58" bestFit="1" customWidth="1"/>
    <col min="14868" max="14868" width="12.85546875" style="58" bestFit="1" customWidth="1"/>
    <col min="14869" max="14869" width="11" style="58" customWidth="1"/>
    <col min="14870" max="14870" width="10.7109375" style="58" bestFit="1" customWidth="1"/>
    <col min="14871" max="14871" width="17.28515625" style="58" bestFit="1" customWidth="1"/>
    <col min="14872" max="15117" width="9.140625" style="58"/>
    <col min="15118" max="15118" width="49.5703125" style="58" bestFit="1" customWidth="1"/>
    <col min="15119" max="15119" width="18" style="58" bestFit="1" customWidth="1"/>
    <col min="15120" max="15120" width="11" style="58" customWidth="1"/>
    <col min="15121" max="15121" width="14.42578125" style="58" bestFit="1" customWidth="1"/>
    <col min="15122" max="15122" width="20.28515625" style="58" customWidth="1"/>
    <col min="15123" max="15123" width="12.7109375" style="58" bestFit="1" customWidth="1"/>
    <col min="15124" max="15124" width="12.85546875" style="58" bestFit="1" customWidth="1"/>
    <col min="15125" max="15125" width="11" style="58" customWidth="1"/>
    <col min="15126" max="15126" width="10.7109375" style="58" bestFit="1" customWidth="1"/>
    <col min="15127" max="15127" width="17.28515625" style="58" bestFit="1" customWidth="1"/>
    <col min="15128" max="15373" width="9.140625" style="58"/>
    <col min="15374" max="15374" width="49.5703125" style="58" bestFit="1" customWidth="1"/>
    <col min="15375" max="15375" width="18" style="58" bestFit="1" customWidth="1"/>
    <col min="15376" max="15376" width="11" style="58" customWidth="1"/>
    <col min="15377" max="15377" width="14.42578125" style="58" bestFit="1" customWidth="1"/>
    <col min="15378" max="15378" width="20.28515625" style="58" customWidth="1"/>
    <col min="15379" max="15379" width="12.7109375" style="58" bestFit="1" customWidth="1"/>
    <col min="15380" max="15380" width="12.85546875" style="58" bestFit="1" customWidth="1"/>
    <col min="15381" max="15381" width="11" style="58" customWidth="1"/>
    <col min="15382" max="15382" width="10.7109375" style="58" bestFit="1" customWidth="1"/>
    <col min="15383" max="15383" width="17.28515625" style="58" bestFit="1" customWidth="1"/>
    <col min="15384" max="15629" width="9.140625" style="58"/>
    <col min="15630" max="15630" width="49.5703125" style="58" bestFit="1" customWidth="1"/>
    <col min="15631" max="15631" width="18" style="58" bestFit="1" customWidth="1"/>
    <col min="15632" max="15632" width="11" style="58" customWidth="1"/>
    <col min="15633" max="15633" width="14.42578125" style="58" bestFit="1" customWidth="1"/>
    <col min="15634" max="15634" width="20.28515625" style="58" customWidth="1"/>
    <col min="15635" max="15635" width="12.7109375" style="58" bestFit="1" customWidth="1"/>
    <col min="15636" max="15636" width="12.85546875" style="58" bestFit="1" customWidth="1"/>
    <col min="15637" max="15637" width="11" style="58" customWidth="1"/>
    <col min="15638" max="15638" width="10.7109375" style="58" bestFit="1" customWidth="1"/>
    <col min="15639" max="15639" width="17.28515625" style="58" bestFit="1" customWidth="1"/>
    <col min="15640" max="15885" width="9.140625" style="58"/>
    <col min="15886" max="15886" width="49.5703125" style="58" bestFit="1" customWidth="1"/>
    <col min="15887" max="15887" width="18" style="58" bestFit="1" customWidth="1"/>
    <col min="15888" max="15888" width="11" style="58" customWidth="1"/>
    <col min="15889" max="15889" width="14.42578125" style="58" bestFit="1" customWidth="1"/>
    <col min="15890" max="15890" width="20.28515625" style="58" customWidth="1"/>
    <col min="15891" max="15891" width="12.7109375" style="58" bestFit="1" customWidth="1"/>
    <col min="15892" max="15892" width="12.85546875" style="58" bestFit="1" customWidth="1"/>
    <col min="15893" max="15893" width="11" style="58" customWidth="1"/>
    <col min="15894" max="15894" width="10.7109375" style="58" bestFit="1" customWidth="1"/>
    <col min="15895" max="15895" width="17.28515625" style="58" bestFit="1" customWidth="1"/>
    <col min="15896" max="16141" width="9.140625" style="58"/>
    <col min="16142" max="16142" width="49.5703125" style="58" bestFit="1" customWidth="1"/>
    <col min="16143" max="16143" width="18" style="58" bestFit="1" customWidth="1"/>
    <col min="16144" max="16144" width="11" style="58" customWidth="1"/>
    <col min="16145" max="16145" width="14.42578125" style="58" bestFit="1" customWidth="1"/>
    <col min="16146" max="16146" width="20.28515625" style="58" customWidth="1"/>
    <col min="16147" max="16147" width="12.7109375" style="58" bestFit="1" customWidth="1"/>
    <col min="16148" max="16148" width="12.85546875" style="58" bestFit="1" customWidth="1"/>
    <col min="16149" max="16149" width="11" style="58" customWidth="1"/>
    <col min="16150" max="16150" width="10.7109375" style="58" bestFit="1" customWidth="1"/>
    <col min="16151" max="16151" width="17.28515625" style="58" bestFit="1" customWidth="1"/>
    <col min="16152" max="16384" width="9.140625" style="58"/>
  </cols>
  <sheetData>
    <row r="1" spans="1:23" x14ac:dyDescent="0.25">
      <c r="A1" s="114" t="s">
        <v>68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14" t="s">
        <v>43</v>
      </c>
      <c r="V2" s="114"/>
      <c r="W2" s="114"/>
    </row>
    <row r="3" spans="1:23" s="59" customFormat="1" ht="15" customHeight="1" thickBot="1" x14ac:dyDescent="0.3">
      <c r="A3" s="115" t="s">
        <v>15</v>
      </c>
      <c r="B3" s="115"/>
      <c r="C3" s="118" t="s">
        <v>1</v>
      </c>
      <c r="D3" s="118"/>
      <c r="E3" s="118"/>
      <c r="F3" s="118"/>
      <c r="G3" s="118"/>
      <c r="H3" s="118"/>
      <c r="I3" s="118"/>
      <c r="J3" s="118"/>
      <c r="K3" s="118"/>
      <c r="L3" s="118"/>
      <c r="M3" s="119" t="s">
        <v>2</v>
      </c>
      <c r="N3" s="120"/>
      <c r="O3" s="120"/>
      <c r="P3" s="120"/>
      <c r="Q3" s="120"/>
      <c r="R3" s="120"/>
      <c r="S3" s="120"/>
      <c r="T3" s="120"/>
      <c r="U3" s="116" t="s">
        <v>3</v>
      </c>
      <c r="V3" s="117"/>
      <c r="W3" s="117"/>
    </row>
    <row r="4" spans="1:23" s="59" customFormat="1" ht="45" customHeight="1" x14ac:dyDescent="0.25">
      <c r="A4" s="121" t="s">
        <v>11</v>
      </c>
      <c r="B4" s="102" t="s">
        <v>69</v>
      </c>
      <c r="C4" s="104" t="s">
        <v>32</v>
      </c>
      <c r="D4" s="105"/>
      <c r="E4" s="104" t="s">
        <v>33</v>
      </c>
      <c r="F4" s="105"/>
      <c r="G4" s="104" t="s">
        <v>30</v>
      </c>
      <c r="H4" s="105"/>
      <c r="I4" s="104" t="s">
        <v>31</v>
      </c>
      <c r="J4" s="105"/>
      <c r="K4" s="104" t="s">
        <v>9</v>
      </c>
      <c r="L4" s="105"/>
      <c r="M4" s="104" t="s">
        <v>34</v>
      </c>
      <c r="N4" s="105"/>
      <c r="O4" s="104" t="s">
        <v>4</v>
      </c>
      <c r="P4" s="105"/>
      <c r="Q4" s="104" t="s">
        <v>35</v>
      </c>
      <c r="R4" s="105"/>
      <c r="S4" s="104" t="s">
        <v>10</v>
      </c>
      <c r="T4" s="105"/>
      <c r="U4" s="108" t="s">
        <v>5</v>
      </c>
      <c r="V4" s="110" t="s">
        <v>6</v>
      </c>
      <c r="W4" s="112" t="s">
        <v>7</v>
      </c>
    </row>
    <row r="5" spans="1:23" s="59" customFormat="1" x14ac:dyDescent="0.25">
      <c r="A5" s="122"/>
      <c r="B5" s="103"/>
      <c r="C5" s="57" t="s">
        <v>29</v>
      </c>
      <c r="D5" s="56" t="s">
        <v>28</v>
      </c>
      <c r="E5" s="57" t="s">
        <v>29</v>
      </c>
      <c r="F5" s="56" t="s">
        <v>28</v>
      </c>
      <c r="G5" s="57" t="s">
        <v>29</v>
      </c>
      <c r="H5" s="56" t="s">
        <v>28</v>
      </c>
      <c r="I5" s="57" t="s">
        <v>29</v>
      </c>
      <c r="J5" s="56" t="s">
        <v>28</v>
      </c>
      <c r="K5" s="57" t="s">
        <v>29</v>
      </c>
      <c r="L5" s="56" t="s">
        <v>28</v>
      </c>
      <c r="M5" s="57" t="s">
        <v>29</v>
      </c>
      <c r="N5" s="56" t="s">
        <v>28</v>
      </c>
      <c r="O5" s="57" t="s">
        <v>29</v>
      </c>
      <c r="P5" s="56" t="s">
        <v>28</v>
      </c>
      <c r="Q5" s="57" t="s">
        <v>29</v>
      </c>
      <c r="R5" s="56" t="s">
        <v>28</v>
      </c>
      <c r="S5" s="57" t="s">
        <v>29</v>
      </c>
      <c r="T5" s="56" t="s">
        <v>28</v>
      </c>
      <c r="U5" s="109"/>
      <c r="V5" s="111"/>
      <c r="W5" s="113"/>
    </row>
    <row r="6" spans="1:23" s="59" customFormat="1" ht="48.75" customHeight="1" x14ac:dyDescent="0.25">
      <c r="A6" s="60"/>
      <c r="B6" s="61" t="s">
        <v>61</v>
      </c>
      <c r="C6" s="57">
        <f>'2.sz.Önkormányzat'!C31</f>
        <v>44606</v>
      </c>
      <c r="D6" s="57">
        <f>'2.sz.Önkormányzat'!D31</f>
        <v>47388</v>
      </c>
      <c r="E6" s="57">
        <f>'2.sz.Önkormányzat'!E31</f>
        <v>34031</v>
      </c>
      <c r="F6" s="57">
        <f>'2.sz.Önkormányzat'!F31</f>
        <v>36070</v>
      </c>
      <c r="G6" s="57">
        <f>'2.sz.Önkormányzat'!G31</f>
        <v>66500</v>
      </c>
      <c r="H6" s="57">
        <f>'2.sz.Önkormányzat'!H31</f>
        <v>297</v>
      </c>
      <c r="I6" s="57">
        <f>'2.sz.Önkormányzat'!I31</f>
        <v>24505</v>
      </c>
      <c r="J6" s="57">
        <f>'2.sz.Önkormányzat'!J31</f>
        <v>21693</v>
      </c>
      <c r="K6" s="57">
        <f>'2.sz.Önkormányzat'!K31</f>
        <v>169642</v>
      </c>
      <c r="L6" s="57">
        <f>'2.sz.Önkormányzat'!L31</f>
        <v>105448</v>
      </c>
      <c r="M6" s="57">
        <f>'2.sz.Önkormányzat'!M31</f>
        <v>132182</v>
      </c>
      <c r="N6" s="57">
        <f>'2.sz.Önkormányzat'!N31</f>
        <v>66850</v>
      </c>
      <c r="O6" s="57">
        <f>'2.sz.Önkormányzat'!O31</f>
        <v>37460</v>
      </c>
      <c r="P6" s="57">
        <f>'2.sz.Önkormányzat'!P31</f>
        <v>37460</v>
      </c>
      <c r="Q6" s="57">
        <f>'2.sz.Önkormányzat'!Q31</f>
        <v>0</v>
      </c>
      <c r="R6" s="57">
        <f>'2.sz.Önkormányzat'!R31</f>
        <v>1138</v>
      </c>
      <c r="S6" s="57">
        <f>'2.sz.Önkormányzat'!S31</f>
        <v>169642</v>
      </c>
      <c r="T6" s="57">
        <f>'2.sz.Önkormányzat'!T31</f>
        <v>105448</v>
      </c>
      <c r="U6" s="75">
        <f>'2.sz.Önkormányzat'!U31</f>
        <v>9</v>
      </c>
      <c r="V6" s="76">
        <f>'2.sz.Önkormányzat'!V31</f>
        <v>0</v>
      </c>
      <c r="W6" s="77">
        <f>'2.sz.Önkormányzat'!W31</f>
        <v>20</v>
      </c>
    </row>
    <row r="7" spans="1:23" s="65" customFormat="1" ht="15.75" thickBot="1" x14ac:dyDescent="0.3">
      <c r="A7" s="63"/>
      <c r="B7" s="64" t="s">
        <v>63</v>
      </c>
      <c r="C7" s="66">
        <f>'3.sz.Óvoda'!C11</f>
        <v>14000</v>
      </c>
      <c r="D7" s="66">
        <f>'3.sz.Óvoda'!D11</f>
        <v>16083</v>
      </c>
      <c r="E7" s="66">
        <f>'3.sz.Óvoda'!E11</f>
        <v>2000</v>
      </c>
      <c r="F7" s="66">
        <f>'3.sz.Óvoda'!F11</f>
        <v>2365</v>
      </c>
      <c r="G7" s="66">
        <f>'3.sz.Óvoda'!G11</f>
        <v>0</v>
      </c>
      <c r="H7" s="66">
        <f>'3.sz.Óvoda'!H11</f>
        <v>0</v>
      </c>
      <c r="I7" s="66">
        <f>'3.sz.Óvoda'!I11</f>
        <v>0</v>
      </c>
      <c r="J7" s="66">
        <f>'3.sz.Óvoda'!J11</f>
        <v>0</v>
      </c>
      <c r="K7" s="66">
        <f>'3.sz.Óvoda'!K11</f>
        <v>16000</v>
      </c>
      <c r="L7" s="66">
        <f>'3.sz.Óvoda'!L11</f>
        <v>18448</v>
      </c>
      <c r="M7" s="66">
        <f>'3.sz.Óvoda'!M11</f>
        <v>0</v>
      </c>
      <c r="N7" s="66">
        <f>'3.sz.Óvoda'!N11</f>
        <v>0</v>
      </c>
      <c r="O7" s="66">
        <f>'3.sz.Óvoda'!O11</f>
        <v>0</v>
      </c>
      <c r="P7" s="66">
        <f>'3.sz.Óvoda'!P11</f>
        <v>0</v>
      </c>
      <c r="Q7" s="66">
        <f>'3.sz.Óvoda'!Q11</f>
        <v>16000</v>
      </c>
      <c r="R7" s="66">
        <f>'3.sz.Óvoda'!R11</f>
        <v>18448</v>
      </c>
      <c r="S7" s="66">
        <f>'3.sz.Óvoda'!S11</f>
        <v>16000</v>
      </c>
      <c r="T7" s="66">
        <f>'3.sz.Óvoda'!T11</f>
        <v>18448</v>
      </c>
      <c r="U7" s="55">
        <f>'3.sz.Óvoda'!U11</f>
        <v>4</v>
      </c>
      <c r="V7" s="18">
        <f>'3.sz.Óvoda'!V11</f>
        <v>0</v>
      </c>
      <c r="W7" s="22">
        <f>'3.sz.Óvoda'!W11</f>
        <v>0</v>
      </c>
    </row>
    <row r="8" spans="1:23" ht="15.75" thickBot="1" x14ac:dyDescent="0.3">
      <c r="A8" s="72"/>
      <c r="B8" s="73" t="s">
        <v>8</v>
      </c>
      <c r="C8" s="74">
        <f>SUM(C6:C7)</f>
        <v>58606</v>
      </c>
      <c r="D8" s="74">
        <f>SUM(D6:D7)</f>
        <v>63471</v>
      </c>
      <c r="E8" s="74">
        <f>SUM(E6:E7)</f>
        <v>36031</v>
      </c>
      <c r="F8" s="74">
        <f>SUM(F6:F7)</f>
        <v>38435</v>
      </c>
      <c r="G8" s="74">
        <f t="shared" ref="G8:L8" si="0">SUM(G6:G7)</f>
        <v>66500</v>
      </c>
      <c r="H8" s="74">
        <f t="shared" si="0"/>
        <v>297</v>
      </c>
      <c r="I8" s="74">
        <f t="shared" si="0"/>
        <v>24505</v>
      </c>
      <c r="J8" s="74">
        <f t="shared" si="0"/>
        <v>21693</v>
      </c>
      <c r="K8" s="74">
        <f t="shared" si="0"/>
        <v>185642</v>
      </c>
      <c r="L8" s="74">
        <f t="shared" si="0"/>
        <v>123896</v>
      </c>
      <c r="M8" s="74">
        <f t="shared" ref="M8:T8" si="1">SUM(M6:M7)</f>
        <v>132182</v>
      </c>
      <c r="N8" s="74">
        <f t="shared" si="1"/>
        <v>66850</v>
      </c>
      <c r="O8" s="74">
        <f t="shared" si="1"/>
        <v>37460</v>
      </c>
      <c r="P8" s="74">
        <f t="shared" si="1"/>
        <v>37460</v>
      </c>
      <c r="Q8" s="74">
        <f t="shared" si="1"/>
        <v>16000</v>
      </c>
      <c r="R8" s="74">
        <f t="shared" si="1"/>
        <v>19586</v>
      </c>
      <c r="S8" s="74">
        <f t="shared" si="1"/>
        <v>185642</v>
      </c>
      <c r="T8" s="74">
        <f t="shared" si="1"/>
        <v>123896</v>
      </c>
      <c r="U8" s="79">
        <f>SUM(U6:U7)</f>
        <v>13</v>
      </c>
      <c r="V8" s="80">
        <f t="shared" ref="V8:W8" si="2">SUM(V6:V7)</f>
        <v>0</v>
      </c>
      <c r="W8" s="81">
        <f t="shared" si="2"/>
        <v>20</v>
      </c>
    </row>
    <row r="9" spans="1:23" x14ac:dyDescent="0.25">
      <c r="B9" s="67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25">
      <c r="B10" s="69" t="str">
        <f>Tartalomjegyzék!A8</f>
        <v>Tiszainoka, 2016. május 31.</v>
      </c>
      <c r="O10" s="32"/>
      <c r="P10" s="32"/>
      <c r="Q10" s="32"/>
      <c r="R10" s="32"/>
      <c r="S10" s="32"/>
      <c r="T10" s="32"/>
      <c r="U10" s="32"/>
      <c r="V10" s="32"/>
      <c r="W10" s="32"/>
    </row>
    <row r="12" spans="1:23" x14ac:dyDescent="0.25">
      <c r="B12" s="71" t="s">
        <v>44</v>
      </c>
      <c r="C12" s="70">
        <f>'2.sz.Önkormányzat'!C31+'3.sz.Óvoda'!C11</f>
        <v>58606</v>
      </c>
      <c r="D12" s="70">
        <f>'2.sz.Önkormányzat'!D31+'3.sz.Óvoda'!D11</f>
        <v>63471</v>
      </c>
      <c r="E12" s="70">
        <f>'2.sz.Önkormányzat'!E31+'3.sz.Óvoda'!E11</f>
        <v>36031</v>
      </c>
      <c r="F12" s="70">
        <f>'2.sz.Önkormányzat'!F31+'3.sz.Óvoda'!F11</f>
        <v>38435</v>
      </c>
      <c r="G12" s="70">
        <f>'2.sz.Önkormányzat'!G31+'3.sz.Óvoda'!G11</f>
        <v>66500</v>
      </c>
      <c r="H12" s="70">
        <f>'2.sz.Önkormányzat'!H31+'3.sz.Óvoda'!H11</f>
        <v>297</v>
      </c>
      <c r="I12" s="70">
        <f>'2.sz.Önkormányzat'!I31+'3.sz.Óvoda'!I11</f>
        <v>24505</v>
      </c>
      <c r="J12" s="70">
        <f>'2.sz.Önkormányzat'!J31+'3.sz.Óvoda'!J11</f>
        <v>21693</v>
      </c>
      <c r="K12" s="70">
        <f>'2.sz.Önkormányzat'!K31+'3.sz.Óvoda'!K11</f>
        <v>185642</v>
      </c>
      <c r="L12" s="70">
        <f>'2.sz.Önkormányzat'!L31+'3.sz.Óvoda'!L11</f>
        <v>123896</v>
      </c>
      <c r="M12" s="70">
        <f>'2.sz.Önkormányzat'!M31+'3.sz.Óvoda'!M11</f>
        <v>132182</v>
      </c>
      <c r="N12" s="70">
        <f>'2.sz.Önkormányzat'!N31+'3.sz.Óvoda'!N11</f>
        <v>66850</v>
      </c>
      <c r="O12" s="70">
        <f>'2.sz.Önkormányzat'!O31+'3.sz.Óvoda'!O11</f>
        <v>37460</v>
      </c>
      <c r="P12" s="70">
        <f>'2.sz.Önkormányzat'!P31+'3.sz.Óvoda'!P11</f>
        <v>37460</v>
      </c>
      <c r="Q12" s="70">
        <f>'2.sz.Önkormányzat'!Q31+'3.sz.Óvoda'!Q11</f>
        <v>16000</v>
      </c>
      <c r="R12" s="70">
        <f>'2.sz.Önkormányzat'!R31+'3.sz.Óvoda'!R11</f>
        <v>19586</v>
      </c>
      <c r="S12" s="70">
        <f>'2.sz.Önkormányzat'!S31+'3.sz.Óvoda'!S11</f>
        <v>185642</v>
      </c>
      <c r="T12" s="70">
        <f>'2.sz.Önkormányzat'!T31+'3.sz.Óvoda'!T11</f>
        <v>123896</v>
      </c>
    </row>
  </sheetData>
  <mergeCells count="21">
    <mergeCell ref="A2:T2"/>
    <mergeCell ref="U4:U5"/>
    <mergeCell ref="V4:V5"/>
    <mergeCell ref="W4:W5"/>
    <mergeCell ref="A1:W1"/>
    <mergeCell ref="A3:B3"/>
    <mergeCell ref="U2:W2"/>
    <mergeCell ref="U3:W3"/>
    <mergeCell ref="C3:L3"/>
    <mergeCell ref="M3:T3"/>
    <mergeCell ref="C4:D4"/>
    <mergeCell ref="E4:F4"/>
    <mergeCell ref="Q4:R4"/>
    <mergeCell ref="S4:T4"/>
    <mergeCell ref="A4:A5"/>
    <mergeCell ref="O4:P4"/>
    <mergeCell ref="B4:B5"/>
    <mergeCell ref="G4:H4"/>
    <mergeCell ref="I4:J4"/>
    <mergeCell ref="K4:L4"/>
    <mergeCell ref="M4:N4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2" orientation="landscape" r:id="rId1"/>
  <headerFooter>
    <oddHeader>&amp;R&amp;"-,Félkövér"1. számú melléklet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0"/>
  <sheetViews>
    <sheetView topLeftCell="A10" zoomScaleSheetLayoutView="100" workbookViewId="0">
      <selection activeCell="I4" sqref="I4:J4"/>
    </sheetView>
  </sheetViews>
  <sheetFormatPr defaultRowHeight="15" x14ac:dyDescent="0.25"/>
  <cols>
    <col min="1" max="1" width="4.85546875" customWidth="1"/>
    <col min="2" max="2" width="57.5703125" bestFit="1" customWidth="1"/>
    <col min="3" max="3" width="11" bestFit="1" customWidth="1"/>
    <col min="4" max="4" width="14.28515625" bestFit="1" customWidth="1"/>
    <col min="5" max="5" width="11" bestFit="1" customWidth="1"/>
    <col min="6" max="6" width="14.28515625" bestFit="1" customWidth="1"/>
    <col min="7" max="7" width="10.5703125" bestFit="1" customWidth="1"/>
    <col min="8" max="8" width="14.28515625" bestFit="1" customWidth="1"/>
    <col min="9" max="9" width="10.5703125" bestFit="1" customWidth="1"/>
    <col min="10" max="10" width="14.28515625" bestFit="1" customWidth="1"/>
    <col min="11" max="11" width="11" bestFit="1" customWidth="1"/>
    <col min="12" max="12" width="14.28515625" bestFit="1" customWidth="1"/>
    <col min="13" max="13" width="11" bestFit="1" customWidth="1"/>
    <col min="14" max="14" width="14.28515625" bestFit="1" customWidth="1"/>
    <col min="15" max="15" width="11" bestFit="1" customWidth="1"/>
    <col min="16" max="16" width="14.28515625" bestFit="1" customWidth="1"/>
    <col min="17" max="17" width="10.5703125" bestFit="1" customWidth="1"/>
    <col min="18" max="18" width="14.28515625" bestFit="1" customWidth="1"/>
    <col min="19" max="19" width="11" bestFit="1" customWidth="1"/>
    <col min="20" max="20" width="14.28515625" bestFit="1" customWidth="1"/>
    <col min="21" max="21" width="11.42578125" customWidth="1"/>
    <col min="22" max="22" width="10.7109375" customWidth="1"/>
    <col min="23" max="23" width="17.42578125" bestFit="1" customWidth="1"/>
  </cols>
  <sheetData>
    <row r="1" spans="1:24" s="1" customFormat="1" x14ac:dyDescent="0.25">
      <c r="A1" s="134" t="s">
        <v>71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4" s="1" customFormat="1" ht="15.75" thickBot="1" x14ac:dyDescent="0.3">
      <c r="A2" s="150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34" t="s">
        <v>27</v>
      </c>
      <c r="V2" s="134"/>
      <c r="W2" s="134"/>
    </row>
    <row r="3" spans="1:24" s="2" customFormat="1" ht="15" customHeight="1" thickBot="1" x14ac:dyDescent="0.3">
      <c r="A3" s="135" t="s">
        <v>15</v>
      </c>
      <c r="B3" s="135"/>
      <c r="C3" s="138" t="s">
        <v>1</v>
      </c>
      <c r="D3" s="138"/>
      <c r="E3" s="138"/>
      <c r="F3" s="138"/>
      <c r="G3" s="138"/>
      <c r="H3" s="138"/>
      <c r="I3" s="138"/>
      <c r="J3" s="138"/>
      <c r="K3" s="138"/>
      <c r="L3" s="138"/>
      <c r="M3" s="139" t="s">
        <v>2</v>
      </c>
      <c r="N3" s="140"/>
      <c r="O3" s="141"/>
      <c r="P3" s="141"/>
      <c r="Q3" s="141"/>
      <c r="R3" s="141"/>
      <c r="S3" s="141"/>
      <c r="T3" s="141"/>
      <c r="U3" s="136" t="s">
        <v>3</v>
      </c>
      <c r="V3" s="137"/>
      <c r="W3" s="137"/>
    </row>
    <row r="4" spans="1:24" s="2" customFormat="1" ht="64.5" customHeight="1" x14ac:dyDescent="0.25">
      <c r="A4" s="147" t="s">
        <v>11</v>
      </c>
      <c r="B4" s="144" t="s">
        <v>61</v>
      </c>
      <c r="C4" s="125" t="s">
        <v>32</v>
      </c>
      <c r="D4" s="126"/>
      <c r="E4" s="168" t="s">
        <v>40</v>
      </c>
      <c r="F4" s="169"/>
      <c r="G4" s="125" t="s">
        <v>41</v>
      </c>
      <c r="H4" s="126"/>
      <c r="I4" s="168" t="s">
        <v>42</v>
      </c>
      <c r="J4" s="169"/>
      <c r="K4" s="125" t="s">
        <v>9</v>
      </c>
      <c r="L4" s="126"/>
      <c r="M4" s="127" t="s">
        <v>34</v>
      </c>
      <c r="N4" s="128"/>
      <c r="O4" s="125" t="s">
        <v>4</v>
      </c>
      <c r="P4" s="126"/>
      <c r="Q4" s="125" t="s">
        <v>35</v>
      </c>
      <c r="R4" s="126"/>
      <c r="S4" s="125" t="s">
        <v>10</v>
      </c>
      <c r="T4" s="126"/>
      <c r="U4" s="123" t="s">
        <v>5</v>
      </c>
      <c r="V4" s="129" t="s">
        <v>6</v>
      </c>
      <c r="W4" s="131" t="s">
        <v>7</v>
      </c>
    </row>
    <row r="5" spans="1:24" s="2" customFormat="1" ht="28.5" customHeight="1" x14ac:dyDescent="0.25">
      <c r="A5" s="148"/>
      <c r="B5" s="145"/>
      <c r="C5" s="45" t="s">
        <v>29</v>
      </c>
      <c r="D5" s="46" t="s">
        <v>28</v>
      </c>
      <c r="E5" s="45" t="s">
        <v>29</v>
      </c>
      <c r="F5" s="46" t="s">
        <v>28</v>
      </c>
      <c r="G5" s="45" t="s">
        <v>29</v>
      </c>
      <c r="H5" s="46" t="s">
        <v>28</v>
      </c>
      <c r="I5" s="45" t="s">
        <v>29</v>
      </c>
      <c r="J5" s="46" t="s">
        <v>28</v>
      </c>
      <c r="K5" s="88" t="s">
        <v>29</v>
      </c>
      <c r="L5" s="89" t="s">
        <v>28</v>
      </c>
      <c r="M5" s="35" t="s">
        <v>29</v>
      </c>
      <c r="N5" s="33" t="s">
        <v>28</v>
      </c>
      <c r="O5" s="35" t="s">
        <v>29</v>
      </c>
      <c r="P5" s="33" t="s">
        <v>28</v>
      </c>
      <c r="Q5" s="35" t="s">
        <v>29</v>
      </c>
      <c r="R5" s="33" t="s">
        <v>28</v>
      </c>
      <c r="S5" s="88" t="s">
        <v>29</v>
      </c>
      <c r="T5" s="89" t="s">
        <v>28</v>
      </c>
      <c r="U5" s="124"/>
      <c r="V5" s="130"/>
      <c r="W5" s="132"/>
      <c r="X5" s="17"/>
    </row>
    <row r="6" spans="1:24" s="2" customFormat="1" ht="28.5" customHeight="1" x14ac:dyDescent="0.25">
      <c r="A6" s="149"/>
      <c r="B6" s="146"/>
      <c r="C6" s="45">
        <f>SUM(C7:C30)</f>
        <v>44606</v>
      </c>
      <c r="D6" s="46">
        <f t="shared" ref="D6:T6" si="0">SUM(D7:D30)</f>
        <v>47388</v>
      </c>
      <c r="E6" s="45">
        <f t="shared" si="0"/>
        <v>34031</v>
      </c>
      <c r="F6" s="46">
        <f t="shared" si="0"/>
        <v>36070</v>
      </c>
      <c r="G6" s="45">
        <f t="shared" si="0"/>
        <v>66500</v>
      </c>
      <c r="H6" s="46">
        <f t="shared" si="0"/>
        <v>297</v>
      </c>
      <c r="I6" s="45">
        <f t="shared" si="0"/>
        <v>24505</v>
      </c>
      <c r="J6" s="46">
        <f t="shared" si="0"/>
        <v>21693</v>
      </c>
      <c r="K6" s="88">
        <f t="shared" si="0"/>
        <v>169642</v>
      </c>
      <c r="L6" s="89">
        <f t="shared" si="0"/>
        <v>105448</v>
      </c>
      <c r="M6" s="57">
        <f t="shared" si="0"/>
        <v>132182</v>
      </c>
      <c r="N6" s="56">
        <f t="shared" si="0"/>
        <v>66850</v>
      </c>
      <c r="O6" s="35">
        <f t="shared" si="0"/>
        <v>37460</v>
      </c>
      <c r="P6" s="33">
        <f t="shared" si="0"/>
        <v>37460</v>
      </c>
      <c r="Q6" s="35">
        <f t="shared" si="0"/>
        <v>0</v>
      </c>
      <c r="R6" s="33">
        <f t="shared" si="0"/>
        <v>1138</v>
      </c>
      <c r="S6" s="88">
        <f t="shared" si="0"/>
        <v>169642</v>
      </c>
      <c r="T6" s="89">
        <f t="shared" si="0"/>
        <v>105448</v>
      </c>
      <c r="U6" s="86">
        <f>SUM(U7:U30)</f>
        <v>9</v>
      </c>
      <c r="V6" s="97">
        <f t="shared" ref="V6:W6" si="1">SUM(V7:V30)</f>
        <v>0</v>
      </c>
      <c r="W6" s="98">
        <f t="shared" si="1"/>
        <v>20</v>
      </c>
      <c r="X6" s="17"/>
    </row>
    <row r="7" spans="1:24" s="7" customFormat="1" x14ac:dyDescent="0.25">
      <c r="A7" s="12" t="s">
        <v>20</v>
      </c>
      <c r="B7" s="51" t="s">
        <v>39</v>
      </c>
      <c r="C7" s="39">
        <v>8462</v>
      </c>
      <c r="D7" s="16">
        <v>10523</v>
      </c>
      <c r="E7" s="82">
        <v>11255</v>
      </c>
      <c r="F7" s="5">
        <v>11236</v>
      </c>
      <c r="G7" s="39">
        <v>66500</v>
      </c>
      <c r="H7" s="16">
        <v>297</v>
      </c>
      <c r="I7" s="39">
        <v>8505</v>
      </c>
      <c r="J7" s="4"/>
      <c r="K7" s="39">
        <f t="shared" ref="K7:K23" si="2">C7+E7+G7+I7</f>
        <v>94722</v>
      </c>
      <c r="L7" s="16">
        <f t="shared" ref="L7:L23" si="3">D7+F7+H7+J7</f>
        <v>22056</v>
      </c>
      <c r="M7" s="78">
        <v>1466</v>
      </c>
      <c r="N7" s="62">
        <v>2090</v>
      </c>
      <c r="O7" s="39"/>
      <c r="P7" s="4"/>
      <c r="Q7" s="37"/>
      <c r="R7" s="4"/>
      <c r="S7" s="40">
        <f>M7+O7+Q7</f>
        <v>1466</v>
      </c>
      <c r="T7" s="3">
        <f>N7+P7+R7</f>
        <v>2090</v>
      </c>
      <c r="U7" s="78">
        <v>5</v>
      </c>
      <c r="V7" s="6"/>
      <c r="W7" s="87"/>
      <c r="X7" s="23"/>
    </row>
    <row r="8" spans="1:24" s="8" customFormat="1" x14ac:dyDescent="0.25">
      <c r="A8" s="13" t="s">
        <v>21</v>
      </c>
      <c r="B8" s="52" t="s">
        <v>45</v>
      </c>
      <c r="C8" s="37"/>
      <c r="D8" s="4"/>
      <c r="E8" s="40">
        <v>140</v>
      </c>
      <c r="F8" s="3">
        <v>140</v>
      </c>
      <c r="G8" s="37"/>
      <c r="H8" s="4"/>
      <c r="I8" s="37"/>
      <c r="J8" s="4"/>
      <c r="K8" s="39">
        <f t="shared" si="2"/>
        <v>140</v>
      </c>
      <c r="L8" s="16">
        <f t="shared" si="3"/>
        <v>140</v>
      </c>
      <c r="M8" s="37"/>
      <c r="N8" s="4"/>
      <c r="O8" s="37"/>
      <c r="P8" s="4"/>
      <c r="Q8" s="37"/>
      <c r="R8" s="4"/>
      <c r="S8" s="37"/>
      <c r="T8" s="4"/>
      <c r="U8" s="37">
        <v>0</v>
      </c>
      <c r="V8" s="4">
        <v>0</v>
      </c>
      <c r="W8" s="38">
        <v>0</v>
      </c>
    </row>
    <row r="9" spans="1:24" s="8" customFormat="1" x14ac:dyDescent="0.25">
      <c r="A9" s="13" t="s">
        <v>21</v>
      </c>
      <c r="B9" s="52" t="s">
        <v>12</v>
      </c>
      <c r="C9" s="37"/>
      <c r="D9" s="4"/>
      <c r="E9" s="37"/>
      <c r="F9" s="4"/>
      <c r="G9" s="37"/>
      <c r="H9" s="4"/>
      <c r="I9" s="37"/>
      <c r="J9" s="4"/>
      <c r="K9" s="37">
        <f t="shared" si="2"/>
        <v>0</v>
      </c>
      <c r="L9" s="4">
        <f t="shared" si="3"/>
        <v>0</v>
      </c>
      <c r="M9" s="37"/>
      <c r="N9" s="4"/>
      <c r="O9" s="37"/>
      <c r="P9" s="4"/>
      <c r="Q9" s="37"/>
      <c r="R9" s="4"/>
      <c r="S9" s="37"/>
      <c r="T9" s="4"/>
      <c r="U9" s="37">
        <v>0</v>
      </c>
      <c r="V9" s="4">
        <v>0</v>
      </c>
      <c r="W9" s="38">
        <v>0</v>
      </c>
    </row>
    <row r="10" spans="1:24" s="8" customFormat="1" x14ac:dyDescent="0.25">
      <c r="A10" s="13" t="s">
        <v>21</v>
      </c>
      <c r="B10" s="52" t="s">
        <v>13</v>
      </c>
      <c r="C10" s="39">
        <f>6221+1680</f>
        <v>7901</v>
      </c>
      <c r="D10" s="4"/>
      <c r="E10" s="40">
        <v>14420</v>
      </c>
      <c r="F10" s="4"/>
      <c r="G10" s="37"/>
      <c r="H10" s="4"/>
      <c r="I10" s="37"/>
      <c r="J10" s="16">
        <v>1050</v>
      </c>
      <c r="K10" s="39">
        <f t="shared" si="2"/>
        <v>22321</v>
      </c>
      <c r="L10" s="16">
        <f t="shared" si="3"/>
        <v>1050</v>
      </c>
      <c r="M10" s="39">
        <v>22321</v>
      </c>
      <c r="N10" s="4"/>
      <c r="O10" s="37"/>
      <c r="P10" s="4"/>
      <c r="Q10" s="37"/>
      <c r="R10" s="4"/>
      <c r="S10" s="40">
        <f>M10+O10+Q10</f>
        <v>22321</v>
      </c>
      <c r="T10" s="4"/>
      <c r="U10" s="37">
        <v>0</v>
      </c>
      <c r="V10" s="4">
        <v>0</v>
      </c>
      <c r="W10" s="38">
        <v>0</v>
      </c>
    </row>
    <row r="11" spans="1:24" s="8" customFormat="1" x14ac:dyDescent="0.25">
      <c r="A11" s="13" t="s">
        <v>20</v>
      </c>
      <c r="B11" s="52" t="s">
        <v>46</v>
      </c>
      <c r="C11" s="37"/>
      <c r="D11" s="4"/>
      <c r="E11" s="37"/>
      <c r="F11" s="4"/>
      <c r="G11" s="37"/>
      <c r="H11" s="4"/>
      <c r="I11" s="37"/>
      <c r="J11" s="16">
        <v>450</v>
      </c>
      <c r="K11" s="37">
        <f t="shared" si="2"/>
        <v>0</v>
      </c>
      <c r="L11" s="16">
        <f t="shared" si="3"/>
        <v>450</v>
      </c>
      <c r="M11" s="39">
        <f>119172-37460</f>
        <v>81712</v>
      </c>
      <c r="N11" s="16">
        <f>55951-38598</f>
        <v>17353</v>
      </c>
      <c r="O11" s="40">
        <v>37460</v>
      </c>
      <c r="P11" s="16">
        <v>37460</v>
      </c>
      <c r="Q11" s="37"/>
      <c r="R11" s="16">
        <v>1138</v>
      </c>
      <c r="S11" s="40">
        <f>M11+O11+Q11</f>
        <v>119172</v>
      </c>
      <c r="T11" s="3">
        <f>N11+P11+R11</f>
        <v>55951</v>
      </c>
      <c r="U11" s="37">
        <v>0</v>
      </c>
      <c r="V11" s="4">
        <v>0</v>
      </c>
      <c r="W11" s="38">
        <v>0</v>
      </c>
    </row>
    <row r="12" spans="1:24" s="8" customFormat="1" ht="33.75" customHeight="1" x14ac:dyDescent="0.25">
      <c r="A12" s="13" t="s">
        <v>20</v>
      </c>
      <c r="B12" s="53" t="s">
        <v>16</v>
      </c>
      <c r="C12" s="37"/>
      <c r="D12" s="4"/>
      <c r="E12" s="37"/>
      <c r="F12" s="4"/>
      <c r="G12" s="37"/>
      <c r="H12" s="4"/>
      <c r="I12" s="39">
        <v>16000</v>
      </c>
      <c r="J12" s="16">
        <f>17768+2425</f>
        <v>20193</v>
      </c>
      <c r="K12" s="39">
        <f t="shared" si="2"/>
        <v>16000</v>
      </c>
      <c r="L12" s="16">
        <f t="shared" si="3"/>
        <v>20193</v>
      </c>
      <c r="M12" s="37"/>
      <c r="N12" s="4"/>
      <c r="O12" s="37"/>
      <c r="P12" s="4"/>
      <c r="Q12" s="37"/>
      <c r="R12" s="4"/>
      <c r="S12" s="37">
        <f>M12+O12+Q12</f>
        <v>0</v>
      </c>
      <c r="T12" s="4">
        <f>N12+P12+R12</f>
        <v>0</v>
      </c>
      <c r="U12" s="37">
        <v>0</v>
      </c>
      <c r="V12" s="4">
        <v>0</v>
      </c>
      <c r="W12" s="38">
        <v>0</v>
      </c>
    </row>
    <row r="13" spans="1:24" s="8" customFormat="1" x14ac:dyDescent="0.25">
      <c r="A13" s="13" t="s">
        <v>20</v>
      </c>
      <c r="B13" s="53" t="s">
        <v>37</v>
      </c>
      <c r="C13" s="39">
        <f>23278+3075</f>
        <v>26353</v>
      </c>
      <c r="D13" s="16">
        <f>23389+3075</f>
        <v>26464</v>
      </c>
      <c r="E13" s="39">
        <v>330</v>
      </c>
      <c r="F13" s="16">
        <v>330</v>
      </c>
      <c r="G13" s="37"/>
      <c r="H13" s="4"/>
      <c r="I13" s="37"/>
      <c r="J13" s="4"/>
      <c r="K13" s="39">
        <f t="shared" si="2"/>
        <v>26683</v>
      </c>
      <c r="L13" s="16">
        <f t="shared" si="3"/>
        <v>26794</v>
      </c>
      <c r="M13" s="40">
        <v>26183</v>
      </c>
      <c r="N13" s="16">
        <v>22431</v>
      </c>
      <c r="O13" s="37"/>
      <c r="P13" s="4"/>
      <c r="Q13" s="37"/>
      <c r="R13" s="4"/>
      <c r="S13" s="40">
        <f>M13+O13+Q13</f>
        <v>26183</v>
      </c>
      <c r="T13" s="3">
        <f>N13+P13+R13</f>
        <v>22431</v>
      </c>
      <c r="U13" s="37"/>
      <c r="V13" s="4"/>
      <c r="W13" s="21">
        <v>20</v>
      </c>
    </row>
    <row r="14" spans="1:24" s="8" customFormat="1" x14ac:dyDescent="0.25">
      <c r="A14" s="13" t="s">
        <v>20</v>
      </c>
      <c r="B14" s="52" t="s">
        <v>47</v>
      </c>
      <c r="C14" s="37"/>
      <c r="D14" s="4"/>
      <c r="E14" s="40">
        <v>1230</v>
      </c>
      <c r="F14" s="16">
        <v>2856</v>
      </c>
      <c r="G14" s="37"/>
      <c r="H14" s="4"/>
      <c r="I14" s="37"/>
      <c r="J14" s="4"/>
      <c r="K14" s="39">
        <f t="shared" si="2"/>
        <v>1230</v>
      </c>
      <c r="L14" s="16">
        <f t="shared" si="3"/>
        <v>2856</v>
      </c>
      <c r="M14" s="37"/>
      <c r="N14" s="4"/>
      <c r="O14" s="37"/>
      <c r="P14" s="4"/>
      <c r="Q14" s="37"/>
      <c r="R14" s="4"/>
      <c r="S14" s="37"/>
      <c r="T14" s="4"/>
      <c r="U14" s="37">
        <v>0</v>
      </c>
      <c r="V14" s="4">
        <v>0</v>
      </c>
      <c r="W14" s="38">
        <v>0</v>
      </c>
    </row>
    <row r="15" spans="1:24" s="8" customFormat="1" x14ac:dyDescent="0.25">
      <c r="A15" s="13" t="s">
        <v>21</v>
      </c>
      <c r="B15" s="52" t="s">
        <v>58</v>
      </c>
      <c r="C15" s="37"/>
      <c r="D15" s="4"/>
      <c r="E15" s="40"/>
      <c r="F15" s="4"/>
      <c r="G15" s="37"/>
      <c r="H15" s="4"/>
      <c r="I15" s="37"/>
      <c r="J15" s="4"/>
      <c r="K15" s="37">
        <f t="shared" si="2"/>
        <v>0</v>
      </c>
      <c r="L15" s="4">
        <f t="shared" si="3"/>
        <v>0</v>
      </c>
      <c r="M15" s="39">
        <v>500</v>
      </c>
      <c r="N15" s="16">
        <v>500</v>
      </c>
      <c r="O15" s="37"/>
      <c r="P15" s="4"/>
      <c r="Q15" s="37"/>
      <c r="R15" s="4"/>
      <c r="S15" s="40">
        <f t="shared" ref="S15:T22" si="4">M15+O15+Q15</f>
        <v>500</v>
      </c>
      <c r="T15" s="3">
        <f t="shared" si="4"/>
        <v>500</v>
      </c>
      <c r="U15" s="37"/>
      <c r="V15" s="4"/>
      <c r="W15" s="38"/>
    </row>
    <row r="16" spans="1:24" s="8" customFormat="1" x14ac:dyDescent="0.25">
      <c r="A16" s="13" t="s">
        <v>20</v>
      </c>
      <c r="B16" s="52" t="s">
        <v>14</v>
      </c>
      <c r="C16" s="37"/>
      <c r="D16" s="4"/>
      <c r="E16" s="39">
        <v>2625</v>
      </c>
      <c r="F16" s="16">
        <v>1902</v>
      </c>
      <c r="G16" s="37"/>
      <c r="H16" s="4"/>
      <c r="I16" s="37"/>
      <c r="J16" s="4"/>
      <c r="K16" s="39">
        <f t="shared" si="2"/>
        <v>2625</v>
      </c>
      <c r="L16" s="16">
        <f t="shared" si="3"/>
        <v>1902</v>
      </c>
      <c r="M16" s="37"/>
      <c r="N16" s="4"/>
      <c r="O16" s="37"/>
      <c r="P16" s="4"/>
      <c r="Q16" s="37"/>
      <c r="R16" s="4"/>
      <c r="S16" s="37">
        <f t="shared" si="4"/>
        <v>0</v>
      </c>
      <c r="T16" s="4">
        <f t="shared" si="4"/>
        <v>0</v>
      </c>
      <c r="U16" s="37"/>
      <c r="V16" s="4"/>
      <c r="W16" s="38"/>
    </row>
    <row r="17" spans="1:23" s="8" customFormat="1" x14ac:dyDescent="0.25">
      <c r="A17" s="13" t="s">
        <v>20</v>
      </c>
      <c r="B17" s="52" t="s">
        <v>59</v>
      </c>
      <c r="C17" s="37"/>
      <c r="D17" s="4"/>
      <c r="E17" s="39">
        <v>1602</v>
      </c>
      <c r="F17" s="16">
        <v>1261</v>
      </c>
      <c r="G17" s="37"/>
      <c r="H17" s="4"/>
      <c r="I17" s="37"/>
      <c r="J17" s="4"/>
      <c r="K17" s="39">
        <f t="shared" si="2"/>
        <v>1602</v>
      </c>
      <c r="L17" s="16">
        <f t="shared" si="3"/>
        <v>1261</v>
      </c>
      <c r="M17" s="37"/>
      <c r="N17" s="4"/>
      <c r="O17" s="37"/>
      <c r="P17" s="4"/>
      <c r="Q17" s="37"/>
      <c r="R17" s="4"/>
      <c r="S17" s="37">
        <f t="shared" si="4"/>
        <v>0</v>
      </c>
      <c r="T17" s="4">
        <f t="shared" si="4"/>
        <v>0</v>
      </c>
      <c r="U17" s="37"/>
      <c r="V17" s="4"/>
      <c r="W17" s="38"/>
    </row>
    <row r="18" spans="1:23" s="8" customFormat="1" x14ac:dyDescent="0.25">
      <c r="A18" s="13" t="s">
        <v>20</v>
      </c>
      <c r="B18" s="52" t="s">
        <v>60</v>
      </c>
      <c r="C18" s="37"/>
      <c r="D18" s="4"/>
      <c r="E18" s="39">
        <v>60</v>
      </c>
      <c r="F18" s="16">
        <v>60</v>
      </c>
      <c r="G18" s="37"/>
      <c r="H18" s="4"/>
      <c r="I18" s="37"/>
      <c r="J18" s="4"/>
      <c r="K18" s="39">
        <f t="shared" si="2"/>
        <v>60</v>
      </c>
      <c r="L18" s="16">
        <f t="shared" si="3"/>
        <v>60</v>
      </c>
      <c r="M18" s="37"/>
      <c r="N18" s="4"/>
      <c r="O18" s="37"/>
      <c r="P18" s="4"/>
      <c r="Q18" s="37"/>
      <c r="R18" s="4"/>
      <c r="S18" s="37">
        <f t="shared" si="4"/>
        <v>0</v>
      </c>
      <c r="T18" s="4">
        <f t="shared" si="4"/>
        <v>0</v>
      </c>
      <c r="U18" s="37"/>
      <c r="V18" s="4"/>
      <c r="W18" s="38"/>
    </row>
    <row r="19" spans="1:23" s="8" customFormat="1" x14ac:dyDescent="0.25">
      <c r="A19" s="13" t="s">
        <v>20</v>
      </c>
      <c r="B19" s="52" t="s">
        <v>23</v>
      </c>
      <c r="C19" s="39">
        <f>1483+407</f>
        <v>1890</v>
      </c>
      <c r="D19" s="16">
        <f>1829+407</f>
        <v>2236</v>
      </c>
      <c r="E19" s="37"/>
      <c r="F19" s="4"/>
      <c r="G19" s="37"/>
      <c r="H19" s="4"/>
      <c r="I19" s="37"/>
      <c r="J19" s="4"/>
      <c r="K19" s="39">
        <f t="shared" si="2"/>
        <v>1890</v>
      </c>
      <c r="L19" s="16">
        <f t="shared" si="3"/>
        <v>2236</v>
      </c>
      <c r="M19" s="37"/>
      <c r="N19" s="4"/>
      <c r="O19" s="44"/>
      <c r="P19" s="14"/>
      <c r="Q19" s="44"/>
      <c r="R19" s="14"/>
      <c r="S19" s="37">
        <f t="shared" si="4"/>
        <v>0</v>
      </c>
      <c r="T19" s="4">
        <f t="shared" si="4"/>
        <v>0</v>
      </c>
      <c r="U19" s="37">
        <v>0</v>
      </c>
      <c r="V19" s="4">
        <v>0</v>
      </c>
      <c r="W19" s="38">
        <v>0</v>
      </c>
    </row>
    <row r="20" spans="1:23" s="8" customFormat="1" x14ac:dyDescent="0.25">
      <c r="A20" s="13" t="s">
        <v>21</v>
      </c>
      <c r="B20" s="52" t="s">
        <v>48</v>
      </c>
      <c r="C20" s="37"/>
      <c r="D20" s="4"/>
      <c r="E20" s="40">
        <v>700</v>
      </c>
      <c r="F20" s="3">
        <v>580</v>
      </c>
      <c r="G20" s="37"/>
      <c r="H20" s="4"/>
      <c r="I20" s="37"/>
      <c r="J20" s="4"/>
      <c r="K20" s="39">
        <f t="shared" si="2"/>
        <v>700</v>
      </c>
      <c r="L20" s="16">
        <f t="shared" si="3"/>
        <v>580</v>
      </c>
      <c r="M20" s="37"/>
      <c r="N20" s="4"/>
      <c r="O20" s="37"/>
      <c r="P20" s="4"/>
      <c r="Q20" s="37"/>
      <c r="R20" s="4"/>
      <c r="S20" s="37">
        <f t="shared" si="4"/>
        <v>0</v>
      </c>
      <c r="T20" s="4">
        <f t="shared" si="4"/>
        <v>0</v>
      </c>
      <c r="U20" s="37">
        <v>0</v>
      </c>
      <c r="V20" s="4">
        <v>0</v>
      </c>
      <c r="W20" s="38">
        <v>0</v>
      </c>
    </row>
    <row r="21" spans="1:23" s="8" customFormat="1" x14ac:dyDescent="0.25">
      <c r="A21" s="13" t="s">
        <v>20</v>
      </c>
      <c r="B21" s="52" t="s">
        <v>49</v>
      </c>
      <c r="C21" s="37"/>
      <c r="D21" s="16">
        <v>264</v>
      </c>
      <c r="E21" s="37"/>
      <c r="F21" s="4"/>
      <c r="G21" s="37"/>
      <c r="H21" s="4"/>
      <c r="I21" s="37"/>
      <c r="J21" s="4"/>
      <c r="K21" s="37">
        <f t="shared" si="2"/>
        <v>0</v>
      </c>
      <c r="L21" s="16">
        <f t="shared" si="3"/>
        <v>264</v>
      </c>
      <c r="M21" s="37"/>
      <c r="N21" s="4"/>
      <c r="O21" s="37"/>
      <c r="P21" s="4"/>
      <c r="Q21" s="37"/>
      <c r="R21" s="4"/>
      <c r="S21" s="37">
        <f t="shared" si="4"/>
        <v>0</v>
      </c>
      <c r="T21" s="4">
        <f t="shared" si="4"/>
        <v>0</v>
      </c>
      <c r="U21" s="37">
        <v>0</v>
      </c>
      <c r="V21" s="4">
        <v>0</v>
      </c>
      <c r="W21" s="38">
        <v>0</v>
      </c>
    </row>
    <row r="22" spans="1:23" s="8" customFormat="1" x14ac:dyDescent="0.25">
      <c r="A22" s="13" t="s">
        <v>20</v>
      </c>
      <c r="B22" s="52" t="s">
        <v>50</v>
      </c>
      <c r="C22" s="37"/>
      <c r="D22" s="3">
        <v>7901</v>
      </c>
      <c r="E22" s="37"/>
      <c r="F22" s="3">
        <v>13997</v>
      </c>
      <c r="G22" s="37"/>
      <c r="H22" s="4"/>
      <c r="I22" s="37"/>
      <c r="J22" s="4"/>
      <c r="K22" s="37">
        <f t="shared" si="2"/>
        <v>0</v>
      </c>
      <c r="L22" s="16">
        <f t="shared" si="3"/>
        <v>21898</v>
      </c>
      <c r="M22" s="37"/>
      <c r="N22" s="3">
        <v>22321</v>
      </c>
      <c r="O22" s="37"/>
      <c r="P22" s="4"/>
      <c r="Q22" s="37"/>
      <c r="R22" s="4"/>
      <c r="S22" s="37">
        <f t="shared" si="4"/>
        <v>0</v>
      </c>
      <c r="T22" s="3">
        <f t="shared" si="4"/>
        <v>22321</v>
      </c>
      <c r="U22" s="39">
        <v>4</v>
      </c>
      <c r="V22" s="4">
        <v>0</v>
      </c>
      <c r="W22" s="90"/>
    </row>
    <row r="23" spans="1:23" s="8" customFormat="1" x14ac:dyDescent="0.25">
      <c r="A23" s="13" t="s">
        <v>21</v>
      </c>
      <c r="B23" s="52" t="s">
        <v>51</v>
      </c>
      <c r="C23" s="37"/>
      <c r="D23" s="4"/>
      <c r="E23" s="39">
        <v>147</v>
      </c>
      <c r="F23" s="16">
        <v>147</v>
      </c>
      <c r="G23" s="37"/>
      <c r="H23" s="4"/>
      <c r="I23" s="37"/>
      <c r="J23" s="4"/>
      <c r="K23" s="39">
        <f t="shared" si="2"/>
        <v>147</v>
      </c>
      <c r="L23" s="16">
        <f t="shared" si="3"/>
        <v>147</v>
      </c>
      <c r="M23" s="37"/>
      <c r="N23" s="4"/>
      <c r="O23" s="37"/>
      <c r="P23" s="4"/>
      <c r="Q23" s="37"/>
      <c r="R23" s="4"/>
      <c r="S23" s="37">
        <f t="shared" ref="S23:S30" si="5">M23+O23+Q23</f>
        <v>0</v>
      </c>
      <c r="T23" s="4"/>
      <c r="U23" s="37">
        <v>0</v>
      </c>
      <c r="V23" s="4">
        <v>0</v>
      </c>
      <c r="W23" s="38">
        <v>0</v>
      </c>
    </row>
    <row r="24" spans="1:23" s="1" customFormat="1" x14ac:dyDescent="0.25">
      <c r="A24" s="15" t="s">
        <v>20</v>
      </c>
      <c r="B24" s="54" t="s">
        <v>52</v>
      </c>
      <c r="C24" s="37"/>
      <c r="D24" s="4"/>
      <c r="E24" s="37"/>
      <c r="F24" s="4"/>
      <c r="G24" s="37"/>
      <c r="H24" s="4"/>
      <c r="I24" s="37"/>
      <c r="J24" s="4"/>
      <c r="K24" s="37"/>
      <c r="L24" s="4"/>
      <c r="M24" s="37"/>
      <c r="N24" s="9">
        <v>821</v>
      </c>
      <c r="O24" s="37"/>
      <c r="P24" s="4"/>
      <c r="Q24" s="39"/>
      <c r="R24" s="4"/>
      <c r="S24" s="37">
        <f t="shared" si="5"/>
        <v>0</v>
      </c>
      <c r="T24" s="3">
        <f>N24+P24+R24</f>
        <v>821</v>
      </c>
      <c r="U24" s="37"/>
      <c r="V24" s="4">
        <v>0</v>
      </c>
      <c r="W24" s="38">
        <v>0</v>
      </c>
    </row>
    <row r="25" spans="1:23" s="1" customFormat="1" x14ac:dyDescent="0.25">
      <c r="A25" s="15" t="s">
        <v>20</v>
      </c>
      <c r="B25" s="54" t="s">
        <v>53</v>
      </c>
      <c r="C25" s="37"/>
      <c r="D25" s="4"/>
      <c r="E25" s="36">
        <v>80</v>
      </c>
      <c r="F25" s="9">
        <v>80</v>
      </c>
      <c r="G25" s="37"/>
      <c r="H25" s="4"/>
      <c r="I25" s="37"/>
      <c r="J25" s="4"/>
      <c r="K25" s="39">
        <f t="shared" ref="K25:L30" si="6">C25+E25+G25+I25</f>
        <v>80</v>
      </c>
      <c r="L25" s="16">
        <f t="shared" si="6"/>
        <v>80</v>
      </c>
      <c r="M25" s="37"/>
      <c r="N25" s="4"/>
      <c r="O25" s="37"/>
      <c r="P25" s="4"/>
      <c r="Q25" s="39"/>
      <c r="R25" s="4"/>
      <c r="S25" s="37">
        <f t="shared" si="5"/>
        <v>0</v>
      </c>
      <c r="T25" s="4"/>
      <c r="U25" s="37"/>
      <c r="V25" s="4">
        <v>0</v>
      </c>
      <c r="W25" s="38">
        <v>0</v>
      </c>
    </row>
    <row r="26" spans="1:23" s="1" customFormat="1" x14ac:dyDescent="0.25">
      <c r="A26" s="15" t="s">
        <v>21</v>
      </c>
      <c r="B26" s="52" t="s">
        <v>54</v>
      </c>
      <c r="C26" s="37"/>
      <c r="D26" s="4"/>
      <c r="E26" s="36">
        <v>158</v>
      </c>
      <c r="F26" s="16">
        <v>158</v>
      </c>
      <c r="G26" s="37"/>
      <c r="H26" s="4"/>
      <c r="I26" s="37"/>
      <c r="J26" s="4"/>
      <c r="K26" s="39">
        <f t="shared" si="6"/>
        <v>158</v>
      </c>
      <c r="L26" s="16">
        <f t="shared" si="6"/>
        <v>158</v>
      </c>
      <c r="M26" s="37"/>
      <c r="N26" s="4"/>
      <c r="O26" s="37"/>
      <c r="P26" s="4"/>
      <c r="Q26" s="39"/>
      <c r="R26" s="4"/>
      <c r="S26" s="37">
        <f t="shared" si="5"/>
        <v>0</v>
      </c>
      <c r="T26" s="4"/>
      <c r="U26" s="37">
        <v>0</v>
      </c>
      <c r="V26" s="4">
        <v>0</v>
      </c>
      <c r="W26" s="38">
        <v>0</v>
      </c>
    </row>
    <row r="27" spans="1:23" s="1" customFormat="1" x14ac:dyDescent="0.25">
      <c r="A27" s="15" t="s">
        <v>20</v>
      </c>
      <c r="B27" s="52" t="s">
        <v>55</v>
      </c>
      <c r="C27" s="37"/>
      <c r="D27" s="4"/>
      <c r="E27" s="37"/>
      <c r="F27" s="16">
        <v>541</v>
      </c>
      <c r="G27" s="37"/>
      <c r="H27" s="4"/>
      <c r="I27" s="37"/>
      <c r="J27" s="4"/>
      <c r="K27" s="37">
        <f t="shared" si="6"/>
        <v>0</v>
      </c>
      <c r="L27" s="16">
        <f t="shared" si="6"/>
        <v>541</v>
      </c>
      <c r="M27" s="37"/>
      <c r="N27" s="4"/>
      <c r="O27" s="37"/>
      <c r="P27" s="4"/>
      <c r="Q27" s="37"/>
      <c r="R27" s="4"/>
      <c r="S27" s="37">
        <f t="shared" si="5"/>
        <v>0</v>
      </c>
      <c r="T27" s="4"/>
      <c r="U27" s="37"/>
      <c r="V27" s="4"/>
      <c r="W27" s="38"/>
    </row>
    <row r="28" spans="1:23" s="1" customFormat="1" x14ac:dyDescent="0.25">
      <c r="A28" s="15" t="s">
        <v>20</v>
      </c>
      <c r="B28" s="52" t="s">
        <v>56</v>
      </c>
      <c r="C28" s="37"/>
      <c r="D28" s="4"/>
      <c r="E28" s="39">
        <v>88</v>
      </c>
      <c r="F28" s="9">
        <v>900</v>
      </c>
      <c r="G28" s="37"/>
      <c r="H28" s="4"/>
      <c r="I28" s="37"/>
      <c r="J28" s="4"/>
      <c r="K28" s="39">
        <f t="shared" si="6"/>
        <v>88</v>
      </c>
      <c r="L28" s="16">
        <f t="shared" si="6"/>
        <v>900</v>
      </c>
      <c r="M28" s="37"/>
      <c r="N28" s="4"/>
      <c r="O28" s="37"/>
      <c r="P28" s="4"/>
      <c r="Q28" s="37"/>
      <c r="R28" s="4"/>
      <c r="S28" s="37">
        <f t="shared" si="5"/>
        <v>0</v>
      </c>
      <c r="T28" s="4"/>
      <c r="U28" s="37"/>
      <c r="V28" s="4"/>
      <c r="W28" s="38"/>
    </row>
    <row r="29" spans="1:23" s="1" customFormat="1" ht="15.75" thickBot="1" x14ac:dyDescent="0.3">
      <c r="A29" s="15" t="s">
        <v>21</v>
      </c>
      <c r="B29" s="52" t="s">
        <v>57</v>
      </c>
      <c r="C29" s="37"/>
      <c r="D29" s="4"/>
      <c r="E29" s="39">
        <v>1196</v>
      </c>
      <c r="F29" s="16">
        <v>1882</v>
      </c>
      <c r="G29" s="37"/>
      <c r="H29" s="4"/>
      <c r="I29" s="37"/>
      <c r="J29" s="4"/>
      <c r="K29" s="39">
        <f t="shared" si="6"/>
        <v>1196</v>
      </c>
      <c r="L29" s="16">
        <f t="shared" si="6"/>
        <v>1882</v>
      </c>
      <c r="M29" s="37"/>
      <c r="N29" s="4"/>
      <c r="O29" s="37"/>
      <c r="P29" s="4"/>
      <c r="Q29" s="37"/>
      <c r="R29" s="4"/>
      <c r="S29" s="37">
        <f t="shared" si="5"/>
        <v>0</v>
      </c>
      <c r="T29" s="4"/>
      <c r="U29" s="91"/>
      <c r="V29" s="92"/>
      <c r="W29" s="99"/>
    </row>
    <row r="30" spans="1:23" s="1" customFormat="1" ht="15.75" thickBot="1" x14ac:dyDescent="0.3">
      <c r="A30" s="29" t="s">
        <v>20</v>
      </c>
      <c r="B30" s="83" t="s">
        <v>38</v>
      </c>
      <c r="C30" s="41"/>
      <c r="D30" s="28"/>
      <c r="E30" s="41"/>
      <c r="F30" s="28"/>
      <c r="G30" s="41"/>
      <c r="H30" s="28"/>
      <c r="I30" s="41"/>
      <c r="J30" s="28"/>
      <c r="K30" s="91">
        <f t="shared" si="6"/>
        <v>0</v>
      </c>
      <c r="L30" s="92">
        <f t="shared" si="6"/>
        <v>0</v>
      </c>
      <c r="M30" s="41"/>
      <c r="N30" s="30">
        <v>1334</v>
      </c>
      <c r="O30" s="41"/>
      <c r="P30" s="28"/>
      <c r="Q30" s="41"/>
      <c r="R30" s="28"/>
      <c r="S30" s="91">
        <f t="shared" si="5"/>
        <v>0</v>
      </c>
      <c r="T30" s="93">
        <f>N30+P30+R30</f>
        <v>1334</v>
      </c>
      <c r="U30" s="94"/>
      <c r="V30" s="95"/>
      <c r="W30" s="96"/>
    </row>
    <row r="31" spans="1:23" ht="15.75" thickBot="1" x14ac:dyDescent="0.3">
      <c r="A31" s="133" t="s">
        <v>22</v>
      </c>
      <c r="B31" s="133"/>
      <c r="C31" s="84">
        <f>SUM(C7:C30)</f>
        <v>44606</v>
      </c>
      <c r="D31" s="84">
        <f t="shared" ref="D31:T31" si="7">SUM(D7:D30)</f>
        <v>47388</v>
      </c>
      <c r="E31" s="84">
        <f>SUM(E7:E30)</f>
        <v>34031</v>
      </c>
      <c r="F31" s="84">
        <f t="shared" si="7"/>
        <v>36070</v>
      </c>
      <c r="G31" s="84">
        <f t="shared" si="7"/>
        <v>66500</v>
      </c>
      <c r="H31" s="84">
        <f t="shared" si="7"/>
        <v>297</v>
      </c>
      <c r="I31" s="84">
        <f t="shared" si="7"/>
        <v>24505</v>
      </c>
      <c r="J31" s="84">
        <f t="shared" si="7"/>
        <v>21693</v>
      </c>
      <c r="K31" s="84">
        <f t="shared" si="7"/>
        <v>169642</v>
      </c>
      <c r="L31" s="84">
        <f t="shared" si="7"/>
        <v>105448</v>
      </c>
      <c r="M31" s="84">
        <f t="shared" si="7"/>
        <v>132182</v>
      </c>
      <c r="N31" s="84">
        <f t="shared" si="7"/>
        <v>66850</v>
      </c>
      <c r="O31" s="84">
        <f t="shared" si="7"/>
        <v>37460</v>
      </c>
      <c r="P31" s="84">
        <f t="shared" si="7"/>
        <v>37460</v>
      </c>
      <c r="Q31" s="84">
        <f t="shared" si="7"/>
        <v>0</v>
      </c>
      <c r="R31" s="84">
        <f t="shared" si="7"/>
        <v>1138</v>
      </c>
      <c r="S31" s="84">
        <f t="shared" si="7"/>
        <v>169642</v>
      </c>
      <c r="T31" s="84">
        <f t="shared" si="7"/>
        <v>105448</v>
      </c>
      <c r="U31" s="85">
        <f>SUM(U7:U30)</f>
        <v>9</v>
      </c>
      <c r="V31" s="85">
        <f t="shared" ref="V31:W31" si="8">SUM(V7:V30)</f>
        <v>0</v>
      </c>
      <c r="W31" s="85">
        <f t="shared" si="8"/>
        <v>20</v>
      </c>
    </row>
    <row r="32" spans="1:23" x14ac:dyDescent="0.25">
      <c r="S32" s="31"/>
      <c r="T32" s="31"/>
    </row>
    <row r="34" spans="2:2" x14ac:dyDescent="0.25">
      <c r="B34" t="str">
        <f>Tartalomjegyzék!A8</f>
        <v>Tiszainoka, 2016. május 31.</v>
      </c>
    </row>
    <row r="40" spans="2:2" x14ac:dyDescent="0.25">
      <c r="B40" s="11"/>
    </row>
  </sheetData>
  <mergeCells count="22">
    <mergeCell ref="V4:V5"/>
    <mergeCell ref="W4:W5"/>
    <mergeCell ref="A31:B31"/>
    <mergeCell ref="A1:W1"/>
    <mergeCell ref="U2:W2"/>
    <mergeCell ref="A3:B3"/>
    <mergeCell ref="U3:W3"/>
    <mergeCell ref="C3:L3"/>
    <mergeCell ref="M3:T3"/>
    <mergeCell ref="C4:D4"/>
    <mergeCell ref="E4:F4"/>
    <mergeCell ref="G4:H4"/>
    <mergeCell ref="I4:J4"/>
    <mergeCell ref="B4:B6"/>
    <mergeCell ref="A4:A6"/>
    <mergeCell ref="A2:T2"/>
    <mergeCell ref="U4:U5"/>
    <mergeCell ref="K4:L4"/>
    <mergeCell ref="M4:N4"/>
    <mergeCell ref="O4:P4"/>
    <mergeCell ref="Q4:R4"/>
    <mergeCell ref="S4:T4"/>
  </mergeCells>
  <pageMargins left="0.70866141732283472" right="0.70866141732283472" top="0.74803149606299213" bottom="0.74803149606299213" header="0.31496062992125984" footer="0.31496062992125984"/>
  <pageSetup paperSize="8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K1" workbookViewId="0">
      <selection sqref="A1:W1"/>
    </sheetView>
  </sheetViews>
  <sheetFormatPr defaultRowHeight="15" x14ac:dyDescent="0.25"/>
  <cols>
    <col min="1" max="1" width="5.140625" style="27" customWidth="1"/>
    <col min="2" max="2" width="56" style="27" bestFit="1" customWidth="1"/>
    <col min="3" max="4" width="16.5703125" style="27" customWidth="1"/>
    <col min="5" max="5" width="11.42578125" style="27" customWidth="1"/>
    <col min="6" max="6" width="14" style="27" customWidth="1"/>
    <col min="7" max="9" width="14.42578125" style="27" customWidth="1"/>
    <col min="10" max="10" width="17.85546875" style="27" customWidth="1"/>
    <col min="11" max="12" width="14.42578125" style="27" customWidth="1"/>
    <col min="13" max="14" width="14.28515625" style="27" customWidth="1"/>
    <col min="15" max="15" width="13.140625" style="27" customWidth="1"/>
    <col min="16" max="16" width="14.5703125" style="27" customWidth="1"/>
    <col min="17" max="17" width="13.7109375" style="27" customWidth="1"/>
    <col min="18" max="18" width="15" style="27" customWidth="1"/>
    <col min="19" max="19" width="11.28515625" style="27" customWidth="1"/>
    <col min="20" max="20" width="14.5703125" style="27" customWidth="1"/>
    <col min="21" max="21" width="10.42578125" style="27" customWidth="1"/>
    <col min="22" max="22" width="11.140625" style="27" customWidth="1"/>
    <col min="23" max="23" width="17.42578125" style="27" customWidth="1"/>
    <col min="24" max="16384" width="9.140625" style="27"/>
  </cols>
  <sheetData>
    <row r="1" spans="1:23" s="1" customFormat="1" x14ac:dyDescent="0.25">
      <c r="A1" s="134" t="s">
        <v>62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s="1" customFormat="1" x14ac:dyDescent="0.25">
      <c r="A2" s="166" t="s">
        <v>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34" t="s">
        <v>25</v>
      </c>
      <c r="V2" s="134"/>
      <c r="W2" s="134"/>
    </row>
    <row r="3" spans="1:23" s="2" customFormat="1" ht="15" customHeight="1" thickBot="1" x14ac:dyDescent="0.3">
      <c r="A3" s="134" t="s">
        <v>15</v>
      </c>
      <c r="B3" s="134"/>
      <c r="C3" s="138" t="s">
        <v>1</v>
      </c>
      <c r="D3" s="138"/>
      <c r="E3" s="138"/>
      <c r="F3" s="138"/>
      <c r="G3" s="138"/>
      <c r="H3" s="138"/>
      <c r="I3" s="138"/>
      <c r="J3" s="138"/>
      <c r="K3" s="138"/>
      <c r="L3" s="138"/>
      <c r="M3" s="164" t="s">
        <v>2</v>
      </c>
      <c r="N3" s="165"/>
      <c r="O3" s="165"/>
      <c r="P3" s="165"/>
      <c r="Q3" s="165"/>
      <c r="R3" s="165"/>
      <c r="S3" s="165"/>
      <c r="T3" s="165"/>
      <c r="U3" s="163" t="s">
        <v>3</v>
      </c>
      <c r="V3" s="134"/>
      <c r="W3" s="134"/>
    </row>
    <row r="4" spans="1:23" s="2" customFormat="1" ht="48.75" customHeight="1" x14ac:dyDescent="0.25">
      <c r="A4" s="154" t="s">
        <v>11</v>
      </c>
      <c r="B4" s="156" t="s">
        <v>63</v>
      </c>
      <c r="C4" s="125" t="s">
        <v>32</v>
      </c>
      <c r="D4" s="126"/>
      <c r="E4" s="142" t="s">
        <v>33</v>
      </c>
      <c r="F4" s="143"/>
      <c r="G4" s="168" t="s">
        <v>30</v>
      </c>
      <c r="H4" s="169"/>
      <c r="I4" s="125" t="s">
        <v>31</v>
      </c>
      <c r="J4" s="126"/>
      <c r="K4" s="125" t="s">
        <v>9</v>
      </c>
      <c r="L4" s="126"/>
      <c r="M4" s="125" t="s">
        <v>34</v>
      </c>
      <c r="N4" s="126"/>
      <c r="O4" s="125" t="s">
        <v>4</v>
      </c>
      <c r="P4" s="126"/>
      <c r="Q4" s="125" t="s">
        <v>35</v>
      </c>
      <c r="R4" s="126"/>
      <c r="S4" s="125" t="s">
        <v>10</v>
      </c>
      <c r="T4" s="126"/>
      <c r="U4" s="158" t="s">
        <v>5</v>
      </c>
      <c r="V4" s="160" t="s">
        <v>6</v>
      </c>
      <c r="W4" s="137" t="s">
        <v>7</v>
      </c>
    </row>
    <row r="5" spans="1:23" s="2" customFormat="1" ht="32.25" customHeight="1" x14ac:dyDescent="0.25">
      <c r="A5" s="155"/>
      <c r="B5" s="157"/>
      <c r="C5" s="45" t="s">
        <v>29</v>
      </c>
      <c r="D5" s="46" t="s">
        <v>28</v>
      </c>
      <c r="E5" s="35" t="s">
        <v>29</v>
      </c>
      <c r="F5" s="33" t="s">
        <v>28</v>
      </c>
      <c r="G5" s="35" t="s">
        <v>29</v>
      </c>
      <c r="H5" s="33" t="s">
        <v>28</v>
      </c>
      <c r="I5" s="35" t="s">
        <v>29</v>
      </c>
      <c r="J5" s="33" t="s">
        <v>28</v>
      </c>
      <c r="K5" s="35" t="s">
        <v>29</v>
      </c>
      <c r="L5" s="33" t="s">
        <v>28</v>
      </c>
      <c r="M5" s="35" t="s">
        <v>29</v>
      </c>
      <c r="N5" s="33" t="s">
        <v>28</v>
      </c>
      <c r="O5" s="35" t="s">
        <v>29</v>
      </c>
      <c r="P5" s="33" t="s">
        <v>28</v>
      </c>
      <c r="Q5" s="35" t="s">
        <v>29</v>
      </c>
      <c r="R5" s="33" t="s">
        <v>28</v>
      </c>
      <c r="S5" s="35" t="s">
        <v>29</v>
      </c>
      <c r="T5" s="33" t="s">
        <v>28</v>
      </c>
      <c r="U5" s="159"/>
      <c r="V5" s="161"/>
      <c r="W5" s="162"/>
    </row>
    <row r="6" spans="1:23" s="1" customFormat="1" x14ac:dyDescent="0.25">
      <c r="A6" s="15" t="s">
        <v>20</v>
      </c>
      <c r="B6" s="34" t="s">
        <v>17</v>
      </c>
      <c r="C6" s="36">
        <v>14000</v>
      </c>
      <c r="D6" s="9">
        <f>12398+3366</f>
        <v>15764</v>
      </c>
      <c r="E6" s="37">
        <v>2000</v>
      </c>
      <c r="F6" s="4"/>
      <c r="G6" s="37"/>
      <c r="H6" s="4"/>
      <c r="I6" s="37"/>
      <c r="J6" s="16"/>
      <c r="K6" s="39">
        <f t="shared" ref="K6:L10" si="0">C6+E6+G6+I6</f>
        <v>16000</v>
      </c>
      <c r="L6" s="16">
        <f t="shared" si="0"/>
        <v>15764</v>
      </c>
      <c r="M6" s="37"/>
      <c r="N6" s="4"/>
      <c r="O6" s="36"/>
      <c r="P6" s="4"/>
      <c r="Q6" s="40">
        <v>16000</v>
      </c>
      <c r="R6" s="4"/>
      <c r="S6" s="40">
        <f t="shared" ref="S6:T10" si="1">M6+O6+Q6</f>
        <v>16000</v>
      </c>
      <c r="T6" s="4">
        <f t="shared" si="1"/>
        <v>0</v>
      </c>
      <c r="U6" s="20">
        <v>4</v>
      </c>
      <c r="V6" s="4"/>
      <c r="W6" s="4">
        <v>0</v>
      </c>
    </row>
    <row r="7" spans="1:23" s="1" customFormat="1" x14ac:dyDescent="0.25">
      <c r="A7" s="15" t="s">
        <v>20</v>
      </c>
      <c r="B7" s="34" t="s">
        <v>18</v>
      </c>
      <c r="C7" s="37"/>
      <c r="D7" s="9">
        <v>166</v>
      </c>
      <c r="E7" s="37"/>
      <c r="F7" s="9">
        <f>2365-1195</f>
        <v>1170</v>
      </c>
      <c r="G7" s="37"/>
      <c r="H7" s="4"/>
      <c r="I7" s="37"/>
      <c r="J7" s="4"/>
      <c r="K7" s="37">
        <f t="shared" si="0"/>
        <v>0</v>
      </c>
      <c r="L7" s="16">
        <f t="shared" si="0"/>
        <v>1336</v>
      </c>
      <c r="M7" s="40"/>
      <c r="N7" s="4"/>
      <c r="O7" s="39"/>
      <c r="P7" s="4"/>
      <c r="Q7" s="37"/>
      <c r="R7" s="4"/>
      <c r="S7" s="37">
        <f t="shared" si="1"/>
        <v>0</v>
      </c>
      <c r="T7" s="4">
        <f t="shared" si="1"/>
        <v>0</v>
      </c>
      <c r="U7" s="20">
        <v>0</v>
      </c>
      <c r="V7" s="4"/>
      <c r="W7" s="4">
        <v>0</v>
      </c>
    </row>
    <row r="8" spans="1:23" s="1" customFormat="1" x14ac:dyDescent="0.25">
      <c r="A8" s="15" t="s">
        <v>20</v>
      </c>
      <c r="B8" s="34" t="s">
        <v>19</v>
      </c>
      <c r="C8" s="37"/>
      <c r="D8" s="9">
        <v>153</v>
      </c>
      <c r="E8" s="37"/>
      <c r="F8" s="4"/>
      <c r="G8" s="37"/>
      <c r="H8" s="4"/>
      <c r="I8" s="37"/>
      <c r="J8" s="4"/>
      <c r="K8" s="37">
        <f t="shared" si="0"/>
        <v>0</v>
      </c>
      <c r="L8" s="16">
        <f t="shared" si="0"/>
        <v>153</v>
      </c>
      <c r="M8" s="37"/>
      <c r="N8" s="4"/>
      <c r="O8" s="37"/>
      <c r="P8" s="4"/>
      <c r="Q8" s="37"/>
      <c r="R8" s="4"/>
      <c r="S8" s="37">
        <f t="shared" si="1"/>
        <v>0</v>
      </c>
      <c r="T8" s="4">
        <f t="shared" si="1"/>
        <v>0</v>
      </c>
      <c r="U8" s="19"/>
      <c r="V8" s="4"/>
      <c r="W8" s="4">
        <v>0</v>
      </c>
    </row>
    <row r="9" spans="1:23" s="1" customFormat="1" x14ac:dyDescent="0.25">
      <c r="A9" s="15" t="s">
        <v>21</v>
      </c>
      <c r="B9" s="47" t="s">
        <v>49</v>
      </c>
      <c r="C9" s="37"/>
      <c r="D9" s="4"/>
      <c r="E9" s="37"/>
      <c r="F9" s="16">
        <v>1195</v>
      </c>
      <c r="G9" s="37"/>
      <c r="H9" s="4"/>
      <c r="I9" s="37"/>
      <c r="J9" s="4"/>
      <c r="K9" s="37">
        <f t="shared" si="0"/>
        <v>0</v>
      </c>
      <c r="L9" s="16">
        <f t="shared" si="0"/>
        <v>1195</v>
      </c>
      <c r="M9" s="36"/>
      <c r="N9" s="4"/>
      <c r="O9" s="37"/>
      <c r="P9" s="4"/>
      <c r="Q9" s="37"/>
      <c r="R9" s="4"/>
      <c r="S9" s="37">
        <f t="shared" si="1"/>
        <v>0</v>
      </c>
      <c r="T9" s="4">
        <f t="shared" si="1"/>
        <v>0</v>
      </c>
      <c r="U9" s="19"/>
      <c r="V9" s="4"/>
      <c r="W9" s="4">
        <v>0</v>
      </c>
    </row>
    <row r="10" spans="1:23" s="1" customFormat="1" x14ac:dyDescent="0.25">
      <c r="A10" s="15" t="s">
        <v>20</v>
      </c>
      <c r="B10" s="47" t="s">
        <v>36</v>
      </c>
      <c r="C10" s="37"/>
      <c r="D10" s="4"/>
      <c r="E10" s="41"/>
      <c r="F10" s="28"/>
      <c r="G10" s="41"/>
      <c r="H10" s="28"/>
      <c r="I10" s="41"/>
      <c r="J10" s="28"/>
      <c r="K10" s="37">
        <f t="shared" si="0"/>
        <v>0</v>
      </c>
      <c r="L10" s="4">
        <f t="shared" si="0"/>
        <v>0</v>
      </c>
      <c r="M10" s="37"/>
      <c r="N10" s="4"/>
      <c r="O10" s="37"/>
      <c r="P10" s="4"/>
      <c r="Q10" s="37"/>
      <c r="R10" s="16">
        <v>18448</v>
      </c>
      <c r="S10" s="37">
        <f t="shared" si="1"/>
        <v>0</v>
      </c>
      <c r="T10" s="3">
        <f t="shared" si="1"/>
        <v>18448</v>
      </c>
      <c r="U10" s="19"/>
      <c r="V10" s="4"/>
      <c r="W10" s="4"/>
    </row>
    <row r="11" spans="1:23" s="24" customFormat="1" ht="15.75" thickBot="1" x14ac:dyDescent="0.3">
      <c r="A11" s="152" t="s">
        <v>8</v>
      </c>
      <c r="B11" s="153"/>
      <c r="C11" s="42">
        <f>SUM(C6:C10)</f>
        <v>14000</v>
      </c>
      <c r="D11" s="43">
        <f>SUM(D6:D10)</f>
        <v>16083</v>
      </c>
      <c r="E11" s="42">
        <f>SUM(E6:E9)</f>
        <v>2000</v>
      </c>
      <c r="F11" s="43">
        <f>SUM(F6:F9)</f>
        <v>2365</v>
      </c>
      <c r="G11" s="100"/>
      <c r="H11" s="49"/>
      <c r="I11" s="42">
        <f t="shared" ref="I11:L11" si="2">SUM(I6:I9)</f>
        <v>0</v>
      </c>
      <c r="J11" s="43">
        <f t="shared" si="2"/>
        <v>0</v>
      </c>
      <c r="K11" s="42">
        <f t="shared" si="2"/>
        <v>16000</v>
      </c>
      <c r="L11" s="43">
        <f t="shared" si="2"/>
        <v>18448</v>
      </c>
      <c r="M11" s="42">
        <f t="shared" ref="M11:P11" si="3">SUM(M6:M9)</f>
        <v>0</v>
      </c>
      <c r="N11" s="43">
        <f t="shared" si="3"/>
        <v>0</v>
      </c>
      <c r="O11" s="42">
        <f t="shared" si="3"/>
        <v>0</v>
      </c>
      <c r="P11" s="49">
        <f t="shared" si="3"/>
        <v>0</v>
      </c>
      <c r="Q11" s="42">
        <f>SUM(Q6:Q10)</f>
        <v>16000</v>
      </c>
      <c r="R11" s="43">
        <f>SUM(R6:R10)</f>
        <v>18448</v>
      </c>
      <c r="S11" s="42">
        <f>SUM(S6:S10)</f>
        <v>16000</v>
      </c>
      <c r="T11" s="43">
        <f>SUM(T6:T10)</f>
        <v>18448</v>
      </c>
      <c r="U11" s="50">
        <f>SUM(U6:U10)</f>
        <v>4</v>
      </c>
      <c r="V11" s="48"/>
      <c r="W11" s="48"/>
    </row>
    <row r="14" spans="1:23" x14ac:dyDescent="0.25">
      <c r="B14" s="11" t="str">
        <f>Tartalomjegyzék!A8</f>
        <v>Tiszainoka, 2016. május 31.</v>
      </c>
    </row>
  </sheetData>
  <mergeCells count="22">
    <mergeCell ref="U4:U5"/>
    <mergeCell ref="V4:V5"/>
    <mergeCell ref="W4:W5"/>
    <mergeCell ref="A1:W1"/>
    <mergeCell ref="U2:W2"/>
    <mergeCell ref="A3:B3"/>
    <mergeCell ref="U3:W3"/>
    <mergeCell ref="C3:L3"/>
    <mergeCell ref="M3:T3"/>
    <mergeCell ref="A2:T2"/>
    <mergeCell ref="O4:P4"/>
    <mergeCell ref="Q4:R4"/>
    <mergeCell ref="S4:T4"/>
    <mergeCell ref="G4:H4"/>
    <mergeCell ref="I4:J4"/>
    <mergeCell ref="K4:L4"/>
    <mergeCell ref="M4:N4"/>
    <mergeCell ref="A11:B11"/>
    <mergeCell ref="A4:A5"/>
    <mergeCell ref="B4:B5"/>
    <mergeCell ref="C4:D4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Tartalomjegyzék</vt:lpstr>
      <vt:lpstr>1.sz.Összesítő</vt:lpstr>
      <vt:lpstr>2.sz.Önkormányzat</vt:lpstr>
      <vt:lpstr>3.sz.Óvoda</vt:lpstr>
      <vt:lpstr>'1.sz.Összesítő'!Nyomtatási_terület</vt:lpstr>
    </vt:vector>
  </TitlesOfParts>
  <Company>WXPEE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VitalLife</cp:lastModifiedBy>
  <cp:lastPrinted>2015-03-16T17:05:00Z</cp:lastPrinted>
  <dcterms:created xsi:type="dcterms:W3CDTF">2014-01-27T07:36:46Z</dcterms:created>
  <dcterms:modified xsi:type="dcterms:W3CDTF">2016-05-31T20:57:15Z</dcterms:modified>
</cp:coreProperties>
</file>