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ADDB633D-392E-4D93-B016-DB902F10752A}" xr6:coauthVersionLast="45" xr6:coauthVersionMax="45" xr10:uidLastSave="{00000000-0000-0000-0000-000000000000}"/>
  <bookViews>
    <workbookView xWindow="-120" yWindow="-120" windowWidth="29040" windowHeight="15840" xr2:uid="{72588BDF-724D-495B-AACE-83EEDFA0CA82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G42" i="1"/>
  <c r="P41" i="1"/>
  <c r="O41" i="1"/>
  <c r="O42" i="1" s="1"/>
  <c r="N41" i="1"/>
  <c r="I41" i="1"/>
  <c r="I42" i="1" s="1"/>
  <c r="P40" i="1"/>
  <c r="O40" i="1"/>
  <c r="N40" i="1"/>
  <c r="F40" i="1"/>
  <c r="P39" i="1"/>
  <c r="O39" i="1"/>
  <c r="N39" i="1"/>
  <c r="F39" i="1"/>
  <c r="O38" i="1"/>
  <c r="M38" i="1"/>
  <c r="M42" i="1" s="1"/>
  <c r="L38" i="1"/>
  <c r="L42" i="1" s="1"/>
  <c r="K38" i="1"/>
  <c r="K42" i="1" s="1"/>
  <c r="J38" i="1"/>
  <c r="P38" i="1" s="1"/>
  <c r="F38" i="1"/>
  <c r="E38" i="1"/>
  <c r="N38" i="1" s="1"/>
  <c r="O37" i="1"/>
  <c r="N37" i="1"/>
  <c r="F37" i="1"/>
  <c r="O36" i="1"/>
  <c r="N36" i="1"/>
  <c r="F36" i="1"/>
  <c r="P35" i="1"/>
  <c r="O35" i="1"/>
  <c r="N35" i="1"/>
  <c r="P34" i="1"/>
  <c r="O34" i="1"/>
  <c r="N34" i="1"/>
  <c r="P33" i="1"/>
  <c r="O33" i="1"/>
  <c r="N33" i="1"/>
  <c r="P32" i="1"/>
  <c r="P31" i="1" s="1"/>
  <c r="O32" i="1"/>
  <c r="N32" i="1"/>
  <c r="N31" i="1" s="1"/>
  <c r="O31" i="1"/>
  <c r="M31" i="1"/>
  <c r="L31" i="1"/>
  <c r="K31" i="1"/>
  <c r="E31" i="1"/>
  <c r="F31" i="1" s="1"/>
  <c r="F42" i="1" s="1"/>
  <c r="M28" i="1"/>
  <c r="M29" i="1" s="1"/>
  <c r="M43" i="1" s="1"/>
  <c r="L28" i="1"/>
  <c r="L29" i="1" s="1"/>
  <c r="L43" i="1" s="1"/>
  <c r="K28" i="1"/>
  <c r="K29" i="1" s="1"/>
  <c r="K43" i="1" s="1"/>
  <c r="J28" i="1"/>
  <c r="J29" i="1" s="1"/>
  <c r="I28" i="1"/>
  <c r="H28" i="1"/>
  <c r="H29" i="1" s="1"/>
  <c r="H43" i="1" s="1"/>
  <c r="G28" i="1"/>
  <c r="G29" i="1" s="1"/>
  <c r="G43" i="1" s="1"/>
  <c r="E28" i="1"/>
  <c r="E29" i="1" s="1"/>
  <c r="P27" i="1"/>
  <c r="O27" i="1"/>
  <c r="N27" i="1"/>
  <c r="P26" i="1"/>
  <c r="N26" i="1"/>
  <c r="F26" i="1"/>
  <c r="F28" i="1" s="1"/>
  <c r="P25" i="1"/>
  <c r="P28" i="1" s="1"/>
  <c r="P29" i="1" s="1"/>
  <c r="O25" i="1"/>
  <c r="N25" i="1"/>
  <c r="N28" i="1" s="1"/>
  <c r="M23" i="1"/>
  <c r="L23" i="1"/>
  <c r="K23" i="1"/>
  <c r="J23" i="1"/>
  <c r="H23" i="1"/>
  <c r="G23" i="1"/>
  <c r="E23" i="1"/>
  <c r="P22" i="1"/>
  <c r="P23" i="1" s="1"/>
  <c r="N22" i="1"/>
  <c r="F22" i="1"/>
  <c r="O22" i="1" s="1"/>
  <c r="P21" i="1"/>
  <c r="I21" i="1"/>
  <c r="I23" i="1" s="1"/>
  <c r="E21" i="1"/>
  <c r="F21" i="1" s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E15" i="1"/>
  <c r="P14" i="1"/>
  <c r="O14" i="1"/>
  <c r="N14" i="1"/>
  <c r="P13" i="1"/>
  <c r="O13" i="1"/>
  <c r="N13" i="1"/>
  <c r="F13" i="1"/>
  <c r="P12" i="1"/>
  <c r="O12" i="1"/>
  <c r="N12" i="1"/>
  <c r="F12" i="1"/>
  <c r="P11" i="1"/>
  <c r="O11" i="1"/>
  <c r="N11" i="1"/>
  <c r="F11" i="1"/>
  <c r="E11" i="1"/>
  <c r="P42" i="1" l="1"/>
  <c r="F29" i="1"/>
  <c r="F43" i="1" s="1"/>
  <c r="P43" i="1"/>
  <c r="I29" i="1"/>
  <c r="I43" i="1" s="1"/>
  <c r="N42" i="1"/>
  <c r="N21" i="1"/>
  <c r="N23" i="1" s="1"/>
  <c r="N29" i="1" s="1"/>
  <c r="N43" i="1" s="1"/>
  <c r="F23" i="1"/>
  <c r="O26" i="1"/>
  <c r="O28" i="1" s="1"/>
  <c r="E42" i="1"/>
  <c r="E43" i="1" s="1"/>
  <c r="O21" i="1"/>
  <c r="O23" i="1" s="1"/>
  <c r="J42" i="1"/>
  <c r="J43" i="1" s="1"/>
  <c r="O29" i="1" l="1"/>
  <c r="O43" i="1" s="1"/>
</calcChain>
</file>

<file path=xl/sharedStrings.xml><?xml version="1.0" encoding="utf-8"?>
<sst xmlns="http://schemas.openxmlformats.org/spreadsheetml/2006/main" count="106" uniqueCount="96">
  <si>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</si>
  <si>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</si>
  <si>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</si>
  <si>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</si>
  <si>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</si>
  <si>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</si>
  <si>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</si>
  <si>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</si>
  <si>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</si>
  <si>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</si>
  <si>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</si>
  <si>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</si>
  <si>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</si>
  <si>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</si>
  <si>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</si>
  <si>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</si>
  <si>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</si>
  <si>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</si>
  <si>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</si>
  <si>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</si>
  <si>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2020.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</si>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</sst>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5" fillId="0" borderId="7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CB82-92DC-4C94-87E5-D6FA882DCA13}">
  <sheetPr>
    <tabColor theme="3" tint="0.39997558519241921"/>
  </sheetPr>
  <dimension ref="A1:P43"/>
  <sheetViews>
    <sheetView tabSelected="1" topLeftCell="A8" workbookViewId="0">
      <pane ySplit="1830" activePane="bottomLeft"/>
      <selection sqref="A1:IV65536"/>
      <selection pane="bottomLeft" activeCell="U31" sqref="U31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2" customWidth="1"/>
    <col min="11" max="13" width="14.7109375" style="2" hidden="1" customWidth="1"/>
    <col min="14" max="16" width="14.7109375" style="2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P1" s="3"/>
    </row>
    <row r="2" spans="1:16" x14ac:dyDescent="0.2">
      <c r="P2" s="4"/>
    </row>
    <row r="3" spans="1:16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"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7" spans="1:16" s="7" customFormat="1" ht="15" customHeight="1" x14ac:dyDescent="0.2">
      <c r="B7" s="9" t="s">
        <v>0</v>
      </c>
      <c r="C7" s="10" t="s">
        <v>1</v>
      </c>
      <c r="D7" s="11"/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</row>
    <row r="8" spans="1:16" s="20" customFormat="1" ht="30" customHeight="1" x14ac:dyDescent="0.2">
      <c r="A8" s="13"/>
      <c r="B8" s="14" t="s">
        <v>14</v>
      </c>
      <c r="C8" s="15"/>
      <c r="D8" s="15"/>
      <c r="E8" s="16" t="s">
        <v>15</v>
      </c>
      <c r="F8" s="16"/>
      <c r="G8" s="16"/>
      <c r="H8" s="16" t="s">
        <v>16</v>
      </c>
      <c r="I8" s="16"/>
      <c r="J8" s="16"/>
      <c r="K8" s="17" t="s">
        <v>17</v>
      </c>
      <c r="L8" s="18"/>
      <c r="M8" s="19"/>
      <c r="N8" s="17" t="s">
        <v>18</v>
      </c>
      <c r="O8" s="18"/>
      <c r="P8" s="19"/>
    </row>
    <row r="9" spans="1:16" ht="30" customHeight="1" x14ac:dyDescent="0.2">
      <c r="A9" s="21"/>
      <c r="B9" s="14" t="s">
        <v>19</v>
      </c>
      <c r="C9" s="15"/>
      <c r="D9" s="15"/>
      <c r="E9" s="22" t="s">
        <v>20</v>
      </c>
      <c r="F9" s="22" t="s">
        <v>21</v>
      </c>
      <c r="G9" s="22" t="s">
        <v>22</v>
      </c>
      <c r="H9" s="22" t="s">
        <v>20</v>
      </c>
      <c r="I9" s="22" t="s">
        <v>21</v>
      </c>
      <c r="J9" s="22" t="s">
        <v>22</v>
      </c>
      <c r="K9" s="22" t="s">
        <v>23</v>
      </c>
      <c r="L9" s="22" t="s">
        <v>21</v>
      </c>
      <c r="M9" s="22" t="s">
        <v>22</v>
      </c>
      <c r="N9" s="22" t="s">
        <v>20</v>
      </c>
      <c r="O9" s="22" t="s">
        <v>21</v>
      </c>
      <c r="P9" s="22" t="s">
        <v>22</v>
      </c>
    </row>
    <row r="10" spans="1:16" x14ac:dyDescent="0.2">
      <c r="A10" s="23" t="s">
        <v>24</v>
      </c>
      <c r="B10" s="24" t="s">
        <v>25</v>
      </c>
      <c r="C10" s="25" t="s">
        <v>26</v>
      </c>
      <c r="D10" s="25"/>
      <c r="E10" s="26"/>
      <c r="F10" s="27"/>
      <c r="G10" s="27"/>
      <c r="H10" s="26"/>
      <c r="I10" s="27"/>
      <c r="J10" s="27"/>
      <c r="K10" s="26"/>
      <c r="L10" s="27"/>
      <c r="M10" s="27"/>
      <c r="N10" s="26"/>
      <c r="O10" s="27"/>
      <c r="P10" s="27"/>
    </row>
    <row r="11" spans="1:16" x14ac:dyDescent="0.2">
      <c r="A11" s="23" t="s">
        <v>27</v>
      </c>
      <c r="B11" s="28"/>
      <c r="C11" s="29" t="s">
        <v>28</v>
      </c>
      <c r="D11" s="29"/>
      <c r="E11" s="27">
        <f>50477342+6500221+600000+60393798</f>
        <v>117971361</v>
      </c>
      <c r="F11" s="27">
        <f>E11-G11</f>
        <v>111471140</v>
      </c>
      <c r="G11" s="27">
        <v>6500221</v>
      </c>
      <c r="H11" s="27"/>
      <c r="I11" s="27"/>
      <c r="J11" s="27"/>
      <c r="K11" s="27"/>
      <c r="L11" s="27"/>
      <c r="M11" s="27"/>
      <c r="N11" s="26">
        <f>H11+E11</f>
        <v>117971361</v>
      </c>
      <c r="O11" s="26">
        <f>I11+F11</f>
        <v>111471140</v>
      </c>
      <c r="P11" s="26">
        <f>J11+G11</f>
        <v>6500221</v>
      </c>
    </row>
    <row r="12" spans="1:16" x14ac:dyDescent="0.2">
      <c r="A12" s="23" t="s">
        <v>29</v>
      </c>
      <c r="B12" s="28"/>
      <c r="C12" s="30" t="s">
        <v>30</v>
      </c>
      <c r="D12" s="28" t="s">
        <v>31</v>
      </c>
      <c r="E12" s="27">
        <v>50477342</v>
      </c>
      <c r="F12" s="27">
        <f t="shared" ref="F12:F22" si="0">E12</f>
        <v>50477342</v>
      </c>
      <c r="G12" s="27"/>
      <c r="H12" s="27"/>
      <c r="I12" s="27"/>
      <c r="J12" s="27"/>
      <c r="K12" s="27"/>
      <c r="L12" s="27"/>
      <c r="M12" s="27"/>
      <c r="N12" s="26">
        <f t="shared" ref="N12:P22" si="1">H12+E12</f>
        <v>50477342</v>
      </c>
      <c r="O12" s="26">
        <f t="shared" si="1"/>
        <v>50477342</v>
      </c>
      <c r="P12" s="26">
        <f t="shared" si="1"/>
        <v>0</v>
      </c>
    </row>
    <row r="13" spans="1:16" x14ac:dyDescent="0.2">
      <c r="A13" s="23" t="s">
        <v>32</v>
      </c>
      <c r="B13" s="28"/>
      <c r="C13" s="31"/>
      <c r="D13" s="28" t="s">
        <v>33</v>
      </c>
      <c r="E13" s="27">
        <v>0</v>
      </c>
      <c r="F13" s="27">
        <f t="shared" si="0"/>
        <v>0</v>
      </c>
      <c r="G13" s="27"/>
      <c r="H13" s="27"/>
      <c r="I13" s="27"/>
      <c r="J13" s="27"/>
      <c r="K13" s="27"/>
      <c r="L13" s="27"/>
      <c r="M13" s="27"/>
      <c r="N13" s="26">
        <f t="shared" si="1"/>
        <v>0</v>
      </c>
      <c r="O13" s="26">
        <f t="shared" si="1"/>
        <v>0</v>
      </c>
      <c r="P13" s="26">
        <f t="shared" si="1"/>
        <v>0</v>
      </c>
    </row>
    <row r="14" spans="1:16" x14ac:dyDescent="0.2">
      <c r="A14" s="23" t="s">
        <v>34</v>
      </c>
      <c r="B14" s="28"/>
      <c r="C14" s="31"/>
      <c r="D14" s="28" t="s">
        <v>35</v>
      </c>
      <c r="E14" s="27">
        <v>6500221</v>
      </c>
      <c r="F14" s="27"/>
      <c r="G14" s="27">
        <v>6500221</v>
      </c>
      <c r="H14" s="27"/>
      <c r="I14" s="27"/>
      <c r="J14" s="27"/>
      <c r="K14" s="27"/>
      <c r="L14" s="27"/>
      <c r="M14" s="27"/>
      <c r="N14" s="26">
        <f t="shared" si="1"/>
        <v>6500221</v>
      </c>
      <c r="O14" s="26">
        <f t="shared" si="1"/>
        <v>0</v>
      </c>
      <c r="P14" s="26">
        <f t="shared" si="1"/>
        <v>6500221</v>
      </c>
    </row>
    <row r="15" spans="1:16" x14ac:dyDescent="0.2">
      <c r="A15" s="23" t="s">
        <v>36</v>
      </c>
      <c r="B15" s="28"/>
      <c r="C15" s="29" t="s">
        <v>37</v>
      </c>
      <c r="D15" s="29"/>
      <c r="E15" s="27">
        <f>E17+E18+E19+E20</f>
        <v>9800000</v>
      </c>
      <c r="F15" s="27">
        <f t="shared" si="0"/>
        <v>9800000</v>
      </c>
      <c r="G15" s="27"/>
      <c r="H15" s="27"/>
      <c r="I15" s="27"/>
      <c r="J15" s="27"/>
      <c r="K15" s="27"/>
      <c r="L15" s="27"/>
      <c r="M15" s="27"/>
      <c r="N15" s="26">
        <f t="shared" si="1"/>
        <v>9800000</v>
      </c>
      <c r="O15" s="26">
        <f t="shared" si="1"/>
        <v>9800000</v>
      </c>
      <c r="P15" s="26">
        <f t="shared" si="1"/>
        <v>0</v>
      </c>
    </row>
    <row r="16" spans="1:16" x14ac:dyDescent="0.2">
      <c r="A16" s="23" t="s">
        <v>38</v>
      </c>
      <c r="B16" s="28"/>
      <c r="C16" s="30" t="s">
        <v>30</v>
      </c>
      <c r="D16" s="28" t="s">
        <v>39</v>
      </c>
      <c r="E16" s="27"/>
      <c r="F16" s="27">
        <f t="shared" si="0"/>
        <v>0</v>
      </c>
      <c r="G16" s="27"/>
      <c r="H16" s="27"/>
      <c r="I16" s="27"/>
      <c r="J16" s="27"/>
      <c r="K16" s="27"/>
      <c r="L16" s="27"/>
      <c r="M16" s="27"/>
      <c r="N16" s="26">
        <f t="shared" si="1"/>
        <v>0</v>
      </c>
      <c r="O16" s="26">
        <f t="shared" si="1"/>
        <v>0</v>
      </c>
      <c r="P16" s="26">
        <f t="shared" si="1"/>
        <v>0</v>
      </c>
    </row>
    <row r="17" spans="1:16" x14ac:dyDescent="0.2">
      <c r="A17" s="23" t="s">
        <v>40</v>
      </c>
      <c r="B17" s="28"/>
      <c r="C17" s="31"/>
      <c r="D17" s="28" t="s">
        <v>41</v>
      </c>
      <c r="E17" s="27">
        <v>2000000</v>
      </c>
      <c r="F17" s="27">
        <f t="shared" si="0"/>
        <v>2000000</v>
      </c>
      <c r="G17" s="27"/>
      <c r="H17" s="27"/>
      <c r="I17" s="27"/>
      <c r="J17" s="27"/>
      <c r="K17" s="27"/>
      <c r="L17" s="27"/>
      <c r="M17" s="27"/>
      <c r="N17" s="26">
        <f t="shared" si="1"/>
        <v>2000000</v>
      </c>
      <c r="O17" s="26">
        <f t="shared" si="1"/>
        <v>2000000</v>
      </c>
      <c r="P17" s="26">
        <f t="shared" si="1"/>
        <v>0</v>
      </c>
    </row>
    <row r="18" spans="1:16" x14ac:dyDescent="0.2">
      <c r="A18" s="23" t="s">
        <v>42</v>
      </c>
      <c r="B18" s="28"/>
      <c r="C18" s="31"/>
      <c r="D18" s="28" t="s">
        <v>43</v>
      </c>
      <c r="E18" s="27">
        <v>6000000</v>
      </c>
      <c r="F18" s="27">
        <f t="shared" si="0"/>
        <v>6000000</v>
      </c>
      <c r="G18" s="27"/>
      <c r="H18" s="27"/>
      <c r="I18" s="27"/>
      <c r="J18" s="27"/>
      <c r="K18" s="27"/>
      <c r="L18" s="27"/>
      <c r="M18" s="27"/>
      <c r="N18" s="26">
        <f t="shared" si="1"/>
        <v>6000000</v>
      </c>
      <c r="O18" s="26">
        <f t="shared" si="1"/>
        <v>6000000</v>
      </c>
      <c r="P18" s="26">
        <f t="shared" si="1"/>
        <v>0</v>
      </c>
    </row>
    <row r="19" spans="1:16" x14ac:dyDescent="0.2">
      <c r="A19" s="23" t="s">
        <v>44</v>
      </c>
      <c r="B19" s="28"/>
      <c r="C19" s="31"/>
      <c r="D19" s="28" t="s">
        <v>45</v>
      </c>
      <c r="E19" s="27">
        <v>300000</v>
      </c>
      <c r="F19" s="27">
        <f t="shared" si="0"/>
        <v>300000</v>
      </c>
      <c r="G19" s="27"/>
      <c r="H19" s="27"/>
      <c r="I19" s="27"/>
      <c r="J19" s="27"/>
      <c r="K19" s="27"/>
      <c r="L19" s="27"/>
      <c r="M19" s="27"/>
      <c r="N19" s="26">
        <f t="shared" si="1"/>
        <v>300000</v>
      </c>
      <c r="O19" s="26">
        <f t="shared" si="1"/>
        <v>300000</v>
      </c>
      <c r="P19" s="26">
        <f t="shared" si="1"/>
        <v>0</v>
      </c>
    </row>
    <row r="20" spans="1:16" x14ac:dyDescent="0.2">
      <c r="A20" s="23" t="s">
        <v>46</v>
      </c>
      <c r="B20" s="28"/>
      <c r="C20" s="31"/>
      <c r="D20" s="28" t="s">
        <v>47</v>
      </c>
      <c r="E20" s="27">
        <v>1500000</v>
      </c>
      <c r="F20" s="27">
        <f t="shared" si="0"/>
        <v>1500000</v>
      </c>
      <c r="G20" s="27"/>
      <c r="H20" s="27"/>
      <c r="I20" s="27"/>
      <c r="J20" s="27"/>
      <c r="K20" s="27"/>
      <c r="L20" s="27"/>
      <c r="M20" s="27"/>
      <c r="N20" s="26">
        <f t="shared" si="1"/>
        <v>1500000</v>
      </c>
      <c r="O20" s="26">
        <f t="shared" si="1"/>
        <v>1500000</v>
      </c>
      <c r="P20" s="26">
        <f t="shared" si="1"/>
        <v>0</v>
      </c>
    </row>
    <row r="21" spans="1:16" x14ac:dyDescent="0.2">
      <c r="A21" s="23" t="s">
        <v>48</v>
      </c>
      <c r="B21" s="28"/>
      <c r="C21" s="29" t="s">
        <v>49</v>
      </c>
      <c r="D21" s="29"/>
      <c r="E21" s="27">
        <f>13486000</f>
        <v>13486000</v>
      </c>
      <c r="F21" s="27">
        <f t="shared" si="0"/>
        <v>13486000</v>
      </c>
      <c r="G21" s="27"/>
      <c r="H21" s="27">
        <v>8206604</v>
      </c>
      <c r="I21" s="27">
        <f>H21</f>
        <v>8206604</v>
      </c>
      <c r="J21" s="27"/>
      <c r="K21" s="27"/>
      <c r="L21" s="27"/>
      <c r="M21" s="27"/>
      <c r="N21" s="26">
        <f t="shared" si="1"/>
        <v>21692604</v>
      </c>
      <c r="O21" s="26">
        <f t="shared" si="1"/>
        <v>21692604</v>
      </c>
      <c r="P21" s="26">
        <f t="shared" si="1"/>
        <v>0</v>
      </c>
    </row>
    <row r="22" spans="1:16" x14ac:dyDescent="0.2">
      <c r="A22" s="23" t="s">
        <v>50</v>
      </c>
      <c r="B22" s="28"/>
      <c r="C22" s="29" t="s">
        <v>51</v>
      </c>
      <c r="D22" s="29"/>
      <c r="E22" s="27">
        <v>0</v>
      </c>
      <c r="F22" s="27">
        <f t="shared" si="0"/>
        <v>0</v>
      </c>
      <c r="G22" s="27"/>
      <c r="H22" s="27"/>
      <c r="I22" s="27"/>
      <c r="J22" s="27"/>
      <c r="K22" s="27"/>
      <c r="L22" s="27"/>
      <c r="M22" s="27"/>
      <c r="N22" s="26">
        <f t="shared" si="1"/>
        <v>0</v>
      </c>
      <c r="O22" s="26">
        <f t="shared" si="1"/>
        <v>0</v>
      </c>
      <c r="P22" s="26">
        <f t="shared" si="1"/>
        <v>0</v>
      </c>
    </row>
    <row r="23" spans="1:16" s="36" customFormat="1" ht="15" x14ac:dyDescent="0.25">
      <c r="A23" s="23" t="s">
        <v>52</v>
      </c>
      <c r="B23" s="32"/>
      <c r="C23" s="33" t="s">
        <v>53</v>
      </c>
      <c r="D23" s="34"/>
      <c r="E23" s="35">
        <f t="shared" ref="E23:P23" si="2">E22+E21+E15+E11</f>
        <v>141257361</v>
      </c>
      <c r="F23" s="35">
        <f t="shared" si="2"/>
        <v>134757140</v>
      </c>
      <c r="G23" s="35">
        <f t="shared" si="2"/>
        <v>6500221</v>
      </c>
      <c r="H23" s="35">
        <f t="shared" si="2"/>
        <v>8206604</v>
      </c>
      <c r="I23" s="35">
        <f t="shared" si="2"/>
        <v>8206604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149463965</v>
      </c>
      <c r="O23" s="35">
        <f t="shared" si="2"/>
        <v>142963744</v>
      </c>
      <c r="P23" s="35">
        <f t="shared" si="2"/>
        <v>6500221</v>
      </c>
    </row>
    <row r="24" spans="1:16" x14ac:dyDescent="0.2">
      <c r="A24" s="23" t="s">
        <v>54</v>
      </c>
      <c r="B24" s="28" t="s">
        <v>55</v>
      </c>
      <c r="C24" s="29" t="s">
        <v>56</v>
      </c>
      <c r="D24" s="29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2">
      <c r="A25" s="23" t="s">
        <v>57</v>
      </c>
      <c r="B25" s="28"/>
      <c r="C25" s="29" t="s">
        <v>58</v>
      </c>
      <c r="D25" s="29"/>
      <c r="E25" s="27">
        <v>36177306</v>
      </c>
      <c r="F25" s="27">
        <v>36177306</v>
      </c>
      <c r="G25" s="27"/>
      <c r="H25" s="27"/>
      <c r="I25" s="27"/>
      <c r="J25" s="27"/>
      <c r="K25" s="27"/>
      <c r="L25" s="27"/>
      <c r="M25" s="27"/>
      <c r="N25" s="26">
        <f t="shared" ref="N25:P27" si="3">H25+E25</f>
        <v>36177306</v>
      </c>
      <c r="O25" s="26">
        <f t="shared" si="3"/>
        <v>36177306</v>
      </c>
      <c r="P25" s="26">
        <f t="shared" si="3"/>
        <v>0</v>
      </c>
    </row>
    <row r="26" spans="1:16" x14ac:dyDescent="0.2">
      <c r="A26" s="23" t="s">
        <v>59</v>
      </c>
      <c r="B26" s="28"/>
      <c r="C26" s="29" t="s">
        <v>60</v>
      </c>
      <c r="D26" s="29"/>
      <c r="E26" s="27">
        <v>0</v>
      </c>
      <c r="F26" s="27">
        <f>E26</f>
        <v>0</v>
      </c>
      <c r="G26" s="27"/>
      <c r="H26" s="27"/>
      <c r="I26" s="27"/>
      <c r="J26" s="27"/>
      <c r="K26" s="27"/>
      <c r="L26" s="27"/>
      <c r="M26" s="27"/>
      <c r="N26" s="26">
        <f t="shared" si="3"/>
        <v>0</v>
      </c>
      <c r="O26" s="26">
        <f t="shared" si="3"/>
        <v>0</v>
      </c>
      <c r="P26" s="26">
        <f t="shared" si="3"/>
        <v>0</v>
      </c>
    </row>
    <row r="27" spans="1:16" x14ac:dyDescent="0.2">
      <c r="A27" s="23" t="s">
        <v>61</v>
      </c>
      <c r="B27" s="28"/>
      <c r="C27" s="29" t="s">
        <v>62</v>
      </c>
      <c r="D27" s="29"/>
      <c r="E27" s="27">
        <v>0</v>
      </c>
      <c r="F27" s="27">
        <v>0</v>
      </c>
      <c r="G27" s="27"/>
      <c r="H27" s="27"/>
      <c r="I27" s="27"/>
      <c r="J27" s="27"/>
      <c r="K27" s="27"/>
      <c r="L27" s="27"/>
      <c r="M27" s="27"/>
      <c r="N27" s="26">
        <f t="shared" si="3"/>
        <v>0</v>
      </c>
      <c r="O27" s="26">
        <f t="shared" si="3"/>
        <v>0</v>
      </c>
      <c r="P27" s="26">
        <f t="shared" si="3"/>
        <v>0</v>
      </c>
    </row>
    <row r="28" spans="1:16" s="36" customFormat="1" ht="15" x14ac:dyDescent="0.25">
      <c r="A28" s="23" t="s">
        <v>63</v>
      </c>
      <c r="B28" s="32"/>
      <c r="C28" s="33" t="s">
        <v>64</v>
      </c>
      <c r="D28" s="34"/>
      <c r="E28" s="35">
        <f t="shared" ref="E28:P28" si="4">SUM(E25:E27)</f>
        <v>36177306</v>
      </c>
      <c r="F28" s="35">
        <f t="shared" si="4"/>
        <v>36177306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5">
        <f t="shared" si="4"/>
        <v>0</v>
      </c>
      <c r="K28" s="35">
        <f t="shared" si="4"/>
        <v>0</v>
      </c>
      <c r="L28" s="35">
        <f t="shared" si="4"/>
        <v>0</v>
      </c>
      <c r="M28" s="35">
        <f t="shared" si="4"/>
        <v>0</v>
      </c>
      <c r="N28" s="35">
        <f t="shared" si="4"/>
        <v>36177306</v>
      </c>
      <c r="O28" s="35">
        <f t="shared" si="4"/>
        <v>36177306</v>
      </c>
      <c r="P28" s="35">
        <f t="shared" si="4"/>
        <v>0</v>
      </c>
    </row>
    <row r="29" spans="1:16" s="36" customFormat="1" ht="15" x14ac:dyDescent="0.25">
      <c r="A29" s="23" t="s">
        <v>65</v>
      </c>
      <c r="B29" s="32"/>
      <c r="C29" s="33" t="s">
        <v>66</v>
      </c>
      <c r="D29" s="34"/>
      <c r="E29" s="35">
        <f>E28+E23</f>
        <v>177434667</v>
      </c>
      <c r="F29" s="35">
        <f t="shared" ref="F29:P29" si="5">F28+F23</f>
        <v>170934446</v>
      </c>
      <c r="G29" s="35">
        <f t="shared" si="5"/>
        <v>6500221</v>
      </c>
      <c r="H29" s="35">
        <f t="shared" si="5"/>
        <v>8206604</v>
      </c>
      <c r="I29" s="35">
        <f t="shared" si="5"/>
        <v>8206604</v>
      </c>
      <c r="J29" s="35">
        <f t="shared" si="5"/>
        <v>0</v>
      </c>
      <c r="K29" s="35">
        <f t="shared" si="5"/>
        <v>0</v>
      </c>
      <c r="L29" s="35">
        <f t="shared" si="5"/>
        <v>0</v>
      </c>
      <c r="M29" s="35">
        <f t="shared" si="5"/>
        <v>0</v>
      </c>
      <c r="N29" s="35">
        <f t="shared" si="5"/>
        <v>185641271</v>
      </c>
      <c r="O29" s="35">
        <f>O28+O23</f>
        <v>179141050</v>
      </c>
      <c r="P29" s="35">
        <f t="shared" si="5"/>
        <v>6500221</v>
      </c>
    </row>
    <row r="30" spans="1:16" x14ac:dyDescent="0.2">
      <c r="A30" s="23" t="s">
        <v>67</v>
      </c>
      <c r="B30" s="28" t="s">
        <v>68</v>
      </c>
      <c r="C30" s="29" t="s">
        <v>69</v>
      </c>
      <c r="D30" s="29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">
      <c r="A31" s="23" t="s">
        <v>70</v>
      </c>
      <c r="B31" s="28"/>
      <c r="C31" s="30" t="s">
        <v>30</v>
      </c>
      <c r="D31" s="37" t="s">
        <v>71</v>
      </c>
      <c r="E31" s="38">
        <f>SUM(E32:E35)</f>
        <v>0</v>
      </c>
      <c r="F31" s="38">
        <f t="shared" ref="F31:F37" si="6">E31</f>
        <v>0</v>
      </c>
      <c r="G31" s="38"/>
      <c r="H31" s="38"/>
      <c r="I31" s="38"/>
      <c r="J31" s="38"/>
      <c r="K31" s="38">
        <f t="shared" ref="K31:P31" si="7">SUM(K32:K35)</f>
        <v>0</v>
      </c>
      <c r="L31" s="38">
        <f t="shared" si="7"/>
        <v>0</v>
      </c>
      <c r="M31" s="38">
        <f t="shared" si="7"/>
        <v>0</v>
      </c>
      <c r="N31" s="38">
        <f t="shared" si="7"/>
        <v>0</v>
      </c>
      <c r="O31" s="38">
        <f t="shared" si="7"/>
        <v>0</v>
      </c>
      <c r="P31" s="38">
        <f t="shared" si="7"/>
        <v>0</v>
      </c>
    </row>
    <row r="32" spans="1:16" x14ac:dyDescent="0.2">
      <c r="A32" s="23" t="s">
        <v>72</v>
      </c>
      <c r="B32" s="28"/>
      <c r="C32" s="31"/>
      <c r="D32" s="28" t="s">
        <v>73</v>
      </c>
      <c r="E32" s="27"/>
      <c r="F32" s="27"/>
      <c r="G32" s="27"/>
      <c r="H32" s="27"/>
      <c r="I32" s="27"/>
      <c r="J32" s="27"/>
      <c r="K32" s="27"/>
      <c r="L32" s="27"/>
      <c r="M32" s="27"/>
      <c r="N32" s="26">
        <f t="shared" ref="N32:P38" si="8">H32+E32</f>
        <v>0</v>
      </c>
      <c r="O32" s="26">
        <f t="shared" si="8"/>
        <v>0</v>
      </c>
      <c r="P32" s="26">
        <f>J32+G32</f>
        <v>0</v>
      </c>
    </row>
    <row r="33" spans="1:16" x14ac:dyDescent="0.2">
      <c r="A33" s="23" t="s">
        <v>74</v>
      </c>
      <c r="B33" s="28"/>
      <c r="C33" s="31"/>
      <c r="D33" s="28" t="s">
        <v>75</v>
      </c>
      <c r="E33" s="27"/>
      <c r="F33" s="27"/>
      <c r="G33" s="27"/>
      <c r="H33" s="27"/>
      <c r="I33" s="27"/>
      <c r="J33" s="27"/>
      <c r="K33" s="27"/>
      <c r="L33" s="27"/>
      <c r="M33" s="27"/>
      <c r="N33" s="26">
        <f t="shared" si="8"/>
        <v>0</v>
      </c>
      <c r="O33" s="26">
        <f t="shared" si="8"/>
        <v>0</v>
      </c>
      <c r="P33" s="26">
        <f>J33+G33</f>
        <v>0</v>
      </c>
    </row>
    <row r="34" spans="1:16" x14ac:dyDescent="0.2">
      <c r="A34" s="23" t="s">
        <v>76</v>
      </c>
      <c r="B34" s="28"/>
      <c r="C34" s="31"/>
      <c r="D34" s="28" t="s">
        <v>77</v>
      </c>
      <c r="E34" s="27"/>
      <c r="F34" s="27"/>
      <c r="G34" s="27"/>
      <c r="H34" s="27"/>
      <c r="I34" s="27"/>
      <c r="J34" s="27"/>
      <c r="K34" s="27"/>
      <c r="L34" s="27"/>
      <c r="M34" s="27"/>
      <c r="N34" s="26">
        <f t="shared" si="8"/>
        <v>0</v>
      </c>
      <c r="O34" s="26">
        <f t="shared" si="8"/>
        <v>0</v>
      </c>
      <c r="P34" s="26">
        <f>J34+G34</f>
        <v>0</v>
      </c>
    </row>
    <row r="35" spans="1:16" x14ac:dyDescent="0.2">
      <c r="A35" s="23" t="s">
        <v>78</v>
      </c>
      <c r="B35" s="28"/>
      <c r="C35" s="31"/>
      <c r="D35" s="28" t="s">
        <v>79</v>
      </c>
      <c r="E35" s="27"/>
      <c r="F35" s="27"/>
      <c r="G35" s="27"/>
      <c r="H35" s="27"/>
      <c r="I35" s="27"/>
      <c r="J35" s="27"/>
      <c r="K35" s="27"/>
      <c r="L35" s="27"/>
      <c r="M35" s="27"/>
      <c r="N35" s="26">
        <f t="shared" si="8"/>
        <v>0</v>
      </c>
      <c r="O35" s="26">
        <f t="shared" si="8"/>
        <v>0</v>
      </c>
      <c r="P35" s="26">
        <f>J35+G35</f>
        <v>0</v>
      </c>
    </row>
    <row r="36" spans="1:16" x14ac:dyDescent="0.2">
      <c r="A36" s="23" t="s">
        <v>80</v>
      </c>
      <c r="B36" s="28"/>
      <c r="C36" s="31"/>
      <c r="D36" s="37" t="s">
        <v>81</v>
      </c>
      <c r="E36" s="38"/>
      <c r="F36" s="38">
        <f t="shared" si="6"/>
        <v>0</v>
      </c>
      <c r="G36" s="38"/>
      <c r="H36" s="27"/>
      <c r="I36" s="27"/>
      <c r="J36" s="27"/>
      <c r="K36" s="27"/>
      <c r="L36" s="27"/>
      <c r="M36" s="27"/>
      <c r="N36" s="26">
        <f t="shared" si="8"/>
        <v>0</v>
      </c>
      <c r="O36" s="26">
        <f t="shared" si="8"/>
        <v>0</v>
      </c>
      <c r="P36" s="26"/>
    </row>
    <row r="37" spans="1:16" x14ac:dyDescent="0.2">
      <c r="A37" s="23" t="s">
        <v>82</v>
      </c>
      <c r="B37" s="28"/>
      <c r="C37" s="31"/>
      <c r="D37" s="37" t="s">
        <v>83</v>
      </c>
      <c r="E37" s="38"/>
      <c r="F37" s="38">
        <f t="shared" si="6"/>
        <v>0</v>
      </c>
      <c r="G37" s="38"/>
      <c r="H37" s="27"/>
      <c r="I37" s="27"/>
      <c r="J37" s="27"/>
      <c r="K37" s="27"/>
      <c r="L37" s="27"/>
      <c r="M37" s="27"/>
      <c r="N37" s="26">
        <f t="shared" si="8"/>
        <v>0</v>
      </c>
      <c r="O37" s="26">
        <f t="shared" si="8"/>
        <v>0</v>
      </c>
      <c r="P37" s="26"/>
    </row>
    <row r="38" spans="1:16" x14ac:dyDescent="0.2">
      <c r="A38" s="23" t="s">
        <v>84</v>
      </c>
      <c r="B38" s="28"/>
      <c r="C38" s="31"/>
      <c r="D38" s="37" t="s">
        <v>85</v>
      </c>
      <c r="E38" s="38">
        <f>SUM(E39:E40)</f>
        <v>60621714</v>
      </c>
      <c r="F38" s="38">
        <f>SUM(F39:F40)</f>
        <v>60621714</v>
      </c>
      <c r="G38" s="38"/>
      <c r="H38" s="38"/>
      <c r="I38" s="38"/>
      <c r="J38" s="38">
        <f>SUM(J40:J40)</f>
        <v>0</v>
      </c>
      <c r="K38" s="38">
        <f>SUM(K40:K40)</f>
        <v>0</v>
      </c>
      <c r="L38" s="38">
        <f>SUM(L40:L40)</f>
        <v>0</v>
      </c>
      <c r="M38" s="38">
        <f>SUM(M40:M40)</f>
        <v>0</v>
      </c>
      <c r="N38" s="39">
        <f t="shared" si="8"/>
        <v>60621714</v>
      </c>
      <c r="O38" s="39">
        <f t="shared" si="8"/>
        <v>60621714</v>
      </c>
      <c r="P38" s="26">
        <f t="shared" si="8"/>
        <v>0</v>
      </c>
    </row>
    <row r="39" spans="1:16" x14ac:dyDescent="0.2">
      <c r="A39" s="23" t="s">
        <v>86</v>
      </c>
      <c r="B39" s="28"/>
      <c r="C39" s="31"/>
      <c r="D39" s="28" t="s">
        <v>87</v>
      </c>
      <c r="E39" s="27">
        <v>26062323</v>
      </c>
      <c r="F39" s="27">
        <f>E39</f>
        <v>26062323</v>
      </c>
      <c r="G39" s="27"/>
      <c r="H39" s="27"/>
      <c r="I39" s="27"/>
      <c r="J39" s="27"/>
      <c r="K39" s="27"/>
      <c r="L39" s="27"/>
      <c r="M39" s="27"/>
      <c r="N39" s="27">
        <f t="shared" ref="N39:P40" si="9">E39+H39</f>
        <v>26062323</v>
      </c>
      <c r="O39" s="27">
        <f t="shared" si="9"/>
        <v>26062323</v>
      </c>
      <c r="P39" s="27">
        <f t="shared" si="9"/>
        <v>0</v>
      </c>
    </row>
    <row r="40" spans="1:16" x14ac:dyDescent="0.2">
      <c r="A40" s="23" t="s">
        <v>88</v>
      </c>
      <c r="B40" s="28"/>
      <c r="C40" s="31"/>
      <c r="D40" s="28" t="s">
        <v>89</v>
      </c>
      <c r="E40" s="27">
        <v>34559391</v>
      </c>
      <c r="F40" s="27">
        <f>E40</f>
        <v>34559391</v>
      </c>
      <c r="G40" s="27"/>
      <c r="H40" s="27"/>
      <c r="I40" s="27"/>
      <c r="J40" s="27"/>
      <c r="K40" s="27"/>
      <c r="L40" s="27"/>
      <c r="M40" s="27"/>
      <c r="N40" s="27">
        <f t="shared" si="9"/>
        <v>34559391</v>
      </c>
      <c r="O40" s="27">
        <f t="shared" si="9"/>
        <v>34559391</v>
      </c>
      <c r="P40" s="27">
        <f t="shared" si="9"/>
        <v>0</v>
      </c>
    </row>
    <row r="41" spans="1:16" x14ac:dyDescent="0.2">
      <c r="A41" s="23" t="s">
        <v>90</v>
      </c>
      <c r="B41" s="28"/>
      <c r="C41" s="31"/>
      <c r="D41" s="37" t="s">
        <v>91</v>
      </c>
      <c r="E41" s="38"/>
      <c r="F41" s="38"/>
      <c r="G41" s="38"/>
      <c r="H41" s="38">
        <v>30372404</v>
      </c>
      <c r="I41" s="38">
        <f>H41</f>
        <v>30372404</v>
      </c>
      <c r="J41" s="38"/>
      <c r="K41" s="38"/>
      <c r="L41" s="38"/>
      <c r="M41" s="38"/>
      <c r="N41" s="26">
        <f>H41+E41</f>
        <v>30372404</v>
      </c>
      <c r="O41" s="26">
        <f>I41+F41</f>
        <v>30372404</v>
      </c>
      <c r="P41" s="26">
        <f>J41+G41</f>
        <v>0</v>
      </c>
    </row>
    <row r="42" spans="1:16" s="41" customFormat="1" ht="15" x14ac:dyDescent="0.25">
      <c r="A42" s="23" t="s">
        <v>92</v>
      </c>
      <c r="B42" s="40"/>
      <c r="C42" s="33" t="s">
        <v>93</v>
      </c>
      <c r="D42" s="33"/>
      <c r="E42" s="35">
        <f>E41+E38+E31+E36+E37</f>
        <v>60621714</v>
      </c>
      <c r="F42" s="35">
        <f>F41+F38+F31+F36+F37</f>
        <v>60621714</v>
      </c>
      <c r="G42" s="35">
        <f t="shared" ref="G42:M42" si="10">G41+G38+G31</f>
        <v>0</v>
      </c>
      <c r="H42" s="35">
        <f t="shared" si="10"/>
        <v>30372404</v>
      </c>
      <c r="I42" s="35">
        <f t="shared" si="10"/>
        <v>30372404</v>
      </c>
      <c r="J42" s="35">
        <f t="shared" si="10"/>
        <v>0</v>
      </c>
      <c r="K42" s="35">
        <f t="shared" si="10"/>
        <v>0</v>
      </c>
      <c r="L42" s="35">
        <f t="shared" si="10"/>
        <v>0</v>
      </c>
      <c r="M42" s="35">
        <f t="shared" si="10"/>
        <v>0</v>
      </c>
      <c r="N42" s="35">
        <f>N41+N38+N31+N36+N37</f>
        <v>90994118</v>
      </c>
      <c r="O42" s="35">
        <f>O41+O38+O31+O36+O37</f>
        <v>90994118</v>
      </c>
      <c r="P42" s="35">
        <f>P41+P38+P31</f>
        <v>0</v>
      </c>
    </row>
    <row r="43" spans="1:16" s="41" customFormat="1" ht="15" x14ac:dyDescent="0.25">
      <c r="A43" s="23" t="s">
        <v>94</v>
      </c>
      <c r="B43" s="42" t="s">
        <v>95</v>
      </c>
      <c r="C43" s="33"/>
      <c r="D43" s="33"/>
      <c r="E43" s="35">
        <f t="shared" ref="E43:P43" si="11">E29+E42</f>
        <v>238056381</v>
      </c>
      <c r="F43" s="35">
        <f t="shared" si="11"/>
        <v>231556160</v>
      </c>
      <c r="G43" s="35">
        <f t="shared" si="11"/>
        <v>6500221</v>
      </c>
      <c r="H43" s="35">
        <f t="shared" si="11"/>
        <v>38579008</v>
      </c>
      <c r="I43" s="35">
        <f t="shared" si="11"/>
        <v>38579008</v>
      </c>
      <c r="J43" s="35">
        <f t="shared" si="11"/>
        <v>0</v>
      </c>
      <c r="K43" s="35">
        <f t="shared" si="11"/>
        <v>0</v>
      </c>
      <c r="L43" s="35">
        <f t="shared" si="11"/>
        <v>0</v>
      </c>
      <c r="M43" s="35">
        <f t="shared" si="11"/>
        <v>0</v>
      </c>
      <c r="N43" s="35">
        <f t="shared" si="11"/>
        <v>276635389</v>
      </c>
      <c r="O43" s="35">
        <f t="shared" si="11"/>
        <v>270135168</v>
      </c>
      <c r="P43" s="35">
        <f t="shared" si="11"/>
        <v>6500221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2020. évi működési, felhalmozási és finanszírozási bevételek kiemelt előirányzatai
(Ft)&amp;R&amp;"Arial,Normál"2. melléklet
a 2/2020 (II. 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2020-02-18T14:21:29Z</dcterms:created>
  <dcterms:modified xsi:type="dcterms:W3CDTF">2020-02-18T14:21:59Z</dcterms:modified>
</cp:coreProperties>
</file>