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79F81B5-F767-44FE-BDEA-57CA45BDC729}" xr6:coauthVersionLast="43" xr6:coauthVersionMax="43" xr10:uidLastSave="{00000000-0000-0000-0000-000000000000}"/>
  <bookViews>
    <workbookView xWindow="0" yWindow="0" windowWidth="23040" windowHeight="12360" xr2:uid="{00000000-000D-0000-FFFF-FFFF00000000}"/>
  </bookViews>
  <sheets>
    <sheet name="Fõkönyvi kivonat" sheetId="1" r:id="rId1"/>
  </sheets>
  <calcPr calcId="181029"/>
</workbook>
</file>

<file path=xl/calcChain.xml><?xml version="1.0" encoding="utf-8"?>
<calcChain xmlns="http://schemas.openxmlformats.org/spreadsheetml/2006/main">
  <c r="D11" i="1" l="1"/>
  <c r="D39" i="1" l="1"/>
  <c r="D50" i="1"/>
  <c r="D43" i="1"/>
  <c r="D34" i="1"/>
  <c r="D61" i="1"/>
  <c r="D65" i="1"/>
  <c r="D44" i="1" s="1"/>
  <c r="D45" i="1" s="1"/>
  <c r="D46" i="1" s="1"/>
  <c r="D70" i="1"/>
  <c r="D79" i="1"/>
  <c r="D83" i="1" l="1"/>
  <c r="D31" i="1"/>
  <c r="D15" i="1"/>
  <c r="D10" i="1"/>
  <c r="D51" i="1" l="1"/>
  <c r="E83" i="1"/>
  <c r="E51" i="1"/>
</calcChain>
</file>

<file path=xl/sharedStrings.xml><?xml version="1.0" encoding="utf-8"?>
<sst xmlns="http://schemas.openxmlformats.org/spreadsheetml/2006/main" count="221" uniqueCount="213">
  <si>
    <t>0*</t>
  </si>
  <si>
    <t>051*</t>
  </si>
  <si>
    <t>052*</t>
  </si>
  <si>
    <t>Fizetendõ általános forgalmi adó elõirányzata</t>
  </si>
  <si>
    <t>053*</t>
  </si>
  <si>
    <t>054*</t>
  </si>
  <si>
    <t>Tartalékok elõirányzata</t>
  </si>
  <si>
    <t>055*</t>
  </si>
  <si>
    <t>056*</t>
  </si>
  <si>
    <t>057*</t>
  </si>
  <si>
    <t>059*</t>
  </si>
  <si>
    <t>05*</t>
  </si>
  <si>
    <t>091*</t>
  </si>
  <si>
    <t>092*</t>
  </si>
  <si>
    <t>093*</t>
  </si>
  <si>
    <t>094*</t>
  </si>
  <si>
    <t>098*</t>
  </si>
  <si>
    <t>09*</t>
  </si>
  <si>
    <t>KÖLTSÉGVETÉSI TELJESÍTÉS FÕKÖNYVEK</t>
  </si>
  <si>
    <t>0511013</t>
  </si>
  <si>
    <t>Törvény szerinti illetmények, munkabérek teljesítése</t>
  </si>
  <si>
    <t>0511033</t>
  </si>
  <si>
    <t>Céljuttatás, projektprémium teljesítése</t>
  </si>
  <si>
    <t>0511133</t>
  </si>
  <si>
    <t>Foglalkoztatottak egyéb személyi juttatásai teljesítése</t>
  </si>
  <si>
    <t>051213</t>
  </si>
  <si>
    <t>Választott tisztségviselõk juttatásainak teljesítése</t>
  </si>
  <si>
    <t>051223</t>
  </si>
  <si>
    <t>Munkavégzésre irányuló egyéb jogviszonyban nem saját foglalkoztatottaknak fizetett juttatások teljesítése</t>
  </si>
  <si>
    <t>05231</t>
  </si>
  <si>
    <t>Szociális hozzájárulási adó kiadásai</t>
  </si>
  <si>
    <t>05234</t>
  </si>
  <si>
    <t>Egészségügyi hozzájárulás kiadásai</t>
  </si>
  <si>
    <t>05235</t>
  </si>
  <si>
    <t>Táppénz hozzájárulás kiadásai</t>
  </si>
  <si>
    <t>05237</t>
  </si>
  <si>
    <t>Munkáltatót terhelõ személyi jövedelemadó kiadásai</t>
  </si>
  <si>
    <t>053113</t>
  </si>
  <si>
    <t>Szakmai anyagok beszerzése teljesítése</t>
  </si>
  <si>
    <t>053123</t>
  </si>
  <si>
    <t>Üzemeltetési anyagok beszerzése teljesítése</t>
  </si>
  <si>
    <t>053213</t>
  </si>
  <si>
    <t>Informatikai szolgáltatások igénybevétele teljesítése</t>
  </si>
  <si>
    <t>053223</t>
  </si>
  <si>
    <t>Egyéb kommunikációs szolgáltatások teljesítése</t>
  </si>
  <si>
    <t>053313</t>
  </si>
  <si>
    <t>Közüzemi díjak teljesítése</t>
  </si>
  <si>
    <t>053333</t>
  </si>
  <si>
    <t>Bérleti és lízingdíjak teljesítése</t>
  </si>
  <si>
    <t>053343</t>
  </si>
  <si>
    <t>Karbantartási, kisjavítási szolgáltatások teljesítése</t>
  </si>
  <si>
    <t>053363</t>
  </si>
  <si>
    <t>Szakmai tevékenységet segítõ szolgáltatások teljesítése</t>
  </si>
  <si>
    <t>053373</t>
  </si>
  <si>
    <t>Egyéb szolgáltatások teljesítése</t>
  </si>
  <si>
    <t>0533731</t>
  </si>
  <si>
    <t>Egyéb szolgáltatások - biztosításai díjak</t>
  </si>
  <si>
    <t>053413</t>
  </si>
  <si>
    <t>Kiküldetések kiadásai teljesítése</t>
  </si>
  <si>
    <t>053513</t>
  </si>
  <si>
    <t>Mûködési célú elõzetesen felszámított általános forgalmi adó teljesítése</t>
  </si>
  <si>
    <t>053533</t>
  </si>
  <si>
    <t>Kamatkiadások teljesítése</t>
  </si>
  <si>
    <t>053553</t>
  </si>
  <si>
    <t>Egyéb dologi kiadások teljesítése</t>
  </si>
  <si>
    <t>05483</t>
  </si>
  <si>
    <t>Egyéb nem intézményi ellátások kiadásai</t>
  </si>
  <si>
    <t>0548317</t>
  </si>
  <si>
    <t>Települési támogatás kiadásai [Szoctv. 45. §]</t>
  </si>
  <si>
    <t>0550213</t>
  </si>
  <si>
    <t>A helyi önkormányzatok elõzõ évi elszámolásából származó kiadások teljesítése</t>
  </si>
  <si>
    <t>0550637</t>
  </si>
  <si>
    <t>Társulásnak és költségvetési szervének egyéb mûködési célú végleges támogatás kiadásai</t>
  </si>
  <si>
    <t>0551235</t>
  </si>
  <si>
    <t>Egyéb civil, vagy más nonprofit szervezetnek egyéb mûködési célú támogatások kiadásai</t>
  </si>
  <si>
    <t>05633</t>
  </si>
  <si>
    <t>Informatikai eszközök beszerzése, létesítése teljesítése</t>
  </si>
  <si>
    <t>05643</t>
  </si>
  <si>
    <t>Egyéb tárgyi eszközök beszerzése, létesítése teljesítése</t>
  </si>
  <si>
    <t>05673</t>
  </si>
  <si>
    <t>Beruházási célú elõzetesen felszámított általános forgalmi adó teljesítése</t>
  </si>
  <si>
    <t>05713</t>
  </si>
  <si>
    <t>Ingatlanok felújítása teljesítése</t>
  </si>
  <si>
    <t>05743</t>
  </si>
  <si>
    <t>Felújítási célú elõzetesen felszámított általános forgalmi adó teljesítése</t>
  </si>
  <si>
    <t>0591133</t>
  </si>
  <si>
    <t>Rövid lejáratú hitelek, kölcsönök törlesztése pénzügyi vállalkozásnak teljesítése</t>
  </si>
  <si>
    <t>059143</t>
  </si>
  <si>
    <t>Államháztartáson belüli megelõlegezések visszafizetése teljesítése</t>
  </si>
  <si>
    <t>059153</t>
  </si>
  <si>
    <t>Központi, irányító szervi támogatás folyósítása teljesítése</t>
  </si>
  <si>
    <t>091113</t>
  </si>
  <si>
    <t>Helyi önkormányzatok mûködésének általános támogatása teljesítése</t>
  </si>
  <si>
    <t>091123</t>
  </si>
  <si>
    <t>Települési önkormányzatok egyes köznevelési feladatainak támogatása teljesítése</t>
  </si>
  <si>
    <t>091133</t>
  </si>
  <si>
    <t>Települési önkormányzatok szociális és gyermekjóléti feladatainak támogatása teljesítése</t>
  </si>
  <si>
    <t>091143</t>
  </si>
  <si>
    <t>Települési önkormányzatok kulturális feladatainak támogatása teljesítése</t>
  </si>
  <si>
    <t>091153</t>
  </si>
  <si>
    <t>Mûködési célú költségvetési támogatások és kiegészítõ támogatások teljesítése</t>
  </si>
  <si>
    <t>091163</t>
  </si>
  <si>
    <t>Elszámolásból származó bevételek teljesítése</t>
  </si>
  <si>
    <t>091632</t>
  </si>
  <si>
    <t>Központi kezelésû elõirányzattól mûködési célú támogatások bevételei</t>
  </si>
  <si>
    <t>091634</t>
  </si>
  <si>
    <t>Társadalombiztosítás pénzügyi alapjaitól mûködési célú támogatások bevételei</t>
  </si>
  <si>
    <t>091635</t>
  </si>
  <si>
    <t>Elkülönített állami pénzalaptól mûködési célú támogatások bevételei</t>
  </si>
  <si>
    <t>09213</t>
  </si>
  <si>
    <t>Felhalmozási célú önkormányzati támogatások teljesítése</t>
  </si>
  <si>
    <t>0925331</t>
  </si>
  <si>
    <t>Fejezeti kezelésû elõirányzattól EU-s programok és azok hazai társfinanszírozása miatt felhalmozási célú támogatások bevételei</t>
  </si>
  <si>
    <t>092535</t>
  </si>
  <si>
    <t>Elkülönített állami pénzalaptól felhalmozási célú támogatások bevételei</t>
  </si>
  <si>
    <t>093433</t>
  </si>
  <si>
    <t>Magánszemélyek kommunális adója bevételei</t>
  </si>
  <si>
    <t>0935137</t>
  </si>
  <si>
    <t>Állandó jelleggel végzett tevékenység után fizetett iparûzési adó bevételei</t>
  </si>
  <si>
    <t>0935432</t>
  </si>
  <si>
    <t>Helyi önkormányzatokat megilletõ belföldi gépjármûadó bevételei</t>
  </si>
  <si>
    <t>09363</t>
  </si>
  <si>
    <t>Egyéb közhatalmi bevételek teljesítése</t>
  </si>
  <si>
    <t>094013</t>
  </si>
  <si>
    <t>Készletértékesítés ellenértéke teljesítése</t>
  </si>
  <si>
    <t>094023</t>
  </si>
  <si>
    <t>Szolgáltatások ellenértéke teljesítése</t>
  </si>
  <si>
    <t>0940231</t>
  </si>
  <si>
    <t>Tárgyi eszközök bérbeadásából származó bevételek</t>
  </si>
  <si>
    <t>094033</t>
  </si>
  <si>
    <t>Közvetített szolgáltatások ellenértéke teljesítése</t>
  </si>
  <si>
    <t>094063</t>
  </si>
  <si>
    <t>Kiszámlázott általános forgalmi adó teljesítése</t>
  </si>
  <si>
    <t>0940823</t>
  </si>
  <si>
    <t>Egyéb kapott (járó) kamatok és kamatjellegû bevételek teljesítése</t>
  </si>
  <si>
    <t>094113</t>
  </si>
  <si>
    <t>Egyéb mûködési bevételek teljesítése</t>
  </si>
  <si>
    <t>0941131</t>
  </si>
  <si>
    <t>Szerzõdés megerõsítésével, a szerzõdésszegéssel kapcsolatos véglegesen járó bevételek, a szerzõdésen kívüli károkozásért, személyiségi, dologi vagy más jog megsértéséért, jogalap nélküli gazdagodásért kapott összegek</t>
  </si>
  <si>
    <t>0981313</t>
  </si>
  <si>
    <t>Elõzõ év költségvetési maradványának igénybevétele teljesítése</t>
  </si>
  <si>
    <t>098143</t>
  </si>
  <si>
    <t>Államháztartáson belüli megelõlegezések teljesítése</t>
  </si>
  <si>
    <t>K1*</t>
  </si>
  <si>
    <t>K2*</t>
  </si>
  <si>
    <t>K3*</t>
  </si>
  <si>
    <t>K48317</t>
  </si>
  <si>
    <t>K4*</t>
  </si>
  <si>
    <t>K5*</t>
  </si>
  <si>
    <t>K6*</t>
  </si>
  <si>
    <t>K7*</t>
  </si>
  <si>
    <t>K9*</t>
  </si>
  <si>
    <t>K*</t>
  </si>
  <si>
    <t>K1101</t>
  </si>
  <si>
    <t>K1103</t>
  </si>
  <si>
    <t>K1113</t>
  </si>
  <si>
    <t>K121</t>
  </si>
  <si>
    <t>K122</t>
  </si>
  <si>
    <t>K23</t>
  </si>
  <si>
    <t>K311</t>
  </si>
  <si>
    <t>K312</t>
  </si>
  <si>
    <t>K321</t>
  </si>
  <si>
    <t>K322</t>
  </si>
  <si>
    <t>K331</t>
  </si>
  <si>
    <t>K333</t>
  </si>
  <si>
    <t>K334</t>
  </si>
  <si>
    <t>K336</t>
  </si>
  <si>
    <t>K337</t>
  </si>
  <si>
    <t>K341</t>
  </si>
  <si>
    <t>K351</t>
  </si>
  <si>
    <t>K353</t>
  </si>
  <si>
    <t>K355</t>
  </si>
  <si>
    <t>K48</t>
  </si>
  <si>
    <t>K502</t>
  </si>
  <si>
    <t>K506</t>
  </si>
  <si>
    <t>K512</t>
  </si>
  <si>
    <t>K63</t>
  </si>
  <si>
    <t>K64</t>
  </si>
  <si>
    <t>K67</t>
  </si>
  <si>
    <t>K71</t>
  </si>
  <si>
    <t>K74</t>
  </si>
  <si>
    <t>K911</t>
  </si>
  <si>
    <t>K914</t>
  </si>
  <si>
    <t>K915</t>
  </si>
  <si>
    <t>B1*</t>
  </si>
  <si>
    <t>B2*</t>
  </si>
  <si>
    <t>B3*</t>
  </si>
  <si>
    <t>B4*</t>
  </si>
  <si>
    <t>B111</t>
  </si>
  <si>
    <t>B112</t>
  </si>
  <si>
    <t>B113</t>
  </si>
  <si>
    <t>B114</t>
  </si>
  <si>
    <t>B115</t>
  </si>
  <si>
    <t>B116</t>
  </si>
  <si>
    <t>B16</t>
  </si>
  <si>
    <t>B21</t>
  </si>
  <si>
    <t>B351</t>
  </si>
  <si>
    <t>B354</t>
  </si>
  <si>
    <t>B36</t>
  </si>
  <si>
    <t>B25</t>
  </si>
  <si>
    <t>B34</t>
  </si>
  <si>
    <t>B401</t>
  </si>
  <si>
    <t>B402</t>
  </si>
  <si>
    <t>B403</t>
  </si>
  <si>
    <t>B406</t>
  </si>
  <si>
    <t>B4082</t>
  </si>
  <si>
    <t>B411</t>
  </si>
  <si>
    <t>B8131</t>
  </si>
  <si>
    <t>B814</t>
  </si>
  <si>
    <t>2019 eredeti</t>
  </si>
  <si>
    <t>K513</t>
  </si>
  <si>
    <t>K352</t>
  </si>
  <si>
    <t>Előirányat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</si>
</sst>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43" fontId="2" fillId="0" borderId="0" applyFont="0" applyFill="0" applyBorder="0" applyAlignment="0" applyProtection="0"/>
  </cellStyleXfs>
  <cellXfs count="20">
    <xf numFmtId="0" fontId="0" fillId="2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164" fontId="0" fillId="0" borderId="0" xfId="13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/>
    <xf numFmtId="0" fontId="5" fillId="0" borderId="0" xfId="0" applyFont="1" applyFill="1" applyProtection="1">
      <protection locked="0"/>
    </xf>
    <xf numFmtId="0" fontId="1" fillId="0" borderId="5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164" fontId="2" fillId="0" borderId="5" xfId="13" applyNumberFormat="1" applyFill="1" applyBorder="1" applyProtection="1">
      <protection locked="0"/>
    </xf>
    <xf numFmtId="164" fontId="0" fillId="0" borderId="5" xfId="13" applyNumberFormat="1" applyFont="1" applyFill="1" applyBorder="1" applyProtection="1">
      <protection locked="0"/>
    </xf>
    <xf numFmtId="0" fontId="2" fillId="0" borderId="5" xfId="9" applyFill="1" applyBorder="1" applyProtection="1">
      <protection locked="0"/>
    </xf>
    <xf numFmtId="164" fontId="0" fillId="0" borderId="5" xfId="0" applyNumberFormat="1" applyFill="1" applyBorder="1" applyProtection="1">
      <protection locked="0"/>
    </xf>
    <xf numFmtId="164" fontId="5" fillId="0" borderId="5" xfId="13" applyNumberFormat="1" applyFont="1" applyFill="1" applyBorder="1" applyProtection="1">
      <protection locked="0"/>
    </xf>
  </cellXfs>
  <cellStyles count="14">
    <cellStyle name="Ezres" xfId="13" builtinId="3"/>
    <cellStyle name="Normál" xfId="0" builtinId="0"/>
    <cellStyle name="Normál 10" xfId="9" xr:uid="{00000000-0005-0000-0000-000002000000}"/>
    <cellStyle name="Normál 11" xfId="10" xr:uid="{00000000-0005-0000-0000-000003000000}"/>
    <cellStyle name="Normál 12" xfId="11" xr:uid="{00000000-0005-0000-0000-000004000000}"/>
    <cellStyle name="Normál 13" xfId="12" xr:uid="{00000000-0005-0000-0000-000005000000}"/>
    <cellStyle name="Normál 2" xfId="1" xr:uid="{00000000-0005-0000-0000-000006000000}"/>
    <cellStyle name="Normál 3" xfId="2" xr:uid="{00000000-0005-0000-0000-000007000000}"/>
    <cellStyle name="Normál 4" xfId="3" xr:uid="{00000000-0005-0000-0000-000008000000}"/>
    <cellStyle name="Normál 5" xfId="4" xr:uid="{00000000-0005-0000-0000-000009000000}"/>
    <cellStyle name="Normál 6" xfId="5" xr:uid="{00000000-0005-0000-0000-00000A000000}"/>
    <cellStyle name="Normál 7" xfId="6" xr:uid="{00000000-0005-0000-0000-00000B000000}"/>
    <cellStyle name="Normál 8" xfId="7" xr:uid="{00000000-0005-0000-0000-00000C000000}"/>
    <cellStyle name="Normál 9" xfId="8" xr:uid="{00000000-0005-0000-0000-00000D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topLeftCell="A70" workbookViewId="0">
      <selection activeCell="D83" sqref="D83"/>
    </sheetView>
  </sheetViews>
  <sheetFormatPr defaultRowHeight="13.2" x14ac:dyDescent="0.25"/>
  <cols>
    <col min="1" max="2" width="25.6640625" style="4" customWidth="1"/>
    <col min="3" max="3" width="60.6640625" style="4" customWidth="1"/>
    <col min="4" max="4" width="19.33203125" style="4" customWidth="1"/>
    <col min="5" max="5" width="15.6640625" style="12" customWidth="1"/>
    <col min="6" max="10" width="15.6640625" style="4" customWidth="1"/>
    <col min="11" max="16384" width="8.88671875" style="4"/>
  </cols>
  <sheetData>
    <row r="1" spans="1:7" x14ac:dyDescent="0.25">
      <c r="A1" s="1" t="s">
        <v>18</v>
      </c>
      <c r="B1" s="1"/>
      <c r="C1" s="2" t="s">
        <v>212</v>
      </c>
      <c r="D1" s="3"/>
      <c r="E1" s="4" t="s">
        <v>209</v>
      </c>
    </row>
    <row r="2" spans="1:7" ht="13.8" thickBot="1" x14ac:dyDescent="0.3">
      <c r="C2" s="5"/>
      <c r="D2" s="6"/>
      <c r="E2" s="4"/>
    </row>
    <row r="3" spans="1:7" x14ac:dyDescent="0.25">
      <c r="D3" s="1"/>
      <c r="E3" s="4"/>
    </row>
    <row r="4" spans="1:7" x14ac:dyDescent="0.25">
      <c r="E4" s="4"/>
    </row>
    <row r="5" spans="1:7" x14ac:dyDescent="0.25">
      <c r="A5" s="13" t="s">
        <v>19</v>
      </c>
      <c r="B5" s="13" t="s">
        <v>153</v>
      </c>
      <c r="C5" s="14" t="s">
        <v>20</v>
      </c>
      <c r="D5" s="14">
        <v>17736057</v>
      </c>
      <c r="E5" s="15">
        <v>16820798</v>
      </c>
    </row>
    <row r="6" spans="1:7" x14ac:dyDescent="0.25">
      <c r="A6" s="13" t="s">
        <v>21</v>
      </c>
      <c r="B6" s="13" t="s">
        <v>154</v>
      </c>
      <c r="C6" s="14" t="s">
        <v>22</v>
      </c>
      <c r="D6" s="16">
        <v>350376</v>
      </c>
      <c r="E6" s="16">
        <v>0</v>
      </c>
    </row>
    <row r="7" spans="1:7" x14ac:dyDescent="0.25">
      <c r="A7" s="13" t="s">
        <v>23</v>
      </c>
      <c r="B7" s="13" t="s">
        <v>155</v>
      </c>
      <c r="C7" s="14" t="s">
        <v>24</v>
      </c>
      <c r="D7" s="16">
        <v>1395821</v>
      </c>
      <c r="E7" s="15">
        <v>1200000</v>
      </c>
      <c r="G7" s="7"/>
    </row>
    <row r="8" spans="1:7" x14ac:dyDescent="0.25">
      <c r="A8" s="13" t="s">
        <v>25</v>
      </c>
      <c r="B8" s="13" t="s">
        <v>156</v>
      </c>
      <c r="C8" s="14" t="s">
        <v>26</v>
      </c>
      <c r="D8" s="16">
        <v>7080455</v>
      </c>
      <c r="E8" s="15">
        <v>6823086</v>
      </c>
    </row>
    <row r="9" spans="1:7" x14ac:dyDescent="0.25">
      <c r="A9" s="13" t="s">
        <v>27</v>
      </c>
      <c r="B9" s="13" t="s">
        <v>157</v>
      </c>
      <c r="C9" s="14" t="s">
        <v>28</v>
      </c>
      <c r="D9" s="16">
        <v>4867611</v>
      </c>
      <c r="E9" s="15">
        <v>4436000</v>
      </c>
    </row>
    <row r="10" spans="1:7" x14ac:dyDescent="0.25">
      <c r="A10" s="13" t="s">
        <v>1</v>
      </c>
      <c r="B10" s="13" t="s">
        <v>143</v>
      </c>
      <c r="C10" s="14"/>
      <c r="D10" s="16">
        <f>SUM(D5:D9)</f>
        <v>31430320</v>
      </c>
      <c r="E10" s="16">
        <v>0</v>
      </c>
    </row>
    <row r="11" spans="1:7" x14ac:dyDescent="0.25">
      <c r="A11" s="13" t="s">
        <v>29</v>
      </c>
      <c r="B11" s="13" t="s">
        <v>158</v>
      </c>
      <c r="C11" s="14" t="s">
        <v>30</v>
      </c>
      <c r="D11" s="16">
        <f>(G7+D5+D7+D8+D9)*0.195</f>
        <v>6060589.0800000001</v>
      </c>
      <c r="E11" s="16">
        <v>0</v>
      </c>
    </row>
    <row r="12" spans="1:7" x14ac:dyDescent="0.25">
      <c r="A12" s="13" t="s">
        <v>31</v>
      </c>
      <c r="B12" s="13" t="s">
        <v>158</v>
      </c>
      <c r="C12" s="14" t="s">
        <v>32</v>
      </c>
      <c r="D12" s="16">
        <v>146511</v>
      </c>
      <c r="E12" s="16">
        <v>0</v>
      </c>
    </row>
    <row r="13" spans="1:7" x14ac:dyDescent="0.25">
      <c r="A13" s="13" t="s">
        <v>33</v>
      </c>
      <c r="B13" s="13" t="s">
        <v>158</v>
      </c>
      <c r="C13" s="14" t="s">
        <v>34</v>
      </c>
      <c r="D13" s="16">
        <v>221951</v>
      </c>
      <c r="E13" s="16">
        <v>0</v>
      </c>
    </row>
    <row r="14" spans="1:7" x14ac:dyDescent="0.25">
      <c r="A14" s="13" t="s">
        <v>35</v>
      </c>
      <c r="B14" s="13" t="s">
        <v>158</v>
      </c>
      <c r="C14" s="14" t="s">
        <v>36</v>
      </c>
      <c r="D14" s="16">
        <v>235400</v>
      </c>
      <c r="E14" s="16">
        <v>0</v>
      </c>
    </row>
    <row r="15" spans="1:7" x14ac:dyDescent="0.25">
      <c r="A15" s="13" t="s">
        <v>2</v>
      </c>
      <c r="B15" s="13" t="s">
        <v>144</v>
      </c>
      <c r="C15" s="14"/>
      <c r="D15" s="16">
        <f>SUM(D11:D14)</f>
        <v>6664451.0800000001</v>
      </c>
      <c r="E15" s="15">
        <v>4825482</v>
      </c>
    </row>
    <row r="16" spans="1:7" x14ac:dyDescent="0.25">
      <c r="A16" s="13" t="s">
        <v>37</v>
      </c>
      <c r="B16" s="13" t="s">
        <v>159</v>
      </c>
      <c r="C16" s="14" t="s">
        <v>38</v>
      </c>
      <c r="D16" s="16">
        <v>307874</v>
      </c>
      <c r="E16" s="15">
        <v>100000</v>
      </c>
    </row>
    <row r="17" spans="1:5" x14ac:dyDescent="0.25">
      <c r="A17" s="13" t="s">
        <v>39</v>
      </c>
      <c r="B17" s="13" t="s">
        <v>160</v>
      </c>
      <c r="C17" s="14" t="s">
        <v>40</v>
      </c>
      <c r="D17" s="16">
        <v>11675432</v>
      </c>
      <c r="E17" s="15">
        <v>3000000</v>
      </c>
    </row>
    <row r="18" spans="1:5" x14ac:dyDescent="0.25">
      <c r="A18" s="13" t="s">
        <v>41</v>
      </c>
      <c r="B18" s="13" t="s">
        <v>161</v>
      </c>
      <c r="C18" s="14" t="s">
        <v>42</v>
      </c>
      <c r="D18" s="16">
        <v>568477</v>
      </c>
      <c r="E18" s="15">
        <v>672000</v>
      </c>
    </row>
    <row r="19" spans="1:5" x14ac:dyDescent="0.25">
      <c r="A19" s="13" t="s">
        <v>43</v>
      </c>
      <c r="B19" s="13" t="s">
        <v>162</v>
      </c>
      <c r="C19" s="14" t="s">
        <v>44</v>
      </c>
      <c r="D19" s="16">
        <v>1095043</v>
      </c>
      <c r="E19" s="15">
        <v>257000</v>
      </c>
    </row>
    <row r="20" spans="1:5" x14ac:dyDescent="0.25">
      <c r="A20" s="13" t="s">
        <v>45</v>
      </c>
      <c r="B20" s="13" t="s">
        <v>163</v>
      </c>
      <c r="C20" s="14" t="s">
        <v>46</v>
      </c>
      <c r="D20" s="16">
        <v>8515443</v>
      </c>
      <c r="E20" s="15">
        <v>6441000</v>
      </c>
    </row>
    <row r="21" spans="1:5" x14ac:dyDescent="0.25">
      <c r="A21" s="13" t="s">
        <v>47</v>
      </c>
      <c r="B21" s="13" t="s">
        <v>164</v>
      </c>
      <c r="C21" s="14" t="s">
        <v>48</v>
      </c>
      <c r="D21" s="16">
        <v>154041</v>
      </c>
      <c r="E21" s="16">
        <v>0</v>
      </c>
    </row>
    <row r="22" spans="1:5" x14ac:dyDescent="0.25">
      <c r="A22" s="13" t="s">
        <v>49</v>
      </c>
      <c r="B22" s="13" t="s">
        <v>165</v>
      </c>
      <c r="C22" s="14" t="s">
        <v>50</v>
      </c>
      <c r="D22" s="16">
        <v>1357658</v>
      </c>
      <c r="E22" s="15">
        <v>1480000</v>
      </c>
    </row>
    <row r="23" spans="1:5" x14ac:dyDescent="0.25">
      <c r="A23" s="13" t="s">
        <v>51</v>
      </c>
      <c r="B23" s="13" t="s">
        <v>166</v>
      </c>
      <c r="C23" s="14" t="s">
        <v>52</v>
      </c>
      <c r="D23" s="16">
        <v>19351497</v>
      </c>
      <c r="E23" s="15">
        <v>4640900</v>
      </c>
    </row>
    <row r="24" spans="1:5" x14ac:dyDescent="0.25">
      <c r="A24" s="13" t="s">
        <v>53</v>
      </c>
      <c r="B24" s="13" t="s">
        <v>167</v>
      </c>
      <c r="C24" s="14" t="s">
        <v>54</v>
      </c>
      <c r="D24" s="16">
        <v>12388880</v>
      </c>
      <c r="E24" s="15">
        <v>1215000</v>
      </c>
    </row>
    <row r="25" spans="1:5" x14ac:dyDescent="0.25">
      <c r="A25" s="13" t="s">
        <v>55</v>
      </c>
      <c r="B25" s="13"/>
      <c r="C25" s="14" t="s">
        <v>56</v>
      </c>
      <c r="D25" s="16">
        <v>758229</v>
      </c>
      <c r="E25" s="16">
        <v>0</v>
      </c>
    </row>
    <row r="26" spans="1:5" x14ac:dyDescent="0.25">
      <c r="A26" s="13" t="s">
        <v>57</v>
      </c>
      <c r="B26" s="13" t="s">
        <v>168</v>
      </c>
      <c r="C26" s="14" t="s">
        <v>58</v>
      </c>
      <c r="D26" s="16">
        <v>202855</v>
      </c>
      <c r="E26" s="15">
        <v>578500</v>
      </c>
    </row>
    <row r="27" spans="1:5" x14ac:dyDescent="0.25">
      <c r="A27" s="13" t="s">
        <v>59</v>
      </c>
      <c r="B27" s="13" t="s">
        <v>169</v>
      </c>
      <c r="C27" s="14" t="s">
        <v>60</v>
      </c>
      <c r="D27" s="16">
        <v>5009674</v>
      </c>
      <c r="E27" s="15">
        <v>2457812</v>
      </c>
    </row>
    <row r="28" spans="1:5" x14ac:dyDescent="0.25">
      <c r="A28" s="13"/>
      <c r="B28" s="13" t="s">
        <v>211</v>
      </c>
      <c r="C28" s="14" t="s">
        <v>3</v>
      </c>
      <c r="D28" s="16"/>
      <c r="E28" s="15">
        <v>208000</v>
      </c>
    </row>
    <row r="29" spans="1:5" x14ac:dyDescent="0.25">
      <c r="A29" s="13" t="s">
        <v>61</v>
      </c>
      <c r="B29" s="13" t="s">
        <v>170</v>
      </c>
      <c r="C29" s="14" t="s">
        <v>62</v>
      </c>
      <c r="D29" s="16">
        <v>143571</v>
      </c>
      <c r="E29" s="15">
        <v>0</v>
      </c>
    </row>
    <row r="30" spans="1:5" x14ac:dyDescent="0.25">
      <c r="A30" s="13" t="s">
        <v>63</v>
      </c>
      <c r="B30" s="13" t="s">
        <v>171</v>
      </c>
      <c r="C30" s="14" t="s">
        <v>64</v>
      </c>
      <c r="D30" s="16">
        <v>1132239</v>
      </c>
      <c r="E30" s="15">
        <v>564000</v>
      </c>
    </row>
    <row r="31" spans="1:5" x14ac:dyDescent="0.25">
      <c r="A31" s="13" t="s">
        <v>4</v>
      </c>
      <c r="B31" s="13" t="s">
        <v>145</v>
      </c>
      <c r="C31" s="14"/>
      <c r="D31" s="16">
        <f>SUM(D16:D30)</f>
        <v>62660913</v>
      </c>
      <c r="E31" s="16">
        <v>0</v>
      </c>
    </row>
    <row r="32" spans="1:5" x14ac:dyDescent="0.25">
      <c r="A32" s="13" t="s">
        <v>65</v>
      </c>
      <c r="B32" s="13" t="s">
        <v>172</v>
      </c>
      <c r="C32" s="14" t="s">
        <v>66</v>
      </c>
      <c r="D32" s="16">
        <v>520000</v>
      </c>
      <c r="E32" s="16">
        <v>0</v>
      </c>
    </row>
    <row r="33" spans="1:5" x14ac:dyDescent="0.25">
      <c r="A33" s="13" t="s">
        <v>67</v>
      </c>
      <c r="B33" s="13" t="s">
        <v>146</v>
      </c>
      <c r="C33" s="14" t="s">
        <v>68</v>
      </c>
      <c r="D33" s="16">
        <v>2415400</v>
      </c>
      <c r="E33" s="16">
        <v>0</v>
      </c>
    </row>
    <row r="34" spans="1:5" x14ac:dyDescent="0.25">
      <c r="A34" s="13" t="s">
        <v>5</v>
      </c>
      <c r="B34" s="13" t="s">
        <v>147</v>
      </c>
      <c r="C34" s="14"/>
      <c r="D34" s="16">
        <f>SUM(D32:D33)</f>
        <v>2935400</v>
      </c>
      <c r="E34" s="15">
        <v>4250000</v>
      </c>
    </row>
    <row r="35" spans="1:5" x14ac:dyDescent="0.25">
      <c r="A35" s="13" t="s">
        <v>69</v>
      </c>
      <c r="B35" s="13" t="s">
        <v>173</v>
      </c>
      <c r="C35" s="14" t="s">
        <v>70</v>
      </c>
      <c r="D35" s="16">
        <v>3578250</v>
      </c>
      <c r="E35" s="16">
        <v>0</v>
      </c>
    </row>
    <row r="36" spans="1:5" x14ac:dyDescent="0.25">
      <c r="A36" s="13" t="s">
        <v>71</v>
      </c>
      <c r="B36" s="13" t="s">
        <v>174</v>
      </c>
      <c r="C36" s="14" t="s">
        <v>72</v>
      </c>
      <c r="D36" s="16">
        <v>1173533</v>
      </c>
      <c r="E36" s="16">
        <v>682000</v>
      </c>
    </row>
    <row r="37" spans="1:5" x14ac:dyDescent="0.25">
      <c r="A37" s="13" t="s">
        <v>73</v>
      </c>
      <c r="B37" s="13" t="s">
        <v>175</v>
      </c>
      <c r="C37" s="14" t="s">
        <v>74</v>
      </c>
      <c r="D37" s="16">
        <v>20000</v>
      </c>
      <c r="E37" s="16">
        <v>700000</v>
      </c>
    </row>
    <row r="38" spans="1:5" x14ac:dyDescent="0.25">
      <c r="A38" s="13"/>
      <c r="B38" s="13" t="s">
        <v>210</v>
      </c>
      <c r="C38" s="17" t="s">
        <v>6</v>
      </c>
      <c r="D38" s="16">
        <v>0</v>
      </c>
      <c r="E38" s="15">
        <v>27729429</v>
      </c>
    </row>
    <row r="39" spans="1:5" x14ac:dyDescent="0.25">
      <c r="A39" s="13" t="s">
        <v>7</v>
      </c>
      <c r="B39" s="13" t="s">
        <v>148</v>
      </c>
      <c r="C39" s="14"/>
      <c r="D39" s="16">
        <f>SUM(D35:D38)</f>
        <v>4771783</v>
      </c>
      <c r="E39" s="16">
        <v>0</v>
      </c>
    </row>
    <row r="40" spans="1:5" x14ac:dyDescent="0.25">
      <c r="A40" s="13" t="s">
        <v>75</v>
      </c>
      <c r="B40" s="13" t="s">
        <v>176</v>
      </c>
      <c r="C40" s="14" t="s">
        <v>76</v>
      </c>
      <c r="D40" s="16">
        <v>597000</v>
      </c>
      <c r="E40" s="16">
        <v>0</v>
      </c>
    </row>
    <row r="41" spans="1:5" x14ac:dyDescent="0.25">
      <c r="A41" s="13" t="s">
        <v>77</v>
      </c>
      <c r="B41" s="13" t="s">
        <v>177</v>
      </c>
      <c r="C41" s="14" t="s">
        <v>78</v>
      </c>
      <c r="D41" s="16">
        <v>2067749</v>
      </c>
      <c r="E41" s="16">
        <v>0</v>
      </c>
    </row>
    <row r="42" spans="1:5" x14ac:dyDescent="0.25">
      <c r="A42" s="13" t="s">
        <v>79</v>
      </c>
      <c r="B42" s="13" t="s">
        <v>178</v>
      </c>
      <c r="C42" s="14" t="s">
        <v>80</v>
      </c>
      <c r="D42" s="16">
        <v>557482</v>
      </c>
      <c r="E42" s="16">
        <v>0</v>
      </c>
    </row>
    <row r="43" spans="1:5" x14ac:dyDescent="0.25">
      <c r="A43" s="13" t="s">
        <v>8</v>
      </c>
      <c r="B43" s="13" t="s">
        <v>149</v>
      </c>
      <c r="C43" s="14"/>
      <c r="D43" s="16">
        <f>SUM(D40:D42)</f>
        <v>3222231</v>
      </c>
      <c r="E43" s="16"/>
    </row>
    <row r="44" spans="1:5" x14ac:dyDescent="0.25">
      <c r="A44" s="13" t="s">
        <v>81</v>
      </c>
      <c r="B44" s="13" t="s">
        <v>179</v>
      </c>
      <c r="C44" s="14" t="s">
        <v>82</v>
      </c>
      <c r="D44" s="16">
        <f>D65/1.27</f>
        <v>173035366.92913386</v>
      </c>
      <c r="E44" s="16">
        <v>0</v>
      </c>
    </row>
    <row r="45" spans="1:5" x14ac:dyDescent="0.25">
      <c r="A45" s="13" t="s">
        <v>83</v>
      </c>
      <c r="B45" s="13" t="s">
        <v>180</v>
      </c>
      <c r="C45" s="14" t="s">
        <v>84</v>
      </c>
      <c r="D45" s="16">
        <f>D65-D44</f>
        <v>46719549.070866138</v>
      </c>
      <c r="E45" s="16">
        <v>0</v>
      </c>
    </row>
    <row r="46" spans="1:5" x14ac:dyDescent="0.25">
      <c r="A46" s="13" t="s">
        <v>9</v>
      </c>
      <c r="B46" s="13" t="s">
        <v>150</v>
      </c>
      <c r="C46" s="14"/>
      <c r="D46" s="16">
        <f>SUM(D44:D45)</f>
        <v>219754916</v>
      </c>
      <c r="E46" s="16"/>
    </row>
    <row r="47" spans="1:5" x14ac:dyDescent="0.25">
      <c r="A47" s="13" t="s">
        <v>85</v>
      </c>
      <c r="B47" s="13" t="s">
        <v>181</v>
      </c>
      <c r="C47" s="14" t="s">
        <v>86</v>
      </c>
      <c r="D47" s="16">
        <v>1184411</v>
      </c>
      <c r="E47" s="16">
        <v>0</v>
      </c>
    </row>
    <row r="48" spans="1:5" x14ac:dyDescent="0.25">
      <c r="A48" s="13" t="s">
        <v>87</v>
      </c>
      <c r="B48" s="13" t="s">
        <v>182</v>
      </c>
      <c r="C48" s="14" t="s">
        <v>88</v>
      </c>
      <c r="D48" s="16">
        <v>6567623</v>
      </c>
      <c r="E48" s="16">
        <v>0</v>
      </c>
    </row>
    <row r="49" spans="1:6" x14ac:dyDescent="0.25">
      <c r="A49" s="13" t="s">
        <v>89</v>
      </c>
      <c r="B49" s="13" t="s">
        <v>183</v>
      </c>
      <c r="C49" s="14" t="s">
        <v>90</v>
      </c>
      <c r="D49" s="16">
        <v>38836341.899999999</v>
      </c>
      <c r="E49" s="15">
        <v>40392459</v>
      </c>
    </row>
    <row r="50" spans="1:6" x14ac:dyDescent="0.25">
      <c r="A50" s="13" t="s">
        <v>10</v>
      </c>
      <c r="B50" s="13" t="s">
        <v>151</v>
      </c>
      <c r="C50" s="14"/>
      <c r="D50" s="16">
        <f>SUM(D47:D49)</f>
        <v>46588375.899999999</v>
      </c>
      <c r="E50" s="16"/>
    </row>
    <row r="51" spans="1:6" x14ac:dyDescent="0.25">
      <c r="A51" s="13" t="s">
        <v>11</v>
      </c>
      <c r="B51" s="13" t="s">
        <v>152</v>
      </c>
      <c r="C51" s="14"/>
      <c r="D51" s="16">
        <f>D46+D50+D43+D39+D34+D31+D15+D10</f>
        <v>378028389.97999996</v>
      </c>
      <c r="E51" s="16">
        <f>SUM(E5:E50)</f>
        <v>129473466</v>
      </c>
      <c r="F51" s="8"/>
    </row>
    <row r="52" spans="1:6" x14ac:dyDescent="0.25">
      <c r="A52" s="13" t="s">
        <v>91</v>
      </c>
      <c r="B52" s="13" t="s">
        <v>188</v>
      </c>
      <c r="C52" s="14" t="s">
        <v>92</v>
      </c>
      <c r="D52" s="16">
        <v>20061781</v>
      </c>
      <c r="E52" s="15">
        <v>17558073</v>
      </c>
      <c r="F52" s="9"/>
    </row>
    <row r="53" spans="1:6" x14ac:dyDescent="0.25">
      <c r="A53" s="13" t="s">
        <v>93</v>
      </c>
      <c r="B53" s="13" t="s">
        <v>189</v>
      </c>
      <c r="C53" s="14" t="s">
        <v>94</v>
      </c>
      <c r="D53" s="16">
        <v>21280350</v>
      </c>
      <c r="E53" s="15">
        <v>31394265</v>
      </c>
      <c r="F53" s="9"/>
    </row>
    <row r="54" spans="1:6" x14ac:dyDescent="0.25">
      <c r="A54" s="13" t="s">
        <v>95</v>
      </c>
      <c r="B54" s="13" t="s">
        <v>190</v>
      </c>
      <c r="C54" s="14" t="s">
        <v>96</v>
      </c>
      <c r="D54" s="16">
        <v>16274952</v>
      </c>
      <c r="E54" s="15">
        <v>22502657</v>
      </c>
      <c r="F54" s="9"/>
    </row>
    <row r="55" spans="1:6" x14ac:dyDescent="0.25">
      <c r="A55" s="13" t="s">
        <v>97</v>
      </c>
      <c r="B55" s="13" t="s">
        <v>191</v>
      </c>
      <c r="C55" s="14" t="s">
        <v>98</v>
      </c>
      <c r="D55" s="16">
        <v>1859770</v>
      </c>
      <c r="E55" s="15">
        <v>1941736</v>
      </c>
      <c r="F55" s="9"/>
    </row>
    <row r="56" spans="1:6" x14ac:dyDescent="0.25">
      <c r="A56" s="13" t="s">
        <v>99</v>
      </c>
      <c r="B56" s="13" t="s">
        <v>192</v>
      </c>
      <c r="C56" s="14" t="s">
        <v>100</v>
      </c>
      <c r="D56" s="16">
        <v>3949000</v>
      </c>
      <c r="E56" s="15">
        <v>22230435</v>
      </c>
    </row>
    <row r="57" spans="1:6" x14ac:dyDescent="0.25">
      <c r="A57" s="13" t="s">
        <v>101</v>
      </c>
      <c r="B57" s="13" t="s">
        <v>193</v>
      </c>
      <c r="C57" s="14" t="s">
        <v>102</v>
      </c>
      <c r="D57" s="16">
        <v>1833241</v>
      </c>
      <c r="E57" s="15">
        <v>0</v>
      </c>
    </row>
    <row r="58" spans="1:6" x14ac:dyDescent="0.25">
      <c r="A58" s="13" t="s">
        <v>103</v>
      </c>
      <c r="B58" s="13" t="s">
        <v>194</v>
      </c>
      <c r="C58" s="14" t="s">
        <v>104</v>
      </c>
      <c r="D58" s="16">
        <v>769866</v>
      </c>
      <c r="E58" s="16">
        <v>0</v>
      </c>
    </row>
    <row r="59" spans="1:6" x14ac:dyDescent="0.25">
      <c r="A59" s="13" t="s">
        <v>105</v>
      </c>
      <c r="B59" s="13" t="s">
        <v>194</v>
      </c>
      <c r="C59" s="14" t="s">
        <v>106</v>
      </c>
      <c r="D59" s="16">
        <v>20398200</v>
      </c>
      <c r="E59" s="16">
        <v>0</v>
      </c>
    </row>
    <row r="60" spans="1:6" x14ac:dyDescent="0.25">
      <c r="A60" s="13" t="s">
        <v>107</v>
      </c>
      <c r="B60" s="13" t="s">
        <v>194</v>
      </c>
      <c r="C60" s="14" t="s">
        <v>108</v>
      </c>
      <c r="D60" s="16">
        <v>6619488</v>
      </c>
      <c r="E60" s="16">
        <v>0</v>
      </c>
    </row>
    <row r="61" spans="1:6" x14ac:dyDescent="0.25">
      <c r="A61" s="13" t="s">
        <v>12</v>
      </c>
      <c r="B61" s="13" t="s">
        <v>184</v>
      </c>
      <c r="C61" s="14"/>
      <c r="D61" s="16">
        <f>SUM(D52:D60)</f>
        <v>93046648</v>
      </c>
      <c r="E61" s="16"/>
    </row>
    <row r="62" spans="1:6" x14ac:dyDescent="0.25">
      <c r="A62" s="13" t="s">
        <v>109</v>
      </c>
      <c r="B62" s="13" t="s">
        <v>195</v>
      </c>
      <c r="C62" s="14" t="s">
        <v>110</v>
      </c>
      <c r="D62" s="16">
        <v>49177454</v>
      </c>
      <c r="E62" s="16">
        <v>0</v>
      </c>
    </row>
    <row r="63" spans="1:6" x14ac:dyDescent="0.25">
      <c r="A63" s="13" t="s">
        <v>111</v>
      </c>
      <c r="B63" s="13" t="s">
        <v>199</v>
      </c>
      <c r="C63" s="14" t="s">
        <v>112</v>
      </c>
      <c r="D63" s="16">
        <v>169577462</v>
      </c>
      <c r="E63" s="16">
        <v>0</v>
      </c>
    </row>
    <row r="64" spans="1:6" x14ac:dyDescent="0.25">
      <c r="A64" s="13" t="s">
        <v>113</v>
      </c>
      <c r="B64" s="13" t="s">
        <v>199</v>
      </c>
      <c r="C64" s="14" t="s">
        <v>114</v>
      </c>
      <c r="D64" s="16">
        <v>1000000</v>
      </c>
      <c r="E64" s="16">
        <v>0</v>
      </c>
    </row>
    <row r="65" spans="1:5" x14ac:dyDescent="0.25">
      <c r="A65" s="13" t="s">
        <v>13</v>
      </c>
      <c r="B65" s="13" t="s">
        <v>185</v>
      </c>
      <c r="C65" s="14"/>
      <c r="D65" s="16">
        <f>SUM(D62:D64)</f>
        <v>219754916</v>
      </c>
      <c r="E65" s="16"/>
    </row>
    <row r="66" spans="1:5" x14ac:dyDescent="0.25">
      <c r="A66" s="13" t="s">
        <v>115</v>
      </c>
      <c r="B66" s="13" t="s">
        <v>200</v>
      </c>
      <c r="C66" s="14" t="s">
        <v>116</v>
      </c>
      <c r="D66" s="16">
        <v>5900674</v>
      </c>
      <c r="E66" s="15">
        <v>5800000</v>
      </c>
    </row>
    <row r="67" spans="1:5" x14ac:dyDescent="0.25">
      <c r="A67" s="13" t="s">
        <v>117</v>
      </c>
      <c r="B67" s="13" t="s">
        <v>196</v>
      </c>
      <c r="C67" s="14" t="s">
        <v>118</v>
      </c>
      <c r="D67" s="16">
        <v>21284771</v>
      </c>
      <c r="E67" s="15">
        <v>22000000</v>
      </c>
    </row>
    <row r="68" spans="1:5" x14ac:dyDescent="0.25">
      <c r="A68" s="13" t="s">
        <v>119</v>
      </c>
      <c r="B68" s="13" t="s">
        <v>197</v>
      </c>
      <c r="C68" s="14" t="s">
        <v>120</v>
      </c>
      <c r="D68" s="16">
        <v>2183044</v>
      </c>
      <c r="E68" s="15">
        <v>3460000</v>
      </c>
    </row>
    <row r="69" spans="1:5" x14ac:dyDescent="0.25">
      <c r="A69" s="13" t="s">
        <v>121</v>
      </c>
      <c r="B69" s="13" t="s">
        <v>198</v>
      </c>
      <c r="C69" s="14" t="s">
        <v>122</v>
      </c>
      <c r="D69" s="16">
        <v>134613</v>
      </c>
      <c r="E69" s="15">
        <v>0</v>
      </c>
    </row>
    <row r="70" spans="1:5" x14ac:dyDescent="0.25">
      <c r="A70" s="13" t="s">
        <v>14</v>
      </c>
      <c r="B70" s="13" t="s">
        <v>186</v>
      </c>
      <c r="C70" s="14"/>
      <c r="D70" s="16">
        <f>SUM(D66:D69)</f>
        <v>29503102</v>
      </c>
      <c r="E70" s="16"/>
    </row>
    <row r="71" spans="1:5" x14ac:dyDescent="0.25">
      <c r="A71" s="13" t="s">
        <v>123</v>
      </c>
      <c r="B71" s="13" t="s">
        <v>201</v>
      </c>
      <c r="C71" s="14" t="s">
        <v>124</v>
      </c>
      <c r="D71" s="16">
        <v>628000</v>
      </c>
      <c r="E71" s="15">
        <v>515000</v>
      </c>
    </row>
    <row r="72" spans="1:5" x14ac:dyDescent="0.25">
      <c r="A72" s="13" t="s">
        <v>125</v>
      </c>
      <c r="B72" s="13" t="s">
        <v>202</v>
      </c>
      <c r="C72" s="14" t="s">
        <v>126</v>
      </c>
      <c r="D72" s="16">
        <v>1589667</v>
      </c>
      <c r="E72" s="15">
        <v>1246300</v>
      </c>
    </row>
    <row r="73" spans="1:5" x14ac:dyDescent="0.25">
      <c r="A73" s="13" t="s">
        <v>127</v>
      </c>
      <c r="B73" s="13" t="s">
        <v>202</v>
      </c>
      <c r="C73" s="14" t="s">
        <v>128</v>
      </c>
      <c r="D73" s="16">
        <v>327485</v>
      </c>
      <c r="E73" s="16"/>
    </row>
    <row r="74" spans="1:5" x14ac:dyDescent="0.25">
      <c r="A74" s="13" t="s">
        <v>129</v>
      </c>
      <c r="B74" s="13" t="s">
        <v>203</v>
      </c>
      <c r="C74" s="14" t="s">
        <v>130</v>
      </c>
      <c r="D74" s="16">
        <v>2739858</v>
      </c>
      <c r="E74" s="15">
        <v>825000</v>
      </c>
    </row>
    <row r="75" spans="1:5" x14ac:dyDescent="0.25">
      <c r="A75" s="13" t="s">
        <v>131</v>
      </c>
      <c r="B75" s="13" t="s">
        <v>204</v>
      </c>
      <c r="C75" s="14" t="s">
        <v>132</v>
      </c>
      <c r="D75" s="16">
        <v>175841</v>
      </c>
      <c r="E75" s="15">
        <v>0</v>
      </c>
    </row>
    <row r="76" spans="1:5" x14ac:dyDescent="0.25">
      <c r="A76" s="13" t="s">
        <v>133</v>
      </c>
      <c r="B76" s="13" t="s">
        <v>205</v>
      </c>
      <c r="C76" s="14" t="s">
        <v>134</v>
      </c>
      <c r="D76" s="16">
        <v>13675</v>
      </c>
      <c r="E76" s="16">
        <v>0</v>
      </c>
    </row>
    <row r="77" spans="1:5" x14ac:dyDescent="0.25">
      <c r="A77" s="13" t="s">
        <v>135</v>
      </c>
      <c r="B77" s="13" t="s">
        <v>206</v>
      </c>
      <c r="C77" s="14" t="s">
        <v>136</v>
      </c>
      <c r="D77" s="16">
        <v>2285692</v>
      </c>
      <c r="E77" s="16">
        <v>0</v>
      </c>
    </row>
    <row r="78" spans="1:5" x14ac:dyDescent="0.25">
      <c r="A78" s="13" t="s">
        <v>137</v>
      </c>
      <c r="B78" s="13" t="s">
        <v>206</v>
      </c>
      <c r="C78" s="14" t="s">
        <v>138</v>
      </c>
      <c r="D78" s="16">
        <v>63500</v>
      </c>
      <c r="E78" s="16">
        <v>0</v>
      </c>
    </row>
    <row r="79" spans="1:5" x14ac:dyDescent="0.25">
      <c r="A79" s="13" t="s">
        <v>15</v>
      </c>
      <c r="B79" s="13" t="s">
        <v>187</v>
      </c>
      <c r="C79" s="14"/>
      <c r="D79" s="16">
        <f>SUM(D71:D78)</f>
        <v>7823718</v>
      </c>
      <c r="E79" s="16"/>
    </row>
    <row r="80" spans="1:5" x14ac:dyDescent="0.25">
      <c r="A80" s="13" t="s">
        <v>139</v>
      </c>
      <c r="B80" s="13" t="s">
        <v>207</v>
      </c>
      <c r="C80" s="14" t="s">
        <v>140</v>
      </c>
      <c r="D80" s="16">
        <v>23716003</v>
      </c>
      <c r="E80" s="16">
        <v>0</v>
      </c>
    </row>
    <row r="81" spans="1:6" x14ac:dyDescent="0.25">
      <c r="A81" s="13" t="s">
        <v>141</v>
      </c>
      <c r="B81" s="13" t="s">
        <v>208</v>
      </c>
      <c r="C81" s="14" t="s">
        <v>142</v>
      </c>
      <c r="D81" s="16">
        <v>4184003</v>
      </c>
      <c r="E81" s="16">
        <v>0</v>
      </c>
    </row>
    <row r="82" spans="1:6" x14ac:dyDescent="0.25">
      <c r="A82" s="13" t="s">
        <v>16</v>
      </c>
      <c r="B82" s="13"/>
      <c r="C82" s="14"/>
      <c r="D82" s="16"/>
      <c r="E82" s="16"/>
    </row>
    <row r="83" spans="1:6" x14ac:dyDescent="0.25">
      <c r="A83" s="13" t="s">
        <v>17</v>
      </c>
      <c r="B83" s="13"/>
      <c r="C83" s="14"/>
      <c r="D83" s="18">
        <f>D81+D80+D79+D70+D65+D61</f>
        <v>378028390</v>
      </c>
      <c r="E83" s="16">
        <f>SUM(E52:E82)</f>
        <v>129473466</v>
      </c>
    </row>
    <row r="84" spans="1:6" x14ac:dyDescent="0.25">
      <c r="A84" s="13" t="s">
        <v>0</v>
      </c>
      <c r="B84" s="13"/>
      <c r="C84" s="14"/>
      <c r="D84" s="16"/>
      <c r="E84" s="19"/>
    </row>
    <row r="85" spans="1:6" x14ac:dyDescent="0.25">
      <c r="D85" s="11"/>
    </row>
    <row r="86" spans="1:6" x14ac:dyDescent="0.25">
      <c r="D86" s="10"/>
    </row>
    <row r="88" spans="1:6" x14ac:dyDescent="0.25">
      <c r="F88" s="10"/>
    </row>
    <row r="89" spans="1:6" x14ac:dyDescent="0.25">
      <c r="D89" s="10"/>
    </row>
  </sheetData>
  <sheetProtection formatCells="0" formatColumns="0" formatRows="0" insertColumns="0" insertRows="0" insertHyperlinks="0" deleteColumns="0" deleteRows="0" sort="0" autoFilter="0" pivotTables="0"/>
  <mergeCells count="1">
    <mergeCell ref="C1:D2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Fõkönyvi kivonat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Készült a ASP.GAZD KASZPER modul (ver. 5.037) programmal;Intézmény kódja és megnevezése:729116;Főkönyvi kivonat dátuma:2018-12-31;Ei.kód:Összes;Nyomtatás dátuma:2019-03-20 18:09:18;Nyomtatta:Durakov Csilla;Zárási és nyitási tételek:Nem;Költségfelosztás tétel:Nem;8-ra átvezetés tételei:Nem;Részletezőkódok:Minden</dc:title>
  <dc:creator>Unknown Creator</dc:creator>
  <cp:lastModifiedBy>User</cp:lastModifiedBy>
  <cp:lastPrinted>2019-04-17T05:56:31Z</cp:lastPrinted>
  <dcterms:created xsi:type="dcterms:W3CDTF">2019-03-20T17:09:18Z</dcterms:created>
  <dcterms:modified xsi:type="dcterms:W3CDTF">2019-04-17T05:56:42Z</dcterms:modified>
</cp:coreProperties>
</file>