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70" windowHeight="4755" tabRatio="952" activeTab="2"/>
  </bookViews>
  <sheets>
    <sheet name="Mérleg össz. " sheetId="1" r:id="rId1"/>
    <sheet name="1A-ÖNK elemi" sheetId="2" r:id="rId2"/>
    <sheet name="1-B ÁMK" sheetId="3" r:id="rId3"/>
  </sheets>
  <definedNames>
    <definedName name="Excel_BuiltIn__FilterDatabase">#REF!</definedName>
    <definedName name="_xlnm.Print_Area" localSheetId="1">'1A-ÖNK elemi'!$A$1:$H$36</definedName>
    <definedName name="_xlnm.Print_Area" localSheetId="2">'1-B ÁMK'!$A$1:$H$28</definedName>
  </definedNames>
  <calcPr fullCalcOnLoad="1"/>
</workbook>
</file>

<file path=xl/sharedStrings.xml><?xml version="1.0" encoding="utf-8"?>
<sst xmlns="http://schemas.openxmlformats.org/spreadsheetml/2006/main" count="204" uniqueCount="90">
  <si>
    <t>Ssz.</t>
  </si>
  <si>
    <t xml:space="preserve">Tárgy évi </t>
  </si>
  <si>
    <t>BEVÉTELEK</t>
  </si>
  <si>
    <t>eredeti előirányzat</t>
  </si>
  <si>
    <t xml:space="preserve">KIADÁSOK </t>
  </si>
  <si>
    <t>Közhatalmi bevételek</t>
  </si>
  <si>
    <t>Személyi juttatások</t>
  </si>
  <si>
    <t>Intézményi működési bevételek</t>
  </si>
  <si>
    <t>Munkaadókat terhelő juttatás, Szociális hozzájáulási adó</t>
  </si>
  <si>
    <t>Központi költségvetéből kapottköltségvetési támogatás</t>
  </si>
  <si>
    <t>Dologi kiadások</t>
  </si>
  <si>
    <t>Támogatás értékű működési bevételek</t>
  </si>
  <si>
    <t>Ellátottak pénzbeli  juttatása</t>
  </si>
  <si>
    <t>Működési célra átvett pénzeszközök</t>
  </si>
  <si>
    <t>Működési célú pénzeszköz átadás</t>
  </si>
  <si>
    <t>I.</t>
  </si>
  <si>
    <t>Működési bevételek összesen (1+…+5)</t>
  </si>
  <si>
    <t>Egyéb működési célú támogatás</t>
  </si>
  <si>
    <t>II.</t>
  </si>
  <si>
    <t>Működési célú kiadások (1+…+6)</t>
  </si>
  <si>
    <t>III.</t>
  </si>
  <si>
    <t>Támogatási Kölcsönök visszatérülése és igénybevétele</t>
  </si>
  <si>
    <t xml:space="preserve">Felújítási kiadások </t>
  </si>
  <si>
    <t>Önk. működési jellegű költségvetési támogatása</t>
  </si>
  <si>
    <t>Beruházási kiadások</t>
  </si>
  <si>
    <t>Önk. felhalmozási jellegű költségvetési támog.</t>
  </si>
  <si>
    <t>Felhalmozási célú pénzeszközátadás</t>
  </si>
  <si>
    <t>IV.</t>
  </si>
  <si>
    <t>Önkormányzat költségvetési támogatás összesen (1+2)</t>
  </si>
  <si>
    <t>Felújítási, felhalmozási kiadások összesen (1+...+3)</t>
  </si>
  <si>
    <t>Kölcsönök nyújtása és visszatérülése</t>
  </si>
  <si>
    <t>Általános tartalék</t>
  </si>
  <si>
    <t>Céltartalék</t>
  </si>
  <si>
    <t>Értékpapír, üzletrészvásárlással összefüggő kiadások</t>
  </si>
  <si>
    <t>Hitelek kiadásai</t>
  </si>
  <si>
    <t>V.</t>
  </si>
  <si>
    <t>Folyó évi bevételek összesen (I+II+III+IV)</t>
  </si>
  <si>
    <t>Folyó évi kiadások összesen (I+II+1+...+4)</t>
  </si>
  <si>
    <t>VI.</t>
  </si>
  <si>
    <t>Költségvetési hiány</t>
  </si>
  <si>
    <t>Költségvetési többlet</t>
  </si>
  <si>
    <t>Költségvetéi hiány BELSŐ finanszírozása</t>
  </si>
  <si>
    <t>Pénzforgalom nélküli bevételek - működési</t>
  </si>
  <si>
    <t>ebből nemzetiségi önkormányzat pénzforgalom nélküli működési bevétele</t>
  </si>
  <si>
    <t>Pénzforgalom nélküli bevételek - felhalmozási</t>
  </si>
  <si>
    <t>VII.</t>
  </si>
  <si>
    <t>Belső finanszírozás összesen</t>
  </si>
  <si>
    <t>Költségvetéi hiány KÜLSŐ  finanszírozása</t>
  </si>
  <si>
    <t>Hitelek és kölcsönök bevételei - működési</t>
  </si>
  <si>
    <t>Hitelek és kölcsönök bevételei - felhalmozási</t>
  </si>
  <si>
    <t>Értékpapírok bevételei</t>
  </si>
  <si>
    <t>VIII.</t>
  </si>
  <si>
    <t>Külső finanszírozás összesen</t>
  </si>
  <si>
    <t>IX</t>
  </si>
  <si>
    <t>BEVÉTELEK MINDÖSSZESEN (V+VII+VIII)</t>
  </si>
  <si>
    <t>KIADÁSOK MINDÖSSZESEN (III+IV)</t>
  </si>
  <si>
    <t>Irányító szerv által működésre adott támogatás</t>
  </si>
  <si>
    <t>Felhalmozási bevételek</t>
  </si>
  <si>
    <t>Működési célú kiadások (1+…+7)</t>
  </si>
  <si>
    <t>Irányító szerv által felhalmozási célra adott támogatás</t>
  </si>
  <si>
    <t>Felújítási, felhalmozási kiadások összesen (1+...+4)</t>
  </si>
  <si>
    <t>Irányító szervtől kapott működési  támogatás</t>
  </si>
  <si>
    <t>Működési bevételek összesen (1+…+4)</t>
  </si>
  <si>
    <t>Irányító szervtől kapott felhalmozási támogatás</t>
  </si>
  <si>
    <t>III</t>
  </si>
  <si>
    <t>IV</t>
  </si>
  <si>
    <t>Folyó évi kiadások összesen (I+II+1+2)</t>
  </si>
  <si>
    <t>V</t>
  </si>
  <si>
    <t>VI</t>
  </si>
  <si>
    <t>VII</t>
  </si>
  <si>
    <t>Felhalmozási bevétel</t>
  </si>
  <si>
    <t>Egyéb müködési célu kiadás</t>
  </si>
  <si>
    <t>Egyéb működési célú kiadás</t>
  </si>
  <si>
    <t>Önkormányzatok müködési támogatása</t>
  </si>
  <si>
    <t>Egyéb felhalmozási célu kiadások</t>
  </si>
  <si>
    <t>Működési célú támogatás államháztartáson belülről</t>
  </si>
  <si>
    <t>Költségvetési hiány KÜLSŐ  finanszírozása</t>
  </si>
  <si>
    <t>Elvonások és visszafizetések</t>
  </si>
  <si>
    <t>Működési célú pénzeszköz átadás, államháztartáson belüli megelőlegezés visszafizetése</t>
  </si>
  <si>
    <t>Adatok Ft-ban</t>
  </si>
  <si>
    <t>Tartalék</t>
  </si>
  <si>
    <t>módosított előirányzat            I. félév</t>
  </si>
  <si>
    <t>2020. I. FÉLÉVI ELŐIRÁNYZAT MÓDOSÍTÁS</t>
  </si>
  <si>
    <t>GYÖNGYÖSOROSZI ÁLTALÁNOS MŰVELŐDÉSI KÖZPONT 2020. ÉVI ELEMI KÖLTSÉGVETÉSE</t>
  </si>
  <si>
    <t>2020. I. FÉLÉVI ELŐIRÁNYZAT MÓDOSÍTÁSA</t>
  </si>
  <si>
    <t>GYÖNGYÖSOROSZI KÖZSÉG ÖNKORMÁNYZATÁNAK  2020. ÉVI ELEMI KÖLTSÉGVETÉSE</t>
  </si>
  <si>
    <t>GYÖNGYÖSOROSZI ÖNKORMÁNYZATÁNAK 2020. ÉVI KÖLTSÉGVETÉSI MÉRLEGE</t>
  </si>
  <si>
    <t>1. melléklet a   5/2020. (IX.29.) önkormányzati rendelethez</t>
  </si>
  <si>
    <t>1/A. melléklet a  5/2020. (IX.29.)  önkormányzati rendelethez</t>
  </si>
  <si>
    <t>1/B. melléklet a 5/2020. (IX.29.) önkormányzati rendelethez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</si>
</sst>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.0"/>
    <numFmt numFmtId="175" formatCode="0.000"/>
    <numFmt numFmtId="176" formatCode="#,##0\ [$Ft-40E]"/>
    <numFmt numFmtId="177" formatCode="#,##0.00\ [$Ft-40E]"/>
    <numFmt numFmtId="178" formatCode="_-* #,##0.0\ _F_t_-;\-* #,##0.0\ _F_t_-;_-* &quot;-&quot;??\ _F_t_-;_-@_-"/>
    <numFmt numFmtId="179" formatCode="_-* #,##0\ _F_t_-;\-* #,##0\ _F_t_-;_-* &quot;-&quot;??\ _F_t_-;_-@_-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  <numFmt numFmtId="182" formatCode="_-* #,##0.000\ &quot;Ft&quot;_-;\-* #,##0.000\ &quot;Ft&quot;_-;_-* &quot;-&quot;??\ &quot;Ft&quot;_-;_-@_-"/>
    <numFmt numFmtId="183" formatCode="_-* #,##0.0000\ &quot;Ft&quot;_-;\-* #,##0.0000\ &quot;Ft&quot;_-;_-* &quot;-&quot;??\ &quot;Ft&quot;_-;_-@_-"/>
    <numFmt numFmtId="184" formatCode="[$-40E]yyyy\.\ mmmm\ d\."/>
    <numFmt numFmtId="185" formatCode="#,##0.00\ &quot;Ft&quot;"/>
    <numFmt numFmtId="186" formatCode="0.0"/>
    <numFmt numFmtId="187" formatCode="_-* #,##0.000\ _F_t_-;\-* #,##0.000\ _F_t_-;_-* &quot;-&quot;??\ _F_t_-;_-@_-"/>
    <numFmt numFmtId="188" formatCode="_-* #,##0.0000\ _F_t_-;\-* #,##0.0000\ _F_t_-;_-* &quot;-&quot;??\ _F_t_-;_-@_-"/>
    <numFmt numFmtId="189" formatCode="&quot;Igen&quot;;&quot;Igen&quot;;&quot;Nem&quot;"/>
    <numFmt numFmtId="190" formatCode="&quot;Igaz&quot;;&quot;Igaz&quot;;&quot;Hamis&quot;"/>
    <numFmt numFmtId="191" formatCode="&quot;Be&quot;;&quot;Be&quot;;&quot;Ki&quot;"/>
    <numFmt numFmtId="192" formatCode="[$¥€-2]\ #\ ##,000_);[Red]\([$€-2]\ #\ ##,000\)"/>
  </numFmts>
  <fonts count="52">
    <font>
      <sz val="12"/>
      <name val="Times New Roman CE"/>
      <family val="1"/>
    </font>
    <font>
      <sz val="10"/>
      <name val="Arial"/>
      <family val="0"/>
    </font>
    <font>
      <sz val="10"/>
      <name val="Times New Roman CE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Times New Roman CE"/>
      <family val="1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2"/>
      <color indexed="20"/>
      <name val="Times New Roman CE"/>
      <family val="1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Times New Roman CE"/>
      <family val="1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2"/>
      <color theme="11"/>
      <name val="Times New Roman CE"/>
      <family val="1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/>
      <right style="thin"/>
      <top style="medium"/>
      <bottom style="medium"/>
    </border>
  </borders>
  <cellStyleXfs count="68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3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3" fontId="0" fillId="0" borderId="0">
      <alignment vertical="center"/>
      <protection/>
    </xf>
    <xf numFmtId="3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3" fontId="0" fillId="0" borderId="0">
      <alignment vertical="center"/>
      <protection/>
    </xf>
    <xf numFmtId="3" fontId="0" fillId="0" borderId="0">
      <alignment vertical="center"/>
      <protection/>
    </xf>
    <xf numFmtId="0" fontId="4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 vertical="center"/>
      <protection/>
    </xf>
    <xf numFmtId="0" fontId="51" fillId="30" borderId="1" applyNumberFormat="0" applyAlignment="0" applyProtection="0"/>
    <xf numFmtId="9" fontId="1" fillId="0" borderId="0" applyFill="0" applyBorder="0" applyAlignment="0" applyProtection="0"/>
  </cellStyleXfs>
  <cellXfs count="303">
    <xf numFmtId="3" fontId="0" fillId="0" borderId="0" xfId="0" applyAlignment="1">
      <alignment vertical="center"/>
    </xf>
    <xf numFmtId="3" fontId="3" fillId="0" borderId="10" xfId="54" applyFont="1" applyFill="1" applyBorder="1" applyAlignment="1">
      <alignment horizontal="center" vertical="center"/>
      <protection/>
    </xf>
    <xf numFmtId="3" fontId="3" fillId="0" borderId="11" xfId="54" applyFont="1" applyFill="1" applyBorder="1" applyAlignment="1">
      <alignment vertical="center" wrapText="1"/>
      <protection/>
    </xf>
    <xf numFmtId="0" fontId="3" fillId="0" borderId="0" xfId="57" applyFont="1" applyFill="1" applyBorder="1" applyAlignment="1">
      <alignment vertical="center"/>
      <protection/>
    </xf>
    <xf numFmtId="3" fontId="3" fillId="0" borderId="12" xfId="54" applyFont="1" applyFill="1" applyBorder="1" applyAlignment="1">
      <alignment horizontal="center" vertical="center" wrapText="1"/>
      <protection/>
    </xf>
    <xf numFmtId="3" fontId="3" fillId="0" borderId="13" xfId="54" applyFont="1" applyFill="1" applyBorder="1" applyAlignment="1">
      <alignment vertical="center" wrapText="1"/>
      <protection/>
    </xf>
    <xf numFmtId="3" fontId="4" fillId="0" borderId="14" xfId="54" applyNumberFormat="1" applyFont="1" applyFill="1" applyBorder="1" applyAlignment="1">
      <alignment vertical="center"/>
      <protection/>
    </xf>
    <xf numFmtId="3" fontId="3" fillId="0" borderId="12" xfId="54" applyNumberFormat="1" applyFont="1" applyFill="1" applyBorder="1" applyAlignment="1">
      <alignment horizontal="center" vertical="center"/>
      <protection/>
    </xf>
    <xf numFmtId="3" fontId="4" fillId="0" borderId="15" xfId="54" applyNumberFormat="1" applyFont="1" applyFill="1" applyBorder="1" applyAlignment="1">
      <alignment vertical="center"/>
      <protection/>
    </xf>
    <xf numFmtId="3" fontId="8" fillId="0" borderId="16" xfId="54" applyFont="1" applyFill="1" applyBorder="1" applyAlignment="1">
      <alignment horizontal="center" vertical="center" wrapText="1"/>
      <protection/>
    </xf>
    <xf numFmtId="3" fontId="8" fillId="0" borderId="17" xfId="54" applyFont="1" applyFill="1" applyBorder="1" applyAlignment="1">
      <alignment vertical="center" wrapText="1"/>
      <protection/>
    </xf>
    <xf numFmtId="3" fontId="3" fillId="0" borderId="16" xfId="54" applyNumberFormat="1" applyFont="1" applyFill="1" applyBorder="1" applyAlignment="1">
      <alignment horizontal="center" vertical="center"/>
      <protection/>
    </xf>
    <xf numFmtId="3" fontId="3" fillId="0" borderId="18" xfId="54" applyFont="1" applyFill="1" applyBorder="1" applyAlignment="1">
      <alignment vertical="center" wrapText="1"/>
      <protection/>
    </xf>
    <xf numFmtId="0" fontId="3" fillId="0" borderId="0" xfId="57" applyFont="1" applyFill="1" applyAlignment="1">
      <alignment vertical="center"/>
      <protection/>
    </xf>
    <xf numFmtId="3" fontId="8" fillId="0" borderId="19" xfId="54" applyFont="1" applyFill="1" applyBorder="1" applyAlignment="1">
      <alignment horizontal="center" vertical="center" wrapText="1"/>
      <protection/>
    </xf>
    <xf numFmtId="3" fontId="8" fillId="0" borderId="20" xfId="54" applyFont="1" applyFill="1" applyBorder="1" applyAlignment="1">
      <alignment vertical="center" wrapText="1"/>
      <protection/>
    </xf>
    <xf numFmtId="3" fontId="8" fillId="0" borderId="19" xfId="54" applyNumberFormat="1" applyFont="1" applyFill="1" applyBorder="1" applyAlignment="1">
      <alignment horizontal="center" vertical="center"/>
      <protection/>
    </xf>
    <xf numFmtId="3" fontId="3" fillId="0" borderId="10" xfId="54" applyNumberFormat="1" applyFont="1" applyFill="1" applyBorder="1" applyAlignment="1">
      <alignment horizontal="center" vertical="center"/>
      <protection/>
    </xf>
    <xf numFmtId="3" fontId="4" fillId="0" borderId="21" xfId="54" applyNumberFormat="1" applyFont="1" applyFill="1" applyBorder="1" applyAlignment="1">
      <alignment vertical="center"/>
      <protection/>
    </xf>
    <xf numFmtId="3" fontId="3" fillId="0" borderId="10" xfId="54" applyFont="1" applyFill="1" applyBorder="1" applyAlignment="1">
      <alignment horizontal="center" vertical="center" wrapText="1"/>
      <protection/>
    </xf>
    <xf numFmtId="3" fontId="4" fillId="0" borderId="22" xfId="54" applyNumberFormat="1" applyFont="1" applyFill="1" applyBorder="1" applyAlignment="1">
      <alignment vertical="center"/>
      <protection/>
    </xf>
    <xf numFmtId="3" fontId="5" fillId="0" borderId="23" xfId="54" applyNumberFormat="1" applyFont="1" applyFill="1" applyBorder="1" applyAlignment="1">
      <alignment vertical="center"/>
      <protection/>
    </xf>
    <xf numFmtId="3" fontId="8" fillId="0" borderId="24" xfId="54" applyNumberFormat="1" applyFont="1" applyFill="1" applyBorder="1" applyAlignment="1">
      <alignment horizontal="center" vertical="center"/>
      <protection/>
    </xf>
    <xf numFmtId="3" fontId="8" fillId="0" borderId="25" xfId="54" applyFont="1" applyFill="1" applyBorder="1" applyAlignment="1">
      <alignment vertical="center" wrapText="1"/>
      <protection/>
    </xf>
    <xf numFmtId="3" fontId="5" fillId="0" borderId="26" xfId="54" applyNumberFormat="1" applyFont="1" applyFill="1" applyBorder="1" applyAlignment="1">
      <alignment vertical="center"/>
      <protection/>
    </xf>
    <xf numFmtId="3" fontId="3" fillId="0" borderId="27" xfId="54" applyNumberFormat="1" applyFont="1" applyFill="1" applyBorder="1" applyAlignment="1">
      <alignment horizontal="center" vertical="center"/>
      <protection/>
    </xf>
    <xf numFmtId="3" fontId="3" fillId="0" borderId="28" xfId="54" applyFont="1" applyFill="1" applyBorder="1" applyAlignment="1">
      <alignment vertical="center" wrapText="1"/>
      <protection/>
    </xf>
    <xf numFmtId="3" fontId="8" fillId="0" borderId="29" xfId="54" applyFont="1" applyFill="1" applyBorder="1" applyAlignment="1">
      <alignment horizontal="center" vertical="center" wrapText="1"/>
      <protection/>
    </xf>
    <xf numFmtId="3" fontId="8" fillId="0" borderId="30" xfId="54" applyFont="1" applyFill="1" applyBorder="1" applyAlignment="1">
      <alignment vertical="center" wrapText="1"/>
      <protection/>
    </xf>
    <xf numFmtId="3" fontId="8" fillId="0" borderId="29" xfId="54" applyNumberFormat="1" applyFont="1" applyFill="1" applyBorder="1" applyAlignment="1">
      <alignment horizontal="center" vertical="center"/>
      <protection/>
    </xf>
    <xf numFmtId="3" fontId="8" fillId="0" borderId="31" xfId="54" applyFont="1" applyFill="1" applyBorder="1" applyAlignment="1">
      <alignment horizontal="center" vertical="center" wrapText="1"/>
      <protection/>
    </xf>
    <xf numFmtId="3" fontId="8" fillId="0" borderId="31" xfId="54" applyNumberFormat="1" applyFont="1" applyFill="1" applyBorder="1" applyAlignment="1">
      <alignment horizontal="center" vertical="center"/>
      <protection/>
    </xf>
    <xf numFmtId="3" fontId="8" fillId="0" borderId="32" xfId="54" applyFont="1" applyFill="1" applyBorder="1" applyAlignment="1">
      <alignment vertical="center" wrapText="1"/>
      <protection/>
    </xf>
    <xf numFmtId="3" fontId="3" fillId="0" borderId="33" xfId="54" applyFont="1" applyFill="1" applyBorder="1" applyAlignment="1">
      <alignment vertical="center" wrapText="1"/>
      <protection/>
    </xf>
    <xf numFmtId="49" fontId="11" fillId="0" borderId="30" xfId="54" applyNumberFormat="1" applyFont="1" applyFill="1" applyBorder="1" applyAlignment="1">
      <alignment vertical="center" wrapText="1"/>
      <protection/>
    </xf>
    <xf numFmtId="3" fontId="3" fillId="0" borderId="16" xfId="54" applyFont="1" applyFill="1" applyBorder="1" applyAlignment="1">
      <alignment horizontal="center" vertical="center" wrapText="1"/>
      <protection/>
    </xf>
    <xf numFmtId="3" fontId="3" fillId="0" borderId="17" xfId="54" applyFont="1" applyFill="1" applyBorder="1" applyAlignment="1">
      <alignment vertical="center" wrapText="1"/>
      <protection/>
    </xf>
    <xf numFmtId="3" fontId="8" fillId="0" borderId="34" xfId="54" applyFont="1" applyFill="1" applyBorder="1" applyAlignment="1">
      <alignment horizontal="center" vertical="center" wrapText="1"/>
      <protection/>
    </xf>
    <xf numFmtId="3" fontId="8" fillId="0" borderId="35" xfId="54" applyFont="1" applyFill="1" applyBorder="1" applyAlignment="1">
      <alignment vertical="center" wrapText="1"/>
      <protection/>
    </xf>
    <xf numFmtId="3" fontId="5" fillId="0" borderId="36" xfId="54" applyNumberFormat="1" applyFont="1" applyFill="1" applyBorder="1" applyAlignment="1">
      <alignment vertical="center"/>
      <protection/>
    </xf>
    <xf numFmtId="3" fontId="3" fillId="0" borderId="37" xfId="54" applyFont="1" applyFill="1" applyBorder="1" applyAlignment="1">
      <alignment vertical="center" wrapText="1"/>
      <protection/>
    </xf>
    <xf numFmtId="3" fontId="5" fillId="0" borderId="38" xfId="54" applyNumberFormat="1" applyFont="1" applyFill="1" applyBorder="1" applyAlignment="1">
      <alignment vertical="center"/>
      <protection/>
    </xf>
    <xf numFmtId="3" fontId="4" fillId="0" borderId="39" xfId="57" applyNumberFormat="1" applyFont="1" applyFill="1" applyBorder="1" applyAlignment="1">
      <alignment vertical="center"/>
      <protection/>
    </xf>
    <xf numFmtId="3" fontId="5" fillId="0" borderId="0" xfId="54" applyNumberFormat="1" applyFont="1" applyFill="1" applyBorder="1" applyAlignment="1">
      <alignment vertical="center"/>
      <protection/>
    </xf>
    <xf numFmtId="3" fontId="4" fillId="0" borderId="22" xfId="57" applyNumberFormat="1" applyFont="1" applyFill="1" applyBorder="1" applyAlignment="1">
      <alignment vertical="center"/>
      <protection/>
    </xf>
    <xf numFmtId="3" fontId="5" fillId="0" borderId="40" xfId="54" applyNumberFormat="1" applyFont="1" applyFill="1" applyBorder="1" applyAlignment="1">
      <alignment vertical="center"/>
      <protection/>
    </xf>
    <xf numFmtId="3" fontId="5" fillId="0" borderId="41" xfId="54" applyNumberFormat="1" applyFont="1" applyFill="1" applyBorder="1" applyAlignment="1">
      <alignment vertical="center"/>
      <protection/>
    </xf>
    <xf numFmtId="3" fontId="3" fillId="0" borderId="42" xfId="54" applyNumberFormat="1" applyFont="1" applyFill="1" applyBorder="1" applyAlignment="1">
      <alignment horizontal="center" vertical="center"/>
      <protection/>
    </xf>
    <xf numFmtId="3" fontId="3" fillId="0" borderId="30" xfId="54" applyFont="1" applyFill="1" applyBorder="1" applyAlignment="1">
      <alignment vertical="center" wrapText="1"/>
      <protection/>
    </xf>
    <xf numFmtId="3" fontId="5" fillId="0" borderId="43" xfId="57" applyNumberFormat="1" applyFont="1" applyFill="1" applyBorder="1" applyAlignment="1">
      <alignment vertical="center"/>
      <protection/>
    </xf>
    <xf numFmtId="3" fontId="4" fillId="0" borderId="23" xfId="57" applyNumberFormat="1" applyFont="1" applyFill="1" applyBorder="1" applyAlignment="1">
      <alignment vertical="center"/>
      <protection/>
    </xf>
    <xf numFmtId="3" fontId="5" fillId="0" borderId="39" xfId="57" applyNumberFormat="1" applyFont="1" applyFill="1" applyBorder="1" applyAlignment="1">
      <alignment vertical="center"/>
      <protection/>
    </xf>
    <xf numFmtId="3" fontId="8" fillId="0" borderId="12" xfId="54" applyNumberFormat="1" applyFont="1" applyFill="1" applyBorder="1" applyAlignment="1">
      <alignment horizontal="center" vertical="center"/>
      <protection/>
    </xf>
    <xf numFmtId="3" fontId="4" fillId="0" borderId="41" xfId="54" applyNumberFormat="1" applyFont="1" applyFill="1" applyBorder="1" applyAlignment="1">
      <alignment vertical="center"/>
      <protection/>
    </xf>
    <xf numFmtId="3" fontId="8" fillId="0" borderId="44" xfId="54" applyFont="1" applyFill="1" applyBorder="1" applyAlignment="1">
      <alignment horizontal="center" vertical="center" wrapText="1"/>
      <protection/>
    </xf>
    <xf numFmtId="3" fontId="8" fillId="0" borderId="45" xfId="54" applyFont="1" applyFill="1" applyBorder="1" applyAlignment="1">
      <alignment vertical="center" wrapText="1"/>
      <protection/>
    </xf>
    <xf numFmtId="3" fontId="5" fillId="0" borderId="46" xfId="54" applyNumberFormat="1" applyFont="1" applyFill="1" applyBorder="1" applyAlignment="1">
      <alignment vertical="center"/>
      <protection/>
    </xf>
    <xf numFmtId="3" fontId="4" fillId="0" borderId="47" xfId="54" applyNumberFormat="1" applyFont="1" applyFill="1" applyBorder="1" applyAlignment="1">
      <alignment vertical="center"/>
      <protection/>
    </xf>
    <xf numFmtId="3" fontId="4" fillId="0" borderId="39" xfId="54" applyNumberFormat="1" applyFont="1" applyFill="1" applyBorder="1" applyAlignment="1">
      <alignment vertical="center"/>
      <protection/>
    </xf>
    <xf numFmtId="3" fontId="3" fillId="0" borderId="19" xfId="54" applyFont="1" applyFill="1" applyBorder="1" applyAlignment="1">
      <alignment horizontal="center" vertical="center" wrapText="1"/>
      <protection/>
    </xf>
    <xf numFmtId="0" fontId="3" fillId="0" borderId="0" xfId="57" applyFont="1" applyFill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>
      <alignment/>
      <protection/>
    </xf>
    <xf numFmtId="3" fontId="8" fillId="0" borderId="0" xfId="54" applyFont="1" applyFill="1">
      <alignment vertical="center"/>
      <protection/>
    </xf>
    <xf numFmtId="3" fontId="9" fillId="0" borderId="0" xfId="54" applyFont="1" applyFill="1" applyAlignment="1">
      <alignment horizontal="right"/>
      <protection/>
    </xf>
    <xf numFmtId="3" fontId="5" fillId="0" borderId="0" xfId="54" applyFont="1" applyFill="1" applyAlignment="1">
      <alignment horizontal="right"/>
      <protection/>
    </xf>
    <xf numFmtId="3" fontId="10" fillId="0" borderId="0" xfId="54" applyFont="1" applyFill="1" applyAlignment="1">
      <alignment horizontal="right"/>
      <protection/>
    </xf>
    <xf numFmtId="3" fontId="8" fillId="0" borderId="48" xfId="54" applyFont="1" applyFill="1" applyBorder="1" applyAlignment="1">
      <alignment horizontal="center" vertical="center"/>
      <protection/>
    </xf>
    <xf numFmtId="3" fontId="8" fillId="0" borderId="11" xfId="54" applyFont="1" applyFill="1" applyBorder="1" applyAlignment="1">
      <alignment horizontal="center" vertical="top"/>
      <protection/>
    </xf>
    <xf numFmtId="3" fontId="5" fillId="0" borderId="49" xfId="58" applyFont="1" applyFill="1" applyBorder="1" applyAlignment="1">
      <alignment horizontal="center" vertical="center" wrapText="1"/>
      <protection/>
    </xf>
    <xf numFmtId="3" fontId="8" fillId="0" borderId="44" xfId="54" applyFont="1" applyFill="1" applyBorder="1" applyAlignment="1">
      <alignment horizontal="center" vertical="center"/>
      <protection/>
    </xf>
    <xf numFmtId="3" fontId="8" fillId="0" borderId="45" xfId="54" applyFont="1" applyFill="1" applyBorder="1" applyAlignment="1">
      <alignment horizontal="center" vertical="center"/>
      <protection/>
    </xf>
    <xf numFmtId="3" fontId="5" fillId="0" borderId="38" xfId="54" applyFont="1" applyFill="1" applyBorder="1" applyAlignment="1">
      <alignment horizontal="center" vertical="center"/>
      <protection/>
    </xf>
    <xf numFmtId="3" fontId="3" fillId="0" borderId="50" xfId="54" applyFont="1" applyFill="1" applyBorder="1" applyAlignment="1">
      <alignment horizontal="center" vertical="center" wrapText="1"/>
      <protection/>
    </xf>
    <xf numFmtId="3" fontId="3" fillId="0" borderId="51" xfId="54" applyFont="1" applyFill="1" applyBorder="1" applyAlignment="1">
      <alignment vertical="center" wrapText="1"/>
      <protection/>
    </xf>
    <xf numFmtId="3" fontId="4" fillId="0" borderId="52" xfId="54" applyNumberFormat="1" applyFont="1" applyFill="1" applyBorder="1" applyAlignment="1">
      <alignment vertical="center"/>
      <protection/>
    </xf>
    <xf numFmtId="3" fontId="3" fillId="0" borderId="50" xfId="54" applyFont="1" applyFill="1" applyBorder="1" applyAlignment="1">
      <alignment horizontal="center" vertical="center"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3" fillId="0" borderId="53" xfId="57" applyFont="1" applyFill="1" applyBorder="1" applyAlignment="1">
      <alignment vertical="center" wrapText="1"/>
      <protection/>
    </xf>
    <xf numFmtId="3" fontId="3" fillId="0" borderId="12" xfId="54" applyFont="1" applyFill="1" applyBorder="1" applyAlignment="1">
      <alignment horizontal="center" vertical="center"/>
      <protection/>
    </xf>
    <xf numFmtId="3" fontId="8" fillId="0" borderId="54" xfId="54" applyFont="1" applyFill="1" applyBorder="1" applyAlignment="1">
      <alignment horizontal="center" vertical="center" wrapText="1"/>
      <protection/>
    </xf>
    <xf numFmtId="3" fontId="3" fillId="0" borderId="55" xfId="54" applyFont="1" applyFill="1" applyBorder="1" applyAlignment="1">
      <alignment vertical="center" wrapText="1"/>
      <protection/>
    </xf>
    <xf numFmtId="3" fontId="3" fillId="0" borderId="0" xfId="54" applyFont="1" applyFill="1" applyBorder="1" applyAlignment="1">
      <alignment vertical="center" wrapText="1"/>
      <protection/>
    </xf>
    <xf numFmtId="3" fontId="4" fillId="0" borderId="0" xfId="54" applyFont="1" applyFill="1" applyBorder="1" applyAlignment="1">
      <alignment vertical="center" wrapText="1"/>
      <protection/>
    </xf>
    <xf numFmtId="0" fontId="3" fillId="0" borderId="0" xfId="57" applyFont="1" applyFill="1" applyAlignment="1">
      <alignment horizontal="center"/>
      <protection/>
    </xf>
    <xf numFmtId="3" fontId="4" fillId="0" borderId="0" xfId="57" applyNumberFormat="1" applyFont="1" applyFill="1">
      <alignment/>
      <protection/>
    </xf>
    <xf numFmtId="0" fontId="8" fillId="0" borderId="0" xfId="57" applyFont="1" applyFill="1" applyAlignment="1">
      <alignment vertical="center"/>
      <protection/>
    </xf>
    <xf numFmtId="0" fontId="3" fillId="0" borderId="55" xfId="57" applyFont="1" applyFill="1" applyBorder="1">
      <alignment/>
      <protection/>
    </xf>
    <xf numFmtId="3" fontId="8" fillId="0" borderId="56" xfId="54" applyFont="1" applyFill="1" applyBorder="1" applyAlignment="1">
      <alignment horizontal="center" vertical="center"/>
      <protection/>
    </xf>
    <xf numFmtId="3" fontId="5" fillId="0" borderId="57" xfId="54" applyFont="1" applyFill="1" applyBorder="1" applyAlignment="1">
      <alignment horizontal="center" vertical="center"/>
      <protection/>
    </xf>
    <xf numFmtId="3" fontId="5" fillId="0" borderId="58" xfId="54" applyFont="1" applyFill="1" applyBorder="1" applyAlignment="1">
      <alignment horizontal="center" vertical="center"/>
      <protection/>
    </xf>
    <xf numFmtId="0" fontId="3" fillId="0" borderId="55" xfId="57" applyFont="1" applyFill="1" applyBorder="1" applyAlignment="1">
      <alignment vertical="center"/>
      <protection/>
    </xf>
    <xf numFmtId="3" fontId="3" fillId="0" borderId="29" xfId="54" applyFont="1" applyFill="1" applyBorder="1" applyAlignment="1">
      <alignment vertical="center" wrapText="1"/>
      <protection/>
    </xf>
    <xf numFmtId="3" fontId="3" fillId="0" borderId="59" xfId="54" applyFont="1" applyFill="1" applyBorder="1" applyAlignment="1">
      <alignment vertical="center" wrapText="1"/>
      <protection/>
    </xf>
    <xf numFmtId="3" fontId="3" fillId="0" borderId="60" xfId="54" applyFont="1" applyFill="1" applyBorder="1" applyAlignment="1">
      <alignment vertical="center" wrapText="1"/>
      <protection/>
    </xf>
    <xf numFmtId="0" fontId="4" fillId="0" borderId="0" xfId="57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3" fontId="4" fillId="0" borderId="61" xfId="57" applyNumberFormat="1" applyFont="1" applyFill="1" applyBorder="1" applyAlignment="1">
      <alignment vertical="center"/>
      <protection/>
    </xf>
    <xf numFmtId="3" fontId="5" fillId="0" borderId="62" xfId="57" applyNumberFormat="1" applyFont="1" applyFill="1" applyBorder="1" applyAlignment="1">
      <alignment vertical="center"/>
      <protection/>
    </xf>
    <xf numFmtId="3" fontId="4" fillId="0" borderId="14" xfId="54" applyNumberFormat="1" applyFont="1" applyFill="1" applyBorder="1" applyAlignment="1">
      <alignment vertical="center" wrapText="1"/>
      <protection/>
    </xf>
    <xf numFmtId="0" fontId="8" fillId="0" borderId="0" xfId="57" applyFont="1" applyFill="1" applyBorder="1" applyAlignment="1">
      <alignment vertical="center"/>
      <protection/>
    </xf>
    <xf numFmtId="3" fontId="4" fillId="0" borderId="0" xfId="54" applyNumberFormat="1" applyFont="1" applyFill="1" applyBorder="1" applyAlignment="1">
      <alignment vertical="center" wrapText="1"/>
      <protection/>
    </xf>
    <xf numFmtId="3" fontId="5" fillId="0" borderId="0" xfId="57" applyNumberFormat="1" applyFont="1" applyFill="1">
      <alignment/>
      <protection/>
    </xf>
    <xf numFmtId="3" fontId="5" fillId="0" borderId="63" xfId="54" applyNumberFormat="1" applyFont="1" applyFill="1" applyBorder="1" applyAlignment="1">
      <alignment vertical="center"/>
      <protection/>
    </xf>
    <xf numFmtId="3" fontId="5" fillId="0" borderId="57" xfId="54" applyNumberFormat="1" applyFont="1" applyFill="1" applyBorder="1" applyAlignment="1">
      <alignment vertical="center"/>
      <protection/>
    </xf>
    <xf numFmtId="3" fontId="5" fillId="0" borderId="64" xfId="54" applyNumberFormat="1" applyFont="1" applyFill="1" applyBorder="1" applyAlignment="1">
      <alignment vertical="center"/>
      <protection/>
    </xf>
    <xf numFmtId="3" fontId="8" fillId="0" borderId="65" xfId="54" applyFont="1" applyFill="1" applyBorder="1" applyAlignment="1">
      <alignment horizontal="center" vertical="center"/>
      <protection/>
    </xf>
    <xf numFmtId="3" fontId="8" fillId="0" borderId="66" xfId="54" applyFont="1" applyFill="1" applyBorder="1" applyAlignment="1">
      <alignment horizontal="center" vertical="top"/>
      <protection/>
    </xf>
    <xf numFmtId="3" fontId="8" fillId="0" borderId="58" xfId="54" applyFont="1" applyFill="1" applyBorder="1" applyAlignment="1">
      <alignment horizontal="center" vertical="center"/>
      <protection/>
    </xf>
    <xf numFmtId="3" fontId="5" fillId="0" borderId="67" xfId="58" applyFont="1" applyFill="1" applyBorder="1" applyAlignment="1">
      <alignment horizontal="center" vertical="center" wrapText="1"/>
      <protection/>
    </xf>
    <xf numFmtId="3" fontId="5" fillId="0" borderId="68" xfId="54" applyFont="1" applyFill="1" applyBorder="1" applyAlignment="1">
      <alignment horizontal="center" vertical="center"/>
      <protection/>
    </xf>
    <xf numFmtId="3" fontId="5" fillId="0" borderId="69" xfId="54" applyFont="1" applyFill="1" applyBorder="1" applyAlignment="1">
      <alignment horizontal="center" vertical="center"/>
      <protection/>
    </xf>
    <xf numFmtId="3" fontId="3" fillId="0" borderId="70" xfId="54" applyFont="1" applyFill="1" applyBorder="1" applyAlignment="1">
      <alignment horizontal="center" vertical="center" wrapText="1"/>
      <protection/>
    </xf>
    <xf numFmtId="3" fontId="8" fillId="0" borderId="71" xfId="54" applyFont="1" applyFill="1" applyBorder="1" applyAlignment="1">
      <alignment horizontal="center" vertical="center"/>
      <protection/>
    </xf>
    <xf numFmtId="3" fontId="8" fillId="0" borderId="72" xfId="54" applyFont="1" applyFill="1" applyBorder="1" applyAlignment="1">
      <alignment horizontal="center" vertical="center"/>
      <protection/>
    </xf>
    <xf numFmtId="3" fontId="8" fillId="0" borderId="73" xfId="54" applyFont="1" applyFill="1" applyBorder="1" applyAlignment="1">
      <alignment horizontal="center" vertical="center"/>
      <protection/>
    </xf>
    <xf numFmtId="3" fontId="5" fillId="0" borderId="74" xfId="54" applyFont="1" applyFill="1" applyBorder="1" applyAlignment="1">
      <alignment horizontal="center" vertical="center"/>
      <protection/>
    </xf>
    <xf numFmtId="3" fontId="8" fillId="0" borderId="75" xfId="54" applyFont="1" applyFill="1" applyBorder="1" applyAlignment="1">
      <alignment horizontal="center" vertical="center"/>
      <protection/>
    </xf>
    <xf numFmtId="3" fontId="5" fillId="0" borderId="76" xfId="54" applyFont="1" applyFill="1" applyBorder="1" applyAlignment="1">
      <alignment horizontal="center" vertical="center"/>
      <protection/>
    </xf>
    <xf numFmtId="3" fontId="3" fillId="0" borderId="77" xfId="54" applyFont="1" applyFill="1" applyBorder="1" applyAlignment="1">
      <alignment horizontal="center" vertical="center"/>
      <protection/>
    </xf>
    <xf numFmtId="3" fontId="4" fillId="0" borderId="78" xfId="57" applyNumberFormat="1" applyFont="1" applyFill="1" applyBorder="1" applyAlignment="1">
      <alignment vertical="center"/>
      <protection/>
    </xf>
    <xf numFmtId="0" fontId="3" fillId="0" borderId="79" xfId="57" applyFont="1" applyFill="1" applyBorder="1" applyAlignment="1">
      <alignment vertical="center"/>
      <protection/>
    </xf>
    <xf numFmtId="3" fontId="4" fillId="0" borderId="80" xfId="57" applyNumberFormat="1" applyFont="1" applyFill="1" applyBorder="1" applyAlignment="1">
      <alignment vertical="center"/>
      <protection/>
    </xf>
    <xf numFmtId="3" fontId="3" fillId="0" borderId="81" xfId="54" applyFont="1" applyFill="1" applyBorder="1" applyAlignment="1">
      <alignment horizontal="center" vertical="center" wrapText="1"/>
      <protection/>
    </xf>
    <xf numFmtId="0" fontId="3" fillId="0" borderId="0" xfId="57" applyFont="1" applyFill="1" applyAlignment="1">
      <alignment horizontal="center" vertical="center"/>
      <protection/>
    </xf>
    <xf numFmtId="0" fontId="8" fillId="0" borderId="64" xfId="57" applyFont="1" applyFill="1" applyBorder="1" applyAlignment="1">
      <alignment horizontal="center" vertical="center"/>
      <protection/>
    </xf>
    <xf numFmtId="3" fontId="4" fillId="0" borderId="82" xfId="54" applyNumberFormat="1" applyFont="1" applyFill="1" applyBorder="1" applyAlignment="1">
      <alignment vertical="center"/>
      <protection/>
    </xf>
    <xf numFmtId="0" fontId="7" fillId="0" borderId="0" xfId="57" applyFont="1" applyFill="1" applyAlignment="1">
      <alignment/>
      <protection/>
    </xf>
    <xf numFmtId="0" fontId="4" fillId="0" borderId="83" xfId="57" applyFont="1" applyFill="1" applyBorder="1" applyAlignment="1">
      <alignment vertical="center"/>
      <protection/>
    </xf>
    <xf numFmtId="3" fontId="8" fillId="0" borderId="38" xfId="54" applyFont="1" applyFill="1" applyBorder="1" applyAlignment="1">
      <alignment horizontal="center" vertical="center" wrapText="1"/>
      <protection/>
    </xf>
    <xf numFmtId="3" fontId="8" fillId="0" borderId="82" xfId="54" applyNumberFormat="1" applyFont="1" applyFill="1" applyBorder="1" applyAlignment="1">
      <alignment horizontal="center" vertical="center"/>
      <protection/>
    </xf>
    <xf numFmtId="3" fontId="0" fillId="0" borderId="82" xfId="54" applyNumberFormat="1" applyFont="1" applyFill="1" applyBorder="1" applyAlignment="1">
      <alignment vertical="center"/>
      <protection/>
    </xf>
    <xf numFmtId="3" fontId="8" fillId="0" borderId="84" xfId="54" applyFont="1" applyFill="1" applyBorder="1" applyAlignment="1">
      <alignment vertical="center" wrapText="1"/>
      <protection/>
    </xf>
    <xf numFmtId="3" fontId="4" fillId="0" borderId="63" xfId="54" applyNumberFormat="1" applyFont="1" applyFill="1" applyBorder="1" applyAlignment="1">
      <alignment vertical="center"/>
      <protection/>
    </xf>
    <xf numFmtId="3" fontId="4" fillId="0" borderId="85" xfId="54" applyNumberFormat="1" applyFont="1" applyFill="1" applyBorder="1" applyAlignment="1">
      <alignment vertical="center"/>
      <protection/>
    </xf>
    <xf numFmtId="3" fontId="3" fillId="0" borderId="14" xfId="54" applyFont="1" applyFill="1" applyBorder="1" applyAlignment="1">
      <alignment horizontal="center" vertical="center"/>
      <protection/>
    </xf>
    <xf numFmtId="3" fontId="3" fillId="0" borderId="86" xfId="54" applyNumberFormat="1" applyFont="1" applyFill="1" applyBorder="1" applyAlignment="1">
      <alignment horizontal="center" vertical="center"/>
      <protection/>
    </xf>
    <xf numFmtId="3" fontId="8" fillId="0" borderId="87" xfId="54" applyNumberFormat="1" applyFont="1" applyFill="1" applyBorder="1" applyAlignment="1">
      <alignment horizontal="center" vertical="center"/>
      <protection/>
    </xf>
    <xf numFmtId="3" fontId="4" fillId="0" borderId="88" xfId="54" applyNumberFormat="1" applyFont="1" applyFill="1" applyBorder="1" applyAlignment="1">
      <alignment vertical="center"/>
      <protection/>
    </xf>
    <xf numFmtId="3" fontId="3" fillId="0" borderId="14" xfId="54" applyNumberFormat="1" applyFont="1" applyFill="1" applyBorder="1" applyAlignment="1">
      <alignment horizontal="center" vertical="center"/>
      <protection/>
    </xf>
    <xf numFmtId="3" fontId="8" fillId="0" borderId="89" xfId="54" applyFont="1" applyFill="1" applyBorder="1" applyAlignment="1">
      <alignment vertical="center" wrapText="1"/>
      <protection/>
    </xf>
    <xf numFmtId="3" fontId="4" fillId="0" borderId="78" xfId="54" applyNumberFormat="1" applyFont="1" applyFill="1" applyBorder="1" applyAlignment="1">
      <alignment vertical="center"/>
      <protection/>
    </xf>
    <xf numFmtId="3" fontId="5" fillId="0" borderId="90" xfId="54" applyNumberFormat="1" applyFont="1" applyFill="1" applyBorder="1" applyAlignment="1">
      <alignment vertical="center"/>
      <protection/>
    </xf>
    <xf numFmtId="3" fontId="5" fillId="0" borderId="91" xfId="54" applyNumberFormat="1" applyFont="1" applyFill="1" applyBorder="1" applyAlignment="1">
      <alignment vertical="center"/>
      <protection/>
    </xf>
    <xf numFmtId="3" fontId="5" fillId="0" borderId="92" xfId="54" applyNumberFormat="1" applyFont="1" applyFill="1" applyBorder="1" applyAlignment="1">
      <alignment vertical="center"/>
      <protection/>
    </xf>
    <xf numFmtId="3" fontId="8" fillId="0" borderId="30" xfId="54" applyFont="1" applyFill="1" applyBorder="1" applyAlignment="1">
      <alignment horizontal="left" vertical="center" wrapText="1"/>
      <protection/>
    </xf>
    <xf numFmtId="3" fontId="8" fillId="0" borderId="90" xfId="54" applyFont="1" applyFill="1" applyBorder="1" applyAlignment="1">
      <alignment horizontal="center" vertical="center" wrapText="1"/>
      <protection/>
    </xf>
    <xf numFmtId="3" fontId="8" fillId="0" borderId="93" xfId="54" applyFont="1" applyFill="1" applyBorder="1" applyAlignment="1">
      <alignment vertical="center" wrapText="1"/>
      <protection/>
    </xf>
    <xf numFmtId="3" fontId="5" fillId="0" borderId="94" xfId="54" applyNumberFormat="1" applyFont="1" applyFill="1" applyBorder="1" applyAlignment="1">
      <alignment vertical="center"/>
      <protection/>
    </xf>
    <xf numFmtId="3" fontId="5" fillId="0" borderId="95" xfId="54" applyNumberFormat="1" applyFont="1" applyFill="1" applyBorder="1" applyAlignment="1">
      <alignment vertical="center"/>
      <protection/>
    </xf>
    <xf numFmtId="3" fontId="5" fillId="0" borderId="60" xfId="54" applyNumberFormat="1" applyFont="1" applyFill="1" applyBorder="1" applyAlignment="1">
      <alignment vertical="center"/>
      <protection/>
    </xf>
    <xf numFmtId="0" fontId="4" fillId="0" borderId="96" xfId="57" applyFont="1" applyFill="1" applyBorder="1" applyAlignment="1">
      <alignment vertical="center"/>
      <protection/>
    </xf>
    <xf numFmtId="3" fontId="3" fillId="0" borderId="97" xfId="54" applyFont="1" applyFill="1" applyBorder="1" applyAlignment="1">
      <alignment vertical="center" wrapText="1"/>
      <protection/>
    </xf>
    <xf numFmtId="3" fontId="5" fillId="0" borderId="98" xfId="54" applyNumberFormat="1" applyFont="1" applyFill="1" applyBorder="1" applyAlignment="1">
      <alignment vertical="center"/>
      <protection/>
    </xf>
    <xf numFmtId="3" fontId="8" fillId="0" borderId="97" xfId="54" applyFont="1" applyFill="1" applyBorder="1" applyAlignment="1">
      <alignment vertical="center" wrapText="1"/>
      <protection/>
    </xf>
    <xf numFmtId="3" fontId="3" fillId="0" borderId="99" xfId="54" applyNumberFormat="1" applyFont="1" applyFill="1" applyBorder="1" applyAlignment="1">
      <alignment horizontal="center" vertical="center"/>
      <protection/>
    </xf>
    <xf numFmtId="3" fontId="5" fillId="0" borderId="100" xfId="54" applyNumberFormat="1" applyFont="1" applyFill="1" applyBorder="1" applyAlignment="1">
      <alignment vertical="center"/>
      <protection/>
    </xf>
    <xf numFmtId="3" fontId="5" fillId="0" borderId="101" xfId="54" applyNumberFormat="1" applyFont="1" applyFill="1" applyBorder="1" applyAlignment="1">
      <alignment vertical="center"/>
      <protection/>
    </xf>
    <xf numFmtId="3" fontId="5" fillId="0" borderId="102" xfId="54" applyNumberFormat="1" applyFont="1" applyFill="1" applyBorder="1" applyAlignment="1">
      <alignment vertical="center"/>
      <protection/>
    </xf>
    <xf numFmtId="3" fontId="5" fillId="0" borderId="103" xfId="54" applyNumberFormat="1" applyFont="1" applyFill="1" applyBorder="1" applyAlignment="1">
      <alignment vertical="center"/>
      <protection/>
    </xf>
    <xf numFmtId="3" fontId="8" fillId="0" borderId="48" xfId="54" applyFont="1" applyFill="1" applyBorder="1" applyAlignment="1">
      <alignment vertical="center" wrapText="1"/>
      <protection/>
    </xf>
    <xf numFmtId="3" fontId="5" fillId="0" borderId="104" xfId="54" applyNumberFormat="1" applyFont="1" applyFill="1" applyBorder="1" applyAlignment="1">
      <alignment vertical="center"/>
      <protection/>
    </xf>
    <xf numFmtId="3" fontId="4" fillId="0" borderId="105" xfId="57" applyNumberFormat="1" applyFont="1" applyFill="1" applyBorder="1" applyAlignment="1">
      <alignment vertical="center"/>
      <protection/>
    </xf>
    <xf numFmtId="3" fontId="3" fillId="0" borderId="65" xfId="54" applyFont="1" applyFill="1" applyBorder="1" applyAlignment="1">
      <alignment vertical="center" wrapText="1"/>
      <protection/>
    </xf>
    <xf numFmtId="3" fontId="5" fillId="0" borderId="106" xfId="54" applyNumberFormat="1" applyFont="1" applyFill="1" applyBorder="1" applyAlignment="1">
      <alignment vertical="center"/>
      <protection/>
    </xf>
    <xf numFmtId="3" fontId="8" fillId="0" borderId="107" xfId="54" applyFont="1" applyFill="1" applyBorder="1" applyAlignment="1">
      <alignment vertical="center" wrapText="1"/>
      <protection/>
    </xf>
    <xf numFmtId="3" fontId="3" fillId="0" borderId="108" xfId="54" applyFont="1" applyFill="1" applyBorder="1" applyAlignment="1">
      <alignment vertical="center" wrapText="1"/>
      <protection/>
    </xf>
    <xf numFmtId="3" fontId="3" fillId="0" borderId="109" xfId="54" applyFont="1" applyFill="1" applyBorder="1" applyAlignment="1">
      <alignment horizontal="center" vertical="center" wrapText="1"/>
      <protection/>
    </xf>
    <xf numFmtId="3" fontId="3" fillId="0" borderId="110" xfId="54" applyFont="1" applyFill="1" applyBorder="1" applyAlignment="1">
      <alignment vertical="center" wrapText="1"/>
      <protection/>
    </xf>
    <xf numFmtId="3" fontId="4" fillId="0" borderId="111" xfId="54" applyNumberFormat="1" applyFont="1" applyFill="1" applyBorder="1" applyAlignment="1">
      <alignment vertical="center"/>
      <protection/>
    </xf>
    <xf numFmtId="3" fontId="3" fillId="0" borderId="112" xfId="54" applyFont="1" applyFill="1" applyBorder="1" applyAlignment="1">
      <alignment horizontal="center" vertical="center" wrapText="1"/>
      <protection/>
    </xf>
    <xf numFmtId="3" fontId="3" fillId="0" borderId="113" xfId="54" applyFont="1" applyFill="1" applyBorder="1" applyAlignment="1">
      <alignment vertical="center" wrapText="1"/>
      <protection/>
    </xf>
    <xf numFmtId="3" fontId="4" fillId="0" borderId="114" xfId="54" applyNumberFormat="1" applyFont="1" applyFill="1" applyBorder="1" applyAlignment="1">
      <alignment vertical="center"/>
      <protection/>
    </xf>
    <xf numFmtId="3" fontId="3" fillId="0" borderId="115" xfId="54" applyFont="1" applyFill="1" applyBorder="1" applyAlignment="1">
      <alignment horizontal="center" vertical="center" wrapText="1"/>
      <protection/>
    </xf>
    <xf numFmtId="3" fontId="3" fillId="0" borderId="116" xfId="54" applyFont="1" applyFill="1" applyBorder="1" applyAlignment="1">
      <alignment horizontal="center" vertical="center" wrapText="1"/>
      <protection/>
    </xf>
    <xf numFmtId="3" fontId="8" fillId="0" borderId="117" xfId="54" applyFont="1" applyFill="1" applyBorder="1" applyAlignment="1">
      <alignment horizontal="center" vertical="center" wrapText="1"/>
      <protection/>
    </xf>
    <xf numFmtId="3" fontId="3" fillId="0" borderId="53" xfId="54" applyFont="1" applyFill="1" applyBorder="1" applyAlignment="1">
      <alignment vertical="center" wrapText="1"/>
      <protection/>
    </xf>
    <xf numFmtId="3" fontId="4" fillId="0" borderId="115" xfId="54" applyNumberFormat="1" applyFont="1" applyFill="1" applyBorder="1" applyAlignment="1">
      <alignment vertical="center"/>
      <protection/>
    </xf>
    <xf numFmtId="3" fontId="4" fillId="0" borderId="118" xfId="54" applyNumberFormat="1" applyFont="1" applyFill="1" applyBorder="1" applyAlignment="1">
      <alignment vertical="center"/>
      <protection/>
    </xf>
    <xf numFmtId="3" fontId="8" fillId="0" borderId="45" xfId="54" applyFont="1" applyFill="1" applyBorder="1" applyAlignment="1">
      <alignment horizontal="left" vertical="center" wrapText="1"/>
      <protection/>
    </xf>
    <xf numFmtId="3" fontId="8" fillId="0" borderId="101" xfId="54" applyFont="1" applyFill="1" applyBorder="1" applyAlignment="1">
      <alignment vertical="center" wrapText="1"/>
      <protection/>
    </xf>
    <xf numFmtId="3" fontId="5" fillId="0" borderId="119" xfId="54" applyNumberFormat="1" applyFont="1" applyFill="1" applyBorder="1" applyAlignment="1">
      <alignment vertical="center"/>
      <protection/>
    </xf>
    <xf numFmtId="3" fontId="8" fillId="0" borderId="93" xfId="54" applyFont="1" applyFill="1" applyBorder="1" applyAlignment="1">
      <alignment horizontal="left" vertical="center" wrapText="1"/>
      <protection/>
    </xf>
    <xf numFmtId="3" fontId="3" fillId="0" borderId="42" xfId="54" applyFont="1" applyFill="1" applyBorder="1" applyAlignment="1">
      <alignment horizontal="center" vertical="center" wrapText="1"/>
      <protection/>
    </xf>
    <xf numFmtId="3" fontId="3" fillId="0" borderId="118" xfId="54" applyFont="1" applyFill="1" applyBorder="1" applyAlignment="1">
      <alignment horizontal="center" vertical="center" wrapText="1"/>
      <protection/>
    </xf>
    <xf numFmtId="3" fontId="3" fillId="0" borderId="120" xfId="54" applyFont="1" applyFill="1" applyBorder="1" applyAlignment="1">
      <alignment vertical="center" wrapText="1"/>
      <protection/>
    </xf>
    <xf numFmtId="3" fontId="8" fillId="0" borderId="121" xfId="54" applyFont="1" applyFill="1" applyBorder="1" applyAlignment="1">
      <alignment horizontal="center" vertical="center" wrapText="1"/>
      <protection/>
    </xf>
    <xf numFmtId="3" fontId="8" fillId="0" borderId="101" xfId="54" applyNumberFormat="1" applyFont="1" applyFill="1" applyBorder="1" applyAlignment="1">
      <alignment horizontal="center" vertical="center"/>
      <protection/>
    </xf>
    <xf numFmtId="3" fontId="8" fillId="0" borderId="119" xfId="54" applyFont="1" applyFill="1" applyBorder="1" applyAlignment="1">
      <alignment vertical="center" wrapText="1"/>
      <protection/>
    </xf>
    <xf numFmtId="3" fontId="8" fillId="0" borderId="122" xfId="54" applyFont="1" applyFill="1" applyBorder="1" applyAlignment="1">
      <alignment vertical="center" wrapText="1"/>
      <protection/>
    </xf>
    <xf numFmtId="3" fontId="5" fillId="0" borderId="123" xfId="54" applyFont="1" applyFill="1" applyBorder="1" applyAlignment="1">
      <alignment horizontal="center"/>
      <protection/>
    </xf>
    <xf numFmtId="3" fontId="3" fillId="0" borderId="124" xfId="54" applyNumberFormat="1" applyFont="1" applyFill="1" applyBorder="1" applyAlignment="1">
      <alignment horizontal="center" vertical="center"/>
      <protection/>
    </xf>
    <xf numFmtId="3" fontId="3" fillId="0" borderId="125" xfId="54" applyNumberFormat="1" applyFont="1" applyFill="1" applyBorder="1" applyAlignment="1">
      <alignment horizontal="center" vertical="center"/>
      <protection/>
    </xf>
    <xf numFmtId="3" fontId="3" fillId="0" borderId="14" xfId="54" applyNumberFormat="1" applyFont="1" applyFill="1" applyBorder="1" applyAlignment="1">
      <alignment vertical="center"/>
      <protection/>
    </xf>
    <xf numFmtId="3" fontId="3" fillId="0" borderId="15" xfId="54" applyNumberFormat="1" applyFont="1" applyFill="1" applyBorder="1" applyAlignment="1">
      <alignment vertical="center"/>
      <protection/>
    </xf>
    <xf numFmtId="3" fontId="0" fillId="0" borderId="0" xfId="0" applyFont="1" applyAlignment="1">
      <alignment vertical="center"/>
    </xf>
    <xf numFmtId="3" fontId="3" fillId="0" borderId="86" xfId="57" applyNumberFormat="1" applyFont="1" applyFill="1" applyBorder="1" applyAlignment="1">
      <alignment vertical="center"/>
      <protection/>
    </xf>
    <xf numFmtId="3" fontId="3" fillId="0" borderId="80" xfId="57" applyNumberFormat="1" applyFont="1" applyFill="1" applyBorder="1" applyAlignment="1">
      <alignment vertical="center"/>
      <protection/>
    </xf>
    <xf numFmtId="3" fontId="8" fillId="0" borderId="99" xfId="54" applyNumberFormat="1" applyFont="1" applyFill="1" applyBorder="1" applyAlignment="1">
      <alignment vertical="center"/>
      <protection/>
    </xf>
    <xf numFmtId="3" fontId="8" fillId="0" borderId="87" xfId="54" applyNumberFormat="1" applyFont="1" applyFill="1" applyBorder="1" applyAlignment="1">
      <alignment vertical="center"/>
      <protection/>
    </xf>
    <xf numFmtId="3" fontId="3" fillId="0" borderId="126" xfId="54" applyNumberFormat="1" applyFont="1" applyFill="1" applyBorder="1" applyAlignment="1">
      <alignment vertical="center"/>
      <protection/>
    </xf>
    <xf numFmtId="3" fontId="8" fillId="0" borderId="127" xfId="54" applyNumberFormat="1" applyFont="1" applyFill="1" applyBorder="1" applyAlignment="1">
      <alignment vertical="center"/>
      <protection/>
    </xf>
    <xf numFmtId="3" fontId="8" fillId="0" borderId="128" xfId="54" applyNumberFormat="1" applyFont="1" applyFill="1" applyBorder="1" applyAlignment="1">
      <alignment vertical="center"/>
      <protection/>
    </xf>
    <xf numFmtId="3" fontId="3" fillId="0" borderId="21" xfId="54" applyNumberFormat="1" applyFont="1" applyFill="1" applyBorder="1" applyAlignment="1">
      <alignment vertical="center"/>
      <protection/>
    </xf>
    <xf numFmtId="3" fontId="3" fillId="0" borderId="22" xfId="54" applyNumberFormat="1" applyFont="1" applyFill="1" applyBorder="1" applyAlignment="1">
      <alignment vertical="center"/>
      <protection/>
    </xf>
    <xf numFmtId="3" fontId="8" fillId="0" borderId="129" xfId="54" applyNumberFormat="1" applyFont="1" applyFill="1" applyBorder="1" applyAlignment="1">
      <alignment vertical="center"/>
      <protection/>
    </xf>
    <xf numFmtId="3" fontId="8" fillId="0" borderId="0" xfId="54" applyNumberFormat="1" applyFont="1" applyFill="1" applyBorder="1" applyAlignment="1">
      <alignment vertical="center"/>
      <protection/>
    </xf>
    <xf numFmtId="3" fontId="8" fillId="0" borderId="23" xfId="54" applyNumberFormat="1" applyFont="1" applyFill="1" applyBorder="1" applyAlignment="1">
      <alignment vertical="center"/>
      <protection/>
    </xf>
    <xf numFmtId="3" fontId="8" fillId="0" borderId="21" xfId="54" applyFont="1" applyFill="1" applyBorder="1" applyAlignment="1">
      <alignment vertical="center" wrapText="1"/>
      <protection/>
    </xf>
    <xf numFmtId="3" fontId="8" fillId="0" borderId="39" xfId="54" applyFont="1" applyFill="1" applyBorder="1" applyAlignment="1">
      <alignment vertical="center" wrapText="1"/>
      <protection/>
    </xf>
    <xf numFmtId="3" fontId="8" fillId="0" borderId="94" xfId="54" applyNumberFormat="1" applyFont="1" applyFill="1" applyBorder="1" applyAlignment="1">
      <alignment vertical="center"/>
      <protection/>
    </xf>
    <xf numFmtId="3" fontId="8" fillId="0" borderId="78" xfId="54" applyFont="1" applyFill="1" applyBorder="1" applyAlignment="1">
      <alignment vertical="center" wrapText="1"/>
      <protection/>
    </xf>
    <xf numFmtId="3" fontId="8" fillId="0" borderId="130" xfId="54" applyNumberFormat="1" applyFont="1" applyFill="1" applyBorder="1" applyAlignment="1">
      <alignment vertical="center"/>
      <protection/>
    </xf>
    <xf numFmtId="3" fontId="3" fillId="0" borderId="131" xfId="54" applyNumberFormat="1" applyFont="1" applyFill="1" applyBorder="1" applyAlignment="1">
      <alignment vertical="center"/>
      <protection/>
    </xf>
    <xf numFmtId="3" fontId="11" fillId="0" borderId="53" xfId="54" applyNumberFormat="1" applyFont="1" applyFill="1" applyBorder="1" applyAlignment="1">
      <alignment vertical="center"/>
      <protection/>
    </xf>
    <xf numFmtId="3" fontId="3" fillId="0" borderId="132" xfId="54" applyNumberFormat="1" applyFont="1" applyFill="1" applyBorder="1" applyAlignment="1">
      <alignment vertical="center"/>
      <protection/>
    </xf>
    <xf numFmtId="3" fontId="8" fillId="0" borderId="88" xfId="54" applyNumberFormat="1" applyFont="1" applyFill="1" applyBorder="1" applyAlignment="1">
      <alignment vertical="center"/>
      <protection/>
    </xf>
    <xf numFmtId="3" fontId="3" fillId="0" borderId="133" xfId="54" applyNumberFormat="1" applyFont="1" applyFill="1" applyBorder="1" applyAlignment="1">
      <alignment vertical="center"/>
      <protection/>
    </xf>
    <xf numFmtId="3" fontId="3" fillId="0" borderId="86" xfId="54" applyNumberFormat="1" applyFont="1" applyFill="1" applyBorder="1" applyAlignment="1">
      <alignment vertical="center"/>
      <protection/>
    </xf>
    <xf numFmtId="3" fontId="3" fillId="0" borderId="134" xfId="54" applyNumberFormat="1" applyFont="1" applyFill="1" applyBorder="1" applyAlignment="1">
      <alignment vertical="center"/>
      <protection/>
    </xf>
    <xf numFmtId="3" fontId="8" fillId="0" borderId="36" xfId="54" applyNumberFormat="1" applyFont="1" applyFill="1" applyBorder="1" applyAlignment="1">
      <alignment vertical="center"/>
      <protection/>
    </xf>
    <xf numFmtId="3" fontId="8" fillId="0" borderId="58" xfId="54" applyNumberFormat="1" applyFont="1" applyFill="1" applyBorder="1" applyAlignment="1">
      <alignment vertical="center"/>
      <protection/>
    </xf>
    <xf numFmtId="3" fontId="8" fillId="0" borderId="135" xfId="54" applyNumberFormat="1" applyFont="1" applyFill="1" applyBorder="1" applyAlignment="1">
      <alignment vertical="center"/>
      <protection/>
    </xf>
    <xf numFmtId="3" fontId="8" fillId="0" borderId="64" xfId="54" applyNumberFormat="1" applyFont="1" applyFill="1" applyBorder="1" applyAlignment="1">
      <alignment vertical="center"/>
      <protection/>
    </xf>
    <xf numFmtId="3" fontId="8" fillId="0" borderId="49" xfId="58" applyFont="1" applyFill="1" applyBorder="1" applyAlignment="1">
      <alignment horizontal="center" vertical="center" wrapText="1"/>
      <protection/>
    </xf>
    <xf numFmtId="3" fontId="6" fillId="0" borderId="129" xfId="54" applyFont="1" applyFill="1" applyBorder="1" applyAlignment="1">
      <alignment vertical="center" wrapText="1"/>
      <protection/>
    </xf>
    <xf numFmtId="3" fontId="4" fillId="0" borderId="79" xfId="54" applyNumberFormat="1" applyFont="1" applyFill="1" applyBorder="1" applyAlignment="1">
      <alignment vertical="center"/>
      <protection/>
    </xf>
    <xf numFmtId="3" fontId="4" fillId="0" borderId="136" xfId="54" applyNumberFormat="1" applyFont="1" applyFill="1" applyBorder="1" applyAlignment="1">
      <alignment vertical="center"/>
      <protection/>
    </xf>
    <xf numFmtId="3" fontId="5" fillId="0" borderId="137" xfId="57" applyNumberFormat="1" applyFont="1" applyFill="1" applyBorder="1" applyAlignment="1">
      <alignment vertical="center"/>
      <protection/>
    </xf>
    <xf numFmtId="3" fontId="3" fillId="0" borderId="138" xfId="54" applyFont="1" applyFill="1" applyBorder="1" applyAlignment="1">
      <alignment horizontal="center" vertical="center" wrapText="1"/>
      <protection/>
    </xf>
    <xf numFmtId="3" fontId="3" fillId="0" borderId="139" xfId="54" applyFont="1" applyFill="1" applyBorder="1" applyAlignment="1">
      <alignment vertical="center" wrapText="1"/>
      <protection/>
    </xf>
    <xf numFmtId="3" fontId="4" fillId="0" borderId="138" xfId="54" applyNumberFormat="1" applyFont="1" applyFill="1" applyBorder="1" applyAlignment="1">
      <alignment vertical="center"/>
      <protection/>
    </xf>
    <xf numFmtId="3" fontId="4" fillId="0" borderId="140" xfId="54" applyNumberFormat="1" applyFont="1" applyFill="1" applyBorder="1" applyAlignment="1">
      <alignment vertical="center"/>
      <protection/>
    </xf>
    <xf numFmtId="3" fontId="3" fillId="0" borderId="141" xfId="54" applyNumberFormat="1" applyFont="1" applyFill="1" applyBorder="1" applyAlignment="1">
      <alignment vertical="center"/>
      <protection/>
    </xf>
    <xf numFmtId="3" fontId="3" fillId="0" borderId="79" xfId="54" applyNumberFormat="1" applyFont="1" applyFill="1" applyBorder="1" applyAlignment="1">
      <alignment vertical="center"/>
      <protection/>
    </xf>
    <xf numFmtId="3" fontId="3" fillId="0" borderId="136" xfId="54" applyNumberFormat="1" applyFont="1" applyFill="1" applyBorder="1" applyAlignment="1">
      <alignment vertical="center"/>
      <protection/>
    </xf>
    <xf numFmtId="3" fontId="8" fillId="0" borderId="142" xfId="54" applyFont="1" applyFill="1" applyBorder="1" applyAlignment="1">
      <alignment horizontal="center" vertical="center" wrapText="1"/>
      <protection/>
    </xf>
    <xf numFmtId="3" fontId="8" fillId="0" borderId="143" xfId="54" applyFont="1" applyFill="1" applyBorder="1" applyAlignment="1">
      <alignment vertical="center" wrapText="1"/>
      <protection/>
    </xf>
    <xf numFmtId="3" fontId="8" fillId="0" borderId="143" xfId="54" applyNumberFormat="1" applyFont="1" applyFill="1" applyBorder="1" applyAlignment="1">
      <alignment vertical="center"/>
      <protection/>
    </xf>
    <xf numFmtId="3" fontId="8" fillId="0" borderId="144" xfId="54" applyNumberFormat="1" applyFont="1" applyFill="1" applyBorder="1" applyAlignment="1">
      <alignment vertical="center"/>
      <protection/>
    </xf>
    <xf numFmtId="3" fontId="8" fillId="0" borderId="145" xfId="54" applyNumberFormat="1" applyFont="1" applyFill="1" applyBorder="1" applyAlignment="1">
      <alignment vertical="center"/>
      <protection/>
    </xf>
    <xf numFmtId="3" fontId="4" fillId="0" borderId="60" xfId="54" applyNumberFormat="1" applyFont="1" applyFill="1" applyBorder="1" applyAlignment="1">
      <alignment vertical="center"/>
      <protection/>
    </xf>
    <xf numFmtId="3" fontId="8" fillId="0" borderId="64" xfId="54" applyNumberFormat="1" applyFont="1" applyFill="1" applyBorder="1" applyAlignment="1">
      <alignment horizontal="center" vertical="center"/>
      <protection/>
    </xf>
    <xf numFmtId="3" fontId="4" fillId="0" borderId="146" xfId="54" applyNumberFormat="1" applyFont="1" applyFill="1" applyBorder="1" applyAlignment="1">
      <alignment vertical="center"/>
      <protection/>
    </xf>
    <xf numFmtId="3" fontId="4" fillId="0" borderId="64" xfId="54" applyNumberFormat="1" applyFont="1" applyFill="1" applyBorder="1" applyAlignment="1">
      <alignment vertical="center"/>
      <protection/>
    </xf>
    <xf numFmtId="3" fontId="5" fillId="0" borderId="147" xfId="54" applyNumberFormat="1" applyFont="1" applyFill="1" applyBorder="1" applyAlignment="1">
      <alignment vertical="center"/>
      <protection/>
    </xf>
    <xf numFmtId="3" fontId="13" fillId="0" borderId="0" xfId="0" applyFont="1" applyAlignment="1">
      <alignment vertical="center"/>
    </xf>
    <xf numFmtId="3" fontId="3" fillId="0" borderId="24" xfId="54" applyFont="1" applyFill="1" applyBorder="1" applyAlignment="1">
      <alignment horizontal="center" vertical="center" wrapText="1"/>
      <protection/>
    </xf>
    <xf numFmtId="3" fontId="3" fillId="0" borderId="10" xfId="54" applyFont="1" applyFill="1" applyBorder="1" applyAlignment="1">
      <alignment horizontal="center" vertical="center" wrapText="1"/>
      <protection/>
    </xf>
    <xf numFmtId="3" fontId="3" fillId="0" borderId="148" xfId="54" applyNumberFormat="1" applyFont="1" applyFill="1" applyBorder="1" applyAlignment="1">
      <alignment horizontal="center" vertical="center"/>
      <protection/>
    </xf>
    <xf numFmtId="3" fontId="3" fillId="0" borderId="149" xfId="54" applyNumberFormat="1" applyFont="1" applyFill="1" applyBorder="1" applyAlignment="1">
      <alignment horizontal="center" vertical="center"/>
      <protection/>
    </xf>
    <xf numFmtId="3" fontId="3" fillId="0" borderId="150" xfId="54" applyNumberFormat="1" applyFont="1" applyFill="1" applyBorder="1" applyAlignment="1">
      <alignment horizontal="center" vertical="center"/>
      <protection/>
    </xf>
    <xf numFmtId="3" fontId="3" fillId="0" borderId="151" xfId="54" applyNumberFormat="1" applyFont="1" applyFill="1" applyBorder="1" applyAlignment="1">
      <alignment horizontal="center" vertical="center"/>
      <protection/>
    </xf>
    <xf numFmtId="3" fontId="3" fillId="0" borderId="0" xfId="54" applyNumberFormat="1" applyFont="1" applyFill="1" applyBorder="1" applyAlignment="1">
      <alignment horizontal="center" vertical="center"/>
      <protection/>
    </xf>
    <xf numFmtId="3" fontId="3" fillId="0" borderId="152" xfId="54" applyNumberFormat="1" applyFont="1" applyFill="1" applyBorder="1" applyAlignment="1">
      <alignment horizontal="center" vertical="center"/>
      <protection/>
    </xf>
    <xf numFmtId="3" fontId="3" fillId="0" borderId="153" xfId="54" applyNumberFormat="1" applyFont="1" applyFill="1" applyBorder="1" applyAlignment="1">
      <alignment horizontal="center" vertical="center"/>
      <protection/>
    </xf>
    <xf numFmtId="3" fontId="3" fillId="0" borderId="154" xfId="54" applyNumberFormat="1" applyFont="1" applyFill="1" applyBorder="1" applyAlignment="1">
      <alignment horizontal="center" vertical="center"/>
      <protection/>
    </xf>
    <xf numFmtId="3" fontId="3" fillId="0" borderId="155" xfId="54" applyNumberFormat="1" applyFont="1" applyFill="1" applyBorder="1" applyAlignment="1">
      <alignment horizontal="center" vertical="center"/>
      <protection/>
    </xf>
    <xf numFmtId="3" fontId="3" fillId="0" borderId="101" xfId="54" applyFont="1" applyFill="1" applyBorder="1" applyAlignment="1">
      <alignment horizontal="center" vertical="center" wrapText="1"/>
      <protection/>
    </xf>
    <xf numFmtId="3" fontId="3" fillId="0" borderId="95" xfId="54" applyFont="1" applyFill="1" applyBorder="1" applyAlignment="1">
      <alignment horizontal="center" vertical="center" wrapText="1"/>
      <protection/>
    </xf>
    <xf numFmtId="3" fontId="3" fillId="0" borderId="102" xfId="54" applyFont="1" applyFill="1" applyBorder="1" applyAlignment="1">
      <alignment horizontal="center" vertical="center" wrapText="1"/>
      <protection/>
    </xf>
    <xf numFmtId="3" fontId="3" fillId="0" borderId="124" xfId="54" applyNumberFormat="1" applyFont="1" applyFill="1" applyBorder="1" applyAlignment="1">
      <alignment horizontal="center" vertical="center"/>
      <protection/>
    </xf>
    <xf numFmtId="3" fontId="3" fillId="0" borderId="122" xfId="54" applyNumberFormat="1" applyFont="1" applyFill="1" applyBorder="1" applyAlignment="1">
      <alignment horizontal="center" vertical="center"/>
      <protection/>
    </xf>
    <xf numFmtId="3" fontId="3" fillId="0" borderId="145" xfId="54" applyNumberFormat="1" applyFont="1" applyFill="1" applyBorder="1" applyAlignment="1">
      <alignment horizontal="center" vertical="center"/>
      <protection/>
    </xf>
    <xf numFmtId="3" fontId="3" fillId="0" borderId="125" xfId="54" applyNumberFormat="1" applyFont="1" applyFill="1" applyBorder="1" applyAlignment="1">
      <alignment horizontal="center" vertical="center"/>
      <protection/>
    </xf>
    <xf numFmtId="3" fontId="3" fillId="0" borderId="156" xfId="54" applyNumberFormat="1" applyFont="1" applyFill="1" applyBorder="1" applyAlignment="1">
      <alignment horizontal="center" vertical="center"/>
      <protection/>
    </xf>
    <xf numFmtId="3" fontId="6" fillId="0" borderId="0" xfId="54" applyFont="1" applyFill="1" applyBorder="1" applyAlignment="1">
      <alignment horizontal="center" vertical="center"/>
      <protection/>
    </xf>
    <xf numFmtId="3" fontId="8" fillId="0" borderId="157" xfId="54" applyFont="1" applyFill="1" applyBorder="1" applyAlignment="1">
      <alignment horizontal="center" vertical="center"/>
      <protection/>
    </xf>
    <xf numFmtId="3" fontId="8" fillId="0" borderId="158" xfId="54" applyFont="1" applyFill="1" applyBorder="1" applyAlignment="1">
      <alignment horizontal="center" vertical="center"/>
      <protection/>
    </xf>
    <xf numFmtId="3" fontId="8" fillId="0" borderId="159" xfId="58" applyFont="1" applyFill="1" applyBorder="1" applyAlignment="1">
      <alignment horizontal="center" vertical="center" wrapText="1"/>
      <protection/>
    </xf>
    <xf numFmtId="3" fontId="8" fillId="0" borderId="160" xfId="58" applyFont="1" applyFill="1" applyBorder="1" applyAlignment="1">
      <alignment horizontal="center" vertical="center" wrapText="1"/>
      <protection/>
    </xf>
    <xf numFmtId="3" fontId="8" fillId="0" borderId="161" xfId="54" applyFont="1" applyFill="1" applyBorder="1" applyAlignment="1">
      <alignment horizontal="center" vertical="center"/>
      <protection/>
    </xf>
    <xf numFmtId="3" fontId="8" fillId="0" borderId="10" xfId="54" applyFont="1" applyFill="1" applyBorder="1" applyAlignment="1">
      <alignment horizontal="center" vertical="center"/>
      <protection/>
    </xf>
    <xf numFmtId="3" fontId="8" fillId="0" borderId="162" xfId="58" applyFont="1" applyFill="1" applyBorder="1" applyAlignment="1">
      <alignment horizontal="center" vertical="center" wrapText="1"/>
      <protection/>
    </xf>
    <xf numFmtId="3" fontId="3" fillId="33" borderId="151" xfId="54" applyNumberFormat="1" applyFont="1" applyFill="1" applyBorder="1" applyAlignment="1">
      <alignment horizontal="center" vertical="center"/>
      <protection/>
    </xf>
    <xf numFmtId="3" fontId="3" fillId="33" borderId="125" xfId="54" applyNumberFormat="1" applyFont="1" applyFill="1" applyBorder="1" applyAlignment="1">
      <alignment horizontal="center" vertical="center"/>
      <protection/>
    </xf>
    <xf numFmtId="3" fontId="3" fillId="33" borderId="163" xfId="54" applyNumberFormat="1" applyFont="1" applyFill="1" applyBorder="1" applyAlignment="1">
      <alignment horizontal="center" vertical="center"/>
      <protection/>
    </xf>
    <xf numFmtId="3" fontId="3" fillId="33" borderId="164" xfId="54" applyNumberFormat="1" applyFont="1" applyFill="1" applyBorder="1" applyAlignment="1">
      <alignment horizontal="center" vertical="center"/>
      <protection/>
    </xf>
    <xf numFmtId="3" fontId="3" fillId="33" borderId="124" xfId="54" applyNumberFormat="1" applyFont="1" applyFill="1" applyBorder="1" applyAlignment="1">
      <alignment horizontal="center" vertical="center"/>
      <protection/>
    </xf>
    <xf numFmtId="3" fontId="3" fillId="33" borderId="165" xfId="54" applyNumberFormat="1" applyFont="1" applyFill="1" applyBorder="1" applyAlignment="1">
      <alignment horizontal="center" vertical="center"/>
      <protection/>
    </xf>
    <xf numFmtId="3" fontId="3" fillId="33" borderId="141" xfId="54" applyNumberFormat="1" applyFont="1" applyFill="1" applyBorder="1" applyAlignment="1">
      <alignment horizontal="center" vertical="center"/>
      <protection/>
    </xf>
    <xf numFmtId="3" fontId="3" fillId="33" borderId="166" xfId="54" applyNumberFormat="1" applyFont="1" applyFill="1" applyBorder="1" applyAlignment="1">
      <alignment horizontal="center" vertical="center"/>
      <protection/>
    </xf>
    <xf numFmtId="3" fontId="3" fillId="33" borderId="167" xfId="54" applyNumberFormat="1" applyFont="1" applyFill="1" applyBorder="1" applyAlignment="1">
      <alignment horizontal="center" vertical="center"/>
      <protection/>
    </xf>
    <xf numFmtId="3" fontId="3" fillId="0" borderId="148" xfId="54" applyFont="1" applyFill="1" applyBorder="1" applyAlignment="1">
      <alignment horizontal="center" vertical="center" wrapText="1"/>
      <protection/>
    </xf>
    <xf numFmtId="3" fontId="3" fillId="0" borderId="149" xfId="54" applyFont="1" applyFill="1" applyBorder="1" applyAlignment="1">
      <alignment horizontal="center" vertical="center" wrapText="1"/>
      <protection/>
    </xf>
    <xf numFmtId="3" fontId="3" fillId="0" borderId="150" xfId="54" applyFont="1" applyFill="1" applyBorder="1" applyAlignment="1">
      <alignment horizontal="center" vertical="center" wrapText="1"/>
      <protection/>
    </xf>
    <xf numFmtId="3" fontId="3" fillId="0" borderId="151" xfId="54" applyFont="1" applyFill="1" applyBorder="1" applyAlignment="1">
      <alignment horizontal="center" vertical="center" wrapText="1"/>
      <protection/>
    </xf>
    <xf numFmtId="3" fontId="3" fillId="0" borderId="0" xfId="54" applyFont="1" applyFill="1" applyBorder="1" applyAlignment="1">
      <alignment horizontal="center" vertical="center" wrapText="1"/>
      <protection/>
    </xf>
    <xf numFmtId="3" fontId="3" fillId="0" borderId="152" xfId="54" applyFont="1" applyFill="1" applyBorder="1" applyAlignment="1">
      <alignment horizontal="center" vertical="center" wrapText="1"/>
      <protection/>
    </xf>
    <xf numFmtId="3" fontId="3" fillId="0" borderId="79" xfId="54" applyFont="1" applyFill="1" applyBorder="1" applyAlignment="1">
      <alignment horizontal="center" vertical="center" wrapText="1"/>
      <protection/>
    </xf>
    <xf numFmtId="3" fontId="3" fillId="0" borderId="168" xfId="54" applyFont="1" applyFill="1" applyBorder="1" applyAlignment="1">
      <alignment horizontal="center" vertical="center" wrapText="1"/>
      <protection/>
    </xf>
    <xf numFmtId="3" fontId="3" fillId="0" borderId="169" xfId="54" applyFont="1" applyFill="1" applyBorder="1" applyAlignment="1">
      <alignment horizontal="center" vertical="center" wrapText="1"/>
      <protection/>
    </xf>
    <xf numFmtId="3" fontId="5" fillId="0" borderId="170" xfId="58" applyFont="1" applyFill="1" applyBorder="1" applyAlignment="1">
      <alignment horizontal="center" vertical="center" wrapText="1"/>
      <protection/>
    </xf>
    <xf numFmtId="3" fontId="5" fillId="0" borderId="171" xfId="58" applyFont="1" applyFill="1" applyBorder="1" applyAlignment="1">
      <alignment horizontal="center" vertical="center" wrapText="1"/>
      <protection/>
    </xf>
    <xf numFmtId="3" fontId="8" fillId="0" borderId="0" xfId="54" applyFont="1" applyFill="1" applyBorder="1" applyAlignment="1">
      <alignment horizontal="center" vertical="center"/>
      <protection/>
    </xf>
    <xf numFmtId="3" fontId="8" fillId="0" borderId="50" xfId="54" applyFont="1" applyFill="1" applyBorder="1" applyAlignment="1">
      <alignment horizontal="center" vertical="center"/>
      <protection/>
    </xf>
    <xf numFmtId="3" fontId="8" fillId="0" borderId="172" xfId="54" applyFont="1" applyFill="1" applyBorder="1" applyAlignment="1">
      <alignment horizontal="center" vertical="center"/>
      <protection/>
    </xf>
    <xf numFmtId="3" fontId="5" fillId="0" borderId="79" xfId="58" applyFont="1" applyFill="1" applyBorder="1" applyAlignment="1">
      <alignment horizontal="center" vertical="center" wrapText="1"/>
      <protection/>
    </xf>
    <xf numFmtId="3" fontId="5" fillId="0" borderId="169" xfId="58" applyFont="1" applyFill="1" applyBorder="1" applyAlignment="1">
      <alignment horizontal="center" vertical="center" wrapText="1"/>
      <protection/>
    </xf>
    <xf numFmtId="3" fontId="3" fillId="0" borderId="173" xfId="54" applyFont="1" applyFill="1" applyBorder="1" applyAlignment="1">
      <alignment horizontal="center" vertical="center" wrapText="1"/>
      <protection/>
    </xf>
    <xf numFmtId="3" fontId="3" fillId="0" borderId="119" xfId="54" applyFont="1" applyFill="1" applyBorder="1" applyAlignment="1">
      <alignment horizontal="center" vertical="center" wrapText="1"/>
      <protection/>
    </xf>
    <xf numFmtId="3" fontId="3" fillId="0" borderId="92" xfId="54" applyFont="1" applyFill="1" applyBorder="1" applyAlignment="1">
      <alignment horizontal="center" vertical="center" wrapText="1"/>
      <protection/>
    </xf>
    <xf numFmtId="3" fontId="8" fillId="0" borderId="51" xfId="54" applyFont="1" applyFill="1" applyBorder="1" applyAlignment="1">
      <alignment horizontal="center" vertical="center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ktsgv" xfId="54"/>
    <cellStyle name="Followed Hyperlink" xfId="55"/>
    <cellStyle name="Magyarázó szöveg" xfId="56"/>
    <cellStyle name="Normál_mérleg" xfId="57"/>
    <cellStyle name="Normál_rendelet-módosítás 10-16" xfId="58"/>
    <cellStyle name="Normál12" xfId="59"/>
    <cellStyle name="Összesen" xfId="60"/>
    <cellStyle name="Currency" xfId="61"/>
    <cellStyle name="Currency [0]" xfId="62"/>
    <cellStyle name="Rossz" xfId="63"/>
    <cellStyle name="Semleges" xfId="64"/>
    <cellStyle name="SIMA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3" name="Kép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4" name="Kép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5" name="Kép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4:H39"/>
  <sheetViews>
    <sheetView zoomScalePageLayoutView="0" workbookViewId="0" topLeftCell="A1">
      <selection activeCell="A4" sqref="A4"/>
    </sheetView>
  </sheetViews>
  <sheetFormatPr defaultColWidth="8.796875" defaultRowHeight="15"/>
  <cols>
    <col min="2" max="2" width="23.69921875" style="0" customWidth="1"/>
    <col min="3" max="4" width="15.69921875" style="0" customWidth="1"/>
    <col min="6" max="6" width="25.19921875" style="0" customWidth="1"/>
    <col min="7" max="8" width="15.69921875" style="0" customWidth="1"/>
  </cols>
  <sheetData>
    <row r="4" spans="1:8" ht="20.25">
      <c r="A4" s="62" t="s">
        <v>87</v>
      </c>
      <c r="B4" s="62"/>
      <c r="C4" s="62"/>
      <c r="D4" s="62"/>
      <c r="E4" s="62"/>
      <c r="F4" s="62"/>
      <c r="G4" s="62"/>
      <c r="H4" s="62"/>
    </row>
    <row r="5" spans="1:8" ht="20.25">
      <c r="A5" s="266" t="s">
        <v>86</v>
      </c>
      <c r="B5" s="266"/>
      <c r="C5" s="266"/>
      <c r="D5" s="266"/>
      <c r="E5" s="266"/>
      <c r="F5" s="266"/>
      <c r="G5" s="266"/>
      <c r="H5" s="266"/>
    </row>
    <row r="6" spans="1:8" ht="20.25">
      <c r="A6" s="266" t="s">
        <v>84</v>
      </c>
      <c r="B6" s="266"/>
      <c r="C6" s="266"/>
      <c r="D6" s="266"/>
      <c r="E6" s="266"/>
      <c r="F6" s="266"/>
      <c r="G6" s="266"/>
      <c r="H6" s="266"/>
    </row>
    <row r="7" spans="1:8" ht="18.75">
      <c r="A7" s="63"/>
      <c r="B7" s="63"/>
      <c r="C7" s="64"/>
      <c r="D7" s="65"/>
      <c r="E7" s="66"/>
      <c r="F7" s="60"/>
      <c r="G7" s="61"/>
      <c r="H7" s="190"/>
    </row>
    <row r="8" spans="1:8" s="195" customFormat="1" ht="15.75">
      <c r="A8" s="267" t="s">
        <v>0</v>
      </c>
      <c r="B8" s="113"/>
      <c r="C8" s="269" t="s">
        <v>1</v>
      </c>
      <c r="D8" s="270"/>
      <c r="E8" s="271" t="s">
        <v>0</v>
      </c>
      <c r="F8" s="113"/>
      <c r="G8" s="269" t="s">
        <v>1</v>
      </c>
      <c r="H8" s="273"/>
    </row>
    <row r="9" spans="1:8" s="195" customFormat="1" ht="47.25">
      <c r="A9" s="268"/>
      <c r="B9" s="68" t="s">
        <v>2</v>
      </c>
      <c r="C9" s="224" t="s">
        <v>3</v>
      </c>
      <c r="D9" s="224" t="s">
        <v>81</v>
      </c>
      <c r="E9" s="272"/>
      <c r="F9" s="68" t="s">
        <v>4</v>
      </c>
      <c r="G9" s="224" t="s">
        <v>3</v>
      </c>
      <c r="H9" s="224" t="s">
        <v>81</v>
      </c>
    </row>
    <row r="10" spans="1:8" ht="18.75">
      <c r="A10" s="114">
        <v>1</v>
      </c>
      <c r="B10" s="115">
        <v>2</v>
      </c>
      <c r="C10" s="116">
        <v>3</v>
      </c>
      <c r="D10" s="116">
        <v>5</v>
      </c>
      <c r="E10" s="117">
        <v>1</v>
      </c>
      <c r="F10" s="115">
        <v>2</v>
      </c>
      <c r="G10" s="116">
        <v>3</v>
      </c>
      <c r="H10" s="118">
        <v>5</v>
      </c>
    </row>
    <row r="11" spans="1:8" s="195" customFormat="1" ht="15" customHeight="1">
      <c r="A11" s="19">
        <v>1</v>
      </c>
      <c r="B11" s="2" t="s">
        <v>5</v>
      </c>
      <c r="C11" s="193">
        <v>29828000</v>
      </c>
      <c r="D11" s="193">
        <v>29828000</v>
      </c>
      <c r="E11" s="1">
        <v>1</v>
      </c>
      <c r="F11" s="2" t="s">
        <v>6</v>
      </c>
      <c r="G11" s="194">
        <v>94643413</v>
      </c>
      <c r="H11" s="194">
        <v>94643413</v>
      </c>
    </row>
    <row r="12" spans="1:8" s="195" customFormat="1" ht="15" customHeight="1">
      <c r="A12" s="19">
        <v>2</v>
      </c>
      <c r="B12" s="2" t="s">
        <v>7</v>
      </c>
      <c r="C12" s="193">
        <v>49972000</v>
      </c>
      <c r="D12" s="193">
        <v>49972000</v>
      </c>
      <c r="E12" s="1">
        <v>2</v>
      </c>
      <c r="F12" s="2" t="s">
        <v>8</v>
      </c>
      <c r="G12" s="194">
        <v>17328120</v>
      </c>
      <c r="H12" s="194">
        <v>17328120</v>
      </c>
    </row>
    <row r="13" spans="1:8" s="195" customFormat="1" ht="15" customHeight="1">
      <c r="A13" s="77">
        <v>3</v>
      </c>
      <c r="B13" s="78" t="s">
        <v>73</v>
      </c>
      <c r="C13" s="196">
        <v>116264186</v>
      </c>
      <c r="D13" s="196">
        <v>116264186</v>
      </c>
      <c r="E13" s="79">
        <v>3</v>
      </c>
      <c r="F13" s="2" t="s">
        <v>10</v>
      </c>
      <c r="G13" s="194">
        <v>103651800</v>
      </c>
      <c r="H13" s="194">
        <v>103651800</v>
      </c>
    </row>
    <row r="14" spans="1:8" s="195" customFormat="1" ht="15" customHeight="1">
      <c r="A14" s="19">
        <v>4</v>
      </c>
      <c r="B14" s="5" t="s">
        <v>75</v>
      </c>
      <c r="C14" s="193">
        <v>23359144</v>
      </c>
      <c r="D14" s="193">
        <v>8575115</v>
      </c>
      <c r="E14" s="1">
        <v>4</v>
      </c>
      <c r="F14" s="2" t="s">
        <v>12</v>
      </c>
      <c r="G14" s="194">
        <v>27209922</v>
      </c>
      <c r="H14" s="194">
        <v>27209922</v>
      </c>
    </row>
    <row r="15" spans="1:8" s="195" customFormat="1" ht="15" customHeight="1">
      <c r="A15" s="4">
        <v>5</v>
      </c>
      <c r="B15" s="5" t="s">
        <v>11</v>
      </c>
      <c r="C15" s="193">
        <v>26851200</v>
      </c>
      <c r="D15" s="193">
        <v>26851200</v>
      </c>
      <c r="E15" s="7">
        <v>5</v>
      </c>
      <c r="F15" s="121" t="s">
        <v>77</v>
      </c>
      <c r="G15" s="197">
        <v>4892514</v>
      </c>
      <c r="H15" s="197">
        <v>241947</v>
      </c>
    </row>
    <row r="16" spans="1:8" s="195" customFormat="1" ht="15" customHeight="1" thickBot="1">
      <c r="A16" s="9" t="s">
        <v>15</v>
      </c>
      <c r="B16" s="10" t="s">
        <v>16</v>
      </c>
      <c r="C16" s="198">
        <f>SUM(C11:C15)</f>
        <v>246274530</v>
      </c>
      <c r="D16" s="198">
        <f>SUM(D11:D15)</f>
        <v>231490501</v>
      </c>
      <c r="E16" s="11">
        <v>6</v>
      </c>
      <c r="F16" s="5" t="s">
        <v>78</v>
      </c>
      <c r="G16" s="194">
        <v>14959700</v>
      </c>
      <c r="H16" s="194">
        <v>4826238</v>
      </c>
    </row>
    <row r="17" spans="1:8" s="195" customFormat="1" ht="15" customHeight="1" thickBot="1">
      <c r="A17" s="14" t="s">
        <v>18</v>
      </c>
      <c r="B17" s="15" t="s">
        <v>70</v>
      </c>
      <c r="C17" s="199">
        <v>7500000</v>
      </c>
      <c r="D17" s="199">
        <v>7500000</v>
      </c>
      <c r="E17" s="124">
        <v>7</v>
      </c>
      <c r="F17" s="12" t="s">
        <v>72</v>
      </c>
      <c r="G17" s="200">
        <v>1400000</v>
      </c>
      <c r="H17" s="200">
        <v>1400000</v>
      </c>
    </row>
    <row r="18" spans="1:8" s="195" customFormat="1" ht="15" customHeight="1" thickBot="1">
      <c r="A18" s="14" t="s">
        <v>20</v>
      </c>
      <c r="B18" s="15" t="s">
        <v>21</v>
      </c>
      <c r="C18" s="201"/>
      <c r="D18" s="201">
        <v>0</v>
      </c>
      <c r="E18" s="16" t="s">
        <v>15</v>
      </c>
      <c r="F18" s="15" t="s">
        <v>19</v>
      </c>
      <c r="G18" s="202">
        <f>SUM(G11:G17)</f>
        <v>264085469</v>
      </c>
      <c r="H18" s="202">
        <f>SUM(H11:H17)</f>
        <v>249301440</v>
      </c>
    </row>
    <row r="19" spans="1:8" s="195" customFormat="1" ht="15" customHeight="1">
      <c r="A19" s="19">
        <v>1</v>
      </c>
      <c r="B19" s="2" t="s">
        <v>23</v>
      </c>
      <c r="C19" s="193"/>
      <c r="D19" s="193"/>
      <c r="E19" s="17">
        <v>1</v>
      </c>
      <c r="F19" s="2" t="s">
        <v>22</v>
      </c>
      <c r="G19" s="203">
        <v>6000000</v>
      </c>
      <c r="H19" s="203">
        <v>6000000</v>
      </c>
    </row>
    <row r="20" spans="1:8" s="195" customFormat="1" ht="15" customHeight="1">
      <c r="A20" s="19">
        <v>2</v>
      </c>
      <c r="B20" s="2" t="s">
        <v>25</v>
      </c>
      <c r="C20" s="193"/>
      <c r="D20" s="193"/>
      <c r="E20" s="17">
        <v>2</v>
      </c>
      <c r="F20" s="2" t="s">
        <v>24</v>
      </c>
      <c r="G20" s="194">
        <v>735000</v>
      </c>
      <c r="H20" s="194">
        <v>735000</v>
      </c>
    </row>
    <row r="21" spans="1:8" s="195" customFormat="1" ht="15" customHeight="1" thickBot="1">
      <c r="A21" s="9" t="s">
        <v>27</v>
      </c>
      <c r="B21" s="10" t="s">
        <v>28</v>
      </c>
      <c r="C21" s="198">
        <f>SUM(C19:C20)</f>
        <v>0</v>
      </c>
      <c r="D21" s="198">
        <f>SUM(D19:D20)</f>
        <v>0</v>
      </c>
      <c r="E21" s="47">
        <v>3</v>
      </c>
      <c r="F21" s="5" t="s">
        <v>74</v>
      </c>
      <c r="G21" s="204"/>
      <c r="H21" s="204"/>
    </row>
    <row r="22" spans="1:8" s="195" customFormat="1" ht="15" customHeight="1" thickBot="1">
      <c r="A22" s="80"/>
      <c r="B22" s="225"/>
      <c r="C22" s="205"/>
      <c r="D22" s="206"/>
      <c r="E22" s="125" t="s">
        <v>18</v>
      </c>
      <c r="F22" s="15" t="s">
        <v>29</v>
      </c>
      <c r="G22" s="207">
        <f>SUM(G19:G21)</f>
        <v>6735000</v>
      </c>
      <c r="H22" s="207">
        <f>SUM(H19:H21)</f>
        <v>6735000</v>
      </c>
    </row>
    <row r="23" spans="1:8" s="195" customFormat="1" ht="15" customHeight="1" thickBot="1">
      <c r="A23" s="81"/>
      <c r="B23" s="82"/>
      <c r="C23" s="82"/>
      <c r="D23" s="82"/>
      <c r="E23" s="29" t="s">
        <v>20</v>
      </c>
      <c r="F23" s="23" t="s">
        <v>30</v>
      </c>
      <c r="G23" s="207">
        <v>0</v>
      </c>
      <c r="H23" s="207">
        <v>0</v>
      </c>
    </row>
    <row r="24" spans="1:8" s="195" customFormat="1" ht="15" customHeight="1" thickBot="1">
      <c r="A24" s="81"/>
      <c r="B24" s="82"/>
      <c r="C24" s="82"/>
      <c r="D24" s="82"/>
      <c r="E24" s="25">
        <v>1</v>
      </c>
      <c r="F24" s="26" t="s">
        <v>32</v>
      </c>
      <c r="G24" s="208"/>
      <c r="H24" s="208"/>
    </row>
    <row r="25" spans="1:8" s="195" customFormat="1" ht="15" customHeight="1">
      <c r="A25" s="81"/>
      <c r="B25" s="82"/>
      <c r="C25" s="82"/>
      <c r="D25" s="82"/>
      <c r="E25" s="7">
        <v>2</v>
      </c>
      <c r="F25" s="26" t="s">
        <v>31</v>
      </c>
      <c r="G25" s="209"/>
      <c r="H25" s="209">
        <v>42322791</v>
      </c>
    </row>
    <row r="26" spans="1:8" s="195" customFormat="1" ht="15" customHeight="1" thickBot="1">
      <c r="A26" s="81"/>
      <c r="B26" s="82"/>
      <c r="C26" s="82"/>
      <c r="D26" s="82"/>
      <c r="E26" s="7">
        <v>4</v>
      </c>
      <c r="F26" s="5" t="s">
        <v>33</v>
      </c>
      <c r="G26" s="209"/>
      <c r="H26" s="209"/>
    </row>
    <row r="27" spans="1:8" s="195" customFormat="1" ht="15" customHeight="1" thickBot="1">
      <c r="A27" s="146" t="s">
        <v>35</v>
      </c>
      <c r="B27" s="147" t="s">
        <v>36</v>
      </c>
      <c r="C27" s="210">
        <f>SUM(C16+C17+C18+C21)</f>
        <v>253774530</v>
      </c>
      <c r="D27" s="210">
        <f>SUM(D16+D17+D18+D21)</f>
        <v>238990501</v>
      </c>
      <c r="E27" s="130" t="s">
        <v>27</v>
      </c>
      <c r="F27" s="12" t="s">
        <v>34</v>
      </c>
      <c r="G27" s="211"/>
      <c r="H27" s="211"/>
    </row>
    <row r="28" spans="1:8" s="195" customFormat="1" ht="15" customHeight="1" thickBot="1">
      <c r="A28" s="146" t="s">
        <v>38</v>
      </c>
      <c r="B28" s="182" t="s">
        <v>39</v>
      </c>
      <c r="C28" s="210">
        <f>SUM(C27-G28)</f>
        <v>-17045939</v>
      </c>
      <c r="D28" s="210">
        <f>SUM(D27-H28)</f>
        <v>-59368730</v>
      </c>
      <c r="E28" s="187" t="s">
        <v>35</v>
      </c>
      <c r="F28" s="188" t="s">
        <v>37</v>
      </c>
      <c r="G28" s="212">
        <f>SUM(G18,G22,G24,G25,G26,G27)</f>
        <v>270820469</v>
      </c>
      <c r="H28" s="240">
        <f>SUM(H18,H22,H24,H25,H26,H27)</f>
        <v>298359231</v>
      </c>
    </row>
    <row r="29" spans="1:8" s="195" customFormat="1" ht="15" customHeight="1" thickBot="1">
      <c r="A29" s="112" t="s">
        <v>41</v>
      </c>
      <c r="B29" s="112"/>
      <c r="C29" s="112"/>
      <c r="D29" s="123"/>
      <c r="E29" s="123"/>
      <c r="F29" s="28" t="s">
        <v>40</v>
      </c>
      <c r="G29" s="206"/>
      <c r="H29" s="223"/>
    </row>
    <row r="30" spans="1:8" s="195" customFormat="1" ht="28.5" customHeight="1" thickBot="1">
      <c r="A30" s="247">
        <v>1</v>
      </c>
      <c r="B30" s="33" t="s">
        <v>42</v>
      </c>
      <c r="C30" s="213">
        <f>G18+G25-C16</f>
        <v>17810939</v>
      </c>
      <c r="D30" s="213">
        <f>H18+H25-D16</f>
        <v>60133730</v>
      </c>
      <c r="E30" s="249"/>
      <c r="F30" s="250"/>
      <c r="G30" s="250"/>
      <c r="H30" s="251"/>
    </row>
    <row r="31" spans="1:8" s="195" customFormat="1" ht="15" customHeight="1">
      <c r="A31" s="248"/>
      <c r="B31" s="34" t="s">
        <v>43</v>
      </c>
      <c r="C31" s="214"/>
      <c r="D31" s="213"/>
      <c r="E31" s="252"/>
      <c r="F31" s="253"/>
      <c r="G31" s="253"/>
      <c r="H31" s="254"/>
    </row>
    <row r="32" spans="1:8" s="195" customFormat="1" ht="27.75" customHeight="1" thickBot="1">
      <c r="A32" s="183">
        <v>2</v>
      </c>
      <c r="B32" s="12" t="s">
        <v>44</v>
      </c>
      <c r="C32" s="215">
        <f>SUM(G22-C17)</f>
        <v>-765000</v>
      </c>
      <c r="D32" s="215">
        <f>SUM(H22-D17)</f>
        <v>-765000</v>
      </c>
      <c r="E32" s="252"/>
      <c r="F32" s="253"/>
      <c r="G32" s="253"/>
      <c r="H32" s="254"/>
    </row>
    <row r="33" spans="1:8" s="195" customFormat="1" ht="15" customHeight="1" thickBot="1">
      <c r="A33" s="186" t="s">
        <v>45</v>
      </c>
      <c r="B33" s="189" t="s">
        <v>46</v>
      </c>
      <c r="C33" s="216">
        <f>SUM(C30:C32)</f>
        <v>17045939</v>
      </c>
      <c r="D33" s="216">
        <f>SUM(D30:D32)</f>
        <v>59368730</v>
      </c>
      <c r="E33" s="255"/>
      <c r="F33" s="256"/>
      <c r="G33" s="256"/>
      <c r="H33" s="257"/>
    </row>
    <row r="34" spans="1:8" s="195" customFormat="1" ht="15" customHeight="1" thickBot="1">
      <c r="A34" s="258" t="s">
        <v>76</v>
      </c>
      <c r="B34" s="259"/>
      <c r="C34" s="259"/>
      <c r="D34" s="259"/>
      <c r="E34" s="259"/>
      <c r="F34" s="259"/>
      <c r="G34" s="259"/>
      <c r="H34" s="260"/>
    </row>
    <row r="35" spans="1:8" s="195" customFormat="1" ht="15" customHeight="1">
      <c r="A35" s="167">
        <v>1</v>
      </c>
      <c r="B35" s="168" t="s">
        <v>48</v>
      </c>
      <c r="C35" s="217"/>
      <c r="D35" s="233"/>
      <c r="E35" s="261"/>
      <c r="F35" s="262"/>
      <c r="G35" s="262"/>
      <c r="H35" s="263"/>
    </row>
    <row r="36" spans="1:8" s="195" customFormat="1" ht="15" customHeight="1">
      <c r="A36" s="173">
        <v>2</v>
      </c>
      <c r="B36" s="40" t="s">
        <v>49</v>
      </c>
      <c r="C36" s="218"/>
      <c r="D36" s="234"/>
      <c r="E36" s="264"/>
      <c r="F36" s="253"/>
      <c r="G36" s="253"/>
      <c r="H36" s="265"/>
    </row>
    <row r="37" spans="1:8" s="195" customFormat="1" ht="15" customHeight="1" thickBot="1">
      <c r="A37" s="184">
        <v>3</v>
      </c>
      <c r="B37" s="185" t="s">
        <v>50</v>
      </c>
      <c r="C37" s="219"/>
      <c r="D37" s="235"/>
      <c r="E37" s="264"/>
      <c r="F37" s="253"/>
      <c r="G37" s="253"/>
      <c r="H37" s="265"/>
    </row>
    <row r="38" spans="1:8" s="195" customFormat="1" ht="15" customHeight="1" thickBot="1">
      <c r="A38" s="37" t="s">
        <v>51</v>
      </c>
      <c r="B38" s="38" t="s">
        <v>52</v>
      </c>
      <c r="C38" s="220"/>
      <c r="D38" s="221"/>
      <c r="E38" s="264"/>
      <c r="F38" s="253"/>
      <c r="G38" s="253"/>
      <c r="H38" s="265"/>
    </row>
    <row r="39" spans="1:8" s="195" customFormat="1" ht="15" customHeight="1" thickBot="1" thickTop="1">
      <c r="A39" s="30" t="s">
        <v>53</v>
      </c>
      <c r="B39" s="32" t="s">
        <v>54</v>
      </c>
      <c r="C39" s="222">
        <f>SUM(C27+C33)</f>
        <v>270820469</v>
      </c>
      <c r="D39" s="221">
        <f>SUM(D27+D33+D38)</f>
        <v>298359231</v>
      </c>
      <c r="E39" s="236" t="s">
        <v>38</v>
      </c>
      <c r="F39" s="237" t="s">
        <v>55</v>
      </c>
      <c r="G39" s="238">
        <f>SUM(G28)</f>
        <v>270820469</v>
      </c>
      <c r="H39" s="239">
        <f>SUM(H28)</f>
        <v>298359231</v>
      </c>
    </row>
    <row r="40" ht="16.5" thickTop="1"/>
  </sheetData>
  <sheetProtection/>
  <mergeCells count="10">
    <mergeCell ref="A30:A31"/>
    <mergeCell ref="E30:H33"/>
    <mergeCell ref="A34:H34"/>
    <mergeCell ref="E35:H38"/>
    <mergeCell ref="A5:H5"/>
    <mergeCell ref="A6:H6"/>
    <mergeCell ref="A8:A9"/>
    <mergeCell ref="C8:D8"/>
    <mergeCell ref="E8:E9"/>
    <mergeCell ref="G8:H8"/>
  </mergeCells>
  <printOptions horizontalCentered="1" verticalCentered="1"/>
  <pageMargins left="0.984251968503937" right="0.984251968503937" top="0.984251968503937" bottom="0.984251968503937" header="0.5118110236220472" footer="0.5118110236220472"/>
  <pageSetup fitToWidth="0" fitToHeight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0"/>
  <sheetViews>
    <sheetView zoomScale="60" zoomScaleNormal="60" zoomScalePageLayoutView="0" workbookViewId="0" topLeftCell="A1">
      <selection activeCell="A1" sqref="A1"/>
    </sheetView>
  </sheetViews>
  <sheetFormatPr defaultColWidth="8.796875" defaultRowHeight="15"/>
  <cols>
    <col min="1" max="1" width="6.69921875" style="60" customWidth="1"/>
    <col min="2" max="2" width="65.59765625" style="60" customWidth="1"/>
    <col min="3" max="4" width="20.59765625" style="61" customWidth="1"/>
    <col min="5" max="5" width="6.69921875" style="60" customWidth="1"/>
    <col min="6" max="6" width="65.59765625" style="60" customWidth="1"/>
    <col min="7" max="8" width="20.59765625" style="61" customWidth="1"/>
    <col min="9" max="16384" width="9" style="60" customWidth="1"/>
  </cols>
  <sheetData>
    <row r="1" s="62" customFormat="1" ht="20.25">
      <c r="A1" s="62" t="s">
        <v>88</v>
      </c>
    </row>
    <row r="2" spans="1:8" ht="22.5" customHeight="1">
      <c r="A2" s="294" t="s">
        <v>85</v>
      </c>
      <c r="B2" s="294"/>
      <c r="C2" s="294"/>
      <c r="D2" s="294"/>
      <c r="E2" s="294"/>
      <c r="F2" s="294"/>
      <c r="G2" s="294"/>
      <c r="H2" s="294"/>
    </row>
    <row r="3" spans="1:8" ht="22.5" customHeight="1">
      <c r="A3" s="294" t="s">
        <v>82</v>
      </c>
      <c r="B3" s="294"/>
      <c r="C3" s="294"/>
      <c r="D3" s="294"/>
      <c r="E3" s="294"/>
      <c r="F3" s="294"/>
      <c r="G3" s="294"/>
      <c r="H3" s="294"/>
    </row>
    <row r="4" spans="1:8" ht="24.75" customHeight="1" thickBot="1">
      <c r="A4" s="63"/>
      <c r="B4" s="63"/>
      <c r="C4" s="65"/>
      <c r="D4" s="65"/>
      <c r="E4" s="66"/>
      <c r="H4" s="65" t="s">
        <v>79</v>
      </c>
    </row>
    <row r="5" spans="1:8" ht="28.5" customHeight="1" thickBot="1" thickTop="1">
      <c r="A5" s="295" t="s">
        <v>0</v>
      </c>
      <c r="B5" s="67"/>
      <c r="C5" s="292" t="s">
        <v>1</v>
      </c>
      <c r="D5" s="293"/>
      <c r="E5" s="296" t="s">
        <v>0</v>
      </c>
      <c r="F5" s="106"/>
      <c r="G5" s="297" t="s">
        <v>1</v>
      </c>
      <c r="H5" s="298"/>
    </row>
    <row r="6" spans="1:8" ht="71.25" customHeight="1" thickTop="1">
      <c r="A6" s="295"/>
      <c r="B6" s="68" t="s">
        <v>2</v>
      </c>
      <c r="C6" s="69" t="s">
        <v>3</v>
      </c>
      <c r="D6" s="224" t="s">
        <v>81</v>
      </c>
      <c r="E6" s="272"/>
      <c r="F6" s="107" t="s">
        <v>4</v>
      </c>
      <c r="G6" s="109" t="s">
        <v>3</v>
      </c>
      <c r="H6" s="224" t="s">
        <v>81</v>
      </c>
    </row>
    <row r="7" spans="1:8" s="13" customFormat="1" ht="13.5" customHeight="1" thickBot="1">
      <c r="A7" s="70">
        <v>1</v>
      </c>
      <c r="B7" s="71">
        <v>2</v>
      </c>
      <c r="C7" s="72">
        <v>3</v>
      </c>
      <c r="D7" s="72">
        <v>5</v>
      </c>
      <c r="E7" s="70">
        <v>1</v>
      </c>
      <c r="F7" s="108">
        <v>2</v>
      </c>
      <c r="G7" s="110">
        <v>3</v>
      </c>
      <c r="H7" s="111">
        <v>4</v>
      </c>
    </row>
    <row r="8" spans="1:8" s="3" customFormat="1" ht="33.75" customHeight="1" thickTop="1">
      <c r="A8" s="73">
        <v>1</v>
      </c>
      <c r="B8" s="74" t="s">
        <v>5</v>
      </c>
      <c r="C8" s="75">
        <v>29828000</v>
      </c>
      <c r="D8" s="75">
        <v>29828000</v>
      </c>
      <c r="E8" s="76">
        <v>1</v>
      </c>
      <c r="F8" s="2" t="s">
        <v>6</v>
      </c>
      <c r="G8" s="97">
        <v>41116730</v>
      </c>
      <c r="H8" s="97">
        <v>41116730</v>
      </c>
    </row>
    <row r="9" spans="1:8" s="3" customFormat="1" ht="33.75" customHeight="1">
      <c r="A9" s="19">
        <v>2</v>
      </c>
      <c r="B9" s="2" t="s">
        <v>7</v>
      </c>
      <c r="C9" s="6">
        <v>18749000</v>
      </c>
      <c r="D9" s="6">
        <v>18749000</v>
      </c>
      <c r="E9" s="1">
        <v>2</v>
      </c>
      <c r="F9" s="2" t="s">
        <v>8</v>
      </c>
      <c r="G9" s="42">
        <v>7585300</v>
      </c>
      <c r="H9" s="42">
        <v>7585300</v>
      </c>
    </row>
    <row r="10" spans="1:8" s="3" customFormat="1" ht="33.75" customHeight="1">
      <c r="A10" s="19">
        <v>3</v>
      </c>
      <c r="B10" s="78" t="s">
        <v>9</v>
      </c>
      <c r="C10" s="6">
        <v>116264186</v>
      </c>
      <c r="D10" s="6">
        <v>116264186</v>
      </c>
      <c r="E10" s="1">
        <v>3</v>
      </c>
      <c r="F10" s="2" t="s">
        <v>10</v>
      </c>
      <c r="G10" s="42">
        <v>67427500</v>
      </c>
      <c r="H10" s="42">
        <v>67427500</v>
      </c>
    </row>
    <row r="11" spans="1:8" s="3" customFormat="1" ht="33.75" customHeight="1">
      <c r="A11" s="19">
        <v>4</v>
      </c>
      <c r="B11" s="2" t="s">
        <v>11</v>
      </c>
      <c r="C11" s="6">
        <v>26851200</v>
      </c>
      <c r="D11" s="6">
        <v>26851200</v>
      </c>
      <c r="E11" s="1">
        <v>4</v>
      </c>
      <c r="F11" s="48" t="s">
        <v>12</v>
      </c>
      <c r="G11" s="120">
        <v>27209922</v>
      </c>
      <c r="H11" s="120">
        <v>27209922</v>
      </c>
    </row>
    <row r="12" spans="1:8" s="3" customFormat="1" ht="33.75" customHeight="1">
      <c r="A12" s="4">
        <v>5</v>
      </c>
      <c r="B12" s="5" t="s">
        <v>13</v>
      </c>
      <c r="C12" s="6">
        <v>23359144</v>
      </c>
      <c r="D12" s="6">
        <v>8575115</v>
      </c>
      <c r="E12" s="119">
        <v>5</v>
      </c>
      <c r="F12" s="121" t="s">
        <v>77</v>
      </c>
      <c r="G12" s="122">
        <v>4892514</v>
      </c>
      <c r="H12" s="122">
        <v>241947</v>
      </c>
    </row>
    <row r="13" spans="1:8" s="3" customFormat="1" ht="33.75" customHeight="1" thickBot="1">
      <c r="A13" s="9" t="s">
        <v>15</v>
      </c>
      <c r="B13" s="10" t="s">
        <v>16</v>
      </c>
      <c r="C13" s="156">
        <f>SUM(C8:C12)</f>
        <v>215051530</v>
      </c>
      <c r="D13" s="156">
        <f>SUM(D8:D12)</f>
        <v>200267501</v>
      </c>
      <c r="E13" s="7">
        <v>6</v>
      </c>
      <c r="F13" s="2" t="s">
        <v>56</v>
      </c>
      <c r="G13" s="97">
        <v>66425206</v>
      </c>
      <c r="H13" s="97">
        <v>66425206</v>
      </c>
    </row>
    <row r="14" spans="1:8" s="13" customFormat="1" ht="33.75" customHeight="1" thickBot="1">
      <c r="A14" s="14" t="s">
        <v>18</v>
      </c>
      <c r="B14" s="154" t="s">
        <v>57</v>
      </c>
      <c r="C14" s="157">
        <v>7500000</v>
      </c>
      <c r="D14" s="158">
        <v>7500000</v>
      </c>
      <c r="E14" s="155">
        <v>7</v>
      </c>
      <c r="F14" s="5" t="s">
        <v>78</v>
      </c>
      <c r="G14" s="42">
        <v>14959700</v>
      </c>
      <c r="H14" s="42">
        <v>4826238</v>
      </c>
    </row>
    <row r="15" spans="1:8" s="13" customFormat="1" ht="33.75" customHeight="1" thickBot="1">
      <c r="A15" s="14" t="s">
        <v>20</v>
      </c>
      <c r="B15" s="15" t="s">
        <v>21</v>
      </c>
      <c r="C15" s="39">
        <v>0</v>
      </c>
      <c r="D15" s="39">
        <v>0</v>
      </c>
      <c r="E15" s="16" t="s">
        <v>15</v>
      </c>
      <c r="F15" s="12" t="s">
        <v>71</v>
      </c>
      <c r="G15" s="44">
        <v>1400000</v>
      </c>
      <c r="H15" s="120">
        <v>1400000</v>
      </c>
    </row>
    <row r="16" spans="1:8" s="13" customFormat="1" ht="33.75" customHeight="1" thickBot="1">
      <c r="A16" s="19">
        <v>1</v>
      </c>
      <c r="B16" s="2" t="s">
        <v>23</v>
      </c>
      <c r="C16" s="6"/>
      <c r="D16" s="6"/>
      <c r="E16" s="17">
        <v>1</v>
      </c>
      <c r="F16" s="15" t="s">
        <v>58</v>
      </c>
      <c r="G16" s="45">
        <f>SUM(G8:G15)</f>
        <v>231016872</v>
      </c>
      <c r="H16" s="159">
        <f>SUM(H8:H15)</f>
        <v>216232843</v>
      </c>
    </row>
    <row r="17" spans="1:8" s="13" customFormat="1" ht="33.75" customHeight="1">
      <c r="A17" s="19">
        <v>2</v>
      </c>
      <c r="B17" s="2" t="s">
        <v>25</v>
      </c>
      <c r="C17" s="6"/>
      <c r="D17" s="6"/>
      <c r="E17" s="17">
        <v>2</v>
      </c>
      <c r="F17" s="2" t="s">
        <v>22</v>
      </c>
      <c r="G17" s="97">
        <v>6000000</v>
      </c>
      <c r="H17" s="97">
        <v>6000000</v>
      </c>
    </row>
    <row r="18" spans="1:8" s="13" customFormat="1" ht="33.75" customHeight="1" thickBot="1">
      <c r="A18" s="9" t="s">
        <v>27</v>
      </c>
      <c r="B18" s="10" t="s">
        <v>28</v>
      </c>
      <c r="C18" s="46">
        <f>SUM(C16:C17)</f>
        <v>0</v>
      </c>
      <c r="D18" s="46">
        <f>SUM(D16:D17)</f>
        <v>0</v>
      </c>
      <c r="E18" s="7">
        <v>3</v>
      </c>
      <c r="F18" s="2" t="s">
        <v>24</v>
      </c>
      <c r="G18" s="42">
        <v>235000</v>
      </c>
      <c r="H18" s="42">
        <v>235000</v>
      </c>
    </row>
    <row r="19" spans="1:8" s="13" customFormat="1" ht="33.75" customHeight="1" thickBot="1">
      <c r="A19" s="81"/>
      <c r="B19" s="82"/>
      <c r="C19" s="83"/>
      <c r="D19" s="83"/>
      <c r="E19" s="47">
        <v>4</v>
      </c>
      <c r="F19" s="5" t="s">
        <v>26</v>
      </c>
      <c r="G19" s="42"/>
      <c r="H19" s="42"/>
    </row>
    <row r="20" spans="1:8" s="13" customFormat="1" ht="33.75" customHeight="1" thickBot="1">
      <c r="A20" s="81"/>
      <c r="B20" s="82"/>
      <c r="C20" s="83"/>
      <c r="D20" s="83"/>
      <c r="E20" s="16" t="s">
        <v>18</v>
      </c>
      <c r="F20" s="48" t="s">
        <v>59</v>
      </c>
      <c r="G20" s="44"/>
      <c r="H20" s="44"/>
    </row>
    <row r="21" spans="1:8" s="13" customFormat="1" ht="33.75" customHeight="1" thickBot="1">
      <c r="A21" s="81"/>
      <c r="B21" s="82"/>
      <c r="C21" s="83"/>
      <c r="D21" s="83"/>
      <c r="E21" s="22" t="s">
        <v>20</v>
      </c>
      <c r="F21" s="15" t="s">
        <v>60</v>
      </c>
      <c r="G21" s="49">
        <f>SUM(G17:G20)</f>
        <v>6235000</v>
      </c>
      <c r="H21" s="49">
        <f>SUM(H17:H20)</f>
        <v>6235000</v>
      </c>
    </row>
    <row r="22" spans="1:8" s="13" customFormat="1" ht="33.75" customHeight="1" thickBot="1">
      <c r="A22" s="81"/>
      <c r="B22" s="82"/>
      <c r="C22" s="83"/>
      <c r="D22" s="83"/>
      <c r="E22" s="7">
        <v>1</v>
      </c>
      <c r="F22" s="23" t="s">
        <v>30</v>
      </c>
      <c r="G22" s="50"/>
      <c r="H22" s="50"/>
    </row>
    <row r="23" spans="1:8" s="13" customFormat="1" ht="33.75" customHeight="1">
      <c r="A23" s="81"/>
      <c r="B23" s="82"/>
      <c r="C23" s="83"/>
      <c r="D23" s="83"/>
      <c r="E23" s="52">
        <v>2</v>
      </c>
      <c r="F23" s="5" t="s">
        <v>80</v>
      </c>
      <c r="G23" s="51"/>
      <c r="H23" s="246">
        <v>39008631</v>
      </c>
    </row>
    <row r="24" spans="1:8" s="13" customFormat="1" ht="33.75" customHeight="1" thickBot="1">
      <c r="A24" s="81"/>
      <c r="B24" s="82"/>
      <c r="C24" s="83"/>
      <c r="D24" s="83"/>
      <c r="E24" s="52">
        <v>3</v>
      </c>
      <c r="F24" s="5" t="s">
        <v>33</v>
      </c>
      <c r="G24" s="51"/>
      <c r="H24" s="51">
        <v>0</v>
      </c>
    </row>
    <row r="25" spans="1:8" s="13" customFormat="1" ht="33.75" customHeight="1" thickBot="1">
      <c r="A25" s="80" t="s">
        <v>35</v>
      </c>
      <c r="B25" s="180" t="s">
        <v>36</v>
      </c>
      <c r="C25" s="181">
        <f>SUM(C13+C14+C15+C18)</f>
        <v>222551530</v>
      </c>
      <c r="D25" s="144">
        <f>SUM(D13+D14+D15+D18)</f>
        <v>207767501</v>
      </c>
      <c r="E25" s="130" t="s">
        <v>27</v>
      </c>
      <c r="F25" s="5" t="s">
        <v>34</v>
      </c>
      <c r="G25" s="51">
        <v>0</v>
      </c>
      <c r="H25" s="51">
        <v>0</v>
      </c>
    </row>
    <row r="26" spans="1:8" s="13" customFormat="1" ht="33.75" customHeight="1" thickBot="1" thickTop="1">
      <c r="A26" s="30" t="s">
        <v>38</v>
      </c>
      <c r="B26" s="179" t="s">
        <v>39</v>
      </c>
      <c r="C26" s="41">
        <f>SUM(C25-G26)</f>
        <v>-14700342</v>
      </c>
      <c r="D26" s="41">
        <f>SUM(D25-H26)</f>
        <v>-53708973</v>
      </c>
      <c r="E26" s="31" t="s">
        <v>35</v>
      </c>
      <c r="F26" s="28" t="s">
        <v>37</v>
      </c>
      <c r="G26" s="98">
        <f>SUM(G16+G21+G23+G24+G25)</f>
        <v>237251872</v>
      </c>
      <c r="H26" s="98">
        <f>SUM(H16+H21+H23)</f>
        <v>261476474</v>
      </c>
    </row>
    <row r="27" spans="1:8" s="13" customFormat="1" ht="33.75" customHeight="1" thickBot="1" thickTop="1">
      <c r="A27" s="166" t="s">
        <v>41</v>
      </c>
      <c r="B27" s="163"/>
      <c r="C27" s="163"/>
      <c r="D27" s="163"/>
      <c r="E27" s="163"/>
      <c r="F27" s="160" t="s">
        <v>40</v>
      </c>
      <c r="G27" s="161"/>
      <c r="H27" s="162"/>
    </row>
    <row r="28" spans="1:8" s="13" customFormat="1" ht="33.75" customHeight="1">
      <c r="A28" s="167">
        <v>1</v>
      </c>
      <c r="B28" s="168" t="s">
        <v>42</v>
      </c>
      <c r="C28" s="169">
        <f>SUM(G16+G23-C13)</f>
        <v>15965342</v>
      </c>
      <c r="D28" s="169">
        <f>SUM(H16+H23-D13)</f>
        <v>54973973</v>
      </c>
      <c r="E28" s="191"/>
      <c r="F28" s="283"/>
      <c r="G28" s="284"/>
      <c r="H28" s="285"/>
    </row>
    <row r="29" spans="1:8" s="13" customFormat="1" ht="33.75" customHeight="1" thickBot="1">
      <c r="A29" s="170">
        <v>2</v>
      </c>
      <c r="B29" s="171" t="s">
        <v>44</v>
      </c>
      <c r="C29" s="172">
        <f>SUM(G21-C14)</f>
        <v>-1265000</v>
      </c>
      <c r="D29" s="172">
        <f>SUM(H21-D14)</f>
        <v>-1265000</v>
      </c>
      <c r="E29" s="192"/>
      <c r="F29" s="286"/>
      <c r="G29" s="287"/>
      <c r="H29" s="288"/>
    </row>
    <row r="30" spans="1:8" s="13" customFormat="1" ht="33.75" customHeight="1">
      <c r="A30" s="27" t="s">
        <v>45</v>
      </c>
      <c r="B30" s="28" t="s">
        <v>46</v>
      </c>
      <c r="C30" s="103">
        <f>SUM(C28:C29)</f>
        <v>14700342</v>
      </c>
      <c r="D30" s="150">
        <f>SUM(D28:D29)</f>
        <v>53708973</v>
      </c>
      <c r="E30" s="192"/>
      <c r="F30" s="286"/>
      <c r="G30" s="287"/>
      <c r="H30" s="288"/>
    </row>
    <row r="31" spans="1:8" s="13" customFormat="1" ht="33.75" customHeight="1">
      <c r="A31" s="289" t="s">
        <v>47</v>
      </c>
      <c r="B31" s="290"/>
      <c r="C31" s="290"/>
      <c r="D31" s="290"/>
      <c r="E31" s="290"/>
      <c r="F31" s="290"/>
      <c r="G31" s="290"/>
      <c r="H31" s="291"/>
    </row>
    <row r="32" spans="1:8" s="13" customFormat="1" ht="33.75" customHeight="1" thickBot="1">
      <c r="A32" s="229">
        <v>1</v>
      </c>
      <c r="B32" s="230" t="s">
        <v>48</v>
      </c>
      <c r="C32" s="231">
        <v>0</v>
      </c>
      <c r="D32" s="232"/>
      <c r="E32" s="274"/>
      <c r="F32" s="275"/>
      <c r="G32" s="275"/>
      <c r="H32" s="276"/>
    </row>
    <row r="33" spans="1:8" s="13" customFormat="1" ht="33.75" customHeight="1" thickBot="1">
      <c r="A33" s="173">
        <v>2</v>
      </c>
      <c r="B33" s="176" t="s">
        <v>49</v>
      </c>
      <c r="C33" s="177">
        <v>0</v>
      </c>
      <c r="D33" s="226"/>
      <c r="E33" s="277"/>
      <c r="F33" s="278"/>
      <c r="G33" s="278"/>
      <c r="H33" s="279"/>
    </row>
    <row r="34" spans="1:8" s="13" customFormat="1" ht="33.75" customHeight="1" thickBot="1">
      <c r="A34" s="174">
        <v>3</v>
      </c>
      <c r="B34" s="82" t="s">
        <v>50</v>
      </c>
      <c r="C34" s="178"/>
      <c r="D34" s="227"/>
      <c r="E34" s="277"/>
      <c r="F34" s="278"/>
      <c r="G34" s="278"/>
      <c r="H34" s="279"/>
    </row>
    <row r="35" spans="1:8" s="13" customFormat="1" ht="33.75" customHeight="1" thickBot="1">
      <c r="A35" s="175" t="s">
        <v>51</v>
      </c>
      <c r="B35" s="165" t="s">
        <v>52</v>
      </c>
      <c r="C35" s="148">
        <f>SUM(C32:C34)</f>
        <v>0</v>
      </c>
      <c r="D35" s="148">
        <f>SUM(D32:D34)</f>
        <v>0</v>
      </c>
      <c r="E35" s="280"/>
      <c r="F35" s="281"/>
      <c r="G35" s="281"/>
      <c r="H35" s="282"/>
    </row>
    <row r="36" spans="1:8" s="13" customFormat="1" ht="52.5" customHeight="1" thickBot="1">
      <c r="A36" s="54" t="s">
        <v>53</v>
      </c>
      <c r="B36" s="55" t="s">
        <v>54</v>
      </c>
      <c r="C36" s="164">
        <f>SUM(C25+C30+C35)</f>
        <v>237251872</v>
      </c>
      <c r="D36" s="41">
        <f>SUM(D25+D30+D35)</f>
        <v>261476474</v>
      </c>
      <c r="E36" s="54" t="s">
        <v>38</v>
      </c>
      <c r="F36" s="55" t="s">
        <v>55</v>
      </c>
      <c r="G36" s="56">
        <f>SUM(G26)</f>
        <v>237251872</v>
      </c>
      <c r="H36" s="228">
        <f>SUM(H26,H22)</f>
        <v>261476474</v>
      </c>
    </row>
    <row r="37" spans="1:8" s="13" customFormat="1" ht="27.75" customHeight="1" thickTop="1">
      <c r="A37" s="84"/>
      <c r="B37" s="60"/>
      <c r="C37" s="85"/>
      <c r="D37" s="85"/>
      <c r="E37" s="60"/>
      <c r="F37" s="60"/>
      <c r="G37" s="85"/>
      <c r="H37" s="95"/>
    </row>
    <row r="38" spans="1:8" s="13" customFormat="1" ht="31.5" customHeight="1">
      <c r="A38" s="84"/>
      <c r="B38" s="60"/>
      <c r="C38" s="85"/>
      <c r="D38" s="85"/>
      <c r="E38" s="60"/>
      <c r="F38" s="60"/>
      <c r="G38" s="61"/>
      <c r="H38" s="95"/>
    </row>
    <row r="39" spans="1:8" s="13" customFormat="1" ht="31.5" customHeight="1">
      <c r="A39" s="84"/>
      <c r="B39" s="60"/>
      <c r="C39" s="61"/>
      <c r="D39" s="61"/>
      <c r="E39" s="60"/>
      <c r="F39" s="60"/>
      <c r="G39" s="61"/>
      <c r="H39" s="95"/>
    </row>
    <row r="40" spans="1:8" s="13" customFormat="1" ht="31.5" customHeight="1">
      <c r="A40" s="84"/>
      <c r="B40" s="60"/>
      <c r="C40" s="61"/>
      <c r="D40" s="61"/>
      <c r="E40" s="60"/>
      <c r="F40" s="60"/>
      <c r="G40" s="61"/>
      <c r="H40" s="95"/>
    </row>
    <row r="41" spans="1:8" s="13" customFormat="1" ht="31.5" customHeight="1">
      <c r="A41" s="84"/>
      <c r="B41" s="60"/>
      <c r="C41" s="61"/>
      <c r="D41" s="61"/>
      <c r="E41" s="60"/>
      <c r="F41" s="60"/>
      <c r="G41" s="61"/>
      <c r="H41" s="95"/>
    </row>
    <row r="42" spans="1:8" s="86" customFormat="1" ht="31.5" customHeight="1">
      <c r="A42" s="84"/>
      <c r="B42" s="60"/>
      <c r="C42" s="61"/>
      <c r="D42" s="61"/>
      <c r="E42" s="60"/>
      <c r="F42" s="60"/>
      <c r="G42" s="61"/>
      <c r="H42" s="96"/>
    </row>
    <row r="43" spans="1:8" s="13" customFormat="1" ht="31.5" customHeight="1">
      <c r="A43" s="84"/>
      <c r="B43" s="60"/>
      <c r="C43" s="61"/>
      <c r="D43" s="61"/>
      <c r="E43" s="60"/>
      <c r="F43" s="60"/>
      <c r="G43" s="61"/>
      <c r="H43" s="95"/>
    </row>
    <row r="44" spans="1:8" s="13" customFormat="1" ht="31.5" customHeight="1">
      <c r="A44" s="84"/>
      <c r="B44" s="60"/>
      <c r="C44" s="61"/>
      <c r="D44" s="61"/>
      <c r="E44" s="60"/>
      <c r="F44" s="60"/>
      <c r="G44" s="61"/>
      <c r="H44" s="95"/>
    </row>
    <row r="45" spans="1:8" s="13" customFormat="1" ht="31.5" customHeight="1">
      <c r="A45" s="84"/>
      <c r="B45" s="60"/>
      <c r="C45" s="61"/>
      <c r="D45" s="61"/>
      <c r="E45" s="60"/>
      <c r="F45" s="60"/>
      <c r="G45" s="61"/>
      <c r="H45" s="95"/>
    </row>
    <row r="46" spans="1:8" s="86" customFormat="1" ht="31.5" customHeight="1">
      <c r="A46" s="84"/>
      <c r="B46" s="60"/>
      <c r="C46" s="61"/>
      <c r="D46" s="61"/>
      <c r="E46" s="60"/>
      <c r="F46" s="60"/>
      <c r="G46" s="61"/>
      <c r="H46" s="96"/>
    </row>
    <row r="47" spans="1:8" s="13" customFormat="1" ht="45.75" customHeight="1">
      <c r="A47" s="84"/>
      <c r="B47" s="60"/>
      <c r="C47" s="61"/>
      <c r="D47" s="61"/>
      <c r="E47" s="60"/>
      <c r="F47" s="60"/>
      <c r="G47" s="61"/>
      <c r="H47" s="95"/>
    </row>
    <row r="48" spans="1:8" s="13" customFormat="1" ht="31.5" customHeight="1">
      <c r="A48" s="84"/>
      <c r="B48" s="60"/>
      <c r="C48" s="61"/>
      <c r="D48" s="61"/>
      <c r="E48" s="60"/>
      <c r="F48" s="60"/>
      <c r="G48" s="61"/>
      <c r="H48" s="95"/>
    </row>
    <row r="49" spans="1:8" s="13" customFormat="1" ht="45.75" customHeight="1">
      <c r="A49" s="84"/>
      <c r="B49" s="60"/>
      <c r="C49" s="61"/>
      <c r="D49" s="61"/>
      <c r="E49" s="60"/>
      <c r="F49" s="60"/>
      <c r="G49" s="61"/>
      <c r="H49" s="95"/>
    </row>
    <row r="50" spans="1:8" s="86" customFormat="1" ht="29.25" customHeight="1">
      <c r="A50" s="60"/>
      <c r="B50" s="60"/>
      <c r="C50" s="61"/>
      <c r="D50" s="61"/>
      <c r="E50" s="60"/>
      <c r="F50" s="60"/>
      <c r="G50" s="61"/>
      <c r="H50" s="96"/>
    </row>
  </sheetData>
  <sheetProtection selectLockedCells="1" selectUnlockedCells="1"/>
  <mergeCells count="9">
    <mergeCell ref="E32:H35"/>
    <mergeCell ref="F28:H30"/>
    <mergeCell ref="A31:H31"/>
    <mergeCell ref="C5:D5"/>
    <mergeCell ref="A2:H2"/>
    <mergeCell ref="A3:H3"/>
    <mergeCell ref="A5:A6"/>
    <mergeCell ref="E5:E6"/>
    <mergeCell ref="G5:H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1" r:id="rId1"/>
  <headerFooter alignWithMargins="0">
    <oddFooter>&amp;L&amp;10&amp;F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3"/>
  <sheetViews>
    <sheetView tabSelected="1" zoomScale="60" zoomScaleNormal="60" zoomScalePageLayoutView="0" workbookViewId="0" topLeftCell="A1">
      <selection activeCell="A1" sqref="A1"/>
    </sheetView>
  </sheetViews>
  <sheetFormatPr defaultColWidth="8.796875" defaultRowHeight="15"/>
  <cols>
    <col min="1" max="1" width="6.69921875" style="60" customWidth="1"/>
    <col min="2" max="2" width="65.59765625" style="60" customWidth="1"/>
    <col min="3" max="4" width="20.59765625" style="61" customWidth="1"/>
    <col min="5" max="5" width="6.69921875" style="60" customWidth="1"/>
    <col min="6" max="6" width="65.59765625" style="60" customWidth="1"/>
    <col min="7" max="8" width="20.59765625" style="61" customWidth="1"/>
    <col min="9" max="16384" width="9" style="60" customWidth="1"/>
  </cols>
  <sheetData>
    <row r="1" spans="1:8" s="62" customFormat="1" ht="20.25">
      <c r="A1" s="127" t="s">
        <v>89</v>
      </c>
      <c r="B1" s="127"/>
      <c r="C1" s="127"/>
      <c r="D1" s="127"/>
      <c r="E1" s="127"/>
      <c r="F1" s="127"/>
      <c r="G1" s="127"/>
      <c r="H1" s="127"/>
    </row>
    <row r="2" spans="1:8" ht="22.5" customHeight="1">
      <c r="A2" s="294" t="s">
        <v>83</v>
      </c>
      <c r="B2" s="294"/>
      <c r="C2" s="294"/>
      <c r="D2" s="294"/>
      <c r="E2" s="294"/>
      <c r="F2" s="294"/>
      <c r="G2" s="294"/>
      <c r="H2" s="294"/>
    </row>
    <row r="3" spans="1:8" ht="22.5" customHeight="1">
      <c r="A3" s="294" t="s">
        <v>82</v>
      </c>
      <c r="B3" s="294"/>
      <c r="C3" s="294"/>
      <c r="D3" s="294"/>
      <c r="E3" s="294"/>
      <c r="F3" s="294"/>
      <c r="G3" s="294"/>
      <c r="H3" s="294"/>
    </row>
    <row r="4" spans="1:8" ht="24.75" customHeight="1" thickBot="1">
      <c r="A4" s="63"/>
      <c r="B4" s="63"/>
      <c r="C4" s="65"/>
      <c r="D4" s="65"/>
      <c r="E4" s="66"/>
      <c r="G4" s="65"/>
      <c r="H4" s="65"/>
    </row>
    <row r="5" spans="1:9" ht="28.5" customHeight="1" thickBot="1" thickTop="1">
      <c r="A5" s="302" t="s">
        <v>0</v>
      </c>
      <c r="B5" s="67"/>
      <c r="C5" s="292" t="s">
        <v>1</v>
      </c>
      <c r="D5" s="293"/>
      <c r="E5" s="295" t="s">
        <v>0</v>
      </c>
      <c r="F5" s="67"/>
      <c r="G5" s="292" t="s">
        <v>1</v>
      </c>
      <c r="H5" s="293"/>
      <c r="I5" s="87"/>
    </row>
    <row r="6" spans="1:9" ht="57" customHeight="1" thickTop="1">
      <c r="A6" s="302"/>
      <c r="B6" s="68" t="s">
        <v>2</v>
      </c>
      <c r="C6" s="69" t="s">
        <v>3</v>
      </c>
      <c r="D6" s="224" t="s">
        <v>81</v>
      </c>
      <c r="E6" s="295"/>
      <c r="F6" s="68" t="s">
        <v>4</v>
      </c>
      <c r="G6" s="69" t="s">
        <v>3</v>
      </c>
      <c r="H6" s="224" t="s">
        <v>81</v>
      </c>
      <c r="I6" s="87"/>
    </row>
    <row r="7" spans="1:9" s="13" customFormat="1" ht="13.5" customHeight="1" thickBot="1">
      <c r="A7" s="88">
        <v>1</v>
      </c>
      <c r="B7" s="71">
        <v>2</v>
      </c>
      <c r="C7" s="89">
        <v>3</v>
      </c>
      <c r="D7" s="72">
        <v>5</v>
      </c>
      <c r="E7" s="70">
        <v>1</v>
      </c>
      <c r="F7" s="71">
        <v>2</v>
      </c>
      <c r="G7" s="89">
        <v>3</v>
      </c>
      <c r="H7" s="90">
        <v>4</v>
      </c>
      <c r="I7" s="91"/>
    </row>
    <row r="8" spans="1:8" s="3" customFormat="1" ht="33.75" customHeight="1" thickTop="1">
      <c r="A8" s="19">
        <v>1</v>
      </c>
      <c r="B8" s="2" t="s">
        <v>7</v>
      </c>
      <c r="C8" s="6">
        <v>31223000</v>
      </c>
      <c r="D8" s="6">
        <v>31223000</v>
      </c>
      <c r="E8" s="76">
        <v>1</v>
      </c>
      <c r="F8" s="2" t="s">
        <v>6</v>
      </c>
      <c r="G8" s="57">
        <v>53526683</v>
      </c>
      <c r="H8" s="57">
        <v>53526683</v>
      </c>
    </row>
    <row r="9" spans="1:8" s="3" customFormat="1" ht="33.75" customHeight="1">
      <c r="A9" s="19">
        <v>2</v>
      </c>
      <c r="B9" s="2" t="s">
        <v>11</v>
      </c>
      <c r="C9" s="99"/>
      <c r="D9" s="99"/>
      <c r="E9" s="1">
        <v>2</v>
      </c>
      <c r="F9" s="2" t="s">
        <v>8</v>
      </c>
      <c r="G9" s="58">
        <v>9742820</v>
      </c>
      <c r="H9" s="58">
        <v>9742820</v>
      </c>
    </row>
    <row r="10" spans="1:8" s="3" customFormat="1" ht="33.75" customHeight="1">
      <c r="A10" s="4">
        <v>3</v>
      </c>
      <c r="B10" s="5" t="s">
        <v>13</v>
      </c>
      <c r="C10" s="6"/>
      <c r="D10" s="126"/>
      <c r="E10" s="1">
        <v>3</v>
      </c>
      <c r="F10" s="2" t="s">
        <v>10</v>
      </c>
      <c r="G10" s="58">
        <v>36224300</v>
      </c>
      <c r="H10" s="58">
        <v>36224300</v>
      </c>
    </row>
    <row r="11" spans="1:8" s="3" customFormat="1" ht="33.75" customHeight="1" thickBot="1">
      <c r="A11" s="35">
        <v>4</v>
      </c>
      <c r="B11" s="36" t="s">
        <v>61</v>
      </c>
      <c r="C11" s="53">
        <v>66425206</v>
      </c>
      <c r="D11" s="53">
        <v>66425206</v>
      </c>
      <c r="E11" s="135">
        <v>4</v>
      </c>
      <c r="F11" s="2" t="s">
        <v>12</v>
      </c>
      <c r="G11" s="58"/>
      <c r="H11" s="58"/>
    </row>
    <row r="12" spans="1:10" s="3" customFormat="1" ht="33.75" customHeight="1" thickBot="1">
      <c r="A12" s="37" t="s">
        <v>15</v>
      </c>
      <c r="B12" s="38" t="s">
        <v>62</v>
      </c>
      <c r="C12" s="24">
        <f>SUM(C8:C11)</f>
        <v>97648206</v>
      </c>
      <c r="D12" s="153">
        <f>SUM(D8:D11)</f>
        <v>97648206</v>
      </c>
      <c r="E12" s="136">
        <v>5</v>
      </c>
      <c r="F12" s="5" t="s">
        <v>14</v>
      </c>
      <c r="G12" s="58"/>
      <c r="H12" s="58"/>
      <c r="J12" s="100"/>
    </row>
    <row r="13" spans="1:8" s="3" customFormat="1" ht="33.75" customHeight="1" thickBot="1">
      <c r="A13" s="59">
        <v>1</v>
      </c>
      <c r="B13" s="152" t="s">
        <v>63</v>
      </c>
      <c r="C13" s="142"/>
      <c r="D13" s="144"/>
      <c r="E13" s="136">
        <v>6</v>
      </c>
      <c r="F13" s="12" t="s">
        <v>17</v>
      </c>
      <c r="G13" s="20"/>
      <c r="H13" s="20"/>
    </row>
    <row r="14" spans="1:8" s="3" customFormat="1" ht="33.75" customHeight="1" thickBot="1">
      <c r="A14" s="37" t="s">
        <v>18</v>
      </c>
      <c r="B14" s="140" t="s">
        <v>57</v>
      </c>
      <c r="C14" s="142"/>
      <c r="D14" s="144"/>
      <c r="E14" s="137" t="s">
        <v>15</v>
      </c>
      <c r="F14" s="15" t="s">
        <v>19</v>
      </c>
      <c r="G14" s="21">
        <f>SUM(G8:G13)</f>
        <v>99493803</v>
      </c>
      <c r="H14" s="21">
        <f>SUM(H8:H13)</f>
        <v>99493803</v>
      </c>
    </row>
    <row r="15" spans="1:8" s="13" customFormat="1" ht="33.75" customHeight="1">
      <c r="A15" s="19">
        <v>1</v>
      </c>
      <c r="B15" s="2" t="s">
        <v>23</v>
      </c>
      <c r="C15" s="6"/>
      <c r="D15" s="134"/>
      <c r="E15" s="139">
        <v>1</v>
      </c>
      <c r="F15" s="2" t="s">
        <v>22</v>
      </c>
      <c r="G15" s="8"/>
      <c r="H15" s="8"/>
    </row>
    <row r="16" spans="1:8" s="13" customFormat="1" ht="33.75" customHeight="1" thickBot="1">
      <c r="A16" s="35">
        <v>2</v>
      </c>
      <c r="B16" s="36" t="s">
        <v>25</v>
      </c>
      <c r="C16" s="141"/>
      <c r="D16" s="138"/>
      <c r="E16" s="139">
        <v>2</v>
      </c>
      <c r="F16" s="2" t="s">
        <v>24</v>
      </c>
      <c r="G16" s="58">
        <v>500000</v>
      </c>
      <c r="H16" s="58">
        <v>500000</v>
      </c>
    </row>
    <row r="17" spans="1:8" s="13" customFormat="1" ht="33.75" customHeight="1" thickBot="1">
      <c r="A17" s="37" t="s">
        <v>64</v>
      </c>
      <c r="B17" s="140" t="s">
        <v>28</v>
      </c>
      <c r="C17" s="142">
        <f>SUM(C12)</f>
        <v>97648206</v>
      </c>
      <c r="D17" s="143">
        <f>SUM(D12)</f>
        <v>97648206</v>
      </c>
      <c r="E17" s="136">
        <v>3</v>
      </c>
      <c r="F17" s="5" t="s">
        <v>26</v>
      </c>
      <c r="G17" s="20"/>
      <c r="H17" s="20"/>
    </row>
    <row r="18" spans="1:8" s="13" customFormat="1" ht="33.75" customHeight="1" thickBot="1">
      <c r="A18" s="92"/>
      <c r="B18" s="93"/>
      <c r="C18" s="83"/>
      <c r="D18" s="83"/>
      <c r="E18" s="16" t="s">
        <v>18</v>
      </c>
      <c r="F18" s="15" t="s">
        <v>60</v>
      </c>
      <c r="G18" s="21">
        <f>SUM(G15:G17)</f>
        <v>500000</v>
      </c>
      <c r="H18" s="21">
        <f>SUM(H15:H17)</f>
        <v>500000</v>
      </c>
    </row>
    <row r="19" spans="1:8" s="13" customFormat="1" ht="33.75" customHeight="1">
      <c r="A19" s="92"/>
      <c r="B19" s="94"/>
      <c r="C19" s="83"/>
      <c r="D19" s="83"/>
      <c r="E19" s="25">
        <v>1</v>
      </c>
      <c r="F19" s="26" t="s">
        <v>31</v>
      </c>
      <c r="G19" s="18"/>
      <c r="H19" s="18">
        <v>3314160</v>
      </c>
    </row>
    <row r="20" spans="1:8" s="13" customFormat="1" ht="33.75" customHeight="1" thickBot="1">
      <c r="A20" s="92"/>
      <c r="B20" s="94"/>
      <c r="C20" s="83"/>
      <c r="D20" s="83"/>
      <c r="E20" s="47">
        <v>2</v>
      </c>
      <c r="F20" s="5" t="s">
        <v>32</v>
      </c>
      <c r="G20" s="58"/>
      <c r="H20" s="141"/>
    </row>
    <row r="21" spans="1:9" s="13" customFormat="1" ht="33.75" customHeight="1" thickBot="1">
      <c r="A21" s="146" t="s">
        <v>65</v>
      </c>
      <c r="B21" s="147" t="s">
        <v>36</v>
      </c>
      <c r="C21" s="148">
        <f>SUM(C17)</f>
        <v>97648206</v>
      </c>
      <c r="D21" s="149">
        <f>SUM(D17)</f>
        <v>97648206</v>
      </c>
      <c r="E21" s="242" t="s">
        <v>20</v>
      </c>
      <c r="F21" s="28" t="s">
        <v>66</v>
      </c>
      <c r="G21" s="56">
        <f>SUM(G14+G18)</f>
        <v>99993803</v>
      </c>
      <c r="H21" s="105">
        <f>SUM(H14+H16+H19)</f>
        <v>103307963</v>
      </c>
      <c r="I21" s="43"/>
    </row>
    <row r="22" spans="1:8" s="13" customFormat="1" ht="33.75" customHeight="1" thickTop="1">
      <c r="A22" s="27" t="s">
        <v>67</v>
      </c>
      <c r="B22" s="145" t="s">
        <v>39</v>
      </c>
      <c r="C22" s="131">
        <f>SUM(C21-G21)</f>
        <v>-2345597</v>
      </c>
      <c r="D22" s="131">
        <f>SUM(D21-H21)</f>
        <v>-5659757</v>
      </c>
      <c r="E22" s="29" t="s">
        <v>27</v>
      </c>
      <c r="F22" s="132" t="s">
        <v>40</v>
      </c>
      <c r="G22" s="128">
        <v>0</v>
      </c>
      <c r="H22" s="151">
        <v>0</v>
      </c>
    </row>
    <row r="23" spans="1:8" s="13" customFormat="1" ht="33.75" customHeight="1">
      <c r="A23" s="289" t="s">
        <v>41</v>
      </c>
      <c r="B23" s="290"/>
      <c r="C23" s="290"/>
      <c r="D23" s="290"/>
      <c r="E23" s="290"/>
      <c r="F23" s="290"/>
      <c r="G23" s="290"/>
      <c r="H23" s="291"/>
    </row>
    <row r="24" spans="1:8" s="13" customFormat="1" ht="33.75" customHeight="1">
      <c r="A24" s="19">
        <v>1</v>
      </c>
      <c r="B24" s="2" t="s">
        <v>42</v>
      </c>
      <c r="C24" s="133">
        <f>SUM(G14+G19-C12)</f>
        <v>1845597</v>
      </c>
      <c r="D24" s="241">
        <f>SUM(H14+H19-D12)</f>
        <v>5159757</v>
      </c>
      <c r="E24" s="249"/>
      <c r="F24" s="250"/>
      <c r="G24" s="250"/>
      <c r="H24" s="251"/>
    </row>
    <row r="25" spans="1:8" s="13" customFormat="1" ht="33.75" customHeight="1" thickBot="1">
      <c r="A25" s="35">
        <v>2</v>
      </c>
      <c r="B25" s="36" t="s">
        <v>44</v>
      </c>
      <c r="C25" s="243">
        <f>SUM(G18-C14)</f>
        <v>500000</v>
      </c>
      <c r="D25" s="244">
        <f>SUM(H18-D14)</f>
        <v>500000</v>
      </c>
      <c r="E25" s="252"/>
      <c r="F25" s="253"/>
      <c r="G25" s="253"/>
      <c r="H25" s="254"/>
    </row>
    <row r="26" spans="1:8" s="13" customFormat="1" ht="33.75" customHeight="1" thickBot="1">
      <c r="A26" s="27" t="s">
        <v>68</v>
      </c>
      <c r="B26" s="28" t="s">
        <v>46</v>
      </c>
      <c r="C26" s="103">
        <f>SUM(C24:C25)</f>
        <v>2345597</v>
      </c>
      <c r="D26" s="150">
        <f>SUM(D24:D25)</f>
        <v>5659757</v>
      </c>
      <c r="E26" s="252"/>
      <c r="F26" s="253"/>
      <c r="G26" s="253"/>
      <c r="H26" s="254"/>
    </row>
    <row r="27" spans="1:8" s="13" customFormat="1" ht="33.75" customHeight="1" thickBot="1">
      <c r="A27" s="299" t="s">
        <v>47</v>
      </c>
      <c r="B27" s="300"/>
      <c r="C27" s="300"/>
      <c r="D27" s="300"/>
      <c r="E27" s="300"/>
      <c r="F27" s="300"/>
      <c r="G27" s="300"/>
      <c r="H27" s="301"/>
    </row>
    <row r="28" spans="1:8" s="13" customFormat="1" ht="52.5" customHeight="1" thickBot="1">
      <c r="A28" s="54" t="s">
        <v>69</v>
      </c>
      <c r="B28" s="55" t="s">
        <v>54</v>
      </c>
      <c r="C28" s="41">
        <f>C21+C26</f>
        <v>99993803</v>
      </c>
      <c r="D28" s="41">
        <f>D21+D26</f>
        <v>103307963</v>
      </c>
      <c r="E28" s="129" t="s">
        <v>35</v>
      </c>
      <c r="F28" s="55" t="s">
        <v>55</v>
      </c>
      <c r="G28" s="104">
        <f>SUM(G21:G22)</f>
        <v>99993803</v>
      </c>
      <c r="H28" s="245">
        <f>SUM(H21)</f>
        <v>103307963</v>
      </c>
    </row>
    <row r="29" spans="1:8" s="13" customFormat="1" ht="167.25" customHeight="1" thickTop="1">
      <c r="A29" s="84"/>
      <c r="B29" s="60"/>
      <c r="C29" s="85"/>
      <c r="D29" s="101"/>
      <c r="E29" s="60"/>
      <c r="F29" s="60"/>
      <c r="G29" s="85"/>
      <c r="H29" s="85"/>
    </row>
    <row r="30" spans="1:8" s="13" customFormat="1" ht="31.5" customHeight="1">
      <c r="A30" s="84"/>
      <c r="B30" s="60"/>
      <c r="C30" s="85"/>
      <c r="D30" s="85"/>
      <c r="E30" s="60"/>
      <c r="F30" s="60"/>
      <c r="G30" s="61"/>
      <c r="H30" s="61"/>
    </row>
    <row r="31" spans="1:8" s="13" customFormat="1" ht="31.5" customHeight="1">
      <c r="A31" s="84"/>
      <c r="B31" s="60"/>
      <c r="C31" s="61"/>
      <c r="D31" s="61"/>
      <c r="E31" s="60"/>
      <c r="F31" s="60"/>
      <c r="G31" s="61"/>
      <c r="H31" s="61"/>
    </row>
    <row r="32" spans="1:8" s="13" customFormat="1" ht="31.5" customHeight="1">
      <c r="A32" s="84"/>
      <c r="B32" s="60"/>
      <c r="C32" s="61"/>
      <c r="D32" s="61"/>
      <c r="E32" s="60"/>
      <c r="F32" s="60"/>
      <c r="G32" s="61"/>
      <c r="H32" s="61"/>
    </row>
    <row r="33" spans="1:8" s="13" customFormat="1" ht="31.5" customHeight="1">
      <c r="A33" s="84"/>
      <c r="B33" s="60"/>
      <c r="C33" s="61"/>
      <c r="D33" s="61"/>
      <c r="E33" s="60"/>
      <c r="F33" s="60"/>
      <c r="G33" s="61"/>
      <c r="H33" s="61"/>
    </row>
    <row r="34" spans="1:8" s="13" customFormat="1" ht="31.5" customHeight="1">
      <c r="A34" s="84"/>
      <c r="B34" s="60"/>
      <c r="C34" s="61"/>
      <c r="D34" s="61"/>
      <c r="E34" s="60"/>
      <c r="F34" s="60"/>
      <c r="G34" s="61"/>
      <c r="H34" s="61"/>
    </row>
    <row r="35" spans="1:8" s="86" customFormat="1" ht="31.5" customHeight="1">
      <c r="A35" s="84"/>
      <c r="B35" s="60"/>
      <c r="C35" s="61"/>
      <c r="D35" s="102"/>
      <c r="E35" s="60"/>
      <c r="F35" s="60"/>
      <c r="G35" s="61"/>
      <c r="H35" s="61"/>
    </row>
    <row r="36" spans="1:8" s="13" customFormat="1" ht="31.5" customHeight="1">
      <c r="A36" s="84"/>
      <c r="B36" s="60"/>
      <c r="C36" s="61"/>
      <c r="D36" s="61"/>
      <c r="E36" s="60"/>
      <c r="F36" s="60"/>
      <c r="G36" s="61"/>
      <c r="H36" s="61"/>
    </row>
    <row r="37" spans="1:8" s="13" customFormat="1" ht="31.5" customHeight="1">
      <c r="A37" s="84"/>
      <c r="B37" s="60"/>
      <c r="C37" s="61"/>
      <c r="D37" s="61"/>
      <c r="E37" s="60"/>
      <c r="F37" s="60"/>
      <c r="G37" s="61"/>
      <c r="H37" s="61"/>
    </row>
    <row r="38" spans="1:8" s="13" customFormat="1" ht="31.5" customHeight="1">
      <c r="A38" s="84"/>
      <c r="B38" s="60"/>
      <c r="C38" s="61"/>
      <c r="D38" s="61"/>
      <c r="E38" s="60"/>
      <c r="F38" s="60"/>
      <c r="G38" s="61"/>
      <c r="H38" s="61"/>
    </row>
    <row r="39" spans="1:8" s="86" customFormat="1" ht="31.5" customHeight="1">
      <c r="A39" s="84"/>
      <c r="B39" s="60"/>
      <c r="C39" s="61"/>
      <c r="D39" s="61"/>
      <c r="E39" s="60"/>
      <c r="F39" s="60"/>
      <c r="G39" s="61"/>
      <c r="H39" s="61"/>
    </row>
    <row r="40" spans="1:8" s="13" customFormat="1" ht="45.75" customHeight="1">
      <c r="A40" s="84"/>
      <c r="B40" s="60"/>
      <c r="C40" s="61"/>
      <c r="D40" s="61"/>
      <c r="E40" s="60"/>
      <c r="F40" s="60"/>
      <c r="G40" s="61"/>
      <c r="H40" s="61"/>
    </row>
    <row r="41" spans="1:8" s="13" customFormat="1" ht="31.5" customHeight="1">
      <c r="A41" s="84"/>
      <c r="B41" s="60"/>
      <c r="C41" s="61"/>
      <c r="D41" s="61"/>
      <c r="E41" s="60"/>
      <c r="F41" s="60"/>
      <c r="G41" s="61"/>
      <c r="H41" s="61"/>
    </row>
    <row r="42" spans="1:8" s="13" customFormat="1" ht="45.75" customHeight="1">
      <c r="A42" s="84"/>
      <c r="B42" s="60"/>
      <c r="C42" s="61"/>
      <c r="D42" s="61"/>
      <c r="E42" s="60"/>
      <c r="F42" s="60"/>
      <c r="G42" s="61"/>
      <c r="H42" s="61"/>
    </row>
    <row r="43" spans="1:8" s="86" customFormat="1" ht="29.25" customHeight="1">
      <c r="A43" s="60"/>
      <c r="B43" s="60"/>
      <c r="C43" s="61"/>
      <c r="D43" s="61"/>
      <c r="E43" s="60"/>
      <c r="F43" s="60"/>
      <c r="G43" s="61"/>
      <c r="H43" s="61"/>
    </row>
  </sheetData>
  <sheetProtection selectLockedCells="1" selectUnlockedCells="1"/>
  <mergeCells count="9">
    <mergeCell ref="G5:H5"/>
    <mergeCell ref="C5:D5"/>
    <mergeCell ref="A27:H27"/>
    <mergeCell ref="A2:H2"/>
    <mergeCell ref="A3:H3"/>
    <mergeCell ref="A5:A6"/>
    <mergeCell ref="E5:E6"/>
    <mergeCell ref="E24:H26"/>
    <mergeCell ref="A23:H23"/>
  </mergeCells>
  <printOptions/>
  <pageMargins left="0.25" right="0.25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Jegyzo</cp:lastModifiedBy>
  <cp:lastPrinted>2020-09-15T06:46:17Z</cp:lastPrinted>
  <dcterms:created xsi:type="dcterms:W3CDTF">2014-02-03T12:45:16Z</dcterms:created>
  <dcterms:modified xsi:type="dcterms:W3CDTF">2020-09-23T13:45:38Z</dcterms:modified>
  <cp:category/>
  <cp:version/>
  <cp:contentType/>
  <cp:contentStatus/>
</cp:coreProperties>
</file>