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. melléklet Bevételek" sheetId="1" r:id="rId1"/>
    <sheet name="2. melléklet Kiadások" sheetId="2" r:id="rId2"/>
    <sheet name="3. melléklet fin.bev." sheetId="12" r:id="rId3"/>
    <sheet name="4. melléklet Létszám" sheetId="3" r:id="rId4"/>
    <sheet name="5. mell.kiad-bev.mérlegsz." sheetId="14" r:id="rId5"/>
    <sheet name="6. melléklet fin.kiad" sheetId="16" r:id="rId6"/>
    <sheet name="7. melléklet Felúj.,felhalm." sheetId="6" r:id="rId7"/>
    <sheet name="8. melléklet Előir.felh.üt." sheetId="7" r:id="rId8"/>
    <sheet name="9. mell.Gördülő ktgv." sheetId="8" r:id="rId9"/>
    <sheet name="10. mell.Stabilitási mell." sheetId="5" r:id="rId10"/>
    <sheet name="Munka1" sheetId="15" r:id="rId11"/>
  </sheets>
  <definedNames>
    <definedName name="_xlnm.Print_Area" localSheetId="0">'1. melléklet Bevételek'!$A$1:$AK$68</definedName>
    <definedName name="_xlnm.Print_Area" localSheetId="9">'10. mell.Stabilitási mell.'!$A$1:$D$10</definedName>
    <definedName name="_xlnm.Print_Area" localSheetId="3">'4. melléklet Létszám'!$A$1:$H$10</definedName>
    <definedName name="_xlnm.Print_Area" localSheetId="4">'5. mell.kiad-bev.mérlegsz.'!$A$1:$S$29</definedName>
    <definedName name="_xlnm.Print_Area" localSheetId="5">'6. melléklet fin.kiad'!$A$1:$E$44</definedName>
    <definedName name="_xlnm.Print_Area" localSheetId="6">'7. melléklet Felúj.,felhalm.'!$A$1:$J$21</definedName>
    <definedName name="_xlnm.Print_Area" localSheetId="7">'8. melléklet Előir.felh.üt.'!$A$1:$AA$29</definedName>
    <definedName name="_xlnm.Print_Area" localSheetId="8">'9. mell.Gördülő ktgv.'!$A$1:$R$29</definedName>
  </definedNames>
  <calcPr calcId="125725"/>
</workbook>
</file>

<file path=xl/calcChain.xml><?xml version="1.0" encoding="utf-8"?>
<calcChain xmlns="http://schemas.openxmlformats.org/spreadsheetml/2006/main">
  <c r="O27" i="8"/>
  <c r="P8"/>
  <c r="Q8" s="1"/>
  <c r="R8" s="1"/>
  <c r="P9"/>
  <c r="Q9"/>
  <c r="R9" s="1"/>
  <c r="P10"/>
  <c r="Q10" s="1"/>
  <c r="R10" s="1"/>
  <c r="P11"/>
  <c r="Q11" s="1"/>
  <c r="R11" s="1"/>
  <c r="P12"/>
  <c r="Q12" s="1"/>
  <c r="R12" s="1"/>
  <c r="P13"/>
  <c r="Q13"/>
  <c r="R13" s="1"/>
  <c r="P14"/>
  <c r="Q14" s="1"/>
  <c r="R14" s="1"/>
  <c r="R21"/>
  <c r="P17"/>
  <c r="Q17" s="1"/>
  <c r="R17" s="1"/>
  <c r="P18"/>
  <c r="Q18" s="1"/>
  <c r="R18" s="1"/>
  <c r="P19"/>
  <c r="Q19" s="1"/>
  <c r="R19" s="1"/>
  <c r="P20"/>
  <c r="Q20" s="1"/>
  <c r="R20" s="1"/>
  <c r="P21"/>
  <c r="P22"/>
  <c r="Q22" s="1"/>
  <c r="R22" s="1"/>
  <c r="P15" i="7"/>
  <c r="Q15"/>
  <c r="R15"/>
  <c r="S15"/>
  <c r="T15"/>
  <c r="U15"/>
  <c r="V15"/>
  <c r="W15"/>
  <c r="X15"/>
  <c r="Y15"/>
  <c r="Z15"/>
  <c r="O15"/>
  <c r="AA15" s="1"/>
  <c r="J19" i="6"/>
  <c r="S23" i="14"/>
  <c r="S15"/>
  <c r="S27"/>
  <c r="AK83" i="2"/>
  <c r="AK61" i="1"/>
  <c r="AK51"/>
  <c r="AK40"/>
  <c r="P16" i="8"/>
  <c r="Q16" s="1"/>
  <c r="R16" s="1"/>
  <c r="P23" i="7"/>
  <c r="Q23"/>
  <c r="R23"/>
  <c r="S23"/>
  <c r="T23"/>
  <c r="U23"/>
  <c r="V23"/>
  <c r="W23"/>
  <c r="X23"/>
  <c r="Y23"/>
  <c r="Z23"/>
  <c r="O23"/>
  <c r="AK17" i="12"/>
  <c r="AK14"/>
  <c r="AK9"/>
  <c r="AK23" s="1"/>
  <c r="AK14" i="1"/>
  <c r="AK20" s="1"/>
  <c r="AK88" i="2"/>
  <c r="AK61"/>
  <c r="AK51"/>
  <c r="AK42"/>
  <c r="AK34"/>
  <c r="AK31"/>
  <c r="AK25"/>
  <c r="AG25"/>
  <c r="AK21"/>
  <c r="P24" i="8"/>
  <c r="R24" s="1"/>
  <c r="P25"/>
  <c r="Q25" s="1"/>
  <c r="R25" s="1"/>
  <c r="P26"/>
  <c r="Q26" s="1"/>
  <c r="R26" s="1"/>
  <c r="O23"/>
  <c r="O15"/>
  <c r="P15" s="1"/>
  <c r="Q15" s="1"/>
  <c r="P7"/>
  <c r="Q7" s="1"/>
  <c r="R7" s="1"/>
  <c r="R15" s="1"/>
  <c r="AA14" i="7"/>
  <c r="AA20"/>
  <c r="AA22"/>
  <c r="AA25"/>
  <c r="O23" i="14"/>
  <c r="P23" i="8"/>
  <c r="Q23" s="1"/>
  <c r="AG75" i="2"/>
  <c r="O15" i="14"/>
  <c r="P27" i="7"/>
  <c r="Q27"/>
  <c r="R27"/>
  <c r="S27"/>
  <c r="T27"/>
  <c r="U27"/>
  <c r="V27"/>
  <c r="W27"/>
  <c r="X27"/>
  <c r="Y27"/>
  <c r="Z27"/>
  <c r="O27"/>
  <c r="I19" i="6"/>
  <c r="I14"/>
  <c r="O27" i="14"/>
  <c r="AG17" i="12"/>
  <c r="AG14"/>
  <c r="AG9"/>
  <c r="AG61" i="1"/>
  <c r="AG51"/>
  <c r="AG38"/>
  <c r="AG29"/>
  <c r="AG26"/>
  <c r="AG14"/>
  <c r="AG20" s="1"/>
  <c r="AG97" i="2"/>
  <c r="AG88"/>
  <c r="AG83"/>
  <c r="AG61"/>
  <c r="AG31"/>
  <c r="AG51"/>
  <c r="AG42"/>
  <c r="AG45"/>
  <c r="AG34"/>
  <c r="AG21"/>
  <c r="AG26" s="1"/>
  <c r="P27" i="8" l="1"/>
  <c r="Q27"/>
  <c r="R23"/>
  <c r="AK26" i="2"/>
  <c r="AA23" i="7"/>
  <c r="AK30" i="12"/>
  <c r="AG40" i="1"/>
  <c r="AG66" s="1"/>
  <c r="AK66"/>
  <c r="AK52" i="2"/>
  <c r="AG23" i="12"/>
  <c r="AG30" s="1"/>
  <c r="AG52" i="2"/>
  <c r="AG98" s="1"/>
  <c r="AK98" l="1"/>
  <c r="R27" i="8"/>
</calcChain>
</file>

<file path=xl/comments1.xml><?xml version="1.0" encoding="utf-8"?>
<comments xmlns="http://schemas.openxmlformats.org/spreadsheetml/2006/main">
  <authors>
    <author>Szerző</author>
  </authors>
  <commentList>
    <comment ref="AK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Pénzbeli szociális juttatások:1.699 e Ft,
Településüzemeltetés: 6.381 e Ft,
Zöldterület fenntartás: 1.648 e Ft
Közvilágítási feladatok:3.002 e Ft,
Köztemető fenntartás: 100 e Ft,
Közutak karbantartása: 1.608 e Ft
Egyéb önkormányzati feladatok támogatása: 4.000 e Ft. Összesen:18.460 e Ft
</t>
        </r>
      </text>
    </comment>
    <comment ref="AL19" authorId="0">
      <text>
        <r>
          <rPr>
            <b/>
            <sz val="8"/>
            <color indexed="81"/>
            <rFont val="Tahoma"/>
            <family val="2"/>
            <charset val="238"/>
          </rPr>
          <t>Szerző:</t>
        </r>
        <r>
          <rPr>
            <sz val="8"/>
            <color indexed="81"/>
            <rFont val="Tahoma"/>
            <family val="2"/>
            <charset val="238"/>
          </rPr>
          <t xml:space="preserve">
Lakossági víz-és csatornadíj: 5.227 e Ft</t>
        </r>
      </text>
    </comment>
    <comment ref="AK25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Napelemes pályázat támogatása: 2.025 e Ft</t>
        </r>
      </text>
    </comment>
    <comment ref="AK3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Építményadó: 4.000 e
Telekadó:300 e
Magánszemélyek kommunális adója: 2.000 e Ft
Iparűzési adó: 8.500 e Ft Talajterhelési díj 100 e, összesen: 14.900</t>
        </r>
      </text>
    </comment>
    <comment ref="AK3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Gépjárműadó
1.500</t>
        </r>
      </text>
    </comment>
    <comment ref="AK50" authorId="0">
      <text>
        <r>
          <rPr>
            <sz val="9"/>
            <color indexed="81"/>
            <rFont val="Tahoma"/>
            <family val="2"/>
            <charset val="238"/>
          </rPr>
          <t>Egyéb sajátos bevételek (koncessziós díj, érd.hj.) 1.000 e, továbbszámlázott szolg.értéke (posta közüz.díja) 150 e, posta bérleti díja 150 e Ft
Közgép Zrt. Bérleti díj: + 1.000</t>
        </r>
      </text>
    </comment>
    <comment ref="AK6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Közfoglalkoztatás támogatása: 2946 e Ft, 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AG8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Közfoglalkoztatottak (teljes és részmunkaidősök) alapkompetencia, motorfűrész, részmunkaidős, kazánprogram, településgondnok munkabére (részmunkaidős) 420 e</t>
        </r>
      </text>
    </comment>
    <comment ref="AK2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Önkormányzati képviselők tiszteletdíja, külső tagok tiszteletdíja, polgármester tiszteletdíja
</t>
        </r>
      </text>
    </comment>
    <comment ref="AK23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polgármester költségtérítése</t>
        </r>
      </text>
    </comment>
    <comment ref="AK24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könyvtáros megbízási díja
</t>
        </r>
      </text>
    </comment>
    <comment ref="AK2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szociális hozzájárulási adó (közfoglalkoztatottak, képviselők, megbízási díj után) 27 %
Közfoglalkoztatás után 13,5% településgondnok 27 %</t>
        </r>
      </text>
    </comment>
    <comment ref="AK2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irodaszer, nyomtatvány, hajtó-kenőanyag, egyéb anyagbeszerzés (homok, sóder, mindenféle anyagbeszerzés)
Közút, zöldterület karbantartás, köztemető fenntartás stb. ) közút karbantartással kapcsolatos anyagbeszerzés 608 e Ft)</t>
        </r>
      </text>
    </comment>
    <comment ref="AK3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kisértékű tárgyi eszköz beszerzése
Zöldterület, közút karbantartással kapcsolatos kisértékű TE 500 e</t>
        </r>
      </text>
    </comment>
    <comment ref="AK3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Internet előfizetés Som.hu</t>
        </r>
      </text>
    </comment>
    <comment ref="AK33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telefon
</t>
        </r>
      </text>
    </comment>
    <comment ref="AK35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Közüzemi díjak: villamosenergia, gázszolgáltatás, közvilágítás, hulladékszállítási díj stb.
</t>
        </r>
      </text>
    </comment>
    <comment ref="AK3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Karbantartási kiadások,100 e, zöldterület
karbantartása: 1.000 e Ft
</t>
        </r>
      </text>
    </comment>
    <comment ref="AK40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Számlázott szellemi tevékenység: műszaki ellenőri díjak: 400 e</t>
        </r>
      </text>
    </comment>
    <comment ref="AK41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egyéb szolgáltatás igénybevétele: közút karbantartás 1.000e Ft, zöldterület: 648 e Ft</t>
        </r>
      </text>
    </comment>
    <comment ref="AK46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Előzetesen felszámított ÁFA: dologi kiadások után 27 %
</t>
        </r>
      </text>
    </comment>
    <comment ref="AG48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Pályázati hitel kamata (egyesület veszi fel a hitelt és Som Község fizeti a kamatát)
</t>
        </r>
      </text>
    </comment>
    <comment ref="AK4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számlavezetési díj, postaköltség, banki szolgáltatások díjai
</t>
        </r>
      </text>
    </comment>
    <comment ref="AK50" authorId="0">
      <text>
        <r>
          <rPr>
            <b/>
            <sz val="9"/>
            <color indexed="81"/>
            <rFont val="Tahoma"/>
            <family val="2"/>
            <charset val="238"/>
          </rPr>
          <t>Szerző: Összesen: 1.050</t>
        </r>
        <r>
          <rPr>
            <sz val="9"/>
            <color indexed="81"/>
            <rFont val="Tahoma"/>
            <family val="2"/>
            <charset val="238"/>
          </rPr>
          <t xml:space="preserve">
Egyéb dologi kiadások:
Ünnepségek: 250 e,
Virágosítás, parkfenntartás: 150 e,
Falunap: 500 e,
tisztítószer, egyéb dologi kiadások: 50
Összesen: 950
+ lakcímnyilvántartás: 150 e Ft
Sütifesztivál: 250 e
egyéb kötelező feladatok dologi kiadása: 200 e Ft</t>
        </r>
      </text>
    </comment>
    <comment ref="AK5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FHT, RSZ</t>
        </r>
      </text>
    </comment>
    <comment ref="AK5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Lakásfenntartási támogatás (normatív)
</t>
        </r>
      </text>
    </comment>
    <comment ref="AK6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Önkormányzati segélyek 600 e, köztemetés 400 e)
 </t>
        </r>
      </text>
    </comment>
    <comment ref="AK67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Önkormányzati Hivatal működési támogatása
6.210 e Ft, Óvoda 3.695 e Ft, Társulás: 1.912 e Ft, orvosi ügyelet: 305
e Ft, Társulás 89 e Ft (2013. évi elszámolás), 2014. évi biztosítás: 114 e, 2013. évi műk.hj. (Óvoda) 1.641 e Ft, belső ellenőrzés 150 e
</t>
        </r>
      </text>
    </comment>
    <comment ref="AK72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Civil szervezetek:
Vöröskereszt: 100 e
Som Községért alapítvány: 100 e
Egymásért egyesület: 100 e
Beiskolázási segély: 200 e
Szép korúak köszöntése: 165 e
Módosíott: Lakossági víz-és csatornadíj: 5227 e Ft, Som Községért Alapítvány 1.500</t>
        </r>
      </text>
    </comment>
    <comment ref="AG79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Napelemes pályázat:
Önrész: 547 e Ft
Támogatás: 2.025 e Ft</t>
        </r>
      </text>
    </comment>
    <comment ref="AG82" authorId="0">
      <text>
        <r>
          <rPr>
            <b/>
            <sz val="9"/>
            <color indexed="81"/>
            <rFont val="Tahoma"/>
            <family val="2"/>
            <charset val="238"/>
          </rPr>
          <t>Szerző:
Napelemes pályázat önrésze (ÁFA) 547 e</t>
        </r>
      </text>
    </comment>
    <comment ref="AK84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Orvosi rendelő felújítása: villany-gázszerelés, járólapok, csempe, külső vakolás</t>
        </r>
      </text>
    </comment>
    <comment ref="AK87" authorId="0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Orvosi rendelő felújításának ÁFÁ-ja: 270 e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AK15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2013. évi pénzmaradvány:
költségvetési szla:940 e
állami hj.szla: 2.066 e 
befej.vízik.szla: 1.667 e
gépjárműadó: 21 e
idegen:21 e Ft
talajterhelési díj: 24 e
Összesen: 4.739 e Ft
</t>
        </r>
      </text>
    </comment>
  </commentList>
</comments>
</file>

<file path=xl/comments4.xml><?xml version="1.0" encoding="utf-8"?>
<comments xmlns="http://schemas.openxmlformats.org/spreadsheetml/2006/main">
  <authors>
    <author>Szerző</author>
  </authors>
  <commentList>
    <comment ref="I10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Napelemes pályázat 2025
(fedezete a támogatás)
</t>
        </r>
      </text>
    </comment>
    <comment ref="I13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Napelemes pályázat ÁFÁ-ja (önrész)</t>
        </r>
      </text>
    </comment>
    <comment ref="I15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Orvosi rendelő felújítása</t>
        </r>
      </text>
    </comment>
    <comment ref="I18" author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Orvosi rendelő felújításának ÁFÁ-ja</t>
        </r>
      </text>
    </comment>
  </commentList>
</comments>
</file>

<file path=xl/sharedStrings.xml><?xml version="1.0" encoding="utf-8"?>
<sst xmlns="http://schemas.openxmlformats.org/spreadsheetml/2006/main" count="907" uniqueCount="590">
  <si>
    <t>K1-K8. Költségvetési kiadások</t>
  </si>
  <si>
    <t>Megnevezés</t>
  </si>
  <si>
    <t>ezer forintban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</si>
  <si>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</si>
  <si>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</si>
  <si>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</si>
  <si>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</si>
  <si>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</si>
  <si>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</si>
  <si>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</si>
  <si>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</si>
  <si>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</si>
  <si>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</si>
  <si>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</si>
  <si>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</si>
  <si>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</si>
  <si>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</si>
  <si>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</si>
  <si>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</si>
  <si>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</si>
  <si>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</si>
  <si>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</si>
  <si>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</si>
  <si>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</si>
  <si>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</si>
  <si>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</si>
  <si>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</si>
  <si>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</si>
  <si>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</si>
  <si>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</si>
  <si>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</si>
  <si>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</si>
  <si>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</si>
  <si>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</si>
  <si>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</si>
  <si>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</si>
  <si>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</si>
  <si>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</si>
  <si>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</si>
  <si>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</si>
  <si>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</si>
  <si>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</si>
  <si>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</si>
  <si>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</si>
  <si>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</si>
  <si>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</si>
  <si>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</si>
  <si>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</si>
  <si>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</si>
  <si>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</si>
  <si>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</si>
  <si>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</si>
  <si>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</si>
  <si>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</si>
  <si>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</si>
  <si>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</si>
  <si>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</si>
  <si>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</si>
  <si>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</si>
  <si>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</si>
  <si>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</si>
  <si>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</si>
  <si>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</si>
  <si>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</si>
  <si>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</si>
  <si>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</si>
  <si>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</si>
  <si>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</si>
  <si>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</si>
  <si>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</si>
  <si>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</si>
  <si>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</si>
  <si>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</si>
  <si>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</si>
  <si>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</si>
  <si>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</si>
  <si>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</si>
  <si>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</si>
  <si>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</si>
  <si>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</si>
  <si>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</si>
  <si>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</si>
  <si>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</si>
  <si>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</si>
  <si>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</si>
  <si>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</si>
  <si>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</si>
  <si>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</si>
  <si>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</si>
  <si>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</si>
  <si>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</si>
  <si>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</si>
  <si>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</si>
  <si>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</si>
  <si>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</si>
  <si>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</si>
  <si>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</si>
  <si>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</si>
  <si>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</si>
  <si>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</si>
  <si>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</si>
  <si>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</si>
  <si>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</si>
  <si>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</si>
  <si>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</si>
  <si>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</si>
  <si>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</si>
  <si>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</si>
  <si>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</si>
  <si>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</si>
  <si>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</si>
  <si>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</si>
  <si>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</si>
  <si>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</si>
  <si>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</si>
  <si>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</si>
  <si>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</si>
  <si>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</si>
  <si>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</si>
  <si>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</si>
  <si>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</si>
  <si>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</si>
  <si>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</si>
  <si>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</si>
  <si>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</si>
  <si>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</si>
  <si>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</si>
  <si>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</si>
  <si>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</si>
  <si>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</si>
  <si>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</si>
  <si>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</si>
  <si>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</si>
  <si>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</si>
  <si>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</si>
  <si>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</si>
  <si>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</si>
  <si>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</si>
  <si>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</si>
  <si>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</si>
  <si>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</si>
  <si>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</si>
  <si>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</si>
  <si>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</si>
  <si>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</si>
  <si>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</si>
  <si>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</si>
  <si>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</si>
  <si>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</si>
  <si>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</si>
  <si>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</si>
  <si>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</si>
  <si>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</si>
  <si>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</si>
  <si>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</si>
  <si>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</si>
  <si>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</si>
  <si>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</si>
  <si>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</si>
  <si>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</si>
  <si>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</si>
  <si>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</si>
  <si>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</si>
  <si>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</si>
  <si>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</si>
  <si>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</si>
  <si>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</si>
  <si>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</si>
  <si>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</si>
  <si>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</si>
  <si>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</si>
  <si>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</si>
  <si>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</si>
  <si>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</si>
  <si>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</si>
  <si>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</si>
  <si>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</si>
  <si>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</si>
  <si>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</si>
  <si>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</si>
  <si>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</si>
  <si>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</si>
  <si>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</si>
  <si>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</si>
  <si>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</si>
  <si>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</si>
  <si>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</si>
  <si>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</si>
  <si>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</si>
  <si>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</si>
  <si>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</si>
  <si>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</si>
  <si>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</si>
  <si>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</si>
  <si>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</si>
  <si>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</si>
  <si>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</si>
  <si>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</si>
  <si>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</si>
  <si>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</si>
  <si>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</si>
  <si>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</si>
  <si>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</si>
  <si>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</si>
  <si>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</si>
  <si>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</si>
  <si>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</si>
  <si>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</si>
  <si>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</si>
  <si>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</si>
  <si>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</si>
  <si>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</si>
  <si>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</si>
  <si>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</si>
  <si>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</si>
  <si>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</si>
  <si>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</si>
  <si>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</si>
  <si>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</si>
  <si>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</si>
  <si>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</si>
  <si>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</si>
  <si>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</si>
  <si>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</si>
  <si>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</si>
  <si>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</si>
  <si>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</si>
  <si>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</si>
  <si>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</si>
  <si>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</si>
  <si>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</si>
  <si>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</si>
  <si>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</si>
  <si>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</si>
  <si>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</si>
  <si>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</si>
  <si>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</si>
  <si>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</si>
  <si>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</si>
  <si>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</si>
  <si>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</si>
  <si>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</si>
  <si>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</si>
  <si>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</si>
  <si>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</si>
  <si>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</si>
  <si>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</si>
  <si>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</si>
  <si>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</si>
  <si>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</si>
  <si>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</si>
  <si>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</si>
  <si>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</si>
  <si>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</si>
  <si>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</si>
  <si>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</si>
  <si>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</si>
  <si>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</si>
  <si>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</si>
  <si>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</si>
  <si>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</si>
  <si>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</si>
  <si>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</si>
  <si>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</si>
  <si>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</si>
  <si>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</si>
  <si>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</si>
  <si>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</si>
  <si>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</si>
  <si>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</si>
  <si>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</si>
  <si>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</si>
  <si>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</si>
  <si>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</si>
  <si>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</si>
  <si>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</si>
  <si>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</si>
  <si>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</si>
  <si>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</si>
  <si>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</si>
  <si>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</si>
  <si>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B1-B7. Költségvetési 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</si>
  <si>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</si>
  <si>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</si>
  <si>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</si>
  <si>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</si>
  <si>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</si>
  <si>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</si>
  <si>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</si>
  <si>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</si>
  <si>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</si>
  <si>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</si>
  <si>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</si>
  <si>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</si>
  <si>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</si>
  <si>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</si>
  <si>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</si>
  <si>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</si>
  <si>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</si>
  <si>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</si>
  <si>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</si>
  <si>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</si>
  <si>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</si>
  <si>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</si>
  <si>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</si>
  <si>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</si>
  <si>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</si>
  <si>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</si>
  <si>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</si>
  <si>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</si>
  <si>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</si>
  <si>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</si>
  <si>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</si>
  <si>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</si>
  <si>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</si>
  <si>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</si>
  <si>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</si>
  <si>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</si>
  <si>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</si>
  <si>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</si>
  <si>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</si>
  <si>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</si>
  <si>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</si>
  <si>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</si>
  <si>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</si>
  <si>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</si>
  <si>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</si>
  <si>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</si>
  <si>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</si>
  <si>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</si>
  <si>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</si>
  <si>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</si>
  <si>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</si>
  <si>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</si>
  <si>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</si>
  <si>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</si>
  <si>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</si>
  <si>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</si>
  <si>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</si>
  <si>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</si>
  <si>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</si>
  <si>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</si>
  <si>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</si>
  <si>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</si>
  <si>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</si>
  <si>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</si>
  <si>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</si>
  <si>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</si>
  <si>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</si>
  <si>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</si>
  <si>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</si>
  <si>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</si>
  <si>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</si>
  <si>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</si>
  <si>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</si>
  <si>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</si>
  <si>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</si>
  <si>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</si>
  <si>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</si>
  <si>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</si>
  <si>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</si>
  <si>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</si>
  <si>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</si>
  <si>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</si>
  <si>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</si>
  <si>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</si>
  <si>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</si>
  <si>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</si>
  <si>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</si>
  <si>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</si>
  <si>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</si>
  <si>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</si>
  <si>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</si>
  <si>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</si>
  <si>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</si>
  <si>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</si>
  <si>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</si>
  <si>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</si>
  <si>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</si>
  <si>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</si>
  <si>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</si>
  <si>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</si>
  <si>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</si>
  <si>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</si>
  <si>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</si>
  <si>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</si>
  <si>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</si>
  <si>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</si>
  <si>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</si>
  <si>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</si>
  <si>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</si>
  <si>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</si>
  <si>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</si>
  <si>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</si>
  <si>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</si>
  <si>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</si>
  <si>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</si>
  <si>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</si>
  <si>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</si>
  <si>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</si>
  <si>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B8. Finanszírozási bevételek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</si>
  <si>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</si>
  <si>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</si>
  <si>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</si>
  <si>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</si>
  <si>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</si>
  <si>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</si>
  <si>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Hitel-, kölcsönfelvétel államháztartáson kívülről (=01+02+03)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</si>
  <si>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</si>
  <si>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</si>
  <si>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</si>
  <si>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</si>
  <si>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</si>
  <si>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</si>
  <si>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</si>
  <si>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</si>
  <si>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</si>
  <si>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</si>
  <si>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</si>
  <si>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</si>
  <si>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</si>
  <si>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</si>
  <si>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</si>
  <si>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</si>
  <si>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</si>
  <si>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</si>
  <si>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</si>
  <si>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</si>
  <si>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</si>
  <si>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</si>
  <si>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</si>
  <si>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</si>
  <si>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</si>
  <si>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</si>
  <si>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</si>
  <si>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Belföldi finanszírozás bevételei (=04+09+12+…+17)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</si>
  <si>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</si>
  <si>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</si>
  <si>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</si>
  <si>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</si>
  <si>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</si>
  <si>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</si>
  <si>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</si>
  <si>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</si>
  <si>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</si>
  <si>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(=19+…+22)</t>
  </si>
  <si>
    <t>B82</t>
  </si>
  <si>
    <t>Adóssághoz nem kapcsolódó származékos ügyletek bevételei</t>
  </si>
  <si>
    <t>B83</t>
  </si>
  <si>
    <t>Finanszírozási bevételek (=18+23+24)</t>
  </si>
  <si>
    <t>B8</t>
  </si>
  <si>
    <t>Sorszám</t>
  </si>
  <si>
    <t>Létszám (fő)</t>
  </si>
  <si>
    <t>Közfoglalkoztatotti átlaglétszám</t>
  </si>
  <si>
    <t>Karbantartó (teljes munkaidős)</t>
  </si>
  <si>
    <t xml:space="preserve"> Sorszám</t>
  </si>
  <si>
    <t>Előirányzat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</si>
  <si>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</si>
  <si>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</si>
  <si>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</si>
  <si>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</si>
  <si>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</si>
  <si>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</si>
  <si>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</si>
  <si>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</si>
  <si>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</si>
  <si>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</si>
  <si>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</si>
  <si>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Közhatalmi bevételek (B3)</t>
  </si>
  <si>
    <t>Működési bevételek (B4)</t>
  </si>
  <si>
    <t>Felhalmozási bevételek (B5)</t>
  </si>
  <si>
    <t>Működési célú átvett pénzeszközök (B6)</t>
  </si>
  <si>
    <t>Felhalmozási célú átvett pénzeszközök (B7)</t>
  </si>
  <si>
    <t>KÖLTSÉGVETÉSI BEVÉTELEK ÖSSZESEN  (10+…+ 16)</t>
  </si>
  <si>
    <t>Finanszírozási kiadások (K9)</t>
  </si>
  <si>
    <t xml:space="preserve">Központi, irányító szervi támogatás (B816) </t>
  </si>
  <si>
    <t>Egyéb finanszírozási bevételek (B8 a B816 kivételével)</t>
  </si>
  <si>
    <t>FINANSZÍROZÁSI BEVÉTELEK (19+20)=(B8)</t>
  </si>
  <si>
    <t>Kiemelt kiadási és bevételi előirányzatok</t>
  </si>
  <si>
    <t>Kiemelt előirányzat megnevezése</t>
  </si>
  <si>
    <t>Rovatszám</t>
  </si>
  <si>
    <t>Hónap</t>
  </si>
  <si>
    <t>01.</t>
  </si>
  <si>
    <t>5.</t>
  </si>
  <si>
    <t>6.</t>
  </si>
  <si>
    <t>7.</t>
  </si>
  <si>
    <t>8.</t>
  </si>
  <si>
    <t>9.</t>
  </si>
  <si>
    <t>10.</t>
  </si>
  <si>
    <t>11.</t>
  </si>
  <si>
    <t>12.</t>
  </si>
  <si>
    <t>Év</t>
  </si>
  <si>
    <t>Som Község Önkormányzatának 2014. évi bevételi előirányzatai</t>
  </si>
  <si>
    <t>Som Község Önkormányzatának 2014. évi kiadási előirányzatai</t>
  </si>
  <si>
    <t>Som Község Önkormányzatának 2014. évi létszám előirányzata</t>
  </si>
  <si>
    <t>Som Község Önkormányzatának 2014. évi bevételei és kiadásai mérlegszerűen</t>
  </si>
  <si>
    <t>Som Község Önkormányzatának 2014. évi felújítási és felhalmozási kiadásai</t>
  </si>
  <si>
    <t>Som Község Önkormányzatának 2014. évi előirányzat-felhasználási ütemterve</t>
  </si>
  <si>
    <t>Som Község Önkormányzatának 2014. évi gördülő költségvetése (2014-2015-2016-2017)</t>
  </si>
  <si>
    <t>K1-K8 Költségvetési kiadások szerinti sorszáma</t>
  </si>
  <si>
    <t>Kötelezettség megnevezése, azonosító adatai</t>
  </si>
  <si>
    <t>futamidő/kezesség érvényesíthetőségi határidő</t>
  </si>
  <si>
    <t>kötelezettség összesen</t>
  </si>
  <si>
    <t>Som Község Önkormányzatának 2014. évi stabilitási melléklete</t>
  </si>
  <si>
    <t>Módosított előirányzat</t>
  </si>
  <si>
    <t>Ebből:
-Som Községért Alapítvány támogatása
-Egyéb szervezetek támogatása</t>
  </si>
  <si>
    <t>91</t>
  </si>
  <si>
    <t>1500
100</t>
  </si>
  <si>
    <t>Eredeti előirányzat</t>
  </si>
  <si>
    <t>Támogatást megelőlegező hitel
azonosító szám: 8569073268
Hitel összege: 17112576 Ft (bankszámlavezetési díjak, kamat)</t>
  </si>
  <si>
    <t>Támogatást megelőlegező hitel
azonosító szám: 8577073728
Hitel összege: 
17756737 Ft (bankszámlavezetési díjak, kamat)</t>
  </si>
  <si>
    <t>1500
665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</si>
  <si>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</si>
  <si>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</si>
  <si>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</si>
  <si>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</si>
  <si>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</si>
  <si>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</si>
  <si>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</si>
  <si>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</si>
  <si>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</si>
  <si>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</si>
  <si>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</si>
  <si>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</si>
  <si>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</si>
  <si>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</si>
  <si>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</si>
  <si>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</si>
  <si>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</si>
  <si>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</si>
  <si>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</si>
  <si>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</si>
  <si>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</si>
  <si>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</si>
  <si>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</si>
  <si>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</si>
  <si>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</si>
  <si>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</si>
  <si>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</si>
  <si>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</si>
  <si>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</si>
  <si>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</si>
  <si>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</si>
  <si>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</si>
  <si>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</si>
  <si>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</si>
  <si>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</si>
  <si>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</si>
  <si>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</si>
  <si>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</si>
  <si>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Eredeti Előirányzat</t>
  </si>
  <si>
    <t>Rovat száma</t>
  </si>
  <si>
    <t>K9</t>
  </si>
  <si>
    <t>K911</t>
  </si>
  <si>
    <t>K912</t>
  </si>
  <si>
    <t>K913</t>
  </si>
  <si>
    <t>K914</t>
  </si>
  <si>
    <t>K915</t>
  </si>
  <si>
    <t>K916</t>
  </si>
  <si>
    <t>K917</t>
  </si>
  <si>
    <t>K918</t>
  </si>
  <si>
    <t>K91</t>
  </si>
  <si>
    <t>K921</t>
  </si>
  <si>
    <t>K922</t>
  </si>
  <si>
    <t>K923</t>
  </si>
  <si>
    <t>K924</t>
  </si>
  <si>
    <t>K92</t>
  </si>
  <si>
    <t>K93</t>
  </si>
  <si>
    <t>Módodított előirányzat</t>
  </si>
  <si>
    <t>Som Község Önkormányzatának 2014. évi finanszírozási kiadásai</t>
  </si>
  <si>
    <t>9. Módosította a 7/2015. (V. 4.) önkormányzati rendelet. Hatályos: 2015.05.5-től.</t>
  </si>
  <si>
    <t>2. melléklet a 1/2014. (II. 5.) önkormányzati rendelethez 9.</t>
  </si>
  <si>
    <t>8. Módosította a 7/2015. (V. 4.) önkormányzati rendelet. Hatályos: 2015.05.5-től.</t>
  </si>
  <si>
    <t>1. melléklet a 1/2014. (II. 5.) önkormányzati rendelethez 8.</t>
  </si>
  <si>
    <t>3. melléklet a 1/2014. (II. 5.) önkormányzati rendelethez 10.</t>
  </si>
  <si>
    <t>10. Módosította a 7/2015. (V. 4.) önkormányzati rendelet. Hatályos: 2015.05.5-től.</t>
  </si>
  <si>
    <t>4. melléklet a 1/2014. (II. 5.) önkormányzati rendelethez 11.</t>
  </si>
  <si>
    <t>11. Módosította a 7/2015. (V. 4.) önkormányzati rendelet. Hatályos: 2015.05.5-től.</t>
  </si>
  <si>
    <t>5. melléklet a 1/2014. (II. 5.) önkormányzati rendelethez 12.</t>
  </si>
  <si>
    <t>12. Módosította a 7/2015. (V. 4.) önkormányzati rendelet. Hatályos: 2015.05.5-től.</t>
  </si>
  <si>
    <t>6. melléklet a 1/2014. (II. 5.) önkormányzati rendelethez 13.</t>
  </si>
  <si>
    <t>13. Módosította a 7/2015. (V. 4.) önkormányzati rendelet. Hatályos: 2015.05.5-től.</t>
  </si>
  <si>
    <t>7. melléklet a 1/2014. (II. 5.) önkormányzati rendelethez 14.</t>
  </si>
  <si>
    <t>14. Módosította a 7/2015. (V. 4.) önkormányzati rendelet. Hatályos: 2015.05.5-től.</t>
  </si>
  <si>
    <t>8. melléklet a 1/2014. (II. 5.) önkormányzati rendelethez 15.</t>
  </si>
  <si>
    <t>15. Módosította a 7/2015. (V. 4.) önkormányzati rendelet. Hatályos: 2015.05.5-től.</t>
  </si>
  <si>
    <t>9. melléklet a 1/2014. (II. 5.) önkormányzati rendelethez 16.</t>
  </si>
  <si>
    <t>16. Módosította a 7/2015. (V. 4.) önkormányzati rendelet. Hatályos: 2015.05.5-től.</t>
  </si>
  <si>
    <t xml:space="preserve">10. melléklet a 1/2014. (II. 5.) önkormányzati rendelethez 17. </t>
  </si>
  <si>
    <t>17. Beiktatta a 7/2015. (V. 4.) önkormányzati rendelet. Hatályos: 2015.05.5-től.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</si>
</sst>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18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sz val="9"/>
      <color theme="1"/>
      <name val="Verdana"/>
      <family val="2"/>
      <charset val="238"/>
    </font>
    <font>
      <i/>
      <sz val="9"/>
      <color indexed="8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indexed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/>
    <xf numFmtId="0" fontId="9" fillId="0" borderId="0" xfId="0" applyFont="1" applyFill="1"/>
    <xf numFmtId="0" fontId="5" fillId="0" borderId="0" xfId="0" applyFont="1" applyFill="1" applyBorder="1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9" fillId="0" borderId="4" xfId="0" applyFont="1" applyBorder="1"/>
    <xf numFmtId="0" fontId="9" fillId="0" borderId="0" xfId="0" applyFont="1" applyAlignment="1"/>
    <xf numFmtId="0" fontId="11" fillId="0" borderId="4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64" fontId="5" fillId="0" borderId="4" xfId="0" quotePrefix="1" applyNumberFormat="1" applyFont="1" applyFill="1" applyBorder="1" applyAlignment="1">
      <alignment vertical="center"/>
    </xf>
    <xf numFmtId="165" fontId="5" fillId="0" borderId="4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164" fontId="6" fillId="0" borderId="4" xfId="0" quotePrefix="1" applyNumberFormat="1" applyFont="1" applyFill="1" applyBorder="1" applyAlignment="1">
      <alignment vertical="center"/>
    </xf>
    <xf numFmtId="165" fontId="6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7" fillId="0" borderId="12" xfId="0" applyNumberFormat="1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" fontId="8" fillId="0" borderId="14" xfId="0" applyNumberFormat="1" applyFont="1" applyBorder="1" applyAlignment="1">
      <alignment vertical="center" wrapText="1"/>
    </xf>
    <xf numFmtId="1" fontId="7" fillId="0" borderId="14" xfId="0" applyNumberFormat="1" applyFont="1" applyBorder="1" applyAlignment="1">
      <alignment vertical="center" wrapText="1"/>
    </xf>
    <xf numFmtId="1" fontId="7" fillId="0" borderId="15" xfId="0" applyNumberFormat="1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1" fontId="7" fillId="0" borderId="12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" fontId="8" fillId="0" borderId="18" xfId="0" applyNumberFormat="1" applyFont="1" applyFill="1" applyBorder="1" applyAlignment="1">
      <alignment vertical="center"/>
    </xf>
    <xf numFmtId="1" fontId="7" fillId="0" borderId="15" xfId="0" applyNumberFormat="1" applyFont="1" applyFill="1" applyBorder="1" applyAlignment="1">
      <alignment vertical="center"/>
    </xf>
    <xf numFmtId="1" fontId="7" fillId="0" borderId="17" xfId="0" applyNumberFormat="1" applyFont="1" applyBorder="1" applyAlignment="1">
      <alignment vertical="center" wrapText="1"/>
    </xf>
    <xf numFmtId="1" fontId="7" fillId="0" borderId="18" xfId="0" applyNumberFormat="1" applyFont="1" applyFill="1" applyBorder="1" applyAlignment="1">
      <alignment vertical="center"/>
    </xf>
    <xf numFmtId="1" fontId="8" fillId="0" borderId="14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/>
    </xf>
    <xf numFmtId="1" fontId="7" fillId="0" borderId="0" xfId="0" applyNumberFormat="1" applyFont="1"/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1" fillId="0" borderId="5" xfId="0" applyFont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15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9" fillId="0" borderId="4" xfId="0" applyFont="1" applyBorder="1" applyAlignment="1">
      <alignment vertical="center" wrapText="1"/>
    </xf>
    <xf numFmtId="0" fontId="8" fillId="0" borderId="0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3" fontId="7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8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5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10" xfId="0" quotePrefix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3" fontId="5" fillId="0" borderId="10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1" fontId="5" fillId="0" borderId="10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4" xfId="0" quotePrefix="1" applyFont="1" applyFill="1" applyBorder="1" applyAlignment="1">
      <alignment horizontal="right" vertical="center"/>
    </xf>
    <xf numFmtId="0" fontId="6" fillId="0" borderId="10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3" fontId="6" fillId="0" borderId="10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6" fillId="0" borderId="7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164" fontId="5" fillId="0" borderId="10" xfId="0" quotePrefix="1" applyNumberFormat="1" applyFont="1" applyFill="1" applyBorder="1" applyAlignment="1">
      <alignment horizontal="center" vertical="center"/>
    </xf>
    <xf numFmtId="164" fontId="5" fillId="0" borderId="7" xfId="0" quotePrefix="1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vertical="center"/>
    </xf>
    <xf numFmtId="165" fontId="5" fillId="0" borderId="4" xfId="0" applyNumberFormat="1" applyFont="1" applyFill="1" applyBorder="1" applyAlignment="1">
      <alignment vertical="center"/>
    </xf>
    <xf numFmtId="165" fontId="5" fillId="0" borderId="10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165" fontId="5" fillId="0" borderId="10" xfId="0" applyNumberFormat="1" applyFont="1" applyFill="1" applyBorder="1" applyAlignment="1">
      <alignment vertical="center"/>
    </xf>
    <xf numFmtId="165" fontId="5" fillId="0" borderId="6" xfId="0" applyNumberFormat="1" applyFont="1" applyFill="1" applyBorder="1" applyAlignment="1">
      <alignment vertical="center"/>
    </xf>
    <xf numFmtId="165" fontId="5" fillId="0" borderId="7" xfId="0" applyNumberFormat="1" applyFont="1" applyFill="1" applyBorder="1" applyAlignment="1">
      <alignment vertical="center"/>
    </xf>
    <xf numFmtId="164" fontId="6" fillId="0" borderId="10" xfId="0" quotePrefix="1" applyNumberFormat="1" applyFont="1" applyFill="1" applyBorder="1" applyAlignment="1">
      <alignment horizontal="center" vertical="center"/>
    </xf>
    <xf numFmtId="164" fontId="6" fillId="0" borderId="7" xfId="0" quotePrefix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165" fontId="6" fillId="0" borderId="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166" fontId="5" fillId="0" borderId="10" xfId="0" applyNumberFormat="1" applyFont="1" applyFill="1" applyBorder="1" applyAlignment="1">
      <alignment horizontal="left" vertical="center" wrapText="1"/>
    </xf>
    <xf numFmtId="166" fontId="5" fillId="0" borderId="6" xfId="0" applyNumberFormat="1" applyFont="1" applyFill="1" applyBorder="1" applyAlignment="1">
      <alignment horizontal="left" vertical="center" wrapText="1"/>
    </xf>
    <xf numFmtId="165" fontId="6" fillId="0" borderId="10" xfId="0" applyNumberFormat="1" applyFont="1" applyFill="1" applyBorder="1" applyAlignment="1">
      <alignment vertical="center"/>
    </xf>
    <xf numFmtId="165" fontId="6" fillId="0" borderId="6" xfId="0" applyNumberFormat="1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0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right" vertical="center" wrapText="1"/>
    </xf>
    <xf numFmtId="1" fontId="7" fillId="0" borderId="10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8" fillId="0" borderId="14" xfId="0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6" fontId="5" fillId="0" borderId="10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right"/>
    </xf>
    <xf numFmtId="166" fontId="5" fillId="0" borderId="6" xfId="0" applyNumberFormat="1" applyFont="1" applyFill="1" applyBorder="1" applyAlignment="1">
      <alignment horizontal="left" vertical="center"/>
    </xf>
    <xf numFmtId="166" fontId="5" fillId="0" borderId="7" xfId="0" applyNumberFormat="1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1" fontId="7" fillId="0" borderId="4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distributed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7" fillId="0" borderId="12" xfId="0" applyNumberFormat="1" applyFont="1" applyFill="1" applyBorder="1" applyAlignment="1">
      <alignment horizontal="right" vertical="center" wrapText="1"/>
    </xf>
    <xf numFmtId="1" fontId="8" fillId="0" borderId="14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8" fillId="0" borderId="16" xfId="0" applyFont="1" applyBorder="1" applyAlignment="1">
      <alignment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3" xfId="0" applyNumberFormat="1" applyFont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68"/>
  <sheetViews>
    <sheetView tabSelected="1" view="pageBreakPreview" zoomScale="170" zoomScaleSheetLayoutView="170" workbookViewId="0">
      <selection sqref="A1:AK1"/>
    </sheetView>
  </sheetViews>
  <sheetFormatPr defaultRowHeight="11.25"/>
  <cols>
    <col min="1" max="20" width="2.7109375" style="1" customWidth="1"/>
    <col min="21" max="21" width="0.140625" style="1" customWidth="1"/>
    <col min="22" max="22" width="0.85546875" style="1" hidden="1" customWidth="1"/>
    <col min="23" max="23" width="2" style="1" hidden="1" customWidth="1"/>
    <col min="24" max="25" width="2.7109375" style="1" hidden="1" customWidth="1"/>
    <col min="26" max="26" width="0.5703125" style="1" hidden="1" customWidth="1"/>
    <col min="27" max="28" width="2.7109375" style="1" hidden="1" customWidth="1"/>
    <col min="29" max="29" width="2.7109375" style="10" customWidth="1"/>
    <col min="30" max="30" width="2.7109375" style="1" customWidth="1"/>
    <col min="31" max="32" width="0.85546875" style="1" customWidth="1"/>
    <col min="33" max="35" width="2.7109375" style="1" customWidth="1"/>
    <col min="36" max="36" width="3.7109375" style="1" customWidth="1"/>
    <col min="37" max="37" width="12.85546875" style="1" customWidth="1"/>
    <col min="38" max="46" width="2.7109375" style="1" customWidth="1"/>
    <col min="47" max="47" width="25.5703125" style="1" customWidth="1"/>
    <col min="48" max="256" width="9.140625" style="1"/>
    <col min="257" max="302" width="2.7109375" style="1" customWidth="1"/>
    <col min="303" max="512" width="9.140625" style="1"/>
    <col min="513" max="558" width="2.7109375" style="1" customWidth="1"/>
    <col min="559" max="768" width="9.140625" style="1"/>
    <col min="769" max="814" width="2.7109375" style="1" customWidth="1"/>
    <col min="815" max="1024" width="9.140625" style="1"/>
    <col min="1025" max="1070" width="2.7109375" style="1" customWidth="1"/>
    <col min="1071" max="1280" width="9.140625" style="1"/>
    <col min="1281" max="1326" width="2.7109375" style="1" customWidth="1"/>
    <col min="1327" max="1536" width="9.140625" style="1"/>
    <col min="1537" max="1582" width="2.7109375" style="1" customWidth="1"/>
    <col min="1583" max="1792" width="9.140625" style="1"/>
    <col min="1793" max="1838" width="2.7109375" style="1" customWidth="1"/>
    <col min="1839" max="2048" width="9.140625" style="1"/>
    <col min="2049" max="2094" width="2.7109375" style="1" customWidth="1"/>
    <col min="2095" max="2304" width="9.140625" style="1"/>
    <col min="2305" max="2350" width="2.7109375" style="1" customWidth="1"/>
    <col min="2351" max="2560" width="9.140625" style="1"/>
    <col min="2561" max="2606" width="2.7109375" style="1" customWidth="1"/>
    <col min="2607" max="2816" width="9.140625" style="1"/>
    <col min="2817" max="2862" width="2.7109375" style="1" customWidth="1"/>
    <col min="2863" max="3072" width="9.140625" style="1"/>
    <col min="3073" max="3118" width="2.7109375" style="1" customWidth="1"/>
    <col min="3119" max="3328" width="9.140625" style="1"/>
    <col min="3329" max="3374" width="2.7109375" style="1" customWidth="1"/>
    <col min="3375" max="3584" width="9.140625" style="1"/>
    <col min="3585" max="3630" width="2.7109375" style="1" customWidth="1"/>
    <col min="3631" max="3840" width="9.140625" style="1"/>
    <col min="3841" max="3886" width="2.7109375" style="1" customWidth="1"/>
    <col min="3887" max="4096" width="9.140625" style="1"/>
    <col min="4097" max="4142" width="2.7109375" style="1" customWidth="1"/>
    <col min="4143" max="4352" width="9.140625" style="1"/>
    <col min="4353" max="4398" width="2.7109375" style="1" customWidth="1"/>
    <col min="4399" max="4608" width="9.140625" style="1"/>
    <col min="4609" max="4654" width="2.7109375" style="1" customWidth="1"/>
    <col min="4655" max="4864" width="9.140625" style="1"/>
    <col min="4865" max="4910" width="2.7109375" style="1" customWidth="1"/>
    <col min="4911" max="5120" width="9.140625" style="1"/>
    <col min="5121" max="5166" width="2.7109375" style="1" customWidth="1"/>
    <col min="5167" max="5376" width="9.140625" style="1"/>
    <col min="5377" max="5422" width="2.7109375" style="1" customWidth="1"/>
    <col min="5423" max="5632" width="9.140625" style="1"/>
    <col min="5633" max="5678" width="2.7109375" style="1" customWidth="1"/>
    <col min="5679" max="5888" width="9.140625" style="1"/>
    <col min="5889" max="5934" width="2.7109375" style="1" customWidth="1"/>
    <col min="5935" max="6144" width="9.140625" style="1"/>
    <col min="6145" max="6190" width="2.7109375" style="1" customWidth="1"/>
    <col min="6191" max="6400" width="9.140625" style="1"/>
    <col min="6401" max="6446" width="2.7109375" style="1" customWidth="1"/>
    <col min="6447" max="6656" width="9.140625" style="1"/>
    <col min="6657" max="6702" width="2.7109375" style="1" customWidth="1"/>
    <col min="6703" max="6912" width="9.140625" style="1"/>
    <col min="6913" max="6958" width="2.7109375" style="1" customWidth="1"/>
    <col min="6959" max="7168" width="9.140625" style="1"/>
    <col min="7169" max="7214" width="2.7109375" style="1" customWidth="1"/>
    <col min="7215" max="7424" width="9.140625" style="1"/>
    <col min="7425" max="7470" width="2.7109375" style="1" customWidth="1"/>
    <col min="7471" max="7680" width="9.140625" style="1"/>
    <col min="7681" max="7726" width="2.7109375" style="1" customWidth="1"/>
    <col min="7727" max="7936" width="9.140625" style="1"/>
    <col min="7937" max="7982" width="2.7109375" style="1" customWidth="1"/>
    <col min="7983" max="8192" width="9.140625" style="1"/>
    <col min="8193" max="8238" width="2.7109375" style="1" customWidth="1"/>
    <col min="8239" max="8448" width="9.140625" style="1"/>
    <col min="8449" max="8494" width="2.7109375" style="1" customWidth="1"/>
    <col min="8495" max="8704" width="9.140625" style="1"/>
    <col min="8705" max="8750" width="2.7109375" style="1" customWidth="1"/>
    <col min="8751" max="8960" width="9.140625" style="1"/>
    <col min="8961" max="9006" width="2.7109375" style="1" customWidth="1"/>
    <col min="9007" max="9216" width="9.140625" style="1"/>
    <col min="9217" max="9262" width="2.7109375" style="1" customWidth="1"/>
    <col min="9263" max="9472" width="9.140625" style="1"/>
    <col min="9473" max="9518" width="2.7109375" style="1" customWidth="1"/>
    <col min="9519" max="9728" width="9.140625" style="1"/>
    <col min="9729" max="9774" width="2.7109375" style="1" customWidth="1"/>
    <col min="9775" max="9984" width="9.140625" style="1"/>
    <col min="9985" max="10030" width="2.7109375" style="1" customWidth="1"/>
    <col min="10031" max="10240" width="9.140625" style="1"/>
    <col min="10241" max="10286" width="2.7109375" style="1" customWidth="1"/>
    <col min="10287" max="10496" width="9.140625" style="1"/>
    <col min="10497" max="10542" width="2.7109375" style="1" customWidth="1"/>
    <col min="10543" max="10752" width="9.140625" style="1"/>
    <col min="10753" max="10798" width="2.7109375" style="1" customWidth="1"/>
    <col min="10799" max="11008" width="9.140625" style="1"/>
    <col min="11009" max="11054" width="2.7109375" style="1" customWidth="1"/>
    <col min="11055" max="11264" width="9.140625" style="1"/>
    <col min="11265" max="11310" width="2.7109375" style="1" customWidth="1"/>
    <col min="11311" max="11520" width="9.140625" style="1"/>
    <col min="11521" max="11566" width="2.7109375" style="1" customWidth="1"/>
    <col min="11567" max="11776" width="9.140625" style="1"/>
    <col min="11777" max="11822" width="2.7109375" style="1" customWidth="1"/>
    <col min="11823" max="12032" width="9.140625" style="1"/>
    <col min="12033" max="12078" width="2.7109375" style="1" customWidth="1"/>
    <col min="12079" max="12288" width="9.140625" style="1"/>
    <col min="12289" max="12334" width="2.7109375" style="1" customWidth="1"/>
    <col min="12335" max="12544" width="9.140625" style="1"/>
    <col min="12545" max="12590" width="2.7109375" style="1" customWidth="1"/>
    <col min="12591" max="12800" width="9.140625" style="1"/>
    <col min="12801" max="12846" width="2.7109375" style="1" customWidth="1"/>
    <col min="12847" max="13056" width="9.140625" style="1"/>
    <col min="13057" max="13102" width="2.7109375" style="1" customWidth="1"/>
    <col min="13103" max="13312" width="9.140625" style="1"/>
    <col min="13313" max="13358" width="2.7109375" style="1" customWidth="1"/>
    <col min="13359" max="13568" width="9.140625" style="1"/>
    <col min="13569" max="13614" width="2.7109375" style="1" customWidth="1"/>
    <col min="13615" max="13824" width="9.140625" style="1"/>
    <col min="13825" max="13870" width="2.7109375" style="1" customWidth="1"/>
    <col min="13871" max="14080" width="9.140625" style="1"/>
    <col min="14081" max="14126" width="2.7109375" style="1" customWidth="1"/>
    <col min="14127" max="14336" width="9.140625" style="1"/>
    <col min="14337" max="14382" width="2.7109375" style="1" customWidth="1"/>
    <col min="14383" max="14592" width="9.140625" style="1"/>
    <col min="14593" max="14638" width="2.7109375" style="1" customWidth="1"/>
    <col min="14639" max="14848" width="9.140625" style="1"/>
    <col min="14849" max="14894" width="2.7109375" style="1" customWidth="1"/>
    <col min="14895" max="15104" width="9.140625" style="1"/>
    <col min="15105" max="15150" width="2.7109375" style="1" customWidth="1"/>
    <col min="15151" max="15360" width="9.140625" style="1"/>
    <col min="15361" max="15406" width="2.7109375" style="1" customWidth="1"/>
    <col min="15407" max="15616" width="9.140625" style="1"/>
    <col min="15617" max="15662" width="2.7109375" style="1" customWidth="1"/>
    <col min="15663" max="15872" width="9.140625" style="1"/>
    <col min="15873" max="15918" width="2.7109375" style="1" customWidth="1"/>
    <col min="15919" max="16128" width="9.140625" style="1"/>
    <col min="16129" max="16174" width="2.7109375" style="1" customWidth="1"/>
    <col min="16175" max="16384" width="9.140625" style="1"/>
  </cols>
  <sheetData>
    <row r="1" spans="1:49">
      <c r="A1" s="94" t="s">
        <v>573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</row>
    <row r="2" spans="1:49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</row>
    <row r="3" spans="1:49" ht="25.5" customHeight="1">
      <c r="A3" s="96" t="s">
        <v>281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49" ht="25.5" customHeight="1">
      <c r="A4" s="96" t="s">
        <v>492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49" ht="15.95" customHeight="1">
      <c r="A5" s="97" t="s">
        <v>2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</row>
    <row r="6" spans="1:49" ht="35.1" customHeight="1">
      <c r="A6" s="98" t="s">
        <v>3</v>
      </c>
      <c r="B6" s="99"/>
      <c r="C6" s="100" t="s">
        <v>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2" t="s">
        <v>5</v>
      </c>
      <c r="AD6" s="101"/>
      <c r="AE6" s="101"/>
      <c r="AF6" s="101"/>
      <c r="AG6" s="103" t="s">
        <v>6</v>
      </c>
      <c r="AH6" s="104"/>
      <c r="AI6" s="104"/>
      <c r="AJ6" s="105"/>
      <c r="AK6" s="56" t="s">
        <v>504</v>
      </c>
    </row>
    <row r="7" spans="1:49">
      <c r="A7" s="117" t="s">
        <v>7</v>
      </c>
      <c r="B7" s="118"/>
      <c r="C7" s="119" t="s">
        <v>8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19" t="s">
        <v>9</v>
      </c>
      <c r="AD7" s="104"/>
      <c r="AE7" s="104"/>
      <c r="AF7" s="105"/>
      <c r="AG7" s="119" t="s">
        <v>10</v>
      </c>
      <c r="AH7" s="120"/>
      <c r="AI7" s="120"/>
      <c r="AJ7" s="107"/>
      <c r="AK7" s="63" t="s">
        <v>483</v>
      </c>
    </row>
    <row r="8" spans="1:49" s="2" customFormat="1" ht="33" customHeight="1">
      <c r="A8" s="106" t="s">
        <v>11</v>
      </c>
      <c r="B8" s="107"/>
      <c r="C8" s="121" t="s">
        <v>282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/>
      <c r="AC8" s="111" t="s">
        <v>283</v>
      </c>
      <c r="AD8" s="112"/>
      <c r="AE8" s="112"/>
      <c r="AF8" s="113"/>
      <c r="AG8" s="114">
        <v>18460</v>
      </c>
      <c r="AH8" s="115"/>
      <c r="AI8" s="115"/>
      <c r="AJ8" s="116"/>
      <c r="AK8" s="64">
        <v>11350</v>
      </c>
      <c r="AU8" s="3"/>
      <c r="AV8" s="4"/>
      <c r="AW8" s="5"/>
    </row>
    <row r="9" spans="1:49" s="2" customFormat="1" ht="48" customHeight="1">
      <c r="A9" s="106" t="s">
        <v>14</v>
      </c>
      <c r="B9" s="107"/>
      <c r="C9" s="108" t="s">
        <v>284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10"/>
      <c r="AC9" s="111" t="s">
        <v>285</v>
      </c>
      <c r="AD9" s="112"/>
      <c r="AE9" s="112"/>
      <c r="AF9" s="113"/>
      <c r="AG9" s="114">
        <v>0</v>
      </c>
      <c r="AH9" s="115"/>
      <c r="AI9" s="115"/>
      <c r="AJ9" s="116"/>
      <c r="AK9" s="64">
        <v>0</v>
      </c>
      <c r="AU9" s="3"/>
      <c r="AV9" s="4"/>
      <c r="AW9" s="5"/>
    </row>
    <row r="10" spans="1:49" s="2" customFormat="1" ht="30.75" customHeight="1">
      <c r="A10" s="106" t="s">
        <v>17</v>
      </c>
      <c r="B10" s="107"/>
      <c r="C10" s="108" t="s">
        <v>286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10"/>
      <c r="AC10" s="111" t="s">
        <v>287</v>
      </c>
      <c r="AD10" s="112"/>
      <c r="AE10" s="112"/>
      <c r="AF10" s="113"/>
      <c r="AG10" s="114">
        <v>0</v>
      </c>
      <c r="AH10" s="115"/>
      <c r="AI10" s="115"/>
      <c r="AJ10" s="116"/>
      <c r="AK10" s="64">
        <v>4619</v>
      </c>
      <c r="AU10" s="3"/>
      <c r="AV10" s="4"/>
      <c r="AW10" s="5"/>
    </row>
    <row r="11" spans="1:49" ht="33" customHeight="1">
      <c r="A11" s="106" t="s">
        <v>20</v>
      </c>
      <c r="B11" s="107"/>
      <c r="C11" s="108" t="s">
        <v>288</v>
      </c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10"/>
      <c r="AC11" s="111" t="s">
        <v>289</v>
      </c>
      <c r="AD11" s="112"/>
      <c r="AE11" s="112"/>
      <c r="AF11" s="113"/>
      <c r="AG11" s="114">
        <v>0</v>
      </c>
      <c r="AH11" s="115"/>
      <c r="AI11" s="115"/>
      <c r="AJ11" s="116"/>
      <c r="AK11" s="64">
        <v>832</v>
      </c>
      <c r="AU11" s="3"/>
      <c r="AV11" s="4"/>
      <c r="AW11" s="5"/>
    </row>
    <row r="12" spans="1:49" s="6" customFormat="1" ht="19.5" customHeight="1">
      <c r="A12" s="106" t="s">
        <v>23</v>
      </c>
      <c r="B12" s="107"/>
      <c r="C12" s="108" t="s">
        <v>290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10"/>
      <c r="AC12" s="111" t="s">
        <v>291</v>
      </c>
      <c r="AD12" s="112"/>
      <c r="AE12" s="112"/>
      <c r="AF12" s="113"/>
      <c r="AG12" s="124">
        <v>0</v>
      </c>
      <c r="AH12" s="124"/>
      <c r="AI12" s="124"/>
      <c r="AJ12" s="124"/>
      <c r="AK12" s="64">
        <v>5355</v>
      </c>
      <c r="AU12" s="3"/>
      <c r="AV12" s="4"/>
      <c r="AW12" s="5"/>
    </row>
    <row r="13" spans="1:49" s="6" customFormat="1" ht="29.25" customHeight="1">
      <c r="A13" s="106" t="s">
        <v>26</v>
      </c>
      <c r="B13" s="107"/>
      <c r="C13" s="108" t="s">
        <v>292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10"/>
      <c r="AC13" s="111" t="s">
        <v>293</v>
      </c>
      <c r="AD13" s="112"/>
      <c r="AE13" s="112"/>
      <c r="AF13" s="113"/>
      <c r="AG13" s="124">
        <v>0</v>
      </c>
      <c r="AH13" s="124"/>
      <c r="AI13" s="124"/>
      <c r="AJ13" s="124"/>
      <c r="AK13" s="64">
        <v>640</v>
      </c>
      <c r="AU13" s="3"/>
      <c r="AV13" s="4"/>
      <c r="AW13" s="5"/>
    </row>
    <row r="14" spans="1:49" ht="31.5" customHeight="1">
      <c r="A14" s="125" t="s">
        <v>29</v>
      </c>
      <c r="B14" s="126"/>
      <c r="C14" s="127" t="s">
        <v>294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9"/>
      <c r="AC14" s="130" t="s">
        <v>295</v>
      </c>
      <c r="AD14" s="131"/>
      <c r="AE14" s="131"/>
      <c r="AF14" s="132"/>
      <c r="AG14" s="133">
        <f>SUM(AG8:AJ13)</f>
        <v>18460</v>
      </c>
      <c r="AH14" s="134"/>
      <c r="AI14" s="134"/>
      <c r="AJ14" s="135"/>
      <c r="AK14" s="65">
        <f>SUM(AK8:AK13)</f>
        <v>22796</v>
      </c>
      <c r="AU14" s="7"/>
      <c r="AV14" s="8"/>
      <c r="AW14" s="9"/>
    </row>
    <row r="15" spans="1:49" ht="19.5" customHeight="1">
      <c r="A15" s="106" t="s">
        <v>32</v>
      </c>
      <c r="B15" s="107"/>
      <c r="C15" s="108" t="s">
        <v>296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10"/>
      <c r="AC15" s="111" t="s">
        <v>297</v>
      </c>
      <c r="AD15" s="112"/>
      <c r="AE15" s="112"/>
      <c r="AF15" s="113"/>
      <c r="AG15" s="114">
        <v>0</v>
      </c>
      <c r="AH15" s="115"/>
      <c r="AI15" s="115"/>
      <c r="AJ15" s="116"/>
      <c r="AK15" s="64">
        <v>0</v>
      </c>
      <c r="AU15" s="6"/>
      <c r="AV15" s="6"/>
      <c r="AW15" s="6"/>
    </row>
    <row r="16" spans="1:49" ht="29.25" customHeight="1">
      <c r="A16" s="106" t="s">
        <v>35</v>
      </c>
      <c r="B16" s="107"/>
      <c r="C16" s="108" t="s">
        <v>298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10"/>
      <c r="AC16" s="111" t="s">
        <v>299</v>
      </c>
      <c r="AD16" s="112"/>
      <c r="AE16" s="112"/>
      <c r="AF16" s="113"/>
      <c r="AG16" s="114">
        <v>0</v>
      </c>
      <c r="AH16" s="115"/>
      <c r="AI16" s="115"/>
      <c r="AJ16" s="116"/>
      <c r="AK16" s="64">
        <v>0</v>
      </c>
    </row>
    <row r="17" spans="1:38" ht="29.25" customHeight="1">
      <c r="A17" s="106" t="s">
        <v>38</v>
      </c>
      <c r="B17" s="107"/>
      <c r="C17" s="108" t="s">
        <v>300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10"/>
      <c r="AC17" s="111" t="s">
        <v>301</v>
      </c>
      <c r="AD17" s="112"/>
      <c r="AE17" s="112"/>
      <c r="AF17" s="113"/>
      <c r="AG17" s="114">
        <v>0</v>
      </c>
      <c r="AH17" s="115"/>
      <c r="AI17" s="115"/>
      <c r="AJ17" s="116"/>
      <c r="AK17" s="64">
        <v>0</v>
      </c>
    </row>
    <row r="18" spans="1:38" ht="29.25" customHeight="1">
      <c r="A18" s="106" t="s">
        <v>41</v>
      </c>
      <c r="B18" s="107"/>
      <c r="C18" s="108" t="s">
        <v>302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10"/>
      <c r="AC18" s="111" t="s">
        <v>303</v>
      </c>
      <c r="AD18" s="112"/>
      <c r="AE18" s="112"/>
      <c r="AF18" s="113"/>
      <c r="AG18" s="114">
        <v>0</v>
      </c>
      <c r="AH18" s="115"/>
      <c r="AI18" s="115"/>
      <c r="AJ18" s="116"/>
      <c r="AK18" s="64">
        <v>0</v>
      </c>
    </row>
    <row r="19" spans="1:38" ht="31.5" customHeight="1">
      <c r="A19" s="106" t="s">
        <v>44</v>
      </c>
      <c r="B19" s="107"/>
      <c r="C19" s="108" t="s">
        <v>304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10"/>
      <c r="AC19" s="111" t="s">
        <v>305</v>
      </c>
      <c r="AD19" s="112"/>
      <c r="AE19" s="112"/>
      <c r="AF19" s="113"/>
      <c r="AG19" s="114">
        <v>0</v>
      </c>
      <c r="AH19" s="115"/>
      <c r="AI19" s="115"/>
      <c r="AJ19" s="116"/>
      <c r="AK19" s="64">
        <v>7771</v>
      </c>
    </row>
    <row r="20" spans="1:38" ht="28.5" customHeight="1">
      <c r="A20" s="125" t="s">
        <v>47</v>
      </c>
      <c r="B20" s="126"/>
      <c r="C20" s="127" t="s">
        <v>306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9"/>
      <c r="AC20" s="130" t="s">
        <v>307</v>
      </c>
      <c r="AD20" s="131"/>
      <c r="AE20" s="131"/>
      <c r="AF20" s="132"/>
      <c r="AG20" s="133">
        <f>SUM(AG14:AJ19)</f>
        <v>18460</v>
      </c>
      <c r="AH20" s="134"/>
      <c r="AI20" s="134"/>
      <c r="AJ20" s="135"/>
      <c r="AK20" s="65">
        <f>SUM(AK14:AK19)</f>
        <v>30567</v>
      </c>
    </row>
    <row r="21" spans="1:38" ht="19.5" customHeight="1">
      <c r="A21" s="106" t="s">
        <v>50</v>
      </c>
      <c r="B21" s="107"/>
      <c r="C21" s="108" t="s">
        <v>308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10"/>
      <c r="AC21" s="111" t="s">
        <v>309</v>
      </c>
      <c r="AD21" s="112"/>
      <c r="AE21" s="112"/>
      <c r="AF21" s="113"/>
      <c r="AG21" s="114">
        <v>0</v>
      </c>
      <c r="AH21" s="115"/>
      <c r="AI21" s="115"/>
      <c r="AJ21" s="116"/>
      <c r="AK21" s="64">
        <v>0</v>
      </c>
    </row>
    <row r="22" spans="1:38" ht="29.25" customHeight="1">
      <c r="A22" s="106" t="s">
        <v>53</v>
      </c>
      <c r="B22" s="107"/>
      <c r="C22" s="108" t="s">
        <v>310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10"/>
      <c r="AC22" s="111" t="s">
        <v>311</v>
      </c>
      <c r="AD22" s="112"/>
      <c r="AE22" s="112"/>
      <c r="AF22" s="113"/>
      <c r="AG22" s="114">
        <v>0</v>
      </c>
      <c r="AH22" s="115"/>
      <c r="AI22" s="115"/>
      <c r="AJ22" s="116"/>
      <c r="AK22" s="64">
        <v>0</v>
      </c>
    </row>
    <row r="23" spans="1:38" ht="29.25" customHeight="1">
      <c r="A23" s="106" t="s">
        <v>56</v>
      </c>
      <c r="B23" s="107"/>
      <c r="C23" s="108" t="s">
        <v>312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10"/>
      <c r="AC23" s="111" t="s">
        <v>313</v>
      </c>
      <c r="AD23" s="112"/>
      <c r="AE23" s="112"/>
      <c r="AF23" s="113"/>
      <c r="AG23" s="114">
        <v>0</v>
      </c>
      <c r="AH23" s="115"/>
      <c r="AI23" s="115"/>
      <c r="AJ23" s="116"/>
      <c r="AK23" s="64">
        <v>0</v>
      </c>
    </row>
    <row r="24" spans="1:38" ht="29.25" customHeight="1">
      <c r="A24" s="106" t="s">
        <v>59</v>
      </c>
      <c r="B24" s="107"/>
      <c r="C24" s="108" t="s">
        <v>314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10"/>
      <c r="AC24" s="111" t="s">
        <v>315</v>
      </c>
      <c r="AD24" s="112"/>
      <c r="AE24" s="112"/>
      <c r="AF24" s="113"/>
      <c r="AG24" s="114">
        <v>0</v>
      </c>
      <c r="AH24" s="115"/>
      <c r="AI24" s="115"/>
      <c r="AJ24" s="116"/>
      <c r="AK24" s="64">
        <v>0</v>
      </c>
    </row>
    <row r="25" spans="1:38" ht="36.75" customHeight="1">
      <c r="A25" s="106" t="s">
        <v>62</v>
      </c>
      <c r="B25" s="107"/>
      <c r="C25" s="108" t="s">
        <v>316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10"/>
      <c r="AC25" s="111" t="s">
        <v>317</v>
      </c>
      <c r="AD25" s="112"/>
      <c r="AE25" s="112"/>
      <c r="AF25" s="113"/>
      <c r="AG25" s="114">
        <v>2025</v>
      </c>
      <c r="AH25" s="115"/>
      <c r="AI25" s="115"/>
      <c r="AJ25" s="116"/>
      <c r="AK25" s="64">
        <v>2025</v>
      </c>
    </row>
    <row r="26" spans="1:38" ht="33" customHeight="1">
      <c r="A26" s="125" t="s">
        <v>65</v>
      </c>
      <c r="B26" s="126"/>
      <c r="C26" s="127" t="s">
        <v>318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9"/>
      <c r="AC26" s="130" t="s">
        <v>319</v>
      </c>
      <c r="AD26" s="131"/>
      <c r="AE26" s="131"/>
      <c r="AF26" s="132"/>
      <c r="AG26" s="133">
        <f>SUM(AG21:AJ25)</f>
        <v>2025</v>
      </c>
      <c r="AH26" s="134"/>
      <c r="AI26" s="134"/>
      <c r="AJ26" s="135"/>
      <c r="AK26" s="65">
        <v>2025</v>
      </c>
    </row>
    <row r="27" spans="1:38" ht="19.5" customHeight="1">
      <c r="A27" s="106" t="s">
        <v>68</v>
      </c>
      <c r="B27" s="107"/>
      <c r="C27" s="108" t="s">
        <v>320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10"/>
      <c r="AC27" s="111" t="s">
        <v>321</v>
      </c>
      <c r="AD27" s="112"/>
      <c r="AE27" s="112"/>
      <c r="AF27" s="113"/>
      <c r="AG27" s="114">
        <v>0</v>
      </c>
      <c r="AH27" s="115"/>
      <c r="AI27" s="115"/>
      <c r="AJ27" s="116"/>
      <c r="AK27" s="65">
        <v>0</v>
      </c>
    </row>
    <row r="28" spans="1:38" ht="19.5" customHeight="1">
      <c r="A28" s="106" t="s">
        <v>71</v>
      </c>
      <c r="B28" s="107"/>
      <c r="C28" s="108" t="s">
        <v>322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10"/>
      <c r="AC28" s="111" t="s">
        <v>323</v>
      </c>
      <c r="AD28" s="112"/>
      <c r="AE28" s="112"/>
      <c r="AF28" s="113"/>
      <c r="AG28" s="114">
        <v>0</v>
      </c>
      <c r="AH28" s="115"/>
      <c r="AI28" s="115"/>
      <c r="AJ28" s="116"/>
      <c r="AK28" s="64">
        <v>0</v>
      </c>
    </row>
    <row r="29" spans="1:38" s="10" customFormat="1" ht="19.5" customHeight="1">
      <c r="A29" s="125" t="s">
        <v>74</v>
      </c>
      <c r="B29" s="126"/>
      <c r="C29" s="127" t="s">
        <v>324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9"/>
      <c r="AC29" s="130" t="s">
        <v>325</v>
      </c>
      <c r="AD29" s="131"/>
      <c r="AE29" s="131"/>
      <c r="AF29" s="132"/>
      <c r="AG29" s="114">
        <f>SUM(AG27:AJ28)</f>
        <v>0</v>
      </c>
      <c r="AH29" s="115"/>
      <c r="AI29" s="115"/>
      <c r="AJ29" s="116"/>
      <c r="AK29" s="64">
        <v>0</v>
      </c>
    </row>
    <row r="30" spans="1:38" ht="19.5" customHeight="1">
      <c r="A30" s="106" t="s">
        <v>77</v>
      </c>
      <c r="B30" s="107"/>
      <c r="C30" s="108" t="s">
        <v>326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10"/>
      <c r="AC30" s="111" t="s">
        <v>327</v>
      </c>
      <c r="AD30" s="112"/>
      <c r="AE30" s="112"/>
      <c r="AF30" s="113"/>
      <c r="AG30" s="114">
        <v>0</v>
      </c>
      <c r="AH30" s="115"/>
      <c r="AI30" s="115"/>
      <c r="AJ30" s="116"/>
      <c r="AK30" s="64">
        <v>0</v>
      </c>
    </row>
    <row r="31" spans="1:38" ht="19.5" customHeight="1">
      <c r="A31" s="106" t="s">
        <v>80</v>
      </c>
      <c r="B31" s="107"/>
      <c r="C31" s="108" t="s">
        <v>328</v>
      </c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10"/>
      <c r="AC31" s="111" t="s">
        <v>329</v>
      </c>
      <c r="AD31" s="112"/>
      <c r="AE31" s="112"/>
      <c r="AF31" s="113"/>
      <c r="AG31" s="114">
        <v>0</v>
      </c>
      <c r="AH31" s="115"/>
      <c r="AI31" s="115"/>
      <c r="AJ31" s="116"/>
      <c r="AK31" s="64">
        <v>0</v>
      </c>
    </row>
    <row r="32" spans="1:38" ht="19.5" customHeight="1">
      <c r="A32" s="106" t="s">
        <v>83</v>
      </c>
      <c r="B32" s="107"/>
      <c r="C32" s="108" t="s">
        <v>330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10"/>
      <c r="AC32" s="111" t="s">
        <v>331</v>
      </c>
      <c r="AD32" s="112"/>
      <c r="AE32" s="112"/>
      <c r="AF32" s="113"/>
      <c r="AG32" s="114">
        <v>14900</v>
      </c>
      <c r="AH32" s="115"/>
      <c r="AI32" s="115"/>
      <c r="AJ32" s="116"/>
      <c r="AK32" s="64">
        <v>14900</v>
      </c>
    </row>
    <row r="33" spans="1:37" ht="19.5" customHeight="1">
      <c r="A33" s="106" t="s">
        <v>86</v>
      </c>
      <c r="B33" s="107"/>
      <c r="C33" s="108" t="s">
        <v>332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10"/>
      <c r="AC33" s="111" t="s">
        <v>333</v>
      </c>
      <c r="AD33" s="112"/>
      <c r="AE33" s="112"/>
      <c r="AF33" s="113"/>
      <c r="AG33" s="114">
        <v>0</v>
      </c>
      <c r="AH33" s="115"/>
      <c r="AI33" s="115"/>
      <c r="AJ33" s="116"/>
      <c r="AK33" s="64">
        <v>0</v>
      </c>
    </row>
    <row r="34" spans="1:37" ht="19.5" customHeight="1">
      <c r="A34" s="106" t="s">
        <v>89</v>
      </c>
      <c r="B34" s="107"/>
      <c r="C34" s="108" t="s">
        <v>334</v>
      </c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10"/>
      <c r="AC34" s="111" t="s">
        <v>335</v>
      </c>
      <c r="AD34" s="112"/>
      <c r="AE34" s="112"/>
      <c r="AF34" s="113"/>
      <c r="AG34" s="114">
        <v>0</v>
      </c>
      <c r="AH34" s="115"/>
      <c r="AI34" s="115"/>
      <c r="AJ34" s="116"/>
      <c r="AK34" s="64">
        <v>0</v>
      </c>
    </row>
    <row r="35" spans="1:37" ht="19.5" customHeight="1">
      <c r="A35" s="106" t="s">
        <v>92</v>
      </c>
      <c r="B35" s="107"/>
      <c r="C35" s="108" t="s">
        <v>336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10"/>
      <c r="AC35" s="111" t="s">
        <v>337</v>
      </c>
      <c r="AD35" s="112"/>
      <c r="AE35" s="112"/>
      <c r="AF35" s="113"/>
      <c r="AG35" s="114">
        <v>0</v>
      </c>
      <c r="AH35" s="115"/>
      <c r="AI35" s="115"/>
      <c r="AJ35" s="116"/>
      <c r="AK35" s="64">
        <v>0</v>
      </c>
    </row>
    <row r="36" spans="1:37" ht="19.5" customHeight="1">
      <c r="A36" s="106" t="s">
        <v>95</v>
      </c>
      <c r="B36" s="107"/>
      <c r="C36" s="108" t="s">
        <v>338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10"/>
      <c r="AC36" s="111" t="s">
        <v>339</v>
      </c>
      <c r="AD36" s="112"/>
      <c r="AE36" s="112"/>
      <c r="AF36" s="113"/>
      <c r="AG36" s="114">
        <v>1500</v>
      </c>
      <c r="AH36" s="115"/>
      <c r="AI36" s="115"/>
      <c r="AJ36" s="116"/>
      <c r="AK36" s="64">
        <v>1500</v>
      </c>
    </row>
    <row r="37" spans="1:37" ht="19.5" customHeight="1">
      <c r="A37" s="106" t="s">
        <v>98</v>
      </c>
      <c r="B37" s="107"/>
      <c r="C37" s="108" t="s">
        <v>340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10"/>
      <c r="AC37" s="111" t="s">
        <v>341</v>
      </c>
      <c r="AD37" s="112"/>
      <c r="AE37" s="112"/>
      <c r="AF37" s="113"/>
      <c r="AG37" s="114">
        <v>0</v>
      </c>
      <c r="AH37" s="115"/>
      <c r="AI37" s="115"/>
      <c r="AJ37" s="116"/>
      <c r="AK37" s="64">
        <v>0</v>
      </c>
    </row>
    <row r="38" spans="1:37" ht="19.5" customHeight="1">
      <c r="A38" s="125" t="s">
        <v>101</v>
      </c>
      <c r="B38" s="126"/>
      <c r="C38" s="127" t="s">
        <v>342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9"/>
      <c r="AC38" s="130" t="s">
        <v>343</v>
      </c>
      <c r="AD38" s="131"/>
      <c r="AE38" s="131"/>
      <c r="AF38" s="132"/>
      <c r="AG38" s="133">
        <f>SUM(AG33:AJ37)</f>
        <v>1500</v>
      </c>
      <c r="AH38" s="134"/>
      <c r="AI38" s="134"/>
      <c r="AJ38" s="135"/>
      <c r="AK38" s="65">
        <v>1500</v>
      </c>
    </row>
    <row r="39" spans="1:37" ht="19.5" customHeight="1">
      <c r="A39" s="106" t="s">
        <v>104</v>
      </c>
      <c r="B39" s="107"/>
      <c r="C39" s="108" t="s">
        <v>344</v>
      </c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10"/>
      <c r="AC39" s="111" t="s">
        <v>345</v>
      </c>
      <c r="AD39" s="112"/>
      <c r="AE39" s="112"/>
      <c r="AF39" s="113"/>
      <c r="AG39" s="114">
        <v>0</v>
      </c>
      <c r="AH39" s="115"/>
      <c r="AI39" s="115"/>
      <c r="AJ39" s="116"/>
      <c r="AK39" s="64">
        <v>430</v>
      </c>
    </row>
    <row r="40" spans="1:37" ht="19.5" customHeight="1">
      <c r="A40" s="125" t="s">
        <v>107</v>
      </c>
      <c r="B40" s="126"/>
      <c r="C40" s="127" t="s">
        <v>346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9"/>
      <c r="AC40" s="130" t="s">
        <v>347</v>
      </c>
      <c r="AD40" s="131"/>
      <c r="AE40" s="131"/>
      <c r="AF40" s="132"/>
      <c r="AG40" s="133">
        <f>SUM(AG29,AG30:AJ32,AG38,AG39)</f>
        <v>16400</v>
      </c>
      <c r="AH40" s="134"/>
      <c r="AI40" s="134"/>
      <c r="AJ40" s="135"/>
      <c r="AK40" s="65">
        <f>SUM(AK29:AK32,AK38,AK39)</f>
        <v>16830</v>
      </c>
    </row>
    <row r="41" spans="1:37" ht="19.5" customHeight="1">
      <c r="A41" s="106" t="s">
        <v>110</v>
      </c>
      <c r="B41" s="107"/>
      <c r="C41" s="136" t="s">
        <v>348</v>
      </c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8"/>
      <c r="AC41" s="111" t="s">
        <v>349</v>
      </c>
      <c r="AD41" s="112"/>
      <c r="AE41" s="112"/>
      <c r="AF41" s="113"/>
      <c r="AG41" s="114">
        <v>0</v>
      </c>
      <c r="AH41" s="115"/>
      <c r="AI41" s="115"/>
      <c r="AJ41" s="116"/>
      <c r="AK41" s="64">
        <v>0</v>
      </c>
    </row>
    <row r="42" spans="1:37" ht="19.5" customHeight="1">
      <c r="A42" s="106" t="s">
        <v>113</v>
      </c>
      <c r="B42" s="107"/>
      <c r="C42" s="136" t="s">
        <v>350</v>
      </c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8"/>
      <c r="AC42" s="111" t="s">
        <v>351</v>
      </c>
      <c r="AD42" s="112"/>
      <c r="AE42" s="112"/>
      <c r="AF42" s="113"/>
      <c r="AG42" s="114">
        <v>0</v>
      </c>
      <c r="AH42" s="115"/>
      <c r="AI42" s="115"/>
      <c r="AJ42" s="116"/>
      <c r="AK42" s="64">
        <v>0</v>
      </c>
    </row>
    <row r="43" spans="1:37" ht="19.5" customHeight="1">
      <c r="A43" s="106" t="s">
        <v>116</v>
      </c>
      <c r="B43" s="107"/>
      <c r="C43" s="136" t="s">
        <v>352</v>
      </c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8"/>
      <c r="AC43" s="111" t="s">
        <v>353</v>
      </c>
      <c r="AD43" s="112"/>
      <c r="AE43" s="112"/>
      <c r="AF43" s="113"/>
      <c r="AG43" s="114">
        <v>0</v>
      </c>
      <c r="AH43" s="115"/>
      <c r="AI43" s="115"/>
      <c r="AJ43" s="116"/>
      <c r="AK43" s="64">
        <v>0</v>
      </c>
    </row>
    <row r="44" spans="1:37" ht="19.5" customHeight="1">
      <c r="A44" s="106" t="s">
        <v>119</v>
      </c>
      <c r="B44" s="107"/>
      <c r="C44" s="136" t="s">
        <v>354</v>
      </c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8"/>
      <c r="AC44" s="111" t="s">
        <v>355</v>
      </c>
      <c r="AD44" s="112"/>
      <c r="AE44" s="112"/>
      <c r="AF44" s="113"/>
      <c r="AG44" s="114">
        <v>0</v>
      </c>
      <c r="AH44" s="115"/>
      <c r="AI44" s="115"/>
      <c r="AJ44" s="116"/>
      <c r="AK44" s="64">
        <v>1982</v>
      </c>
    </row>
    <row r="45" spans="1:37" ht="19.5" customHeight="1">
      <c r="A45" s="106" t="s">
        <v>122</v>
      </c>
      <c r="B45" s="107"/>
      <c r="C45" s="136" t="s">
        <v>356</v>
      </c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8"/>
      <c r="AC45" s="111" t="s">
        <v>357</v>
      </c>
      <c r="AD45" s="112"/>
      <c r="AE45" s="112"/>
      <c r="AF45" s="113"/>
      <c r="AG45" s="114">
        <v>0</v>
      </c>
      <c r="AH45" s="115"/>
      <c r="AI45" s="115"/>
      <c r="AJ45" s="116"/>
      <c r="AK45" s="64">
        <v>0</v>
      </c>
    </row>
    <row r="46" spans="1:37" ht="19.5" customHeight="1">
      <c r="A46" s="106" t="s">
        <v>125</v>
      </c>
      <c r="B46" s="107"/>
      <c r="C46" s="136" t="s">
        <v>358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8"/>
      <c r="AC46" s="111" t="s">
        <v>359</v>
      </c>
      <c r="AD46" s="112"/>
      <c r="AE46" s="112"/>
      <c r="AF46" s="113"/>
      <c r="AG46" s="114">
        <v>0</v>
      </c>
      <c r="AH46" s="115"/>
      <c r="AI46" s="115"/>
      <c r="AJ46" s="116"/>
      <c r="AK46" s="64">
        <v>0</v>
      </c>
    </row>
    <row r="47" spans="1:37" ht="19.5" customHeight="1">
      <c r="A47" s="106" t="s">
        <v>128</v>
      </c>
      <c r="B47" s="107"/>
      <c r="C47" s="136" t="s">
        <v>360</v>
      </c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8"/>
      <c r="AC47" s="111" t="s">
        <v>361</v>
      </c>
      <c r="AD47" s="112"/>
      <c r="AE47" s="112"/>
      <c r="AF47" s="113"/>
      <c r="AG47" s="114">
        <v>0</v>
      </c>
      <c r="AH47" s="115"/>
      <c r="AI47" s="115"/>
      <c r="AJ47" s="116"/>
      <c r="AK47" s="64">
        <v>0</v>
      </c>
    </row>
    <row r="48" spans="1:37" ht="19.5" customHeight="1">
      <c r="A48" s="106" t="s">
        <v>131</v>
      </c>
      <c r="B48" s="107"/>
      <c r="C48" s="136" t="s">
        <v>362</v>
      </c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363</v>
      </c>
      <c r="AD48" s="112"/>
      <c r="AE48" s="112"/>
      <c r="AF48" s="113"/>
      <c r="AG48" s="114">
        <v>0</v>
      </c>
      <c r="AH48" s="115"/>
      <c r="AI48" s="115"/>
      <c r="AJ48" s="116"/>
      <c r="AK48" s="64">
        <v>145</v>
      </c>
    </row>
    <row r="49" spans="1:37" ht="19.5" customHeight="1">
      <c r="A49" s="106" t="s">
        <v>134</v>
      </c>
      <c r="B49" s="107"/>
      <c r="C49" s="136" t="s">
        <v>364</v>
      </c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  <c r="AC49" s="111" t="s">
        <v>365</v>
      </c>
      <c r="AD49" s="112"/>
      <c r="AE49" s="112"/>
      <c r="AF49" s="113"/>
      <c r="AG49" s="114">
        <v>0</v>
      </c>
      <c r="AH49" s="115"/>
      <c r="AI49" s="115"/>
      <c r="AJ49" s="116"/>
      <c r="AK49" s="64">
        <v>0</v>
      </c>
    </row>
    <row r="50" spans="1:37" ht="19.5" customHeight="1">
      <c r="A50" s="106" t="s">
        <v>137</v>
      </c>
      <c r="B50" s="107"/>
      <c r="C50" s="136" t="s">
        <v>366</v>
      </c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8"/>
      <c r="AC50" s="111" t="s">
        <v>367</v>
      </c>
      <c r="AD50" s="112"/>
      <c r="AE50" s="112"/>
      <c r="AF50" s="113"/>
      <c r="AG50" s="114">
        <v>1300</v>
      </c>
      <c r="AH50" s="115"/>
      <c r="AI50" s="115"/>
      <c r="AJ50" s="116"/>
      <c r="AK50" s="64">
        <v>1300</v>
      </c>
    </row>
    <row r="51" spans="1:37" ht="19.5" customHeight="1">
      <c r="A51" s="125" t="s">
        <v>140</v>
      </c>
      <c r="B51" s="126"/>
      <c r="C51" s="140" t="s">
        <v>368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30" t="s">
        <v>369</v>
      </c>
      <c r="AD51" s="131"/>
      <c r="AE51" s="131"/>
      <c r="AF51" s="132"/>
      <c r="AG51" s="133">
        <f>SUM(AG41:AJ50)</f>
        <v>1300</v>
      </c>
      <c r="AH51" s="134"/>
      <c r="AI51" s="134"/>
      <c r="AJ51" s="135"/>
      <c r="AK51" s="65">
        <f>SUM(AK41:AK50)</f>
        <v>3427</v>
      </c>
    </row>
    <row r="52" spans="1:37" ht="19.5" customHeight="1">
      <c r="A52" s="106">
        <v>45</v>
      </c>
      <c r="B52" s="139"/>
      <c r="C52" s="136" t="s">
        <v>370</v>
      </c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8"/>
      <c r="AC52" s="111" t="s">
        <v>371</v>
      </c>
      <c r="AD52" s="112"/>
      <c r="AE52" s="112"/>
      <c r="AF52" s="113"/>
      <c r="AG52" s="114">
        <v>0</v>
      </c>
      <c r="AH52" s="115"/>
      <c r="AI52" s="115"/>
      <c r="AJ52" s="116"/>
      <c r="AK52" s="64">
        <v>0</v>
      </c>
    </row>
    <row r="53" spans="1:37" ht="19.5" customHeight="1">
      <c r="A53" s="106">
        <v>46</v>
      </c>
      <c r="B53" s="139"/>
      <c r="C53" s="136" t="s">
        <v>372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8"/>
      <c r="AC53" s="111" t="s">
        <v>373</v>
      </c>
      <c r="AD53" s="112"/>
      <c r="AE53" s="112"/>
      <c r="AF53" s="113"/>
      <c r="AG53" s="114">
        <v>0</v>
      </c>
      <c r="AH53" s="115"/>
      <c r="AI53" s="115"/>
      <c r="AJ53" s="116"/>
      <c r="AK53" s="64">
        <v>0</v>
      </c>
    </row>
    <row r="54" spans="1:37" ht="19.5" customHeight="1">
      <c r="A54" s="106">
        <v>47</v>
      </c>
      <c r="B54" s="139"/>
      <c r="C54" s="136" t="s">
        <v>374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8"/>
      <c r="AC54" s="111" t="s">
        <v>375</v>
      </c>
      <c r="AD54" s="112"/>
      <c r="AE54" s="112"/>
      <c r="AF54" s="113"/>
      <c r="AG54" s="114">
        <v>0</v>
      </c>
      <c r="AH54" s="115"/>
      <c r="AI54" s="115"/>
      <c r="AJ54" s="116"/>
      <c r="AK54" s="64">
        <v>0</v>
      </c>
    </row>
    <row r="55" spans="1:37" ht="19.5" customHeight="1">
      <c r="A55" s="106">
        <v>48</v>
      </c>
      <c r="B55" s="139"/>
      <c r="C55" s="136" t="s">
        <v>376</v>
      </c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8"/>
      <c r="AC55" s="111" t="s">
        <v>377</v>
      </c>
      <c r="AD55" s="112"/>
      <c r="AE55" s="112"/>
      <c r="AF55" s="113"/>
      <c r="AG55" s="114">
        <v>0</v>
      </c>
      <c r="AH55" s="115"/>
      <c r="AI55" s="115"/>
      <c r="AJ55" s="116"/>
      <c r="AK55" s="64">
        <v>0</v>
      </c>
    </row>
    <row r="56" spans="1:37" ht="30" customHeight="1">
      <c r="A56" s="106">
        <v>49</v>
      </c>
      <c r="B56" s="139"/>
      <c r="C56" s="136" t="s">
        <v>378</v>
      </c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8"/>
      <c r="AC56" s="111" t="s">
        <v>379</v>
      </c>
      <c r="AD56" s="112"/>
      <c r="AE56" s="112"/>
      <c r="AF56" s="113"/>
      <c r="AG56" s="114">
        <v>0</v>
      </c>
      <c r="AH56" s="115"/>
      <c r="AI56" s="115"/>
      <c r="AJ56" s="116"/>
      <c r="AK56" s="64">
        <v>0</v>
      </c>
    </row>
    <row r="57" spans="1:37" ht="19.5" customHeight="1">
      <c r="A57" s="125">
        <v>50</v>
      </c>
      <c r="B57" s="143"/>
      <c r="C57" s="127" t="s">
        <v>380</v>
      </c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9"/>
      <c r="AC57" s="130" t="s">
        <v>381</v>
      </c>
      <c r="AD57" s="131"/>
      <c r="AE57" s="131"/>
      <c r="AF57" s="132"/>
      <c r="AG57" s="114">
        <v>0</v>
      </c>
      <c r="AH57" s="115"/>
      <c r="AI57" s="115"/>
      <c r="AJ57" s="116"/>
      <c r="AK57" s="64">
        <v>0</v>
      </c>
    </row>
    <row r="58" spans="1:37" ht="29.25" customHeight="1">
      <c r="A58" s="106">
        <v>51</v>
      </c>
      <c r="B58" s="139"/>
      <c r="C58" s="136" t="s">
        <v>382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8"/>
      <c r="AC58" s="111" t="s">
        <v>383</v>
      </c>
      <c r="AD58" s="112"/>
      <c r="AE58" s="112"/>
      <c r="AF58" s="113"/>
      <c r="AG58" s="114">
        <v>0</v>
      </c>
      <c r="AH58" s="115"/>
      <c r="AI58" s="115"/>
      <c r="AJ58" s="116"/>
      <c r="AK58" s="64">
        <v>0</v>
      </c>
    </row>
    <row r="59" spans="1:37" ht="29.25" customHeight="1">
      <c r="A59" s="106">
        <v>52</v>
      </c>
      <c r="B59" s="139"/>
      <c r="C59" s="108" t="s">
        <v>384</v>
      </c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10"/>
      <c r="AC59" s="111" t="s">
        <v>385</v>
      </c>
      <c r="AD59" s="112"/>
      <c r="AE59" s="112"/>
      <c r="AF59" s="113"/>
      <c r="AG59" s="114">
        <v>0</v>
      </c>
      <c r="AH59" s="115"/>
      <c r="AI59" s="115"/>
      <c r="AJ59" s="116"/>
      <c r="AK59" s="64">
        <v>0</v>
      </c>
    </row>
    <row r="60" spans="1:37" ht="19.5" customHeight="1">
      <c r="A60" s="106">
        <v>53</v>
      </c>
      <c r="B60" s="139"/>
      <c r="C60" s="136" t="s">
        <v>386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8"/>
      <c r="AC60" s="111" t="s">
        <v>387</v>
      </c>
      <c r="AD60" s="112"/>
      <c r="AE60" s="112"/>
      <c r="AF60" s="113"/>
      <c r="AG60" s="114">
        <v>2946</v>
      </c>
      <c r="AH60" s="115"/>
      <c r="AI60" s="115"/>
      <c r="AJ60" s="116"/>
      <c r="AK60" s="64">
        <v>113</v>
      </c>
    </row>
    <row r="61" spans="1:37" ht="19.5" customHeight="1">
      <c r="A61" s="125">
        <v>54</v>
      </c>
      <c r="B61" s="143"/>
      <c r="C61" s="127" t="s">
        <v>388</v>
      </c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9"/>
      <c r="AC61" s="130" t="s">
        <v>389</v>
      </c>
      <c r="AD61" s="131"/>
      <c r="AE61" s="131"/>
      <c r="AF61" s="132"/>
      <c r="AG61" s="133">
        <f>SUM(AG58:AJ60)</f>
        <v>2946</v>
      </c>
      <c r="AH61" s="134"/>
      <c r="AI61" s="134"/>
      <c r="AJ61" s="135"/>
      <c r="AK61" s="65">
        <f>SUM(AK58:AK60)</f>
        <v>113</v>
      </c>
    </row>
    <row r="62" spans="1:37" ht="29.25" customHeight="1">
      <c r="A62" s="106">
        <v>55</v>
      </c>
      <c r="B62" s="139"/>
      <c r="C62" s="136" t="s">
        <v>390</v>
      </c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8"/>
      <c r="AC62" s="111" t="s">
        <v>391</v>
      </c>
      <c r="AD62" s="112"/>
      <c r="AE62" s="112"/>
      <c r="AF62" s="113"/>
      <c r="AG62" s="114">
        <v>0</v>
      </c>
      <c r="AH62" s="115"/>
      <c r="AI62" s="115"/>
      <c r="AJ62" s="116"/>
      <c r="AK62" s="64">
        <v>0</v>
      </c>
    </row>
    <row r="63" spans="1:37" ht="29.25" customHeight="1">
      <c r="A63" s="106">
        <v>56</v>
      </c>
      <c r="B63" s="139"/>
      <c r="C63" s="108" t="s">
        <v>392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10"/>
      <c r="AC63" s="111" t="s">
        <v>393</v>
      </c>
      <c r="AD63" s="112"/>
      <c r="AE63" s="112"/>
      <c r="AF63" s="113"/>
      <c r="AG63" s="114">
        <v>0</v>
      </c>
      <c r="AH63" s="115"/>
      <c r="AI63" s="115"/>
      <c r="AJ63" s="116"/>
      <c r="AK63" s="64">
        <v>0</v>
      </c>
    </row>
    <row r="64" spans="1:37" ht="19.5" customHeight="1">
      <c r="A64" s="106">
        <v>57</v>
      </c>
      <c r="B64" s="139"/>
      <c r="C64" s="136" t="s">
        <v>394</v>
      </c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8"/>
      <c r="AC64" s="111" t="s">
        <v>395</v>
      </c>
      <c r="AD64" s="112"/>
      <c r="AE64" s="112"/>
      <c r="AF64" s="113"/>
      <c r="AG64" s="114">
        <v>0</v>
      </c>
      <c r="AH64" s="115"/>
      <c r="AI64" s="115"/>
      <c r="AJ64" s="116"/>
      <c r="AK64" s="64">
        <v>0</v>
      </c>
    </row>
    <row r="65" spans="1:37" ht="31.5" customHeight="1">
      <c r="A65" s="125">
        <v>58</v>
      </c>
      <c r="B65" s="143"/>
      <c r="C65" s="127" t="s">
        <v>396</v>
      </c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9"/>
      <c r="AC65" s="130" t="s">
        <v>397</v>
      </c>
      <c r="AD65" s="131"/>
      <c r="AE65" s="131"/>
      <c r="AF65" s="132"/>
      <c r="AG65" s="114">
        <v>0</v>
      </c>
      <c r="AH65" s="115"/>
      <c r="AI65" s="115"/>
      <c r="AJ65" s="116"/>
      <c r="AK65" s="64">
        <v>0</v>
      </c>
    </row>
    <row r="66" spans="1:37" ht="38.25" customHeight="1">
      <c r="A66" s="125">
        <v>59</v>
      </c>
      <c r="B66" s="143"/>
      <c r="C66" s="140" t="s">
        <v>398</v>
      </c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2"/>
      <c r="AC66" s="130" t="s">
        <v>399</v>
      </c>
      <c r="AD66" s="131"/>
      <c r="AE66" s="131"/>
      <c r="AF66" s="132"/>
      <c r="AG66" s="133">
        <f>SUM(AG20,AG26,AG40,AG51,AG57,AG61,AG65)</f>
        <v>41131</v>
      </c>
      <c r="AH66" s="134"/>
      <c r="AI66" s="134"/>
      <c r="AJ66" s="135"/>
      <c r="AK66" s="65">
        <f>SUM(AK14,AK19,AK26,AK40,AK51,AK61)</f>
        <v>52962</v>
      </c>
    </row>
    <row r="68" spans="1:37">
      <c r="A68" s="321" t="s">
        <v>572</v>
      </c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</row>
  </sheetData>
  <mergeCells count="250">
    <mergeCell ref="A68:AK68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2:B62"/>
    <mergeCell ref="C62:AB62"/>
    <mergeCell ref="AC62:AF62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0:B10"/>
    <mergeCell ref="C10:AB10"/>
    <mergeCell ref="AC10:AF10"/>
    <mergeCell ref="AG10:AJ10"/>
    <mergeCell ref="A7:B7"/>
    <mergeCell ref="C7:AB7"/>
    <mergeCell ref="AC7:AF7"/>
    <mergeCell ref="AG7:AJ7"/>
    <mergeCell ref="A8:B8"/>
    <mergeCell ref="C8:AB8"/>
    <mergeCell ref="AC8:AF8"/>
    <mergeCell ref="AG8:AJ8"/>
    <mergeCell ref="A1:AK1"/>
    <mergeCell ref="A3:AK3"/>
    <mergeCell ref="A4:AK4"/>
    <mergeCell ref="A5:AK5"/>
    <mergeCell ref="A6:B6"/>
    <mergeCell ref="C6:AB6"/>
    <mergeCell ref="AC6:AF6"/>
    <mergeCell ref="AG6:AJ6"/>
    <mergeCell ref="A9:B9"/>
    <mergeCell ref="C9:AB9"/>
    <mergeCell ref="AC9:AF9"/>
    <mergeCell ref="AG9:AJ9"/>
    <mergeCell ref="A2:AK2"/>
  </mergeCells>
  <printOptions horizontalCentered="1"/>
  <pageMargins left="0.56999999999999995" right="0.48" top="0.74803149606299213" bottom="0.74803149606299213" header="0.31496062992125984" footer="0.31496062992125984"/>
  <pageSetup paperSize="9" scale="88" orientation="portrait" r:id="rId1"/>
  <rowBreaks count="1" manualBreakCount="1">
    <brk id="34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10"/>
  <sheetViews>
    <sheetView view="pageBreakPreview" zoomScale="170" zoomScaleSheetLayoutView="170" workbookViewId="0">
      <selection activeCell="B7" sqref="B7"/>
    </sheetView>
  </sheetViews>
  <sheetFormatPr defaultRowHeight="11.25"/>
  <cols>
    <col min="1" max="1" width="21.42578125" style="4" customWidth="1"/>
    <col min="2" max="2" width="21.7109375" style="4" customWidth="1"/>
    <col min="3" max="3" width="19.85546875" style="4" customWidth="1"/>
    <col min="4" max="4" width="22.42578125" style="4" customWidth="1"/>
    <col min="5" max="16384" width="9.140625" style="4"/>
  </cols>
  <sheetData>
    <row r="1" spans="1:5">
      <c r="A1" s="271" t="s">
        <v>588</v>
      </c>
      <c r="B1" s="272"/>
      <c r="C1" s="272"/>
      <c r="D1" s="272"/>
      <c r="E1" s="15"/>
    </row>
    <row r="2" spans="1:5">
      <c r="A2" s="272"/>
      <c r="B2" s="272"/>
      <c r="C2" s="272"/>
      <c r="D2" s="272"/>
      <c r="E2" s="15"/>
    </row>
    <row r="3" spans="1:5">
      <c r="A3" s="73"/>
      <c r="B3" s="73"/>
      <c r="C3" s="73"/>
      <c r="D3" s="73"/>
      <c r="E3" s="15"/>
    </row>
    <row r="4" spans="1:5">
      <c r="A4" s="193" t="s">
        <v>503</v>
      </c>
      <c r="B4" s="193"/>
      <c r="C4" s="193"/>
      <c r="D4" s="193"/>
      <c r="E4" s="18"/>
    </row>
    <row r="5" spans="1:5">
      <c r="D5" s="82" t="s">
        <v>2</v>
      </c>
    </row>
    <row r="6" spans="1:5" ht="40.5" customHeight="1">
      <c r="A6" s="19" t="s">
        <v>451</v>
      </c>
      <c r="B6" s="19" t="s">
        <v>500</v>
      </c>
      <c r="C6" s="20" t="s">
        <v>501</v>
      </c>
      <c r="D6" s="20" t="s">
        <v>502</v>
      </c>
    </row>
    <row r="7" spans="1:5" ht="97.5" customHeight="1">
      <c r="A7" s="55" t="s">
        <v>7</v>
      </c>
      <c r="B7" s="83" t="s">
        <v>509</v>
      </c>
      <c r="C7" s="54">
        <v>41882</v>
      </c>
      <c r="D7" s="55">
        <v>750</v>
      </c>
    </row>
    <row r="8" spans="1:5" ht="108" customHeight="1">
      <c r="A8" s="55" t="s">
        <v>8</v>
      </c>
      <c r="B8" s="83" t="s">
        <v>510</v>
      </c>
      <c r="C8" s="54">
        <v>42094</v>
      </c>
      <c r="D8" s="55">
        <v>750</v>
      </c>
    </row>
    <row r="10" spans="1:5">
      <c r="A10" s="323" t="s">
        <v>589</v>
      </c>
      <c r="B10" s="323"/>
      <c r="C10" s="323"/>
      <c r="D10" s="323"/>
    </row>
  </sheetData>
  <mergeCells count="4">
    <mergeCell ref="A4:D4"/>
    <mergeCell ref="A1:D1"/>
    <mergeCell ref="A2:D2"/>
    <mergeCell ref="A10:D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8" sqref="G28"/>
    </sheetView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106"/>
  <sheetViews>
    <sheetView zoomScale="170" zoomScaleNormal="170" workbookViewId="0">
      <selection sqref="A1:AL1"/>
    </sheetView>
  </sheetViews>
  <sheetFormatPr defaultRowHeight="11.25"/>
  <cols>
    <col min="1" max="2" width="2.7109375" style="11" customWidth="1"/>
    <col min="3" max="18" width="2.7109375" style="1" customWidth="1"/>
    <col min="19" max="19" width="2.140625" style="1" customWidth="1"/>
    <col min="20" max="25" width="2.7109375" style="1" hidden="1" customWidth="1"/>
    <col min="26" max="26" width="0.140625" style="1" customWidth="1"/>
    <col min="27" max="28" width="2.7109375" style="1" hidden="1" customWidth="1"/>
    <col min="29" max="30" width="2.7109375" style="1" customWidth="1"/>
    <col min="31" max="31" width="1.7109375" style="1" customWidth="1"/>
    <col min="32" max="32" width="2.7109375" style="1" hidden="1" customWidth="1"/>
    <col min="33" max="35" width="2.7109375" style="1" customWidth="1"/>
    <col min="36" max="36" width="4.28515625" style="1" customWidth="1"/>
    <col min="37" max="37" width="12.7109375" style="1" customWidth="1"/>
    <col min="38" max="45" width="2.7109375" style="1" customWidth="1"/>
    <col min="46" max="256" width="9.140625" style="1"/>
    <col min="257" max="301" width="2.7109375" style="1" customWidth="1"/>
    <col min="302" max="512" width="9.140625" style="1"/>
    <col min="513" max="557" width="2.7109375" style="1" customWidth="1"/>
    <col min="558" max="768" width="9.140625" style="1"/>
    <col min="769" max="813" width="2.7109375" style="1" customWidth="1"/>
    <col min="814" max="1024" width="9.140625" style="1"/>
    <col min="1025" max="1069" width="2.7109375" style="1" customWidth="1"/>
    <col min="1070" max="1280" width="9.140625" style="1"/>
    <col min="1281" max="1325" width="2.7109375" style="1" customWidth="1"/>
    <col min="1326" max="1536" width="9.140625" style="1"/>
    <col min="1537" max="1581" width="2.7109375" style="1" customWidth="1"/>
    <col min="1582" max="1792" width="9.140625" style="1"/>
    <col min="1793" max="1837" width="2.7109375" style="1" customWidth="1"/>
    <col min="1838" max="2048" width="9.140625" style="1"/>
    <col min="2049" max="2093" width="2.7109375" style="1" customWidth="1"/>
    <col min="2094" max="2304" width="9.140625" style="1"/>
    <col min="2305" max="2349" width="2.7109375" style="1" customWidth="1"/>
    <col min="2350" max="2560" width="9.140625" style="1"/>
    <col min="2561" max="2605" width="2.7109375" style="1" customWidth="1"/>
    <col min="2606" max="2816" width="9.140625" style="1"/>
    <col min="2817" max="2861" width="2.7109375" style="1" customWidth="1"/>
    <col min="2862" max="3072" width="9.140625" style="1"/>
    <col min="3073" max="3117" width="2.7109375" style="1" customWidth="1"/>
    <col min="3118" max="3328" width="9.140625" style="1"/>
    <col min="3329" max="3373" width="2.7109375" style="1" customWidth="1"/>
    <col min="3374" max="3584" width="9.140625" style="1"/>
    <col min="3585" max="3629" width="2.7109375" style="1" customWidth="1"/>
    <col min="3630" max="3840" width="9.140625" style="1"/>
    <col min="3841" max="3885" width="2.7109375" style="1" customWidth="1"/>
    <col min="3886" max="4096" width="9.140625" style="1"/>
    <col min="4097" max="4141" width="2.7109375" style="1" customWidth="1"/>
    <col min="4142" max="4352" width="9.140625" style="1"/>
    <col min="4353" max="4397" width="2.7109375" style="1" customWidth="1"/>
    <col min="4398" max="4608" width="9.140625" style="1"/>
    <col min="4609" max="4653" width="2.7109375" style="1" customWidth="1"/>
    <col min="4654" max="4864" width="9.140625" style="1"/>
    <col min="4865" max="4909" width="2.7109375" style="1" customWidth="1"/>
    <col min="4910" max="5120" width="9.140625" style="1"/>
    <col min="5121" max="5165" width="2.7109375" style="1" customWidth="1"/>
    <col min="5166" max="5376" width="9.140625" style="1"/>
    <col min="5377" max="5421" width="2.7109375" style="1" customWidth="1"/>
    <col min="5422" max="5632" width="9.140625" style="1"/>
    <col min="5633" max="5677" width="2.7109375" style="1" customWidth="1"/>
    <col min="5678" max="5888" width="9.140625" style="1"/>
    <col min="5889" max="5933" width="2.7109375" style="1" customWidth="1"/>
    <col min="5934" max="6144" width="9.140625" style="1"/>
    <col min="6145" max="6189" width="2.7109375" style="1" customWidth="1"/>
    <col min="6190" max="6400" width="9.140625" style="1"/>
    <col min="6401" max="6445" width="2.7109375" style="1" customWidth="1"/>
    <col min="6446" max="6656" width="9.140625" style="1"/>
    <col min="6657" max="6701" width="2.7109375" style="1" customWidth="1"/>
    <col min="6702" max="6912" width="9.140625" style="1"/>
    <col min="6913" max="6957" width="2.7109375" style="1" customWidth="1"/>
    <col min="6958" max="7168" width="9.140625" style="1"/>
    <col min="7169" max="7213" width="2.7109375" style="1" customWidth="1"/>
    <col min="7214" max="7424" width="9.140625" style="1"/>
    <col min="7425" max="7469" width="2.7109375" style="1" customWidth="1"/>
    <col min="7470" max="7680" width="9.140625" style="1"/>
    <col min="7681" max="7725" width="2.7109375" style="1" customWidth="1"/>
    <col min="7726" max="7936" width="9.140625" style="1"/>
    <col min="7937" max="7981" width="2.7109375" style="1" customWidth="1"/>
    <col min="7982" max="8192" width="9.140625" style="1"/>
    <col min="8193" max="8237" width="2.7109375" style="1" customWidth="1"/>
    <col min="8238" max="8448" width="9.140625" style="1"/>
    <col min="8449" max="8493" width="2.7109375" style="1" customWidth="1"/>
    <col min="8494" max="8704" width="9.140625" style="1"/>
    <col min="8705" max="8749" width="2.7109375" style="1" customWidth="1"/>
    <col min="8750" max="8960" width="9.140625" style="1"/>
    <col min="8961" max="9005" width="2.7109375" style="1" customWidth="1"/>
    <col min="9006" max="9216" width="9.140625" style="1"/>
    <col min="9217" max="9261" width="2.7109375" style="1" customWidth="1"/>
    <col min="9262" max="9472" width="9.140625" style="1"/>
    <col min="9473" max="9517" width="2.7109375" style="1" customWidth="1"/>
    <col min="9518" max="9728" width="9.140625" style="1"/>
    <col min="9729" max="9773" width="2.7109375" style="1" customWidth="1"/>
    <col min="9774" max="9984" width="9.140625" style="1"/>
    <col min="9985" max="10029" width="2.7109375" style="1" customWidth="1"/>
    <col min="10030" max="10240" width="9.140625" style="1"/>
    <col min="10241" max="10285" width="2.7109375" style="1" customWidth="1"/>
    <col min="10286" max="10496" width="9.140625" style="1"/>
    <col min="10497" max="10541" width="2.7109375" style="1" customWidth="1"/>
    <col min="10542" max="10752" width="9.140625" style="1"/>
    <col min="10753" max="10797" width="2.7109375" style="1" customWidth="1"/>
    <col min="10798" max="11008" width="9.140625" style="1"/>
    <col min="11009" max="11053" width="2.7109375" style="1" customWidth="1"/>
    <col min="11054" max="11264" width="9.140625" style="1"/>
    <col min="11265" max="11309" width="2.7109375" style="1" customWidth="1"/>
    <col min="11310" max="11520" width="9.140625" style="1"/>
    <col min="11521" max="11565" width="2.7109375" style="1" customWidth="1"/>
    <col min="11566" max="11776" width="9.140625" style="1"/>
    <col min="11777" max="11821" width="2.7109375" style="1" customWidth="1"/>
    <col min="11822" max="12032" width="9.140625" style="1"/>
    <col min="12033" max="12077" width="2.7109375" style="1" customWidth="1"/>
    <col min="12078" max="12288" width="9.140625" style="1"/>
    <col min="12289" max="12333" width="2.7109375" style="1" customWidth="1"/>
    <col min="12334" max="12544" width="9.140625" style="1"/>
    <col min="12545" max="12589" width="2.7109375" style="1" customWidth="1"/>
    <col min="12590" max="12800" width="9.140625" style="1"/>
    <col min="12801" max="12845" width="2.7109375" style="1" customWidth="1"/>
    <col min="12846" max="13056" width="9.140625" style="1"/>
    <col min="13057" max="13101" width="2.7109375" style="1" customWidth="1"/>
    <col min="13102" max="13312" width="9.140625" style="1"/>
    <col min="13313" max="13357" width="2.7109375" style="1" customWidth="1"/>
    <col min="13358" max="13568" width="9.140625" style="1"/>
    <col min="13569" max="13613" width="2.7109375" style="1" customWidth="1"/>
    <col min="13614" max="13824" width="9.140625" style="1"/>
    <col min="13825" max="13869" width="2.7109375" style="1" customWidth="1"/>
    <col min="13870" max="14080" width="9.140625" style="1"/>
    <col min="14081" max="14125" width="2.7109375" style="1" customWidth="1"/>
    <col min="14126" max="14336" width="9.140625" style="1"/>
    <col min="14337" max="14381" width="2.7109375" style="1" customWidth="1"/>
    <col min="14382" max="14592" width="9.140625" style="1"/>
    <col min="14593" max="14637" width="2.7109375" style="1" customWidth="1"/>
    <col min="14638" max="14848" width="9.140625" style="1"/>
    <col min="14849" max="14893" width="2.7109375" style="1" customWidth="1"/>
    <col min="14894" max="15104" width="9.140625" style="1"/>
    <col min="15105" max="15149" width="2.7109375" style="1" customWidth="1"/>
    <col min="15150" max="15360" width="9.140625" style="1"/>
    <col min="15361" max="15405" width="2.7109375" style="1" customWidth="1"/>
    <col min="15406" max="15616" width="9.140625" style="1"/>
    <col min="15617" max="15661" width="2.7109375" style="1" customWidth="1"/>
    <col min="15662" max="15872" width="9.140625" style="1"/>
    <col min="15873" max="15917" width="2.7109375" style="1" customWidth="1"/>
    <col min="15918" max="16128" width="9.140625" style="1"/>
    <col min="16129" max="16173" width="2.7109375" style="1" customWidth="1"/>
    <col min="16174" max="16384" width="9.140625" style="1"/>
  </cols>
  <sheetData>
    <row r="1" spans="1:38">
      <c r="A1" s="94" t="s">
        <v>571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38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</row>
    <row r="3" spans="1:38" ht="25.5" customHeight="1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25.5" customHeight="1">
      <c r="A4" s="96" t="s">
        <v>493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38" ht="15.95" customHeight="1">
      <c r="A5" s="144" t="s">
        <v>2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</row>
    <row r="6" spans="1:38" ht="35.1" customHeight="1">
      <c r="A6" s="98" t="s">
        <v>3</v>
      </c>
      <c r="B6" s="99"/>
      <c r="C6" s="100" t="s">
        <v>4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2" t="s">
        <v>5</v>
      </c>
      <c r="AD6" s="99"/>
      <c r="AE6" s="99"/>
      <c r="AF6" s="99"/>
      <c r="AG6" s="99" t="s">
        <v>6</v>
      </c>
      <c r="AH6" s="99"/>
      <c r="AI6" s="99"/>
      <c r="AJ6" s="99"/>
      <c r="AK6" s="56" t="s">
        <v>504</v>
      </c>
    </row>
    <row r="7" spans="1:38">
      <c r="A7" s="117" t="s">
        <v>7</v>
      </c>
      <c r="B7" s="118"/>
      <c r="C7" s="119" t="s">
        <v>8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19" t="s">
        <v>9</v>
      </c>
      <c r="AD7" s="120"/>
      <c r="AE7" s="120"/>
      <c r="AF7" s="107"/>
      <c r="AG7" s="119" t="s">
        <v>10</v>
      </c>
      <c r="AH7" s="120"/>
      <c r="AI7" s="120"/>
      <c r="AJ7" s="107"/>
      <c r="AK7" s="63" t="s">
        <v>483</v>
      </c>
    </row>
    <row r="8" spans="1:38" ht="19.5" customHeight="1">
      <c r="A8" s="145" t="s">
        <v>11</v>
      </c>
      <c r="B8" s="146"/>
      <c r="C8" s="121" t="s">
        <v>12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47" t="s">
        <v>13</v>
      </c>
      <c r="AD8" s="148"/>
      <c r="AE8" s="148"/>
      <c r="AF8" s="149"/>
      <c r="AG8" s="114">
        <v>4396</v>
      </c>
      <c r="AH8" s="115"/>
      <c r="AI8" s="115"/>
      <c r="AJ8" s="116"/>
      <c r="AK8" s="64">
        <v>8708</v>
      </c>
    </row>
    <row r="9" spans="1:38" ht="19.5" customHeight="1">
      <c r="A9" s="145" t="s">
        <v>14</v>
      </c>
      <c r="B9" s="146"/>
      <c r="C9" s="121" t="s">
        <v>15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50" t="s">
        <v>16</v>
      </c>
      <c r="AD9" s="150"/>
      <c r="AE9" s="150"/>
      <c r="AF9" s="150"/>
      <c r="AG9" s="114">
        <v>0</v>
      </c>
      <c r="AH9" s="115"/>
      <c r="AI9" s="115"/>
      <c r="AJ9" s="116"/>
      <c r="AK9" s="64">
        <v>84</v>
      </c>
    </row>
    <row r="10" spans="1:38" ht="19.5" customHeight="1">
      <c r="A10" s="145" t="s">
        <v>17</v>
      </c>
      <c r="B10" s="146"/>
      <c r="C10" s="121" t="s">
        <v>18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50" t="s">
        <v>19</v>
      </c>
      <c r="AD10" s="150"/>
      <c r="AE10" s="150"/>
      <c r="AF10" s="150"/>
      <c r="AG10" s="114">
        <v>0</v>
      </c>
      <c r="AH10" s="115"/>
      <c r="AI10" s="115"/>
      <c r="AJ10" s="116"/>
      <c r="AK10" s="64">
        <v>0</v>
      </c>
    </row>
    <row r="11" spans="1:38" ht="24.75" customHeight="1">
      <c r="A11" s="145" t="s">
        <v>20</v>
      </c>
      <c r="B11" s="146"/>
      <c r="C11" s="121" t="s">
        <v>21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50" t="s">
        <v>22</v>
      </c>
      <c r="AD11" s="150"/>
      <c r="AE11" s="150"/>
      <c r="AF11" s="150"/>
      <c r="AG11" s="114">
        <v>0</v>
      </c>
      <c r="AH11" s="115"/>
      <c r="AI11" s="115"/>
      <c r="AJ11" s="116"/>
      <c r="AK11" s="64">
        <v>0</v>
      </c>
    </row>
    <row r="12" spans="1:38" ht="19.5" customHeight="1">
      <c r="A12" s="145" t="s">
        <v>23</v>
      </c>
      <c r="B12" s="146"/>
      <c r="C12" s="121" t="s">
        <v>24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50" t="s">
        <v>25</v>
      </c>
      <c r="AD12" s="150"/>
      <c r="AE12" s="150"/>
      <c r="AF12" s="150"/>
      <c r="AG12" s="114">
        <v>0</v>
      </c>
      <c r="AH12" s="115"/>
      <c r="AI12" s="115"/>
      <c r="AJ12" s="116"/>
      <c r="AK12" s="64">
        <v>0</v>
      </c>
    </row>
    <row r="13" spans="1:38" ht="19.5" customHeight="1">
      <c r="A13" s="145" t="s">
        <v>26</v>
      </c>
      <c r="B13" s="146"/>
      <c r="C13" s="121" t="s">
        <v>27</v>
      </c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50" t="s">
        <v>28</v>
      </c>
      <c r="AD13" s="150"/>
      <c r="AE13" s="150"/>
      <c r="AF13" s="150"/>
      <c r="AG13" s="114">
        <v>0</v>
      </c>
      <c r="AH13" s="115"/>
      <c r="AI13" s="115"/>
      <c r="AJ13" s="116"/>
      <c r="AK13" s="64">
        <v>0</v>
      </c>
    </row>
    <row r="14" spans="1:38" ht="19.5" customHeight="1">
      <c r="A14" s="145" t="s">
        <v>29</v>
      </c>
      <c r="B14" s="146"/>
      <c r="C14" s="121" t="s">
        <v>30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50" t="s">
        <v>31</v>
      </c>
      <c r="AD14" s="150"/>
      <c r="AE14" s="150"/>
      <c r="AF14" s="150"/>
      <c r="AG14" s="114">
        <v>0</v>
      </c>
      <c r="AH14" s="115"/>
      <c r="AI14" s="115"/>
      <c r="AJ14" s="116"/>
      <c r="AK14" s="64">
        <v>360</v>
      </c>
    </row>
    <row r="15" spans="1:38" ht="19.5" customHeight="1">
      <c r="A15" s="145" t="s">
        <v>32</v>
      </c>
      <c r="B15" s="146"/>
      <c r="C15" s="121" t="s">
        <v>33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57" t="s">
        <v>34</v>
      </c>
      <c r="AD15" s="158"/>
      <c r="AE15" s="158"/>
      <c r="AF15" s="159"/>
      <c r="AG15" s="114">
        <v>0</v>
      </c>
      <c r="AH15" s="115"/>
      <c r="AI15" s="115"/>
      <c r="AJ15" s="116"/>
      <c r="AK15" s="64">
        <v>0</v>
      </c>
    </row>
    <row r="16" spans="1:38" ht="19.5" customHeight="1">
      <c r="A16" s="145" t="s">
        <v>35</v>
      </c>
      <c r="B16" s="146"/>
      <c r="C16" s="108" t="s">
        <v>36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50" t="s">
        <v>37</v>
      </c>
      <c r="AD16" s="150"/>
      <c r="AE16" s="150"/>
      <c r="AF16" s="150"/>
      <c r="AG16" s="114">
        <v>0</v>
      </c>
      <c r="AH16" s="115"/>
      <c r="AI16" s="115"/>
      <c r="AJ16" s="116"/>
      <c r="AK16" s="64">
        <v>1</v>
      </c>
    </row>
    <row r="17" spans="1:37" ht="19.5" customHeight="1">
      <c r="A17" s="145" t="s">
        <v>38</v>
      </c>
      <c r="B17" s="146"/>
      <c r="C17" s="108" t="s">
        <v>39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50" t="s">
        <v>40</v>
      </c>
      <c r="AD17" s="150"/>
      <c r="AE17" s="150"/>
      <c r="AF17" s="150"/>
      <c r="AG17" s="114">
        <v>0</v>
      </c>
      <c r="AH17" s="115"/>
      <c r="AI17" s="115"/>
      <c r="AJ17" s="116"/>
      <c r="AK17" s="64">
        <v>0</v>
      </c>
    </row>
    <row r="18" spans="1:37" ht="19.5" customHeight="1">
      <c r="A18" s="145" t="s">
        <v>41</v>
      </c>
      <c r="B18" s="146"/>
      <c r="C18" s="108" t="s">
        <v>42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50" t="s">
        <v>43</v>
      </c>
      <c r="AD18" s="150"/>
      <c r="AE18" s="150"/>
      <c r="AF18" s="150"/>
      <c r="AG18" s="114">
        <v>0</v>
      </c>
      <c r="AH18" s="115"/>
      <c r="AI18" s="115"/>
      <c r="AJ18" s="116"/>
      <c r="AK18" s="64">
        <v>0</v>
      </c>
    </row>
    <row r="19" spans="1:37" s="6" customFormat="1" ht="19.5" customHeight="1">
      <c r="A19" s="145" t="s">
        <v>44</v>
      </c>
      <c r="B19" s="146"/>
      <c r="C19" s="108" t="s">
        <v>45</v>
      </c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50" t="s">
        <v>46</v>
      </c>
      <c r="AD19" s="150"/>
      <c r="AE19" s="150"/>
      <c r="AF19" s="150"/>
      <c r="AG19" s="114">
        <v>0</v>
      </c>
      <c r="AH19" s="115"/>
      <c r="AI19" s="115"/>
      <c r="AJ19" s="116"/>
      <c r="AK19" s="64">
        <v>0</v>
      </c>
    </row>
    <row r="20" spans="1:37" s="6" customFormat="1" ht="19.5" customHeight="1">
      <c r="A20" s="145" t="s">
        <v>47</v>
      </c>
      <c r="B20" s="146"/>
      <c r="C20" s="108" t="s">
        <v>48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50" t="s">
        <v>49</v>
      </c>
      <c r="AD20" s="150"/>
      <c r="AE20" s="150"/>
      <c r="AF20" s="150"/>
      <c r="AG20" s="114">
        <v>0</v>
      </c>
      <c r="AH20" s="115"/>
      <c r="AI20" s="115"/>
      <c r="AJ20" s="116"/>
      <c r="AK20" s="64">
        <v>0</v>
      </c>
    </row>
    <row r="21" spans="1:37" s="6" customFormat="1" ht="33" customHeight="1">
      <c r="A21" s="160" t="s">
        <v>50</v>
      </c>
      <c r="B21" s="161"/>
      <c r="C21" s="162" t="s">
        <v>51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4" t="s">
        <v>52</v>
      </c>
      <c r="AD21" s="164"/>
      <c r="AE21" s="164"/>
      <c r="AF21" s="164"/>
      <c r="AG21" s="133">
        <f>SUM(AG8:AJ20)</f>
        <v>4396</v>
      </c>
      <c r="AH21" s="134"/>
      <c r="AI21" s="134"/>
      <c r="AJ21" s="135"/>
      <c r="AK21" s="65">
        <f>SUM(AK8:AK20)</f>
        <v>9153</v>
      </c>
    </row>
    <row r="22" spans="1:37" ht="19.5" customHeight="1">
      <c r="A22" s="145" t="s">
        <v>53</v>
      </c>
      <c r="B22" s="146"/>
      <c r="C22" s="108" t="s">
        <v>54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50" t="s">
        <v>55</v>
      </c>
      <c r="AD22" s="150"/>
      <c r="AE22" s="150"/>
      <c r="AF22" s="150"/>
      <c r="AG22" s="114">
        <v>3611</v>
      </c>
      <c r="AH22" s="115"/>
      <c r="AI22" s="115"/>
      <c r="AJ22" s="116"/>
      <c r="AK22" s="64">
        <v>4439</v>
      </c>
    </row>
    <row r="23" spans="1:37" ht="29.25" customHeight="1">
      <c r="A23" s="145" t="s">
        <v>56</v>
      </c>
      <c r="B23" s="146"/>
      <c r="C23" s="108" t="s">
        <v>57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50" t="s">
        <v>58</v>
      </c>
      <c r="AD23" s="150"/>
      <c r="AE23" s="150"/>
      <c r="AF23" s="150"/>
      <c r="AG23" s="114">
        <v>626</v>
      </c>
      <c r="AH23" s="115"/>
      <c r="AI23" s="115"/>
      <c r="AJ23" s="116"/>
      <c r="AK23" s="64">
        <v>626</v>
      </c>
    </row>
    <row r="24" spans="1:37" ht="19.5" customHeight="1">
      <c r="A24" s="145" t="s">
        <v>59</v>
      </c>
      <c r="B24" s="146"/>
      <c r="C24" s="108" t="s">
        <v>60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50" t="s">
        <v>61</v>
      </c>
      <c r="AD24" s="150"/>
      <c r="AE24" s="150"/>
      <c r="AF24" s="150"/>
      <c r="AG24" s="114">
        <v>180</v>
      </c>
      <c r="AH24" s="115"/>
      <c r="AI24" s="115"/>
      <c r="AJ24" s="116"/>
      <c r="AK24" s="64">
        <v>290</v>
      </c>
    </row>
    <row r="25" spans="1:37" ht="19.5" customHeight="1">
      <c r="A25" s="160" t="s">
        <v>62</v>
      </c>
      <c r="B25" s="161"/>
      <c r="C25" s="127" t="s">
        <v>63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64" t="s">
        <v>64</v>
      </c>
      <c r="AD25" s="164"/>
      <c r="AE25" s="164"/>
      <c r="AF25" s="164"/>
      <c r="AG25" s="133">
        <f>SUM(AG22:AJ24)</f>
        <v>4417</v>
      </c>
      <c r="AH25" s="134"/>
      <c r="AI25" s="134"/>
      <c r="AJ25" s="135"/>
      <c r="AK25" s="65">
        <f>SUM(AK22:AK24)</f>
        <v>5355</v>
      </c>
    </row>
    <row r="26" spans="1:37" ht="19.5" customHeight="1">
      <c r="A26" s="160" t="s">
        <v>65</v>
      </c>
      <c r="B26" s="161"/>
      <c r="C26" s="162" t="s">
        <v>66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4" t="s">
        <v>67</v>
      </c>
      <c r="AD26" s="164"/>
      <c r="AE26" s="164"/>
      <c r="AF26" s="164"/>
      <c r="AG26" s="133">
        <f>SUM(AG21,AG25)</f>
        <v>8813</v>
      </c>
      <c r="AH26" s="134"/>
      <c r="AI26" s="134"/>
      <c r="AJ26" s="135"/>
      <c r="AK26" s="65">
        <f>SUM(AK25,AK21)</f>
        <v>14508</v>
      </c>
    </row>
    <row r="27" spans="1:37" s="2" customFormat="1" ht="36.75" customHeight="1">
      <c r="A27" s="160" t="s">
        <v>68</v>
      </c>
      <c r="B27" s="161"/>
      <c r="C27" s="127" t="s">
        <v>69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64" t="s">
        <v>70</v>
      </c>
      <c r="AD27" s="164"/>
      <c r="AE27" s="164"/>
      <c r="AF27" s="164"/>
      <c r="AG27" s="133">
        <v>2176</v>
      </c>
      <c r="AH27" s="134"/>
      <c r="AI27" s="134"/>
      <c r="AJ27" s="135"/>
      <c r="AK27" s="65">
        <v>2382</v>
      </c>
    </row>
    <row r="28" spans="1:37" ht="19.5" customHeight="1">
      <c r="A28" s="145" t="s">
        <v>71</v>
      </c>
      <c r="B28" s="146"/>
      <c r="C28" s="108" t="s">
        <v>72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50" t="s">
        <v>73</v>
      </c>
      <c r="AD28" s="150"/>
      <c r="AE28" s="150"/>
      <c r="AF28" s="150"/>
      <c r="AG28" s="114">
        <v>0</v>
      </c>
      <c r="AH28" s="115"/>
      <c r="AI28" s="115"/>
      <c r="AJ28" s="116"/>
      <c r="AK28" s="64">
        <v>0</v>
      </c>
    </row>
    <row r="29" spans="1:37" ht="19.5" customHeight="1">
      <c r="A29" s="145" t="s">
        <v>74</v>
      </c>
      <c r="B29" s="146"/>
      <c r="C29" s="108" t="s">
        <v>75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50" t="s">
        <v>76</v>
      </c>
      <c r="AD29" s="150"/>
      <c r="AE29" s="150"/>
      <c r="AF29" s="150"/>
      <c r="AG29" s="114">
        <v>1107</v>
      </c>
      <c r="AH29" s="115"/>
      <c r="AI29" s="115"/>
      <c r="AJ29" s="116"/>
      <c r="AK29" s="64">
        <v>800</v>
      </c>
    </row>
    <row r="30" spans="1:37" ht="19.5" customHeight="1">
      <c r="A30" s="145" t="s">
        <v>77</v>
      </c>
      <c r="B30" s="146"/>
      <c r="C30" s="108" t="s">
        <v>78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50" t="s">
        <v>79</v>
      </c>
      <c r="AD30" s="150"/>
      <c r="AE30" s="150"/>
      <c r="AF30" s="150"/>
      <c r="AG30" s="114">
        <v>550</v>
      </c>
      <c r="AH30" s="115"/>
      <c r="AI30" s="115"/>
      <c r="AJ30" s="116"/>
      <c r="AK30" s="64">
        <v>574</v>
      </c>
    </row>
    <row r="31" spans="1:37" ht="19.5" customHeight="1">
      <c r="A31" s="160" t="s">
        <v>80</v>
      </c>
      <c r="B31" s="161"/>
      <c r="C31" s="127" t="s">
        <v>81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64" t="s">
        <v>82</v>
      </c>
      <c r="AD31" s="164"/>
      <c r="AE31" s="164"/>
      <c r="AF31" s="164"/>
      <c r="AG31" s="133">
        <f>SUM(AG28:AJ30)</f>
        <v>1657</v>
      </c>
      <c r="AH31" s="134"/>
      <c r="AI31" s="134"/>
      <c r="AJ31" s="135"/>
      <c r="AK31" s="65">
        <f>SUM(AK29:AK30)</f>
        <v>1374</v>
      </c>
    </row>
    <row r="32" spans="1:37" ht="19.5" customHeight="1">
      <c r="A32" s="145" t="s">
        <v>83</v>
      </c>
      <c r="B32" s="146"/>
      <c r="C32" s="108" t="s">
        <v>84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50" t="s">
        <v>85</v>
      </c>
      <c r="AD32" s="150"/>
      <c r="AE32" s="150"/>
      <c r="AF32" s="150"/>
      <c r="AG32" s="114">
        <v>5</v>
      </c>
      <c r="AH32" s="115"/>
      <c r="AI32" s="115"/>
      <c r="AJ32" s="116"/>
      <c r="AK32" s="64">
        <v>5</v>
      </c>
    </row>
    <row r="33" spans="1:37" ht="19.5" customHeight="1">
      <c r="A33" s="145" t="s">
        <v>86</v>
      </c>
      <c r="B33" s="146"/>
      <c r="C33" s="108" t="s">
        <v>87</v>
      </c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50" t="s">
        <v>88</v>
      </c>
      <c r="AD33" s="150"/>
      <c r="AE33" s="150"/>
      <c r="AF33" s="150"/>
      <c r="AG33" s="114">
        <v>200</v>
      </c>
      <c r="AH33" s="115"/>
      <c r="AI33" s="115"/>
      <c r="AJ33" s="116"/>
      <c r="AK33" s="64">
        <v>200</v>
      </c>
    </row>
    <row r="34" spans="1:37" ht="19.5" customHeight="1">
      <c r="A34" s="160" t="s">
        <v>89</v>
      </c>
      <c r="B34" s="161"/>
      <c r="C34" s="127" t="s">
        <v>90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64" t="s">
        <v>91</v>
      </c>
      <c r="AD34" s="164"/>
      <c r="AE34" s="164"/>
      <c r="AF34" s="164"/>
      <c r="AG34" s="133">
        <f>SUM(AG32:AJ33)</f>
        <v>205</v>
      </c>
      <c r="AH34" s="134"/>
      <c r="AI34" s="134"/>
      <c r="AJ34" s="135"/>
      <c r="AK34" s="65">
        <f>SUM(AK32:AK33)</f>
        <v>205</v>
      </c>
    </row>
    <row r="35" spans="1:37" ht="19.5" customHeight="1">
      <c r="A35" s="145" t="s">
        <v>92</v>
      </c>
      <c r="B35" s="146"/>
      <c r="C35" s="108" t="s">
        <v>93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50" t="s">
        <v>94</v>
      </c>
      <c r="AD35" s="150"/>
      <c r="AE35" s="150"/>
      <c r="AF35" s="150"/>
      <c r="AG35" s="114">
        <v>5515</v>
      </c>
      <c r="AH35" s="115"/>
      <c r="AI35" s="115"/>
      <c r="AJ35" s="116"/>
      <c r="AK35" s="64">
        <v>4000</v>
      </c>
    </row>
    <row r="36" spans="1:37" ht="19.5" customHeight="1">
      <c r="A36" s="145" t="s">
        <v>95</v>
      </c>
      <c r="B36" s="146"/>
      <c r="C36" s="108" t="s">
        <v>96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50" t="s">
        <v>97</v>
      </c>
      <c r="AD36" s="150"/>
      <c r="AE36" s="150"/>
      <c r="AF36" s="150"/>
      <c r="AG36" s="114">
        <v>0</v>
      </c>
      <c r="AH36" s="115"/>
      <c r="AI36" s="115"/>
      <c r="AJ36" s="116"/>
      <c r="AK36" s="64">
        <v>380</v>
      </c>
    </row>
    <row r="37" spans="1:37" ht="19.5" customHeight="1">
      <c r="A37" s="145" t="s">
        <v>98</v>
      </c>
      <c r="B37" s="146"/>
      <c r="C37" s="108" t="s">
        <v>99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50" t="s">
        <v>100</v>
      </c>
      <c r="AD37" s="150"/>
      <c r="AE37" s="150"/>
      <c r="AF37" s="150"/>
      <c r="AG37" s="114">
        <v>0</v>
      </c>
      <c r="AH37" s="115"/>
      <c r="AI37" s="115"/>
      <c r="AJ37" s="116"/>
      <c r="AK37" s="64">
        <v>0</v>
      </c>
    </row>
    <row r="38" spans="1:37" ht="19.5" customHeight="1">
      <c r="A38" s="145" t="s">
        <v>101</v>
      </c>
      <c r="B38" s="146"/>
      <c r="C38" s="108" t="s">
        <v>102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50" t="s">
        <v>103</v>
      </c>
      <c r="AD38" s="150"/>
      <c r="AE38" s="150"/>
      <c r="AF38" s="150"/>
      <c r="AG38" s="114">
        <v>1100</v>
      </c>
      <c r="AH38" s="115"/>
      <c r="AI38" s="115"/>
      <c r="AJ38" s="116"/>
      <c r="AK38" s="64">
        <v>1100</v>
      </c>
    </row>
    <row r="39" spans="1:37" ht="19.5" customHeight="1">
      <c r="A39" s="145" t="s">
        <v>104</v>
      </c>
      <c r="B39" s="146"/>
      <c r="C39" s="165" t="s">
        <v>105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50" t="s">
        <v>106</v>
      </c>
      <c r="AD39" s="150"/>
      <c r="AE39" s="150"/>
      <c r="AF39" s="150"/>
      <c r="AG39" s="114"/>
      <c r="AH39" s="115"/>
      <c r="AI39" s="115"/>
      <c r="AJ39" s="116"/>
      <c r="AK39" s="64"/>
    </row>
    <row r="40" spans="1:37" ht="19.5" customHeight="1">
      <c r="A40" s="145" t="s">
        <v>107</v>
      </c>
      <c r="B40" s="146"/>
      <c r="C40" s="108" t="s">
        <v>108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50" t="s">
        <v>109</v>
      </c>
      <c r="AD40" s="150"/>
      <c r="AE40" s="150"/>
      <c r="AF40" s="150"/>
      <c r="AG40" s="114">
        <v>400</v>
      </c>
      <c r="AH40" s="115"/>
      <c r="AI40" s="115"/>
      <c r="AJ40" s="116"/>
      <c r="AK40" s="64">
        <v>400</v>
      </c>
    </row>
    <row r="41" spans="1:37" ht="19.5" customHeight="1">
      <c r="A41" s="145" t="s">
        <v>110</v>
      </c>
      <c r="B41" s="146"/>
      <c r="C41" s="108" t="s">
        <v>111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50" t="s">
        <v>112</v>
      </c>
      <c r="AD41" s="150"/>
      <c r="AE41" s="150"/>
      <c r="AF41" s="150"/>
      <c r="AG41" s="114">
        <v>1648</v>
      </c>
      <c r="AH41" s="115"/>
      <c r="AI41" s="115"/>
      <c r="AJ41" s="116"/>
      <c r="AK41" s="64">
        <v>2688</v>
      </c>
    </row>
    <row r="42" spans="1:37" ht="19.5" customHeight="1">
      <c r="A42" s="160" t="s">
        <v>113</v>
      </c>
      <c r="B42" s="161"/>
      <c r="C42" s="127" t="s">
        <v>114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64" t="s">
        <v>115</v>
      </c>
      <c r="AD42" s="164"/>
      <c r="AE42" s="164"/>
      <c r="AF42" s="164"/>
      <c r="AG42" s="133">
        <f>SUM(AG35:AJ41)</f>
        <v>8663</v>
      </c>
      <c r="AH42" s="134"/>
      <c r="AI42" s="134"/>
      <c r="AJ42" s="135"/>
      <c r="AK42" s="65">
        <f>SUM(AK35:AK41)</f>
        <v>8568</v>
      </c>
    </row>
    <row r="43" spans="1:37" ht="19.5" customHeight="1">
      <c r="A43" s="145" t="s">
        <v>116</v>
      </c>
      <c r="B43" s="146"/>
      <c r="C43" s="108" t="s">
        <v>117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50" t="s">
        <v>118</v>
      </c>
      <c r="AD43" s="150"/>
      <c r="AE43" s="150"/>
      <c r="AF43" s="150"/>
      <c r="AG43" s="114">
        <v>0</v>
      </c>
      <c r="AH43" s="115"/>
      <c r="AI43" s="115"/>
      <c r="AJ43" s="116"/>
      <c r="AK43" s="64">
        <v>0</v>
      </c>
    </row>
    <row r="44" spans="1:37" ht="19.5" customHeight="1">
      <c r="A44" s="145" t="s">
        <v>119</v>
      </c>
      <c r="B44" s="146"/>
      <c r="C44" s="108" t="s">
        <v>120</v>
      </c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50" t="s">
        <v>121</v>
      </c>
      <c r="AD44" s="150"/>
      <c r="AE44" s="150"/>
      <c r="AF44" s="150"/>
      <c r="AG44" s="114">
        <v>0</v>
      </c>
      <c r="AH44" s="115"/>
      <c r="AI44" s="115"/>
      <c r="AJ44" s="116"/>
      <c r="AK44" s="64">
        <v>0</v>
      </c>
    </row>
    <row r="45" spans="1:37" ht="31.5" customHeight="1">
      <c r="A45" s="160" t="s">
        <v>122</v>
      </c>
      <c r="B45" s="161"/>
      <c r="C45" s="127" t="s">
        <v>123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64" t="s">
        <v>124</v>
      </c>
      <c r="AD45" s="164"/>
      <c r="AE45" s="164"/>
      <c r="AF45" s="164"/>
      <c r="AG45" s="133">
        <f>SUM(AG43:AJ44)</f>
        <v>0</v>
      </c>
      <c r="AH45" s="134"/>
      <c r="AI45" s="134"/>
      <c r="AJ45" s="135"/>
      <c r="AK45" s="64">
        <v>0</v>
      </c>
    </row>
    <row r="46" spans="1:37" ht="35.25" customHeight="1">
      <c r="A46" s="145" t="s">
        <v>125</v>
      </c>
      <c r="B46" s="146"/>
      <c r="C46" s="108" t="s">
        <v>126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50" t="s">
        <v>127</v>
      </c>
      <c r="AD46" s="150"/>
      <c r="AE46" s="150"/>
      <c r="AF46" s="150"/>
      <c r="AG46" s="114">
        <v>1834</v>
      </c>
      <c r="AH46" s="115"/>
      <c r="AI46" s="115"/>
      <c r="AJ46" s="116"/>
      <c r="AK46" s="64">
        <v>1733</v>
      </c>
    </row>
    <row r="47" spans="1:37" ht="19.5" customHeight="1">
      <c r="A47" s="145" t="s">
        <v>128</v>
      </c>
      <c r="B47" s="146"/>
      <c r="C47" s="108" t="s">
        <v>129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50" t="s">
        <v>130</v>
      </c>
      <c r="AD47" s="150"/>
      <c r="AE47" s="150"/>
      <c r="AF47" s="150"/>
      <c r="AG47" s="114">
        <v>0</v>
      </c>
      <c r="AH47" s="115"/>
      <c r="AI47" s="115"/>
      <c r="AJ47" s="116"/>
      <c r="AK47" s="64">
        <v>0</v>
      </c>
    </row>
    <row r="48" spans="1:37" ht="19.5" customHeight="1">
      <c r="A48" s="145" t="s">
        <v>131</v>
      </c>
      <c r="B48" s="146"/>
      <c r="C48" s="108" t="s">
        <v>132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50" t="s">
        <v>133</v>
      </c>
      <c r="AD48" s="150"/>
      <c r="AE48" s="150"/>
      <c r="AF48" s="150"/>
      <c r="AG48" s="114">
        <v>1500</v>
      </c>
      <c r="AH48" s="115"/>
      <c r="AI48" s="115"/>
      <c r="AJ48" s="116"/>
      <c r="AK48" s="64">
        <v>0</v>
      </c>
    </row>
    <row r="49" spans="1:37" ht="19.5" customHeight="1">
      <c r="A49" s="145" t="s">
        <v>134</v>
      </c>
      <c r="B49" s="146"/>
      <c r="C49" s="108" t="s">
        <v>135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50" t="s">
        <v>136</v>
      </c>
      <c r="AD49" s="150"/>
      <c r="AE49" s="150"/>
      <c r="AF49" s="150"/>
      <c r="AG49" s="114">
        <v>150</v>
      </c>
      <c r="AH49" s="115"/>
      <c r="AI49" s="115"/>
      <c r="AJ49" s="116"/>
      <c r="AK49" s="64">
        <v>150</v>
      </c>
    </row>
    <row r="50" spans="1:37" ht="19.5" customHeight="1">
      <c r="A50" s="145" t="s">
        <v>137</v>
      </c>
      <c r="B50" s="146"/>
      <c r="C50" s="108" t="s">
        <v>138</v>
      </c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50" t="s">
        <v>139</v>
      </c>
      <c r="AD50" s="150"/>
      <c r="AE50" s="150"/>
      <c r="AF50" s="150"/>
      <c r="AG50" s="114">
        <v>1550</v>
      </c>
      <c r="AH50" s="115"/>
      <c r="AI50" s="115"/>
      <c r="AJ50" s="116"/>
      <c r="AK50" s="64">
        <v>1074</v>
      </c>
    </row>
    <row r="51" spans="1:37" ht="38.25" customHeight="1">
      <c r="A51" s="160" t="s">
        <v>140</v>
      </c>
      <c r="B51" s="161"/>
      <c r="C51" s="127" t="s">
        <v>141</v>
      </c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64" t="s">
        <v>142</v>
      </c>
      <c r="AD51" s="164"/>
      <c r="AE51" s="164"/>
      <c r="AF51" s="164"/>
      <c r="AG51" s="133">
        <f>SUM(AG46:AJ50)</f>
        <v>5034</v>
      </c>
      <c r="AH51" s="134"/>
      <c r="AI51" s="134"/>
      <c r="AJ51" s="135"/>
      <c r="AK51" s="65">
        <f>SUM(AK46:AK50)</f>
        <v>2957</v>
      </c>
    </row>
    <row r="52" spans="1:37" ht="19.5" customHeight="1">
      <c r="A52" s="160" t="s">
        <v>143</v>
      </c>
      <c r="B52" s="161"/>
      <c r="C52" s="127" t="s">
        <v>144</v>
      </c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64" t="s">
        <v>145</v>
      </c>
      <c r="AD52" s="164"/>
      <c r="AE52" s="164"/>
      <c r="AF52" s="164"/>
      <c r="AG52" s="133">
        <f>SUM(AG31,AG34,AG42,AG45,AG51)</f>
        <v>15559</v>
      </c>
      <c r="AH52" s="134"/>
      <c r="AI52" s="134"/>
      <c r="AJ52" s="135"/>
      <c r="AK52" s="65">
        <f>SUM(AK31,AK34,AK42,AK45,AK51)</f>
        <v>13104</v>
      </c>
    </row>
    <row r="53" spans="1:37" ht="19.5" customHeight="1">
      <c r="A53" s="145" t="s">
        <v>146</v>
      </c>
      <c r="B53" s="146"/>
      <c r="C53" s="136" t="s">
        <v>147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50" t="s">
        <v>148</v>
      </c>
      <c r="AD53" s="150"/>
      <c r="AE53" s="150"/>
      <c r="AF53" s="150"/>
      <c r="AG53" s="114">
        <v>0</v>
      </c>
      <c r="AH53" s="115"/>
      <c r="AI53" s="115"/>
      <c r="AJ53" s="116"/>
      <c r="AK53" s="64">
        <v>0</v>
      </c>
    </row>
    <row r="54" spans="1:37" ht="19.5" customHeight="1">
      <c r="A54" s="145" t="s">
        <v>149</v>
      </c>
      <c r="B54" s="146"/>
      <c r="C54" s="136" t="s">
        <v>150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50" t="s">
        <v>151</v>
      </c>
      <c r="AD54" s="150"/>
      <c r="AE54" s="150"/>
      <c r="AF54" s="150"/>
      <c r="AG54" s="114">
        <v>0</v>
      </c>
      <c r="AH54" s="115"/>
      <c r="AI54" s="115"/>
      <c r="AJ54" s="116"/>
      <c r="AK54" s="64">
        <v>0</v>
      </c>
    </row>
    <row r="55" spans="1:37" ht="19.5" customHeight="1">
      <c r="A55" s="145" t="s">
        <v>152</v>
      </c>
      <c r="B55" s="146"/>
      <c r="C55" s="167" t="s">
        <v>153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50" t="s">
        <v>154</v>
      </c>
      <c r="AD55" s="150"/>
      <c r="AE55" s="150"/>
      <c r="AF55" s="150"/>
      <c r="AG55" s="114">
        <v>0</v>
      </c>
      <c r="AH55" s="115"/>
      <c r="AI55" s="115"/>
      <c r="AJ55" s="116"/>
      <c r="AK55" s="64">
        <v>0</v>
      </c>
    </row>
    <row r="56" spans="1:37" ht="39.75" customHeight="1">
      <c r="A56" s="145" t="s">
        <v>155</v>
      </c>
      <c r="B56" s="146"/>
      <c r="C56" s="167" t="s">
        <v>156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50" t="s">
        <v>157</v>
      </c>
      <c r="AD56" s="150"/>
      <c r="AE56" s="150"/>
      <c r="AF56" s="150"/>
      <c r="AG56" s="114">
        <v>0</v>
      </c>
      <c r="AH56" s="115"/>
      <c r="AI56" s="115"/>
      <c r="AJ56" s="116"/>
      <c r="AK56" s="64">
        <v>0</v>
      </c>
    </row>
    <row r="57" spans="1:37" ht="39.75" customHeight="1">
      <c r="A57" s="145" t="s">
        <v>158</v>
      </c>
      <c r="B57" s="146"/>
      <c r="C57" s="167" t="s">
        <v>159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50" t="s">
        <v>160</v>
      </c>
      <c r="AD57" s="150"/>
      <c r="AE57" s="150"/>
      <c r="AF57" s="150"/>
      <c r="AG57" s="114">
        <v>605</v>
      </c>
      <c r="AH57" s="115"/>
      <c r="AI57" s="115"/>
      <c r="AJ57" s="116"/>
      <c r="AK57" s="64">
        <v>3312</v>
      </c>
    </row>
    <row r="58" spans="1:37" ht="19.5" customHeight="1">
      <c r="A58" s="145" t="s">
        <v>161</v>
      </c>
      <c r="B58" s="146"/>
      <c r="C58" s="136" t="s">
        <v>162</v>
      </c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50" t="s">
        <v>163</v>
      </c>
      <c r="AD58" s="150"/>
      <c r="AE58" s="150"/>
      <c r="AF58" s="150"/>
      <c r="AG58" s="114">
        <v>94</v>
      </c>
      <c r="AH58" s="115"/>
      <c r="AI58" s="115"/>
      <c r="AJ58" s="116"/>
      <c r="AK58" s="64">
        <v>1123</v>
      </c>
    </row>
    <row r="59" spans="1:37" ht="19.5" customHeight="1">
      <c r="A59" s="145" t="s">
        <v>164</v>
      </c>
      <c r="B59" s="146"/>
      <c r="C59" s="136" t="s">
        <v>165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50" t="s">
        <v>166</v>
      </c>
      <c r="AD59" s="150"/>
      <c r="AE59" s="150"/>
      <c r="AF59" s="150"/>
      <c r="AG59" s="114">
        <v>0</v>
      </c>
      <c r="AH59" s="115"/>
      <c r="AI59" s="115"/>
      <c r="AJ59" s="116"/>
      <c r="AK59" s="64">
        <v>0</v>
      </c>
    </row>
    <row r="60" spans="1:37" ht="19.5" customHeight="1">
      <c r="A60" s="145" t="s">
        <v>167</v>
      </c>
      <c r="B60" s="146"/>
      <c r="C60" s="136" t="s">
        <v>168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50" t="s">
        <v>169</v>
      </c>
      <c r="AD60" s="150"/>
      <c r="AE60" s="150"/>
      <c r="AF60" s="150"/>
      <c r="AG60" s="114">
        <v>1000</v>
      </c>
      <c r="AH60" s="115"/>
      <c r="AI60" s="115"/>
      <c r="AJ60" s="116"/>
      <c r="AK60" s="64">
        <v>1355</v>
      </c>
    </row>
    <row r="61" spans="1:37" ht="19.5" customHeight="1">
      <c r="A61" s="160" t="s">
        <v>170</v>
      </c>
      <c r="B61" s="161"/>
      <c r="C61" s="140" t="s">
        <v>171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64" t="s">
        <v>172</v>
      </c>
      <c r="AD61" s="164"/>
      <c r="AE61" s="164"/>
      <c r="AF61" s="164"/>
      <c r="AG61" s="133">
        <f>SUM(AG53:AJ60)</f>
        <v>1699</v>
      </c>
      <c r="AH61" s="134"/>
      <c r="AI61" s="134"/>
      <c r="AJ61" s="135"/>
      <c r="AK61" s="65">
        <f>SUM(AK53:AK60)</f>
        <v>5790</v>
      </c>
    </row>
    <row r="62" spans="1:37" ht="19.5" customHeight="1">
      <c r="A62" s="145" t="s">
        <v>173</v>
      </c>
      <c r="B62" s="146"/>
      <c r="C62" s="169" t="s">
        <v>174</v>
      </c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50" t="s">
        <v>175</v>
      </c>
      <c r="AD62" s="150"/>
      <c r="AE62" s="150"/>
      <c r="AF62" s="150"/>
      <c r="AG62" s="114">
        <v>0</v>
      </c>
      <c r="AH62" s="115"/>
      <c r="AI62" s="115"/>
      <c r="AJ62" s="116"/>
      <c r="AK62" s="64">
        <v>0</v>
      </c>
    </row>
    <row r="63" spans="1:37" ht="19.5" customHeight="1">
      <c r="A63" s="145" t="s">
        <v>176</v>
      </c>
      <c r="B63" s="146"/>
      <c r="C63" s="169" t="s">
        <v>177</v>
      </c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50" t="s">
        <v>178</v>
      </c>
      <c r="AD63" s="150"/>
      <c r="AE63" s="150"/>
      <c r="AF63" s="150"/>
      <c r="AG63" s="114">
        <v>0</v>
      </c>
      <c r="AH63" s="115"/>
      <c r="AI63" s="115"/>
      <c r="AJ63" s="116"/>
      <c r="AK63" s="64">
        <v>0</v>
      </c>
    </row>
    <row r="64" spans="1:37" ht="29.25" customHeight="1">
      <c r="A64" s="145" t="s">
        <v>179</v>
      </c>
      <c r="B64" s="146"/>
      <c r="C64" s="169" t="s">
        <v>180</v>
      </c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50" t="s">
        <v>181</v>
      </c>
      <c r="AD64" s="150"/>
      <c r="AE64" s="150"/>
      <c r="AF64" s="150"/>
      <c r="AG64" s="114">
        <v>0</v>
      </c>
      <c r="AH64" s="115"/>
      <c r="AI64" s="115"/>
      <c r="AJ64" s="116"/>
      <c r="AK64" s="64">
        <v>0</v>
      </c>
    </row>
    <row r="65" spans="1:37" ht="29.25" customHeight="1">
      <c r="A65" s="145" t="s">
        <v>182</v>
      </c>
      <c r="B65" s="146"/>
      <c r="C65" s="169" t="s">
        <v>183</v>
      </c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50" t="s">
        <v>184</v>
      </c>
      <c r="AD65" s="150"/>
      <c r="AE65" s="150"/>
      <c r="AF65" s="150"/>
      <c r="AG65" s="114">
        <v>0</v>
      </c>
      <c r="AH65" s="115"/>
      <c r="AI65" s="115"/>
      <c r="AJ65" s="116"/>
      <c r="AK65" s="64">
        <v>0</v>
      </c>
    </row>
    <row r="66" spans="1:37" ht="29.25" customHeight="1">
      <c r="A66" s="145" t="s">
        <v>185</v>
      </c>
      <c r="B66" s="146"/>
      <c r="C66" s="169" t="s">
        <v>186</v>
      </c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50" t="s">
        <v>187</v>
      </c>
      <c r="AD66" s="150"/>
      <c r="AE66" s="150"/>
      <c r="AF66" s="150"/>
      <c r="AG66" s="114">
        <v>0</v>
      </c>
      <c r="AH66" s="115"/>
      <c r="AI66" s="115"/>
      <c r="AJ66" s="116"/>
      <c r="AK66" s="64">
        <v>0</v>
      </c>
    </row>
    <row r="67" spans="1:37" ht="30.75" customHeight="1">
      <c r="A67" s="145" t="s">
        <v>188</v>
      </c>
      <c r="B67" s="146"/>
      <c r="C67" s="169" t="s">
        <v>189</v>
      </c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50" t="s">
        <v>190</v>
      </c>
      <c r="AD67" s="150"/>
      <c r="AE67" s="150"/>
      <c r="AF67" s="150"/>
      <c r="AG67" s="114">
        <v>14116</v>
      </c>
      <c r="AH67" s="115"/>
      <c r="AI67" s="115"/>
      <c r="AJ67" s="116"/>
      <c r="AK67" s="64">
        <v>14743</v>
      </c>
    </row>
    <row r="68" spans="1:37" ht="29.25" customHeight="1">
      <c r="A68" s="145" t="s">
        <v>191</v>
      </c>
      <c r="B68" s="146"/>
      <c r="C68" s="169" t="s">
        <v>192</v>
      </c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50" t="s">
        <v>193</v>
      </c>
      <c r="AD68" s="150"/>
      <c r="AE68" s="150"/>
      <c r="AF68" s="150"/>
      <c r="AG68" s="114">
        <v>0</v>
      </c>
      <c r="AH68" s="115"/>
      <c r="AI68" s="115"/>
      <c r="AJ68" s="116"/>
      <c r="AK68" s="64">
        <v>0</v>
      </c>
    </row>
    <row r="69" spans="1:37" ht="29.25" customHeight="1">
      <c r="A69" s="145" t="s">
        <v>194</v>
      </c>
      <c r="B69" s="146"/>
      <c r="C69" s="169" t="s">
        <v>195</v>
      </c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50" t="s">
        <v>196</v>
      </c>
      <c r="AD69" s="150"/>
      <c r="AE69" s="150"/>
      <c r="AF69" s="150"/>
      <c r="AG69" s="114">
        <v>0</v>
      </c>
      <c r="AH69" s="115"/>
      <c r="AI69" s="115"/>
      <c r="AJ69" s="116"/>
      <c r="AK69" s="64">
        <v>0</v>
      </c>
    </row>
    <row r="70" spans="1:37" ht="19.5" customHeight="1">
      <c r="A70" s="145" t="s">
        <v>197</v>
      </c>
      <c r="B70" s="146"/>
      <c r="C70" s="169" t="s">
        <v>198</v>
      </c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50" t="s">
        <v>199</v>
      </c>
      <c r="AD70" s="150"/>
      <c r="AE70" s="150"/>
      <c r="AF70" s="150"/>
      <c r="AG70" s="114">
        <v>0</v>
      </c>
      <c r="AH70" s="115"/>
      <c r="AI70" s="115"/>
      <c r="AJ70" s="116"/>
      <c r="AK70" s="64">
        <v>0</v>
      </c>
    </row>
    <row r="71" spans="1:37" ht="19.5" customHeight="1">
      <c r="A71" s="145" t="s">
        <v>200</v>
      </c>
      <c r="B71" s="146"/>
      <c r="C71" s="169" t="s">
        <v>201</v>
      </c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50" t="s">
        <v>202</v>
      </c>
      <c r="AD71" s="150"/>
      <c r="AE71" s="150"/>
      <c r="AF71" s="150"/>
      <c r="AG71" s="114">
        <v>0</v>
      </c>
      <c r="AH71" s="115"/>
      <c r="AI71" s="115"/>
      <c r="AJ71" s="116"/>
      <c r="AK71" s="64">
        <v>0</v>
      </c>
    </row>
    <row r="72" spans="1:37" ht="32.25" customHeight="1">
      <c r="A72" s="145" t="s">
        <v>203</v>
      </c>
      <c r="B72" s="146"/>
      <c r="C72" s="169" t="s">
        <v>204</v>
      </c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50" t="s">
        <v>205</v>
      </c>
      <c r="AD72" s="150"/>
      <c r="AE72" s="150"/>
      <c r="AF72" s="150"/>
      <c r="AG72" s="114">
        <v>665</v>
      </c>
      <c r="AH72" s="115"/>
      <c r="AI72" s="115"/>
      <c r="AJ72" s="116"/>
      <c r="AK72" s="64">
        <v>5967</v>
      </c>
    </row>
    <row r="73" spans="1:37" ht="43.5" customHeight="1">
      <c r="A73" s="145" t="s">
        <v>206</v>
      </c>
      <c r="B73" s="146"/>
      <c r="C73" s="136" t="s">
        <v>505</v>
      </c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58"/>
      <c r="U73" s="58"/>
      <c r="V73" s="58"/>
      <c r="W73" s="58"/>
      <c r="X73" s="58"/>
      <c r="Y73" s="58"/>
      <c r="Z73" s="58"/>
      <c r="AA73" s="58"/>
      <c r="AB73" s="58"/>
      <c r="AC73" s="151" t="s">
        <v>205</v>
      </c>
      <c r="AD73" s="152"/>
      <c r="AE73" s="153"/>
      <c r="AF73" s="57"/>
      <c r="AG73" s="154" t="s">
        <v>507</v>
      </c>
      <c r="AH73" s="155"/>
      <c r="AI73" s="155"/>
      <c r="AJ73" s="156"/>
      <c r="AK73" s="66" t="s">
        <v>511</v>
      </c>
    </row>
    <row r="74" spans="1:37" ht="19.5" customHeight="1">
      <c r="A74" s="145" t="s">
        <v>209</v>
      </c>
      <c r="B74" s="146"/>
      <c r="C74" s="169" t="s">
        <v>207</v>
      </c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50" t="s">
        <v>208</v>
      </c>
      <c r="AD74" s="150"/>
      <c r="AE74" s="150"/>
      <c r="AF74" s="150"/>
      <c r="AG74" s="114">
        <v>0</v>
      </c>
      <c r="AH74" s="115"/>
      <c r="AI74" s="115"/>
      <c r="AJ74" s="116"/>
      <c r="AK74" s="64">
        <v>0</v>
      </c>
    </row>
    <row r="75" spans="1:37" ht="19.5" customHeight="1">
      <c r="A75" s="160" t="s">
        <v>212</v>
      </c>
      <c r="B75" s="161"/>
      <c r="C75" s="140" t="s">
        <v>210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64" t="s">
        <v>211</v>
      </c>
      <c r="AD75" s="164"/>
      <c r="AE75" s="164"/>
      <c r="AF75" s="164"/>
      <c r="AG75" s="133">
        <f>SUM(AG62:AJ74)</f>
        <v>14781</v>
      </c>
      <c r="AH75" s="134"/>
      <c r="AI75" s="134"/>
      <c r="AJ75" s="135"/>
      <c r="AK75" s="65">
        <v>22875</v>
      </c>
    </row>
    <row r="76" spans="1:37" ht="19.5" customHeight="1">
      <c r="A76" s="145" t="s">
        <v>215</v>
      </c>
      <c r="B76" s="146"/>
      <c r="C76" s="171" t="s">
        <v>213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50" t="s">
        <v>214</v>
      </c>
      <c r="AD76" s="150"/>
      <c r="AE76" s="150"/>
      <c r="AF76" s="150"/>
      <c r="AG76" s="114">
        <v>0</v>
      </c>
      <c r="AH76" s="115"/>
      <c r="AI76" s="115"/>
      <c r="AJ76" s="116"/>
      <c r="AK76" s="64">
        <v>0</v>
      </c>
    </row>
    <row r="77" spans="1:37" ht="19.5" customHeight="1">
      <c r="A77" s="145" t="s">
        <v>218</v>
      </c>
      <c r="B77" s="146"/>
      <c r="C77" s="171" t="s">
        <v>216</v>
      </c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50" t="s">
        <v>217</v>
      </c>
      <c r="AD77" s="150"/>
      <c r="AE77" s="150"/>
      <c r="AF77" s="150"/>
      <c r="AG77" s="114">
        <v>0</v>
      </c>
      <c r="AH77" s="115"/>
      <c r="AI77" s="115"/>
      <c r="AJ77" s="116"/>
      <c r="AK77" s="64">
        <v>0</v>
      </c>
    </row>
    <row r="78" spans="1:37" ht="19.5" customHeight="1">
      <c r="A78" s="145" t="s">
        <v>221</v>
      </c>
      <c r="B78" s="146"/>
      <c r="C78" s="171" t="s">
        <v>219</v>
      </c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50" t="s">
        <v>220</v>
      </c>
      <c r="AD78" s="150"/>
      <c r="AE78" s="150"/>
      <c r="AF78" s="150"/>
      <c r="AG78" s="114">
        <v>0</v>
      </c>
      <c r="AH78" s="115"/>
      <c r="AI78" s="115"/>
      <c r="AJ78" s="116"/>
      <c r="AK78" s="64">
        <v>0</v>
      </c>
    </row>
    <row r="79" spans="1:37" ht="19.5" customHeight="1">
      <c r="A79" s="145" t="s">
        <v>224</v>
      </c>
      <c r="B79" s="146"/>
      <c r="C79" s="171" t="s">
        <v>222</v>
      </c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50" t="s">
        <v>223</v>
      </c>
      <c r="AD79" s="150"/>
      <c r="AE79" s="150"/>
      <c r="AF79" s="150"/>
      <c r="AG79" s="114">
        <v>2025</v>
      </c>
      <c r="AH79" s="115"/>
      <c r="AI79" s="115"/>
      <c r="AJ79" s="116"/>
      <c r="AK79" s="64">
        <v>2140</v>
      </c>
    </row>
    <row r="80" spans="1:37" ht="19.5" customHeight="1">
      <c r="A80" s="145" t="s">
        <v>227</v>
      </c>
      <c r="B80" s="146"/>
      <c r="C80" s="108" t="s">
        <v>225</v>
      </c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50" t="s">
        <v>226</v>
      </c>
      <c r="AD80" s="150"/>
      <c r="AE80" s="150"/>
      <c r="AF80" s="150"/>
      <c r="AG80" s="114">
        <v>0</v>
      </c>
      <c r="AH80" s="115"/>
      <c r="AI80" s="115"/>
      <c r="AJ80" s="116"/>
      <c r="AK80" s="64">
        <v>0</v>
      </c>
    </row>
    <row r="81" spans="1:37" ht="27" customHeight="1">
      <c r="A81" s="145" t="s">
        <v>230</v>
      </c>
      <c r="B81" s="146"/>
      <c r="C81" s="108" t="s">
        <v>228</v>
      </c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50" t="s">
        <v>229</v>
      </c>
      <c r="AD81" s="150"/>
      <c r="AE81" s="150"/>
      <c r="AF81" s="150"/>
      <c r="AG81" s="114">
        <v>0</v>
      </c>
      <c r="AH81" s="115"/>
      <c r="AI81" s="115"/>
      <c r="AJ81" s="116"/>
      <c r="AK81" s="64">
        <v>0</v>
      </c>
    </row>
    <row r="82" spans="1:37" ht="33" customHeight="1">
      <c r="A82" s="145" t="s">
        <v>233</v>
      </c>
      <c r="B82" s="146"/>
      <c r="C82" s="108" t="s">
        <v>231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50" t="s">
        <v>232</v>
      </c>
      <c r="AD82" s="150"/>
      <c r="AE82" s="150"/>
      <c r="AF82" s="150"/>
      <c r="AG82" s="114">
        <v>547</v>
      </c>
      <c r="AH82" s="115"/>
      <c r="AI82" s="115"/>
      <c r="AJ82" s="116"/>
      <c r="AK82" s="64">
        <v>578</v>
      </c>
    </row>
    <row r="83" spans="1:37" s="2" customFormat="1" ht="19.5" customHeight="1">
      <c r="A83" s="160" t="s">
        <v>236</v>
      </c>
      <c r="B83" s="161"/>
      <c r="C83" s="127" t="s">
        <v>234</v>
      </c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64" t="s">
        <v>235</v>
      </c>
      <c r="AD83" s="164"/>
      <c r="AE83" s="164"/>
      <c r="AF83" s="164"/>
      <c r="AG83" s="133">
        <f>SUM(AG76:AJ82)</f>
        <v>2572</v>
      </c>
      <c r="AH83" s="134"/>
      <c r="AI83" s="134"/>
      <c r="AJ83" s="135"/>
      <c r="AK83" s="65">
        <f>SUM(AK76:AK82)</f>
        <v>2718</v>
      </c>
    </row>
    <row r="84" spans="1:37" ht="19.5" customHeight="1">
      <c r="A84" s="145" t="s">
        <v>239</v>
      </c>
      <c r="B84" s="146"/>
      <c r="C84" s="136" t="s">
        <v>237</v>
      </c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50" t="s">
        <v>238</v>
      </c>
      <c r="AD84" s="150"/>
      <c r="AE84" s="150"/>
      <c r="AF84" s="150"/>
      <c r="AG84" s="114">
        <v>1000</v>
      </c>
      <c r="AH84" s="115"/>
      <c r="AI84" s="115"/>
      <c r="AJ84" s="116"/>
      <c r="AK84" s="64">
        <v>1762</v>
      </c>
    </row>
    <row r="85" spans="1:37" ht="19.5" customHeight="1">
      <c r="A85" s="145" t="s">
        <v>242</v>
      </c>
      <c r="B85" s="146"/>
      <c r="C85" s="136" t="s">
        <v>240</v>
      </c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50" t="s">
        <v>241</v>
      </c>
      <c r="AD85" s="150"/>
      <c r="AE85" s="150"/>
      <c r="AF85" s="150"/>
      <c r="AG85" s="114">
        <v>0</v>
      </c>
      <c r="AH85" s="115"/>
      <c r="AI85" s="115"/>
      <c r="AJ85" s="116"/>
      <c r="AK85" s="64">
        <v>0</v>
      </c>
    </row>
    <row r="86" spans="1:37" ht="19.5" customHeight="1">
      <c r="A86" s="145" t="s">
        <v>245</v>
      </c>
      <c r="B86" s="146"/>
      <c r="C86" s="136" t="s">
        <v>243</v>
      </c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50" t="s">
        <v>244</v>
      </c>
      <c r="AD86" s="150"/>
      <c r="AE86" s="150"/>
      <c r="AF86" s="150"/>
      <c r="AG86" s="114">
        <v>0</v>
      </c>
      <c r="AH86" s="115"/>
      <c r="AI86" s="115"/>
      <c r="AJ86" s="116"/>
      <c r="AK86" s="64">
        <v>0</v>
      </c>
    </row>
    <row r="87" spans="1:37" ht="30" customHeight="1">
      <c r="A87" s="145" t="s">
        <v>248</v>
      </c>
      <c r="B87" s="146"/>
      <c r="C87" s="136" t="s">
        <v>246</v>
      </c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50" t="s">
        <v>247</v>
      </c>
      <c r="AD87" s="150"/>
      <c r="AE87" s="150"/>
      <c r="AF87" s="150"/>
      <c r="AG87" s="114">
        <v>270</v>
      </c>
      <c r="AH87" s="115"/>
      <c r="AI87" s="115"/>
      <c r="AJ87" s="116"/>
      <c r="AK87" s="64">
        <v>476</v>
      </c>
    </row>
    <row r="88" spans="1:37" s="2" customFormat="1" ht="19.5" customHeight="1">
      <c r="A88" s="160" t="s">
        <v>251</v>
      </c>
      <c r="B88" s="161"/>
      <c r="C88" s="140" t="s">
        <v>249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64" t="s">
        <v>250</v>
      </c>
      <c r="AD88" s="164"/>
      <c r="AE88" s="164"/>
      <c r="AF88" s="164"/>
      <c r="AG88" s="133">
        <f>SUM(AG84:AJ87)</f>
        <v>1270</v>
      </c>
      <c r="AH88" s="134"/>
      <c r="AI88" s="134"/>
      <c r="AJ88" s="135"/>
      <c r="AK88" s="65">
        <f>SUM(AK84:AK87)</f>
        <v>2238</v>
      </c>
    </row>
    <row r="89" spans="1:37" ht="42.75" customHeight="1">
      <c r="A89" s="145" t="s">
        <v>254</v>
      </c>
      <c r="B89" s="146"/>
      <c r="C89" s="136" t="s">
        <v>252</v>
      </c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50" t="s">
        <v>253</v>
      </c>
      <c r="AD89" s="150"/>
      <c r="AE89" s="150"/>
      <c r="AF89" s="150"/>
      <c r="AG89" s="114">
        <v>0</v>
      </c>
      <c r="AH89" s="115"/>
      <c r="AI89" s="115"/>
      <c r="AJ89" s="116"/>
      <c r="AK89" s="64">
        <v>0</v>
      </c>
    </row>
    <row r="90" spans="1:37" ht="29.25" customHeight="1">
      <c r="A90" s="145" t="s">
        <v>257</v>
      </c>
      <c r="B90" s="146"/>
      <c r="C90" s="136" t="s">
        <v>255</v>
      </c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50" t="s">
        <v>256</v>
      </c>
      <c r="AD90" s="150"/>
      <c r="AE90" s="150"/>
      <c r="AF90" s="150"/>
      <c r="AG90" s="114">
        <v>0</v>
      </c>
      <c r="AH90" s="115"/>
      <c r="AI90" s="115"/>
      <c r="AJ90" s="116"/>
      <c r="AK90" s="64">
        <v>0</v>
      </c>
    </row>
    <row r="91" spans="1:37" ht="29.25" customHeight="1">
      <c r="A91" s="145" t="s">
        <v>260</v>
      </c>
      <c r="B91" s="146"/>
      <c r="C91" s="136" t="s">
        <v>258</v>
      </c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50" t="s">
        <v>259</v>
      </c>
      <c r="AD91" s="150"/>
      <c r="AE91" s="150"/>
      <c r="AF91" s="150"/>
      <c r="AG91" s="114">
        <v>0</v>
      </c>
      <c r="AH91" s="115"/>
      <c r="AI91" s="115"/>
      <c r="AJ91" s="116"/>
      <c r="AK91" s="64">
        <v>0</v>
      </c>
    </row>
    <row r="92" spans="1:37" ht="33.75" customHeight="1">
      <c r="A92" s="145" t="s">
        <v>263</v>
      </c>
      <c r="B92" s="146"/>
      <c r="C92" s="136" t="s">
        <v>261</v>
      </c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50" t="s">
        <v>262</v>
      </c>
      <c r="AD92" s="150"/>
      <c r="AE92" s="150"/>
      <c r="AF92" s="150"/>
      <c r="AG92" s="114">
        <v>0</v>
      </c>
      <c r="AH92" s="115"/>
      <c r="AI92" s="115"/>
      <c r="AJ92" s="116"/>
      <c r="AK92" s="64">
        <v>0</v>
      </c>
    </row>
    <row r="93" spans="1:37" ht="42" customHeight="1">
      <c r="A93" s="145" t="s">
        <v>266</v>
      </c>
      <c r="B93" s="146"/>
      <c r="C93" s="136" t="s">
        <v>264</v>
      </c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50" t="s">
        <v>265</v>
      </c>
      <c r="AD93" s="150"/>
      <c r="AE93" s="150"/>
      <c r="AF93" s="150"/>
      <c r="AG93" s="114">
        <v>0</v>
      </c>
      <c r="AH93" s="115"/>
      <c r="AI93" s="115"/>
      <c r="AJ93" s="116"/>
      <c r="AK93" s="64">
        <v>0</v>
      </c>
    </row>
    <row r="94" spans="1:37" ht="29.25" customHeight="1">
      <c r="A94" s="145" t="s">
        <v>269</v>
      </c>
      <c r="B94" s="146"/>
      <c r="C94" s="136" t="s">
        <v>267</v>
      </c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50" t="s">
        <v>268</v>
      </c>
      <c r="AD94" s="150"/>
      <c r="AE94" s="150"/>
      <c r="AF94" s="150"/>
      <c r="AG94" s="114">
        <v>0</v>
      </c>
      <c r="AH94" s="115"/>
      <c r="AI94" s="115"/>
      <c r="AJ94" s="116"/>
      <c r="AK94" s="64">
        <v>0</v>
      </c>
    </row>
    <row r="95" spans="1:37" ht="19.5" customHeight="1">
      <c r="A95" s="145" t="s">
        <v>272</v>
      </c>
      <c r="B95" s="146"/>
      <c r="C95" s="136" t="s">
        <v>270</v>
      </c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50" t="s">
        <v>271</v>
      </c>
      <c r="AD95" s="150"/>
      <c r="AE95" s="150"/>
      <c r="AF95" s="150"/>
      <c r="AG95" s="114">
        <v>0</v>
      </c>
      <c r="AH95" s="115"/>
      <c r="AI95" s="115"/>
      <c r="AJ95" s="116"/>
      <c r="AK95" s="64">
        <v>0</v>
      </c>
    </row>
    <row r="96" spans="1:37" ht="27" customHeight="1">
      <c r="A96" s="145" t="s">
        <v>275</v>
      </c>
      <c r="B96" s="146"/>
      <c r="C96" s="136" t="s">
        <v>273</v>
      </c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50" t="s">
        <v>274</v>
      </c>
      <c r="AD96" s="150"/>
      <c r="AE96" s="150"/>
      <c r="AF96" s="150"/>
      <c r="AG96" s="114">
        <v>0</v>
      </c>
      <c r="AH96" s="115"/>
      <c r="AI96" s="115"/>
      <c r="AJ96" s="116"/>
      <c r="AK96" s="64">
        <v>0</v>
      </c>
    </row>
    <row r="97" spans="1:37" ht="39" customHeight="1">
      <c r="A97" s="160" t="s">
        <v>278</v>
      </c>
      <c r="B97" s="161"/>
      <c r="C97" s="140" t="s">
        <v>276</v>
      </c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64" t="s">
        <v>277</v>
      </c>
      <c r="AD97" s="164"/>
      <c r="AE97" s="164"/>
      <c r="AF97" s="164"/>
      <c r="AG97" s="133">
        <f>SUM(AG89:AJ96)</f>
        <v>0</v>
      </c>
      <c r="AH97" s="134"/>
      <c r="AI97" s="134"/>
      <c r="AJ97" s="135"/>
      <c r="AK97" s="64">
        <v>0</v>
      </c>
    </row>
    <row r="98" spans="1:37" s="2" customFormat="1" ht="38.25" customHeight="1">
      <c r="A98" s="160" t="s">
        <v>506</v>
      </c>
      <c r="B98" s="161"/>
      <c r="C98" s="127" t="s">
        <v>279</v>
      </c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73" t="s">
        <v>280</v>
      </c>
      <c r="AD98" s="174"/>
      <c r="AE98" s="174"/>
      <c r="AF98" s="175"/>
      <c r="AG98" s="133">
        <f>SUM(AG26,AG27,AG52,AG61,AG75,AG83,AG88,AG97)</f>
        <v>46870</v>
      </c>
      <c r="AH98" s="134"/>
      <c r="AI98" s="134"/>
      <c r="AJ98" s="135"/>
      <c r="AK98" s="65">
        <f>SUM(AK26,AK27,AK52,AK61,AK75,AK83,AK88)</f>
        <v>63615</v>
      </c>
    </row>
    <row r="99" spans="1:37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</row>
    <row r="100" spans="1:37">
      <c r="A100" s="322" t="s">
        <v>570</v>
      </c>
      <c r="B100" s="322"/>
      <c r="C100" s="322"/>
      <c r="D100" s="322"/>
      <c r="E100" s="322"/>
      <c r="F100" s="322"/>
      <c r="G100" s="322"/>
      <c r="H100" s="322"/>
      <c r="I100" s="322"/>
      <c r="J100" s="322"/>
      <c r="K100" s="322"/>
      <c r="L100" s="322"/>
      <c r="M100" s="322"/>
      <c r="N100" s="322"/>
      <c r="O100" s="322"/>
      <c r="P100" s="322"/>
      <c r="Q100" s="322"/>
      <c r="R100" s="322"/>
      <c r="S100" s="322"/>
      <c r="T100" s="322"/>
      <c r="U100" s="322"/>
      <c r="V100" s="322"/>
      <c r="W100" s="322"/>
      <c r="X100" s="322"/>
      <c r="Y100" s="322"/>
      <c r="Z100" s="322"/>
      <c r="AA100" s="322"/>
      <c r="AB100" s="322"/>
      <c r="AC100" s="322"/>
      <c r="AD100" s="322"/>
      <c r="AE100" s="322"/>
      <c r="AF100" s="322"/>
      <c r="AG100" s="322"/>
      <c r="AH100" s="322"/>
      <c r="AI100" s="322"/>
      <c r="AJ100" s="322"/>
      <c r="AK100" s="322"/>
    </row>
    <row r="101" spans="1:37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</row>
    <row r="102" spans="1:37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</row>
    <row r="103" spans="1:37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</row>
    <row r="104" spans="1:37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</row>
    <row r="105" spans="1:37">
      <c r="AC105" s="12"/>
      <c r="AD105" s="12"/>
      <c r="AE105" s="12"/>
      <c r="AF105" s="12"/>
    </row>
    <row r="106" spans="1:37">
      <c r="AC106" s="12"/>
      <c r="AD106" s="12"/>
      <c r="AE106" s="12"/>
      <c r="AF106" s="12"/>
    </row>
  </sheetData>
  <mergeCells count="378">
    <mergeCell ref="A100:AK100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98:B98"/>
    <mergeCell ref="C98:AB98"/>
    <mergeCell ref="AC98:AF98"/>
    <mergeCell ref="AG98:AJ98"/>
    <mergeCell ref="A96:B96"/>
    <mergeCell ref="C96:AB96"/>
    <mergeCell ref="AC96:AF96"/>
    <mergeCell ref="AG96:AJ96"/>
    <mergeCell ref="A97:B97"/>
    <mergeCell ref="C97:AB97"/>
    <mergeCell ref="AC97:AF97"/>
    <mergeCell ref="AG97:AJ97"/>
    <mergeCell ref="A90:B90"/>
    <mergeCell ref="C90:AB90"/>
    <mergeCell ref="AC90:AF90"/>
    <mergeCell ref="AG90:AJ90"/>
    <mergeCell ref="A91:B91"/>
    <mergeCell ref="C91:AB91"/>
    <mergeCell ref="AC91:AF91"/>
    <mergeCell ref="AG91:AJ91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A63:B63"/>
    <mergeCell ref="C63:AB63"/>
    <mergeCell ref="AC63:AF63"/>
    <mergeCell ref="AG63:AJ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A62:B62"/>
    <mergeCell ref="C62:AB62"/>
    <mergeCell ref="AC62:AF62"/>
    <mergeCell ref="AG62:AJ62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1:B51"/>
    <mergeCell ref="C51:AB51"/>
    <mergeCell ref="AC51:AF51"/>
    <mergeCell ref="AG51:AJ51"/>
    <mergeCell ref="A52:B52"/>
    <mergeCell ref="C52:AB52"/>
    <mergeCell ref="AC52:AF52"/>
    <mergeCell ref="AG52:AJ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2:B12"/>
    <mergeCell ref="C12:AB12"/>
    <mergeCell ref="AC12:AF12"/>
    <mergeCell ref="AG12:AJ12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9:B9"/>
    <mergeCell ref="C9:AB9"/>
    <mergeCell ref="AC9:AF9"/>
    <mergeCell ref="AG9:AJ9"/>
    <mergeCell ref="A10:B10"/>
    <mergeCell ref="C10:AB10"/>
    <mergeCell ref="AC10:AF10"/>
    <mergeCell ref="AG10:AJ10"/>
    <mergeCell ref="A73:B73"/>
    <mergeCell ref="C73:S73"/>
    <mergeCell ref="AC73:AE73"/>
    <mergeCell ref="AG73:AJ73"/>
    <mergeCell ref="A11:B11"/>
    <mergeCell ref="C11:AB11"/>
    <mergeCell ref="AC11:AF11"/>
    <mergeCell ref="AG11:AJ11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:AL1"/>
    <mergeCell ref="A5:AL5"/>
    <mergeCell ref="A7:B7"/>
    <mergeCell ref="C7:AB7"/>
    <mergeCell ref="AC7:AF7"/>
    <mergeCell ref="AG7:AJ7"/>
    <mergeCell ref="A8:B8"/>
    <mergeCell ref="C8:AB8"/>
    <mergeCell ref="AC8:AF8"/>
    <mergeCell ref="AG8:AJ8"/>
    <mergeCell ref="A6:B6"/>
    <mergeCell ref="C6:AB6"/>
    <mergeCell ref="AC6:AF6"/>
    <mergeCell ref="AG6:AJ6"/>
    <mergeCell ref="A3:AL3"/>
    <mergeCell ref="A4:AL4"/>
    <mergeCell ref="A2:A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rowBreaks count="1" manualBreakCount="1">
    <brk id="68" max="3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32"/>
  <sheetViews>
    <sheetView topLeftCell="A22" zoomScale="170" zoomScaleNormal="170" workbookViewId="0">
      <selection activeCell="A32" sqref="A32:AK32"/>
    </sheetView>
  </sheetViews>
  <sheetFormatPr defaultRowHeight="11.25"/>
  <cols>
    <col min="1" max="16" width="2.7109375" style="1" customWidth="1"/>
    <col min="17" max="17" width="6.7109375" style="1" customWidth="1"/>
    <col min="18" max="23" width="2.7109375" style="1" hidden="1" customWidth="1"/>
    <col min="24" max="24" width="2.28515625" style="1" hidden="1" customWidth="1"/>
    <col min="25" max="28" width="2.7109375" style="1" hidden="1" customWidth="1"/>
    <col min="29" max="35" width="2.7109375" style="1" customWidth="1"/>
    <col min="36" max="36" width="3.42578125" style="1" customWidth="1"/>
    <col min="37" max="37" width="12.28515625" style="1" customWidth="1"/>
    <col min="38" max="46" width="2.7109375" style="1" customWidth="1"/>
    <col min="47" max="256" width="9.140625" style="1"/>
    <col min="257" max="302" width="2.7109375" style="1" customWidth="1"/>
    <col min="303" max="512" width="9.140625" style="1"/>
    <col min="513" max="558" width="2.7109375" style="1" customWidth="1"/>
    <col min="559" max="768" width="9.140625" style="1"/>
    <col min="769" max="814" width="2.7109375" style="1" customWidth="1"/>
    <col min="815" max="1024" width="9.140625" style="1"/>
    <col min="1025" max="1070" width="2.7109375" style="1" customWidth="1"/>
    <col min="1071" max="1280" width="9.140625" style="1"/>
    <col min="1281" max="1326" width="2.7109375" style="1" customWidth="1"/>
    <col min="1327" max="1536" width="9.140625" style="1"/>
    <col min="1537" max="1582" width="2.7109375" style="1" customWidth="1"/>
    <col min="1583" max="1792" width="9.140625" style="1"/>
    <col min="1793" max="1838" width="2.7109375" style="1" customWidth="1"/>
    <col min="1839" max="2048" width="9.140625" style="1"/>
    <col min="2049" max="2094" width="2.7109375" style="1" customWidth="1"/>
    <col min="2095" max="2304" width="9.140625" style="1"/>
    <col min="2305" max="2350" width="2.7109375" style="1" customWidth="1"/>
    <col min="2351" max="2560" width="9.140625" style="1"/>
    <col min="2561" max="2606" width="2.7109375" style="1" customWidth="1"/>
    <col min="2607" max="2816" width="9.140625" style="1"/>
    <col min="2817" max="2862" width="2.7109375" style="1" customWidth="1"/>
    <col min="2863" max="3072" width="9.140625" style="1"/>
    <col min="3073" max="3118" width="2.7109375" style="1" customWidth="1"/>
    <col min="3119" max="3328" width="9.140625" style="1"/>
    <col min="3329" max="3374" width="2.7109375" style="1" customWidth="1"/>
    <col min="3375" max="3584" width="9.140625" style="1"/>
    <col min="3585" max="3630" width="2.7109375" style="1" customWidth="1"/>
    <col min="3631" max="3840" width="9.140625" style="1"/>
    <col min="3841" max="3886" width="2.7109375" style="1" customWidth="1"/>
    <col min="3887" max="4096" width="9.140625" style="1"/>
    <col min="4097" max="4142" width="2.7109375" style="1" customWidth="1"/>
    <col min="4143" max="4352" width="9.140625" style="1"/>
    <col min="4353" max="4398" width="2.7109375" style="1" customWidth="1"/>
    <col min="4399" max="4608" width="9.140625" style="1"/>
    <col min="4609" max="4654" width="2.7109375" style="1" customWidth="1"/>
    <col min="4655" max="4864" width="9.140625" style="1"/>
    <col min="4865" max="4910" width="2.7109375" style="1" customWidth="1"/>
    <col min="4911" max="5120" width="9.140625" style="1"/>
    <col min="5121" max="5166" width="2.7109375" style="1" customWidth="1"/>
    <col min="5167" max="5376" width="9.140625" style="1"/>
    <col min="5377" max="5422" width="2.7109375" style="1" customWidth="1"/>
    <col min="5423" max="5632" width="9.140625" style="1"/>
    <col min="5633" max="5678" width="2.7109375" style="1" customWidth="1"/>
    <col min="5679" max="5888" width="9.140625" style="1"/>
    <col min="5889" max="5934" width="2.7109375" style="1" customWidth="1"/>
    <col min="5935" max="6144" width="9.140625" style="1"/>
    <col min="6145" max="6190" width="2.7109375" style="1" customWidth="1"/>
    <col min="6191" max="6400" width="9.140625" style="1"/>
    <col min="6401" max="6446" width="2.7109375" style="1" customWidth="1"/>
    <col min="6447" max="6656" width="9.140625" style="1"/>
    <col min="6657" max="6702" width="2.7109375" style="1" customWidth="1"/>
    <col min="6703" max="6912" width="9.140625" style="1"/>
    <col min="6913" max="6958" width="2.7109375" style="1" customWidth="1"/>
    <col min="6959" max="7168" width="9.140625" style="1"/>
    <col min="7169" max="7214" width="2.7109375" style="1" customWidth="1"/>
    <col min="7215" max="7424" width="9.140625" style="1"/>
    <col min="7425" max="7470" width="2.7109375" style="1" customWidth="1"/>
    <col min="7471" max="7680" width="9.140625" style="1"/>
    <col min="7681" max="7726" width="2.7109375" style="1" customWidth="1"/>
    <col min="7727" max="7936" width="9.140625" style="1"/>
    <col min="7937" max="7982" width="2.7109375" style="1" customWidth="1"/>
    <col min="7983" max="8192" width="9.140625" style="1"/>
    <col min="8193" max="8238" width="2.7109375" style="1" customWidth="1"/>
    <col min="8239" max="8448" width="9.140625" style="1"/>
    <col min="8449" max="8494" width="2.7109375" style="1" customWidth="1"/>
    <col min="8495" max="8704" width="9.140625" style="1"/>
    <col min="8705" max="8750" width="2.7109375" style="1" customWidth="1"/>
    <col min="8751" max="8960" width="9.140625" style="1"/>
    <col min="8961" max="9006" width="2.7109375" style="1" customWidth="1"/>
    <col min="9007" max="9216" width="9.140625" style="1"/>
    <col min="9217" max="9262" width="2.7109375" style="1" customWidth="1"/>
    <col min="9263" max="9472" width="9.140625" style="1"/>
    <col min="9473" max="9518" width="2.7109375" style="1" customWidth="1"/>
    <col min="9519" max="9728" width="9.140625" style="1"/>
    <col min="9729" max="9774" width="2.7109375" style="1" customWidth="1"/>
    <col min="9775" max="9984" width="9.140625" style="1"/>
    <col min="9985" max="10030" width="2.7109375" style="1" customWidth="1"/>
    <col min="10031" max="10240" width="9.140625" style="1"/>
    <col min="10241" max="10286" width="2.7109375" style="1" customWidth="1"/>
    <col min="10287" max="10496" width="9.140625" style="1"/>
    <col min="10497" max="10542" width="2.7109375" style="1" customWidth="1"/>
    <col min="10543" max="10752" width="9.140625" style="1"/>
    <col min="10753" max="10798" width="2.7109375" style="1" customWidth="1"/>
    <col min="10799" max="11008" width="9.140625" style="1"/>
    <col min="11009" max="11054" width="2.7109375" style="1" customWidth="1"/>
    <col min="11055" max="11264" width="9.140625" style="1"/>
    <col min="11265" max="11310" width="2.7109375" style="1" customWidth="1"/>
    <col min="11311" max="11520" width="9.140625" style="1"/>
    <col min="11521" max="11566" width="2.7109375" style="1" customWidth="1"/>
    <col min="11567" max="11776" width="9.140625" style="1"/>
    <col min="11777" max="11822" width="2.7109375" style="1" customWidth="1"/>
    <col min="11823" max="12032" width="9.140625" style="1"/>
    <col min="12033" max="12078" width="2.7109375" style="1" customWidth="1"/>
    <col min="12079" max="12288" width="9.140625" style="1"/>
    <col min="12289" max="12334" width="2.7109375" style="1" customWidth="1"/>
    <col min="12335" max="12544" width="9.140625" style="1"/>
    <col min="12545" max="12590" width="2.7109375" style="1" customWidth="1"/>
    <col min="12591" max="12800" width="9.140625" style="1"/>
    <col min="12801" max="12846" width="2.7109375" style="1" customWidth="1"/>
    <col min="12847" max="13056" width="9.140625" style="1"/>
    <col min="13057" max="13102" width="2.7109375" style="1" customWidth="1"/>
    <col min="13103" max="13312" width="9.140625" style="1"/>
    <col min="13313" max="13358" width="2.7109375" style="1" customWidth="1"/>
    <col min="13359" max="13568" width="9.140625" style="1"/>
    <col min="13569" max="13614" width="2.7109375" style="1" customWidth="1"/>
    <col min="13615" max="13824" width="9.140625" style="1"/>
    <col min="13825" max="13870" width="2.7109375" style="1" customWidth="1"/>
    <col min="13871" max="14080" width="9.140625" style="1"/>
    <col min="14081" max="14126" width="2.7109375" style="1" customWidth="1"/>
    <col min="14127" max="14336" width="9.140625" style="1"/>
    <col min="14337" max="14382" width="2.7109375" style="1" customWidth="1"/>
    <col min="14383" max="14592" width="9.140625" style="1"/>
    <col min="14593" max="14638" width="2.7109375" style="1" customWidth="1"/>
    <col min="14639" max="14848" width="9.140625" style="1"/>
    <col min="14849" max="14894" width="2.7109375" style="1" customWidth="1"/>
    <col min="14895" max="15104" width="9.140625" style="1"/>
    <col min="15105" max="15150" width="2.7109375" style="1" customWidth="1"/>
    <col min="15151" max="15360" width="9.140625" style="1"/>
    <col min="15361" max="15406" width="2.7109375" style="1" customWidth="1"/>
    <col min="15407" max="15616" width="9.140625" style="1"/>
    <col min="15617" max="15662" width="2.7109375" style="1" customWidth="1"/>
    <col min="15663" max="15872" width="9.140625" style="1"/>
    <col min="15873" max="15918" width="2.7109375" style="1" customWidth="1"/>
    <col min="15919" max="16128" width="9.140625" style="1"/>
    <col min="16129" max="16174" width="2.7109375" style="1" customWidth="1"/>
    <col min="16175" max="16384" width="9.140625" style="1"/>
  </cols>
  <sheetData>
    <row r="1" spans="1:38">
      <c r="A1" s="94" t="s">
        <v>574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</row>
    <row r="2" spans="1:38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</row>
    <row r="3" spans="1:38" ht="25.5" customHeight="1">
      <c r="A3" s="96" t="s">
        <v>400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</row>
    <row r="4" spans="1:38" ht="41.25" customHeight="1">
      <c r="A4" s="179" t="s">
        <v>3</v>
      </c>
      <c r="B4" s="180"/>
      <c r="C4" s="181" t="s">
        <v>4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26"/>
      <c r="AC4" s="183" t="s">
        <v>5</v>
      </c>
      <c r="AD4" s="184"/>
      <c r="AE4" s="184"/>
      <c r="AF4" s="185"/>
      <c r="AG4" s="103" t="s">
        <v>6</v>
      </c>
      <c r="AH4" s="186"/>
      <c r="AI4" s="186"/>
      <c r="AJ4" s="187"/>
      <c r="AK4" s="77" t="s">
        <v>504</v>
      </c>
    </row>
    <row r="5" spans="1:38">
      <c r="A5" s="117" t="s">
        <v>7</v>
      </c>
      <c r="B5" s="118"/>
      <c r="C5" s="119" t="s">
        <v>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19" t="s">
        <v>9</v>
      </c>
      <c r="AD5" s="120"/>
      <c r="AE5" s="120"/>
      <c r="AF5" s="107"/>
      <c r="AG5" s="119" t="s">
        <v>10</v>
      </c>
      <c r="AH5" s="120"/>
      <c r="AI5" s="120"/>
      <c r="AJ5" s="107"/>
      <c r="AK5" s="67" t="s">
        <v>483</v>
      </c>
    </row>
    <row r="6" spans="1:38" ht="19.5" customHeight="1">
      <c r="A6" s="106" t="s">
        <v>11</v>
      </c>
      <c r="B6" s="139"/>
      <c r="C6" s="136" t="s">
        <v>401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8"/>
      <c r="AC6" s="108" t="s">
        <v>402</v>
      </c>
      <c r="AD6" s="109"/>
      <c r="AE6" s="109"/>
      <c r="AF6" s="109"/>
      <c r="AG6" s="176">
        <v>0</v>
      </c>
      <c r="AH6" s="177"/>
      <c r="AI6" s="177"/>
      <c r="AJ6" s="178"/>
      <c r="AK6" s="64">
        <v>0</v>
      </c>
    </row>
    <row r="7" spans="1:38" ht="36" customHeight="1">
      <c r="A7" s="106" t="s">
        <v>14</v>
      </c>
      <c r="B7" s="139"/>
      <c r="C7" s="136" t="s">
        <v>403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8"/>
      <c r="AC7" s="108" t="s">
        <v>404</v>
      </c>
      <c r="AD7" s="109"/>
      <c r="AE7" s="109"/>
      <c r="AF7" s="109"/>
      <c r="AG7" s="176">
        <v>0</v>
      </c>
      <c r="AH7" s="177"/>
      <c r="AI7" s="177"/>
      <c r="AJ7" s="178"/>
      <c r="AK7" s="64">
        <v>0</v>
      </c>
    </row>
    <row r="8" spans="1:38" ht="19.5" customHeight="1">
      <c r="A8" s="106" t="s">
        <v>17</v>
      </c>
      <c r="B8" s="139"/>
      <c r="C8" s="136" t="s">
        <v>405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8"/>
      <c r="AC8" s="108" t="s">
        <v>406</v>
      </c>
      <c r="AD8" s="109"/>
      <c r="AE8" s="109"/>
      <c r="AF8" s="109"/>
      <c r="AG8" s="176">
        <v>1000</v>
      </c>
      <c r="AH8" s="177"/>
      <c r="AI8" s="177"/>
      <c r="AJ8" s="178"/>
      <c r="AK8" s="64">
        <v>5752</v>
      </c>
    </row>
    <row r="9" spans="1:38" ht="26.25" customHeight="1">
      <c r="A9" s="125" t="s">
        <v>20</v>
      </c>
      <c r="B9" s="143"/>
      <c r="C9" s="140" t="s">
        <v>407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2"/>
      <c r="AC9" s="127" t="s">
        <v>408</v>
      </c>
      <c r="AD9" s="128"/>
      <c r="AE9" s="128"/>
      <c r="AF9" s="128"/>
      <c r="AG9" s="188">
        <f>SUM(AG6:AJ8)</f>
        <v>1000</v>
      </c>
      <c r="AH9" s="189"/>
      <c r="AI9" s="189"/>
      <c r="AJ9" s="190"/>
      <c r="AK9" s="65">
        <f>SUM(AK8)</f>
        <v>5752</v>
      </c>
    </row>
    <row r="10" spans="1:38" ht="26.25" customHeight="1">
      <c r="A10" s="106" t="s">
        <v>23</v>
      </c>
      <c r="B10" s="139"/>
      <c r="C10" s="136" t="s">
        <v>409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8"/>
      <c r="AC10" s="108" t="s">
        <v>410</v>
      </c>
      <c r="AD10" s="109"/>
      <c r="AE10" s="109"/>
      <c r="AF10" s="109"/>
      <c r="AG10" s="176">
        <v>0</v>
      </c>
      <c r="AH10" s="177"/>
      <c r="AI10" s="177"/>
      <c r="AJ10" s="178"/>
      <c r="AK10" s="64">
        <v>0</v>
      </c>
    </row>
    <row r="11" spans="1:38" ht="19.5" customHeight="1">
      <c r="A11" s="106" t="s">
        <v>26</v>
      </c>
      <c r="B11" s="139"/>
      <c r="C11" s="136" t="s">
        <v>411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8"/>
      <c r="AC11" s="108" t="s">
        <v>412</v>
      </c>
      <c r="AD11" s="109"/>
      <c r="AE11" s="109"/>
      <c r="AF11" s="109"/>
      <c r="AG11" s="176">
        <v>0</v>
      </c>
      <c r="AH11" s="177"/>
      <c r="AI11" s="177"/>
      <c r="AJ11" s="178"/>
      <c r="AK11" s="64">
        <v>0</v>
      </c>
    </row>
    <row r="12" spans="1:38" ht="33.75" customHeight="1">
      <c r="A12" s="106" t="s">
        <v>29</v>
      </c>
      <c r="B12" s="139"/>
      <c r="C12" s="136" t="s">
        <v>413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8"/>
      <c r="AC12" s="108" t="s">
        <v>414</v>
      </c>
      <c r="AD12" s="109"/>
      <c r="AE12" s="109"/>
      <c r="AF12" s="109"/>
      <c r="AG12" s="176">
        <v>0</v>
      </c>
      <c r="AH12" s="177"/>
      <c r="AI12" s="177"/>
      <c r="AJ12" s="178"/>
      <c r="AK12" s="64">
        <v>0</v>
      </c>
    </row>
    <row r="13" spans="1:38" ht="29.25" customHeight="1">
      <c r="A13" s="106" t="s">
        <v>32</v>
      </c>
      <c r="B13" s="139"/>
      <c r="C13" s="136" t="s">
        <v>415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8"/>
      <c r="AC13" s="108" t="s">
        <v>416</v>
      </c>
      <c r="AD13" s="109"/>
      <c r="AE13" s="109"/>
      <c r="AF13" s="109"/>
      <c r="AG13" s="176">
        <v>0</v>
      </c>
      <c r="AH13" s="177"/>
      <c r="AI13" s="177"/>
      <c r="AJ13" s="178"/>
      <c r="AK13" s="64">
        <v>0</v>
      </c>
    </row>
    <row r="14" spans="1:38" s="2" customFormat="1" ht="19.5" customHeight="1">
      <c r="A14" s="125" t="s">
        <v>35</v>
      </c>
      <c r="B14" s="143"/>
      <c r="C14" s="140" t="s">
        <v>417</v>
      </c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2"/>
      <c r="AC14" s="127" t="s">
        <v>418</v>
      </c>
      <c r="AD14" s="128"/>
      <c r="AE14" s="128"/>
      <c r="AF14" s="128"/>
      <c r="AG14" s="176">
        <f>SUM(AG10:AJ13)</f>
        <v>0</v>
      </c>
      <c r="AH14" s="177"/>
      <c r="AI14" s="177"/>
      <c r="AJ14" s="178"/>
      <c r="AK14" s="65">
        <f>SUM(AK10:AK13)</f>
        <v>0</v>
      </c>
    </row>
    <row r="15" spans="1:38" s="2" customFormat="1" ht="33.75" customHeight="1">
      <c r="A15" s="106" t="s">
        <v>38</v>
      </c>
      <c r="B15" s="139"/>
      <c r="C15" s="108" t="s">
        <v>419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10"/>
      <c r="AC15" s="108" t="s">
        <v>420</v>
      </c>
      <c r="AD15" s="109"/>
      <c r="AE15" s="109"/>
      <c r="AF15" s="109"/>
      <c r="AG15" s="188">
        <v>4739</v>
      </c>
      <c r="AH15" s="189"/>
      <c r="AI15" s="189"/>
      <c r="AJ15" s="190"/>
      <c r="AK15" s="65">
        <v>4901</v>
      </c>
    </row>
    <row r="16" spans="1:38" s="2" customFormat="1" ht="30" customHeight="1">
      <c r="A16" s="106" t="s">
        <v>41</v>
      </c>
      <c r="B16" s="139"/>
      <c r="C16" s="108" t="s">
        <v>421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10"/>
      <c r="AC16" s="108" t="s">
        <v>422</v>
      </c>
      <c r="AD16" s="109"/>
      <c r="AE16" s="109"/>
      <c r="AF16" s="109"/>
      <c r="AG16" s="176">
        <v>0</v>
      </c>
      <c r="AH16" s="177"/>
      <c r="AI16" s="177"/>
      <c r="AJ16" s="178"/>
      <c r="AK16" s="65">
        <v>0</v>
      </c>
    </row>
    <row r="17" spans="1:37" s="2" customFormat="1" ht="19.5" customHeight="1">
      <c r="A17" s="125" t="s">
        <v>44</v>
      </c>
      <c r="B17" s="143"/>
      <c r="C17" s="127" t="s">
        <v>423</v>
      </c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9"/>
      <c r="AC17" s="127" t="s">
        <v>424</v>
      </c>
      <c r="AD17" s="128"/>
      <c r="AE17" s="128"/>
      <c r="AF17" s="128"/>
      <c r="AG17" s="188">
        <f>SUM(AG15:AJ16)</f>
        <v>4739</v>
      </c>
      <c r="AH17" s="189"/>
      <c r="AI17" s="189"/>
      <c r="AJ17" s="190"/>
      <c r="AK17" s="65">
        <f>SUM(AK15:AK16)</f>
        <v>4901</v>
      </c>
    </row>
    <row r="18" spans="1:37" s="2" customFormat="1" ht="19.5" customHeight="1">
      <c r="A18" s="106" t="s">
        <v>47</v>
      </c>
      <c r="B18" s="139"/>
      <c r="C18" s="136" t="s">
        <v>425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8"/>
      <c r="AC18" s="108" t="s">
        <v>426</v>
      </c>
      <c r="AD18" s="109"/>
      <c r="AE18" s="109"/>
      <c r="AF18" s="109"/>
      <c r="AG18" s="176">
        <v>0</v>
      </c>
      <c r="AH18" s="177"/>
      <c r="AI18" s="177"/>
      <c r="AJ18" s="178"/>
      <c r="AK18" s="65">
        <v>655</v>
      </c>
    </row>
    <row r="19" spans="1:37" ht="34.5" customHeight="1">
      <c r="A19" s="106" t="s">
        <v>50</v>
      </c>
      <c r="B19" s="139"/>
      <c r="C19" s="136" t="s">
        <v>427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8"/>
      <c r="AC19" s="108" t="s">
        <v>428</v>
      </c>
      <c r="AD19" s="109"/>
      <c r="AE19" s="109"/>
      <c r="AF19" s="109"/>
      <c r="AG19" s="176">
        <v>0</v>
      </c>
      <c r="AH19" s="177"/>
      <c r="AI19" s="177"/>
      <c r="AJ19" s="178"/>
      <c r="AK19" s="64">
        <v>0</v>
      </c>
    </row>
    <row r="20" spans="1:37" s="6" customFormat="1" ht="19.5" customHeight="1">
      <c r="A20" s="106" t="s">
        <v>53</v>
      </c>
      <c r="B20" s="139"/>
      <c r="C20" s="136" t="s">
        <v>429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8"/>
      <c r="AC20" s="108" t="s">
        <v>430</v>
      </c>
      <c r="AD20" s="109"/>
      <c r="AE20" s="109"/>
      <c r="AF20" s="109"/>
      <c r="AG20" s="176">
        <v>0</v>
      </c>
      <c r="AH20" s="177"/>
      <c r="AI20" s="177"/>
      <c r="AJ20" s="178"/>
      <c r="AK20" s="64">
        <v>0</v>
      </c>
    </row>
    <row r="21" spans="1:37" s="6" customFormat="1" ht="19.5" customHeight="1">
      <c r="A21" s="106" t="s">
        <v>56</v>
      </c>
      <c r="B21" s="139"/>
      <c r="C21" s="136" t="s">
        <v>431</v>
      </c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8"/>
      <c r="AC21" s="108" t="s">
        <v>432</v>
      </c>
      <c r="AD21" s="109"/>
      <c r="AE21" s="109"/>
      <c r="AF21" s="109"/>
      <c r="AG21" s="176">
        <v>0</v>
      </c>
      <c r="AH21" s="177"/>
      <c r="AI21" s="177"/>
      <c r="AJ21" s="178"/>
      <c r="AK21" s="64">
        <v>0</v>
      </c>
    </row>
    <row r="22" spans="1:37" ht="26.25" customHeight="1">
      <c r="A22" s="106" t="s">
        <v>59</v>
      </c>
      <c r="B22" s="139"/>
      <c r="C22" s="136" t="s">
        <v>433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8"/>
      <c r="AC22" s="108" t="s">
        <v>434</v>
      </c>
      <c r="AD22" s="109"/>
      <c r="AE22" s="109"/>
      <c r="AF22" s="109"/>
      <c r="AG22" s="176">
        <v>0</v>
      </c>
      <c r="AH22" s="177"/>
      <c r="AI22" s="177"/>
      <c r="AJ22" s="178"/>
      <c r="AK22" s="64">
        <v>0</v>
      </c>
    </row>
    <row r="23" spans="1:37" ht="39.75" customHeight="1">
      <c r="A23" s="125" t="s">
        <v>62</v>
      </c>
      <c r="B23" s="143"/>
      <c r="C23" s="140" t="s">
        <v>435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2"/>
      <c r="AC23" s="127" t="s">
        <v>436</v>
      </c>
      <c r="AD23" s="128"/>
      <c r="AE23" s="128"/>
      <c r="AF23" s="128"/>
      <c r="AG23" s="188">
        <f>SUM(AG9,AG14,AG17,AG22)</f>
        <v>5739</v>
      </c>
      <c r="AH23" s="189"/>
      <c r="AI23" s="189"/>
      <c r="AJ23" s="190"/>
      <c r="AK23" s="65">
        <f>SUM(AK9,AK17,AK18)</f>
        <v>11308</v>
      </c>
    </row>
    <row r="24" spans="1:37" ht="30" customHeight="1">
      <c r="A24" s="106" t="s">
        <v>65</v>
      </c>
      <c r="B24" s="139"/>
      <c r="C24" s="136" t="s">
        <v>437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8"/>
      <c r="AC24" s="108" t="s">
        <v>438</v>
      </c>
      <c r="AD24" s="109"/>
      <c r="AE24" s="109"/>
      <c r="AF24" s="109"/>
      <c r="AG24" s="176">
        <v>0</v>
      </c>
      <c r="AH24" s="177"/>
      <c r="AI24" s="177"/>
      <c r="AJ24" s="178"/>
      <c r="AK24" s="64">
        <v>0</v>
      </c>
    </row>
    <row r="25" spans="1:37" ht="30.75" customHeight="1">
      <c r="A25" s="106" t="s">
        <v>68</v>
      </c>
      <c r="B25" s="139"/>
      <c r="C25" s="136" t="s">
        <v>439</v>
      </c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8"/>
      <c r="AC25" s="108" t="s">
        <v>440</v>
      </c>
      <c r="AD25" s="109"/>
      <c r="AE25" s="109"/>
      <c r="AF25" s="109"/>
      <c r="AG25" s="176">
        <v>0</v>
      </c>
      <c r="AH25" s="177"/>
      <c r="AI25" s="177"/>
      <c r="AJ25" s="178"/>
      <c r="AK25" s="64">
        <v>0</v>
      </c>
    </row>
    <row r="26" spans="1:37" ht="19.5" customHeight="1">
      <c r="A26" s="106" t="s">
        <v>71</v>
      </c>
      <c r="B26" s="139"/>
      <c r="C26" s="136" t="s">
        <v>441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8"/>
      <c r="AC26" s="108" t="s">
        <v>442</v>
      </c>
      <c r="AD26" s="109"/>
      <c r="AE26" s="109"/>
      <c r="AF26" s="109"/>
      <c r="AG26" s="176">
        <v>0</v>
      </c>
      <c r="AH26" s="177"/>
      <c r="AI26" s="177"/>
      <c r="AJ26" s="178"/>
      <c r="AK26" s="64">
        <v>0</v>
      </c>
    </row>
    <row r="27" spans="1:37" s="2" customFormat="1" ht="19.5" customHeight="1">
      <c r="A27" s="106" t="s">
        <v>74</v>
      </c>
      <c r="B27" s="139"/>
      <c r="C27" s="136" t="s">
        <v>443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8"/>
      <c r="AC27" s="108" t="s">
        <v>444</v>
      </c>
      <c r="AD27" s="109"/>
      <c r="AE27" s="109"/>
      <c r="AF27" s="109"/>
      <c r="AG27" s="176">
        <v>0</v>
      </c>
      <c r="AH27" s="177"/>
      <c r="AI27" s="177"/>
      <c r="AJ27" s="178"/>
      <c r="AK27" s="65">
        <v>0</v>
      </c>
    </row>
    <row r="28" spans="1:37" ht="19.5" customHeight="1">
      <c r="A28" s="125" t="s">
        <v>77</v>
      </c>
      <c r="B28" s="143"/>
      <c r="C28" s="140" t="s">
        <v>445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2"/>
      <c r="AC28" s="127" t="s">
        <v>446</v>
      </c>
      <c r="AD28" s="128"/>
      <c r="AE28" s="128"/>
      <c r="AF28" s="128"/>
      <c r="AG28" s="176">
        <v>0</v>
      </c>
      <c r="AH28" s="177"/>
      <c r="AI28" s="177"/>
      <c r="AJ28" s="178"/>
      <c r="AK28" s="64">
        <v>0</v>
      </c>
    </row>
    <row r="29" spans="1:37" ht="24" customHeight="1">
      <c r="A29" s="106" t="s">
        <v>80</v>
      </c>
      <c r="B29" s="139"/>
      <c r="C29" s="136" t="s">
        <v>447</v>
      </c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8"/>
      <c r="AC29" s="108" t="s">
        <v>448</v>
      </c>
      <c r="AD29" s="109"/>
      <c r="AE29" s="109"/>
      <c r="AF29" s="109"/>
      <c r="AG29" s="176">
        <v>0</v>
      </c>
      <c r="AH29" s="177"/>
      <c r="AI29" s="177"/>
      <c r="AJ29" s="178"/>
      <c r="AK29" s="64">
        <v>0</v>
      </c>
    </row>
    <row r="30" spans="1:37" s="2" customFormat="1" ht="19.5" customHeight="1">
      <c r="A30" s="125" t="s">
        <v>83</v>
      </c>
      <c r="B30" s="143"/>
      <c r="C30" s="140" t="s">
        <v>449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2"/>
      <c r="AC30" s="127" t="s">
        <v>450</v>
      </c>
      <c r="AD30" s="128"/>
      <c r="AE30" s="128"/>
      <c r="AF30" s="128"/>
      <c r="AG30" s="188">
        <f>SUM(AG23,AG28,AG29)</f>
        <v>5739</v>
      </c>
      <c r="AH30" s="189"/>
      <c r="AI30" s="189"/>
      <c r="AJ30" s="190"/>
      <c r="AK30" s="65">
        <f>SUM(AK23)</f>
        <v>11308</v>
      </c>
    </row>
    <row r="32" spans="1:37">
      <c r="A32" s="320" t="s">
        <v>575</v>
      </c>
      <c r="B32" s="320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0"/>
      <c r="AG32" s="320"/>
      <c r="AH32" s="320"/>
      <c r="AI32" s="320"/>
      <c r="AJ32" s="320"/>
      <c r="AK32" s="320"/>
    </row>
  </sheetData>
  <mergeCells count="112">
    <mergeCell ref="A32:AK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G26:AJ26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6:B26"/>
    <mergeCell ref="C26:AB26"/>
    <mergeCell ref="AC26:AF26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3:B13"/>
    <mergeCell ref="C13:AB13"/>
    <mergeCell ref="AC13:AF13"/>
    <mergeCell ref="AG13:AJ13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9:B9"/>
    <mergeCell ref="C9:AB9"/>
    <mergeCell ref="AC9:AF9"/>
    <mergeCell ref="AG9:AJ9"/>
    <mergeCell ref="A10:B10"/>
    <mergeCell ref="C10:AB10"/>
    <mergeCell ref="AC10:AF10"/>
    <mergeCell ref="AG10:AJ10"/>
    <mergeCell ref="A7:B7"/>
    <mergeCell ref="C7:AB7"/>
    <mergeCell ref="AC7:AF7"/>
    <mergeCell ref="AG7:AJ7"/>
    <mergeCell ref="A8:B8"/>
    <mergeCell ref="C8:AB8"/>
    <mergeCell ref="AC8:AF8"/>
    <mergeCell ref="AG8:AJ8"/>
    <mergeCell ref="A1:AL1"/>
    <mergeCell ref="A3:AL3"/>
    <mergeCell ref="A5:B5"/>
    <mergeCell ref="C5:AB5"/>
    <mergeCell ref="AC5:AF5"/>
    <mergeCell ref="AG5:AJ5"/>
    <mergeCell ref="A6:B6"/>
    <mergeCell ref="C6:AB6"/>
    <mergeCell ref="AC6:AF6"/>
    <mergeCell ref="AG6:AJ6"/>
    <mergeCell ref="A4:B4"/>
    <mergeCell ref="C4:AB4"/>
    <mergeCell ref="AC4:AF4"/>
    <mergeCell ref="AG4:AJ4"/>
    <mergeCell ref="A2:AL2"/>
  </mergeCells>
  <printOptions horizontalCentered="1"/>
  <pageMargins left="0.59055118110236227" right="0.70866141732283472" top="0.74803149606299213" bottom="0.74803149606299213" header="0.31496062992125984" footer="0.31496062992125984"/>
  <pageSetup paperSize="9" scale="9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0"/>
  <sheetViews>
    <sheetView view="pageBreakPreview" zoomScale="170" zoomScaleSheetLayoutView="170" workbookViewId="0">
      <selection activeCell="A10" sqref="A10:H10"/>
    </sheetView>
  </sheetViews>
  <sheetFormatPr defaultRowHeight="11.25"/>
  <cols>
    <col min="1" max="16384" width="9.140625" style="4"/>
  </cols>
  <sheetData>
    <row r="1" spans="1:35" s="8" customFormat="1" ht="24" customHeight="1">
      <c r="A1" s="191" t="s">
        <v>576</v>
      </c>
      <c r="B1" s="192"/>
      <c r="C1" s="192"/>
      <c r="D1" s="192"/>
      <c r="E1" s="192"/>
      <c r="F1" s="192"/>
      <c r="G1" s="192"/>
      <c r="H1" s="192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5" s="8" customFormat="1" ht="24" customHeight="1">
      <c r="A2" s="192"/>
      <c r="B2" s="192"/>
      <c r="C2" s="192"/>
      <c r="D2" s="192"/>
      <c r="E2" s="192"/>
      <c r="F2" s="192"/>
      <c r="G2" s="192"/>
      <c r="H2" s="19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1:35" s="8" customFormat="1" ht="24" customHeight="1">
      <c r="A3" s="80"/>
      <c r="B3" s="80"/>
      <c r="C3" s="80"/>
      <c r="D3" s="80"/>
      <c r="E3" s="80"/>
      <c r="F3" s="80"/>
      <c r="G3" s="80"/>
      <c r="H3" s="80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</row>
    <row r="4" spans="1:35">
      <c r="A4" s="193" t="s">
        <v>494</v>
      </c>
      <c r="B4" s="193"/>
      <c r="C4" s="193"/>
      <c r="D4" s="193"/>
      <c r="E4" s="193"/>
      <c r="F4" s="193"/>
      <c r="G4" s="193"/>
      <c r="H4" s="193"/>
    </row>
    <row r="6" spans="1:35">
      <c r="A6" s="16" t="s">
        <v>451</v>
      </c>
      <c r="B6" s="194" t="s">
        <v>1</v>
      </c>
      <c r="C6" s="194"/>
      <c r="D6" s="194"/>
      <c r="E6" s="194"/>
      <c r="F6" s="16"/>
      <c r="G6" s="194" t="s">
        <v>452</v>
      </c>
      <c r="H6" s="194"/>
    </row>
    <row r="7" spans="1:35">
      <c r="A7" s="14" t="s">
        <v>7</v>
      </c>
      <c r="B7" s="195" t="s">
        <v>454</v>
      </c>
      <c r="C7" s="196"/>
      <c r="D7" s="196"/>
      <c r="E7" s="196"/>
      <c r="F7" s="197"/>
      <c r="G7" s="199">
        <v>0</v>
      </c>
      <c r="H7" s="200"/>
    </row>
    <row r="8" spans="1:35">
      <c r="A8" s="14" t="s">
        <v>8</v>
      </c>
      <c r="B8" s="198" t="s">
        <v>453</v>
      </c>
      <c r="C8" s="198"/>
      <c r="D8" s="198"/>
      <c r="E8" s="198"/>
      <c r="F8" s="198"/>
      <c r="G8" s="201">
        <v>9</v>
      </c>
      <c r="H8" s="201"/>
    </row>
    <row r="9" spans="1:35">
      <c r="A9" s="9"/>
    </row>
    <row r="10" spans="1:35">
      <c r="A10" s="323" t="s">
        <v>577</v>
      </c>
      <c r="B10" s="323"/>
      <c r="C10" s="323"/>
      <c r="D10" s="323"/>
      <c r="E10" s="323"/>
      <c r="F10" s="323"/>
      <c r="G10" s="323"/>
      <c r="H10" s="323"/>
    </row>
  </sheetData>
  <mergeCells count="10">
    <mergeCell ref="A10:H10"/>
    <mergeCell ref="A1:H1"/>
    <mergeCell ref="A4:H4"/>
    <mergeCell ref="B6:E6"/>
    <mergeCell ref="B7:F7"/>
    <mergeCell ref="B8:F8"/>
    <mergeCell ref="G7:H7"/>
    <mergeCell ref="G8:H8"/>
    <mergeCell ref="G6:H6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0"/>
  <sheetViews>
    <sheetView view="pageBreakPreview" topLeftCell="A18" zoomScale="170" zoomScaleSheetLayoutView="170" workbookViewId="0">
      <selection activeCell="A29" sqref="A29:S29"/>
    </sheetView>
  </sheetViews>
  <sheetFormatPr defaultRowHeight="11.25"/>
  <cols>
    <col min="1" max="1" width="4.7109375" style="17" customWidth="1"/>
    <col min="2" max="2" width="4.85546875" style="17" customWidth="1"/>
    <col min="3" max="7" width="4.7109375" style="17" customWidth="1"/>
    <col min="8" max="8" width="5.28515625" style="17" customWidth="1"/>
    <col min="9" max="9" width="4.7109375" style="17" customWidth="1"/>
    <col min="10" max="10" width="2.42578125" style="17" customWidth="1"/>
    <col min="11" max="11" width="4.7109375" style="17" hidden="1" customWidth="1"/>
    <col min="12" max="12" width="4.5703125" style="17" hidden="1" customWidth="1"/>
    <col min="13" max="16" width="4.7109375" style="17" customWidth="1"/>
    <col min="17" max="17" width="1" style="17" customWidth="1"/>
    <col min="18" max="18" width="1.42578125" style="17" customWidth="1"/>
    <col min="19" max="19" width="11.42578125" style="17" customWidth="1"/>
    <col min="20" max="248" width="9.140625" style="17"/>
    <col min="249" max="249" width="4.7109375" style="17" customWidth="1"/>
    <col min="250" max="250" width="4.85546875" style="17" customWidth="1"/>
    <col min="251" max="255" width="4.7109375" style="17" customWidth="1"/>
    <col min="256" max="256" width="5.28515625" style="17" customWidth="1"/>
    <col min="257" max="259" width="4.7109375" style="17" customWidth="1"/>
    <col min="260" max="260" width="4.5703125" style="17" customWidth="1"/>
    <col min="261" max="267" width="4.7109375" style="17" customWidth="1"/>
    <col min="268" max="268" width="4.5703125" style="17" customWidth="1"/>
    <col min="269" max="272" width="4.7109375" style="17" customWidth="1"/>
    <col min="273" max="273" width="4.85546875" style="17" customWidth="1"/>
    <col min="274" max="274" width="6.140625" style="17" customWidth="1"/>
    <col min="275" max="504" width="9.140625" style="17"/>
    <col min="505" max="505" width="4.7109375" style="17" customWidth="1"/>
    <col min="506" max="506" width="4.85546875" style="17" customWidth="1"/>
    <col min="507" max="511" width="4.7109375" style="17" customWidth="1"/>
    <col min="512" max="512" width="5.28515625" style="17" customWidth="1"/>
    <col min="513" max="515" width="4.7109375" style="17" customWidth="1"/>
    <col min="516" max="516" width="4.5703125" style="17" customWidth="1"/>
    <col min="517" max="523" width="4.7109375" style="17" customWidth="1"/>
    <col min="524" max="524" width="4.5703125" style="17" customWidth="1"/>
    <col min="525" max="528" width="4.7109375" style="17" customWidth="1"/>
    <col min="529" max="529" width="4.85546875" style="17" customWidth="1"/>
    <col min="530" max="530" width="6.140625" style="17" customWidth="1"/>
    <col min="531" max="760" width="9.140625" style="17"/>
    <col min="761" max="761" width="4.7109375" style="17" customWidth="1"/>
    <col min="762" max="762" width="4.85546875" style="17" customWidth="1"/>
    <col min="763" max="767" width="4.7109375" style="17" customWidth="1"/>
    <col min="768" max="768" width="5.28515625" style="17" customWidth="1"/>
    <col min="769" max="771" width="4.7109375" style="17" customWidth="1"/>
    <col min="772" max="772" width="4.5703125" style="17" customWidth="1"/>
    <col min="773" max="779" width="4.7109375" style="17" customWidth="1"/>
    <col min="780" max="780" width="4.5703125" style="17" customWidth="1"/>
    <col min="781" max="784" width="4.7109375" style="17" customWidth="1"/>
    <col min="785" max="785" width="4.85546875" style="17" customWidth="1"/>
    <col min="786" max="786" width="6.140625" style="17" customWidth="1"/>
    <col min="787" max="1016" width="9.140625" style="17"/>
    <col min="1017" max="1017" width="4.7109375" style="17" customWidth="1"/>
    <col min="1018" max="1018" width="4.85546875" style="17" customWidth="1"/>
    <col min="1019" max="1023" width="4.7109375" style="17" customWidth="1"/>
    <col min="1024" max="1024" width="5.28515625" style="17" customWidth="1"/>
    <col min="1025" max="1027" width="4.7109375" style="17" customWidth="1"/>
    <col min="1028" max="1028" width="4.5703125" style="17" customWidth="1"/>
    <col min="1029" max="1035" width="4.7109375" style="17" customWidth="1"/>
    <col min="1036" max="1036" width="4.5703125" style="17" customWidth="1"/>
    <col min="1037" max="1040" width="4.7109375" style="17" customWidth="1"/>
    <col min="1041" max="1041" width="4.85546875" style="17" customWidth="1"/>
    <col min="1042" max="1042" width="6.140625" style="17" customWidth="1"/>
    <col min="1043" max="1272" width="9.140625" style="17"/>
    <col min="1273" max="1273" width="4.7109375" style="17" customWidth="1"/>
    <col min="1274" max="1274" width="4.85546875" style="17" customWidth="1"/>
    <col min="1275" max="1279" width="4.7109375" style="17" customWidth="1"/>
    <col min="1280" max="1280" width="5.28515625" style="17" customWidth="1"/>
    <col min="1281" max="1283" width="4.7109375" style="17" customWidth="1"/>
    <col min="1284" max="1284" width="4.5703125" style="17" customWidth="1"/>
    <col min="1285" max="1291" width="4.7109375" style="17" customWidth="1"/>
    <col min="1292" max="1292" width="4.5703125" style="17" customWidth="1"/>
    <col min="1293" max="1296" width="4.7109375" style="17" customWidth="1"/>
    <col min="1297" max="1297" width="4.85546875" style="17" customWidth="1"/>
    <col min="1298" max="1298" width="6.140625" style="17" customWidth="1"/>
    <col min="1299" max="1528" width="9.140625" style="17"/>
    <col min="1529" max="1529" width="4.7109375" style="17" customWidth="1"/>
    <col min="1530" max="1530" width="4.85546875" style="17" customWidth="1"/>
    <col min="1531" max="1535" width="4.7109375" style="17" customWidth="1"/>
    <col min="1536" max="1536" width="5.28515625" style="17" customWidth="1"/>
    <col min="1537" max="1539" width="4.7109375" style="17" customWidth="1"/>
    <col min="1540" max="1540" width="4.5703125" style="17" customWidth="1"/>
    <col min="1541" max="1547" width="4.7109375" style="17" customWidth="1"/>
    <col min="1548" max="1548" width="4.5703125" style="17" customWidth="1"/>
    <col min="1549" max="1552" width="4.7109375" style="17" customWidth="1"/>
    <col min="1553" max="1553" width="4.85546875" style="17" customWidth="1"/>
    <col min="1554" max="1554" width="6.140625" style="17" customWidth="1"/>
    <col min="1555" max="1784" width="9.140625" style="17"/>
    <col min="1785" max="1785" width="4.7109375" style="17" customWidth="1"/>
    <col min="1786" max="1786" width="4.85546875" style="17" customWidth="1"/>
    <col min="1787" max="1791" width="4.7109375" style="17" customWidth="1"/>
    <col min="1792" max="1792" width="5.28515625" style="17" customWidth="1"/>
    <col min="1793" max="1795" width="4.7109375" style="17" customWidth="1"/>
    <col min="1796" max="1796" width="4.5703125" style="17" customWidth="1"/>
    <col min="1797" max="1803" width="4.7109375" style="17" customWidth="1"/>
    <col min="1804" max="1804" width="4.5703125" style="17" customWidth="1"/>
    <col min="1805" max="1808" width="4.7109375" style="17" customWidth="1"/>
    <col min="1809" max="1809" width="4.85546875" style="17" customWidth="1"/>
    <col min="1810" max="1810" width="6.140625" style="17" customWidth="1"/>
    <col min="1811" max="2040" width="9.140625" style="17"/>
    <col min="2041" max="2041" width="4.7109375" style="17" customWidth="1"/>
    <col min="2042" max="2042" width="4.85546875" style="17" customWidth="1"/>
    <col min="2043" max="2047" width="4.7109375" style="17" customWidth="1"/>
    <col min="2048" max="2048" width="5.28515625" style="17" customWidth="1"/>
    <col min="2049" max="2051" width="4.7109375" style="17" customWidth="1"/>
    <col min="2052" max="2052" width="4.5703125" style="17" customWidth="1"/>
    <col min="2053" max="2059" width="4.7109375" style="17" customWidth="1"/>
    <col min="2060" max="2060" width="4.5703125" style="17" customWidth="1"/>
    <col min="2061" max="2064" width="4.7109375" style="17" customWidth="1"/>
    <col min="2065" max="2065" width="4.85546875" style="17" customWidth="1"/>
    <col min="2066" max="2066" width="6.140625" style="17" customWidth="1"/>
    <col min="2067" max="2296" width="9.140625" style="17"/>
    <col min="2297" max="2297" width="4.7109375" style="17" customWidth="1"/>
    <col min="2298" max="2298" width="4.85546875" style="17" customWidth="1"/>
    <col min="2299" max="2303" width="4.7109375" style="17" customWidth="1"/>
    <col min="2304" max="2304" width="5.28515625" style="17" customWidth="1"/>
    <col min="2305" max="2307" width="4.7109375" style="17" customWidth="1"/>
    <col min="2308" max="2308" width="4.5703125" style="17" customWidth="1"/>
    <col min="2309" max="2315" width="4.7109375" style="17" customWidth="1"/>
    <col min="2316" max="2316" width="4.5703125" style="17" customWidth="1"/>
    <col min="2317" max="2320" width="4.7109375" style="17" customWidth="1"/>
    <col min="2321" max="2321" width="4.85546875" style="17" customWidth="1"/>
    <col min="2322" max="2322" width="6.140625" style="17" customWidth="1"/>
    <col min="2323" max="2552" width="9.140625" style="17"/>
    <col min="2553" max="2553" width="4.7109375" style="17" customWidth="1"/>
    <col min="2554" max="2554" width="4.85546875" style="17" customWidth="1"/>
    <col min="2555" max="2559" width="4.7109375" style="17" customWidth="1"/>
    <col min="2560" max="2560" width="5.28515625" style="17" customWidth="1"/>
    <col min="2561" max="2563" width="4.7109375" style="17" customWidth="1"/>
    <col min="2564" max="2564" width="4.5703125" style="17" customWidth="1"/>
    <col min="2565" max="2571" width="4.7109375" style="17" customWidth="1"/>
    <col min="2572" max="2572" width="4.5703125" style="17" customWidth="1"/>
    <col min="2573" max="2576" width="4.7109375" style="17" customWidth="1"/>
    <col min="2577" max="2577" width="4.85546875" style="17" customWidth="1"/>
    <col min="2578" max="2578" width="6.140625" style="17" customWidth="1"/>
    <col min="2579" max="2808" width="9.140625" style="17"/>
    <col min="2809" max="2809" width="4.7109375" style="17" customWidth="1"/>
    <col min="2810" max="2810" width="4.85546875" style="17" customWidth="1"/>
    <col min="2811" max="2815" width="4.7109375" style="17" customWidth="1"/>
    <col min="2816" max="2816" width="5.28515625" style="17" customWidth="1"/>
    <col min="2817" max="2819" width="4.7109375" style="17" customWidth="1"/>
    <col min="2820" max="2820" width="4.5703125" style="17" customWidth="1"/>
    <col min="2821" max="2827" width="4.7109375" style="17" customWidth="1"/>
    <col min="2828" max="2828" width="4.5703125" style="17" customWidth="1"/>
    <col min="2829" max="2832" width="4.7109375" style="17" customWidth="1"/>
    <col min="2833" max="2833" width="4.85546875" style="17" customWidth="1"/>
    <col min="2834" max="2834" width="6.140625" style="17" customWidth="1"/>
    <col min="2835" max="3064" width="9.140625" style="17"/>
    <col min="3065" max="3065" width="4.7109375" style="17" customWidth="1"/>
    <col min="3066" max="3066" width="4.85546875" style="17" customWidth="1"/>
    <col min="3067" max="3071" width="4.7109375" style="17" customWidth="1"/>
    <col min="3072" max="3072" width="5.28515625" style="17" customWidth="1"/>
    <col min="3073" max="3075" width="4.7109375" style="17" customWidth="1"/>
    <col min="3076" max="3076" width="4.5703125" style="17" customWidth="1"/>
    <col min="3077" max="3083" width="4.7109375" style="17" customWidth="1"/>
    <col min="3084" max="3084" width="4.5703125" style="17" customWidth="1"/>
    <col min="3085" max="3088" width="4.7109375" style="17" customWidth="1"/>
    <col min="3089" max="3089" width="4.85546875" style="17" customWidth="1"/>
    <col min="3090" max="3090" width="6.140625" style="17" customWidth="1"/>
    <col min="3091" max="3320" width="9.140625" style="17"/>
    <col min="3321" max="3321" width="4.7109375" style="17" customWidth="1"/>
    <col min="3322" max="3322" width="4.85546875" style="17" customWidth="1"/>
    <col min="3323" max="3327" width="4.7109375" style="17" customWidth="1"/>
    <col min="3328" max="3328" width="5.28515625" style="17" customWidth="1"/>
    <col min="3329" max="3331" width="4.7109375" style="17" customWidth="1"/>
    <col min="3332" max="3332" width="4.5703125" style="17" customWidth="1"/>
    <col min="3333" max="3339" width="4.7109375" style="17" customWidth="1"/>
    <col min="3340" max="3340" width="4.5703125" style="17" customWidth="1"/>
    <col min="3341" max="3344" width="4.7109375" style="17" customWidth="1"/>
    <col min="3345" max="3345" width="4.85546875" style="17" customWidth="1"/>
    <col min="3346" max="3346" width="6.140625" style="17" customWidth="1"/>
    <col min="3347" max="3576" width="9.140625" style="17"/>
    <col min="3577" max="3577" width="4.7109375" style="17" customWidth="1"/>
    <col min="3578" max="3578" width="4.85546875" style="17" customWidth="1"/>
    <col min="3579" max="3583" width="4.7109375" style="17" customWidth="1"/>
    <col min="3584" max="3584" width="5.28515625" style="17" customWidth="1"/>
    <col min="3585" max="3587" width="4.7109375" style="17" customWidth="1"/>
    <col min="3588" max="3588" width="4.5703125" style="17" customWidth="1"/>
    <col min="3589" max="3595" width="4.7109375" style="17" customWidth="1"/>
    <col min="3596" max="3596" width="4.5703125" style="17" customWidth="1"/>
    <col min="3597" max="3600" width="4.7109375" style="17" customWidth="1"/>
    <col min="3601" max="3601" width="4.85546875" style="17" customWidth="1"/>
    <col min="3602" max="3602" width="6.140625" style="17" customWidth="1"/>
    <col min="3603" max="3832" width="9.140625" style="17"/>
    <col min="3833" max="3833" width="4.7109375" style="17" customWidth="1"/>
    <col min="3834" max="3834" width="4.85546875" style="17" customWidth="1"/>
    <col min="3835" max="3839" width="4.7109375" style="17" customWidth="1"/>
    <col min="3840" max="3840" width="5.28515625" style="17" customWidth="1"/>
    <col min="3841" max="3843" width="4.7109375" style="17" customWidth="1"/>
    <col min="3844" max="3844" width="4.5703125" style="17" customWidth="1"/>
    <col min="3845" max="3851" width="4.7109375" style="17" customWidth="1"/>
    <col min="3852" max="3852" width="4.5703125" style="17" customWidth="1"/>
    <col min="3853" max="3856" width="4.7109375" style="17" customWidth="1"/>
    <col min="3857" max="3857" width="4.85546875" style="17" customWidth="1"/>
    <col min="3858" max="3858" width="6.140625" style="17" customWidth="1"/>
    <col min="3859" max="4088" width="9.140625" style="17"/>
    <col min="4089" max="4089" width="4.7109375" style="17" customWidth="1"/>
    <col min="4090" max="4090" width="4.85546875" style="17" customWidth="1"/>
    <col min="4091" max="4095" width="4.7109375" style="17" customWidth="1"/>
    <col min="4096" max="4096" width="5.28515625" style="17" customWidth="1"/>
    <col min="4097" max="4099" width="4.7109375" style="17" customWidth="1"/>
    <col min="4100" max="4100" width="4.5703125" style="17" customWidth="1"/>
    <col min="4101" max="4107" width="4.7109375" style="17" customWidth="1"/>
    <col min="4108" max="4108" width="4.5703125" style="17" customWidth="1"/>
    <col min="4109" max="4112" width="4.7109375" style="17" customWidth="1"/>
    <col min="4113" max="4113" width="4.85546875" style="17" customWidth="1"/>
    <col min="4114" max="4114" width="6.140625" style="17" customWidth="1"/>
    <col min="4115" max="4344" width="9.140625" style="17"/>
    <col min="4345" max="4345" width="4.7109375" style="17" customWidth="1"/>
    <col min="4346" max="4346" width="4.85546875" style="17" customWidth="1"/>
    <col min="4347" max="4351" width="4.7109375" style="17" customWidth="1"/>
    <col min="4352" max="4352" width="5.28515625" style="17" customWidth="1"/>
    <col min="4353" max="4355" width="4.7109375" style="17" customWidth="1"/>
    <col min="4356" max="4356" width="4.5703125" style="17" customWidth="1"/>
    <col min="4357" max="4363" width="4.7109375" style="17" customWidth="1"/>
    <col min="4364" max="4364" width="4.5703125" style="17" customWidth="1"/>
    <col min="4365" max="4368" width="4.7109375" style="17" customWidth="1"/>
    <col min="4369" max="4369" width="4.85546875" style="17" customWidth="1"/>
    <col min="4370" max="4370" width="6.140625" style="17" customWidth="1"/>
    <col min="4371" max="4600" width="9.140625" style="17"/>
    <col min="4601" max="4601" width="4.7109375" style="17" customWidth="1"/>
    <col min="4602" max="4602" width="4.85546875" style="17" customWidth="1"/>
    <col min="4603" max="4607" width="4.7109375" style="17" customWidth="1"/>
    <col min="4608" max="4608" width="5.28515625" style="17" customWidth="1"/>
    <col min="4609" max="4611" width="4.7109375" style="17" customWidth="1"/>
    <col min="4612" max="4612" width="4.5703125" style="17" customWidth="1"/>
    <col min="4613" max="4619" width="4.7109375" style="17" customWidth="1"/>
    <col min="4620" max="4620" width="4.5703125" style="17" customWidth="1"/>
    <col min="4621" max="4624" width="4.7109375" style="17" customWidth="1"/>
    <col min="4625" max="4625" width="4.85546875" style="17" customWidth="1"/>
    <col min="4626" max="4626" width="6.140625" style="17" customWidth="1"/>
    <col min="4627" max="4856" width="9.140625" style="17"/>
    <col min="4857" max="4857" width="4.7109375" style="17" customWidth="1"/>
    <col min="4858" max="4858" width="4.85546875" style="17" customWidth="1"/>
    <col min="4859" max="4863" width="4.7109375" style="17" customWidth="1"/>
    <col min="4864" max="4864" width="5.28515625" style="17" customWidth="1"/>
    <col min="4865" max="4867" width="4.7109375" style="17" customWidth="1"/>
    <col min="4868" max="4868" width="4.5703125" style="17" customWidth="1"/>
    <col min="4869" max="4875" width="4.7109375" style="17" customWidth="1"/>
    <col min="4876" max="4876" width="4.5703125" style="17" customWidth="1"/>
    <col min="4877" max="4880" width="4.7109375" style="17" customWidth="1"/>
    <col min="4881" max="4881" width="4.85546875" style="17" customWidth="1"/>
    <col min="4882" max="4882" width="6.140625" style="17" customWidth="1"/>
    <col min="4883" max="5112" width="9.140625" style="17"/>
    <col min="5113" max="5113" width="4.7109375" style="17" customWidth="1"/>
    <col min="5114" max="5114" width="4.85546875" style="17" customWidth="1"/>
    <col min="5115" max="5119" width="4.7109375" style="17" customWidth="1"/>
    <col min="5120" max="5120" width="5.28515625" style="17" customWidth="1"/>
    <col min="5121" max="5123" width="4.7109375" style="17" customWidth="1"/>
    <col min="5124" max="5124" width="4.5703125" style="17" customWidth="1"/>
    <col min="5125" max="5131" width="4.7109375" style="17" customWidth="1"/>
    <col min="5132" max="5132" width="4.5703125" style="17" customWidth="1"/>
    <col min="5133" max="5136" width="4.7109375" style="17" customWidth="1"/>
    <col min="5137" max="5137" width="4.85546875" style="17" customWidth="1"/>
    <col min="5138" max="5138" width="6.140625" style="17" customWidth="1"/>
    <col min="5139" max="5368" width="9.140625" style="17"/>
    <col min="5369" max="5369" width="4.7109375" style="17" customWidth="1"/>
    <col min="5370" max="5370" width="4.85546875" style="17" customWidth="1"/>
    <col min="5371" max="5375" width="4.7109375" style="17" customWidth="1"/>
    <col min="5376" max="5376" width="5.28515625" style="17" customWidth="1"/>
    <col min="5377" max="5379" width="4.7109375" style="17" customWidth="1"/>
    <col min="5380" max="5380" width="4.5703125" style="17" customWidth="1"/>
    <col min="5381" max="5387" width="4.7109375" style="17" customWidth="1"/>
    <col min="5388" max="5388" width="4.5703125" style="17" customWidth="1"/>
    <col min="5389" max="5392" width="4.7109375" style="17" customWidth="1"/>
    <col min="5393" max="5393" width="4.85546875" style="17" customWidth="1"/>
    <col min="5394" max="5394" width="6.140625" style="17" customWidth="1"/>
    <col min="5395" max="5624" width="9.140625" style="17"/>
    <col min="5625" max="5625" width="4.7109375" style="17" customWidth="1"/>
    <col min="5626" max="5626" width="4.85546875" style="17" customWidth="1"/>
    <col min="5627" max="5631" width="4.7109375" style="17" customWidth="1"/>
    <col min="5632" max="5632" width="5.28515625" style="17" customWidth="1"/>
    <col min="5633" max="5635" width="4.7109375" style="17" customWidth="1"/>
    <col min="5636" max="5636" width="4.5703125" style="17" customWidth="1"/>
    <col min="5637" max="5643" width="4.7109375" style="17" customWidth="1"/>
    <col min="5644" max="5644" width="4.5703125" style="17" customWidth="1"/>
    <col min="5645" max="5648" width="4.7109375" style="17" customWidth="1"/>
    <col min="5649" max="5649" width="4.85546875" style="17" customWidth="1"/>
    <col min="5650" max="5650" width="6.140625" style="17" customWidth="1"/>
    <col min="5651" max="5880" width="9.140625" style="17"/>
    <col min="5881" max="5881" width="4.7109375" style="17" customWidth="1"/>
    <col min="5882" max="5882" width="4.85546875" style="17" customWidth="1"/>
    <col min="5883" max="5887" width="4.7109375" style="17" customWidth="1"/>
    <col min="5888" max="5888" width="5.28515625" style="17" customWidth="1"/>
    <col min="5889" max="5891" width="4.7109375" style="17" customWidth="1"/>
    <col min="5892" max="5892" width="4.5703125" style="17" customWidth="1"/>
    <col min="5893" max="5899" width="4.7109375" style="17" customWidth="1"/>
    <col min="5900" max="5900" width="4.5703125" style="17" customWidth="1"/>
    <col min="5901" max="5904" width="4.7109375" style="17" customWidth="1"/>
    <col min="5905" max="5905" width="4.85546875" style="17" customWidth="1"/>
    <col min="5906" max="5906" width="6.140625" style="17" customWidth="1"/>
    <col min="5907" max="6136" width="9.140625" style="17"/>
    <col min="6137" max="6137" width="4.7109375" style="17" customWidth="1"/>
    <col min="6138" max="6138" width="4.85546875" style="17" customWidth="1"/>
    <col min="6139" max="6143" width="4.7109375" style="17" customWidth="1"/>
    <col min="6144" max="6144" width="5.28515625" style="17" customWidth="1"/>
    <col min="6145" max="6147" width="4.7109375" style="17" customWidth="1"/>
    <col min="6148" max="6148" width="4.5703125" style="17" customWidth="1"/>
    <col min="6149" max="6155" width="4.7109375" style="17" customWidth="1"/>
    <col min="6156" max="6156" width="4.5703125" style="17" customWidth="1"/>
    <col min="6157" max="6160" width="4.7109375" style="17" customWidth="1"/>
    <col min="6161" max="6161" width="4.85546875" style="17" customWidth="1"/>
    <col min="6162" max="6162" width="6.140625" style="17" customWidth="1"/>
    <col min="6163" max="6392" width="9.140625" style="17"/>
    <col min="6393" max="6393" width="4.7109375" style="17" customWidth="1"/>
    <col min="6394" max="6394" width="4.85546875" style="17" customWidth="1"/>
    <col min="6395" max="6399" width="4.7109375" style="17" customWidth="1"/>
    <col min="6400" max="6400" width="5.28515625" style="17" customWidth="1"/>
    <col min="6401" max="6403" width="4.7109375" style="17" customWidth="1"/>
    <col min="6404" max="6404" width="4.5703125" style="17" customWidth="1"/>
    <col min="6405" max="6411" width="4.7109375" style="17" customWidth="1"/>
    <col min="6412" max="6412" width="4.5703125" style="17" customWidth="1"/>
    <col min="6413" max="6416" width="4.7109375" style="17" customWidth="1"/>
    <col min="6417" max="6417" width="4.85546875" style="17" customWidth="1"/>
    <col min="6418" max="6418" width="6.140625" style="17" customWidth="1"/>
    <col min="6419" max="6648" width="9.140625" style="17"/>
    <col min="6649" max="6649" width="4.7109375" style="17" customWidth="1"/>
    <col min="6650" max="6650" width="4.85546875" style="17" customWidth="1"/>
    <col min="6651" max="6655" width="4.7109375" style="17" customWidth="1"/>
    <col min="6656" max="6656" width="5.28515625" style="17" customWidth="1"/>
    <col min="6657" max="6659" width="4.7109375" style="17" customWidth="1"/>
    <col min="6660" max="6660" width="4.5703125" style="17" customWidth="1"/>
    <col min="6661" max="6667" width="4.7109375" style="17" customWidth="1"/>
    <col min="6668" max="6668" width="4.5703125" style="17" customWidth="1"/>
    <col min="6669" max="6672" width="4.7109375" style="17" customWidth="1"/>
    <col min="6673" max="6673" width="4.85546875" style="17" customWidth="1"/>
    <col min="6674" max="6674" width="6.140625" style="17" customWidth="1"/>
    <col min="6675" max="6904" width="9.140625" style="17"/>
    <col min="6905" max="6905" width="4.7109375" style="17" customWidth="1"/>
    <col min="6906" max="6906" width="4.85546875" style="17" customWidth="1"/>
    <col min="6907" max="6911" width="4.7109375" style="17" customWidth="1"/>
    <col min="6912" max="6912" width="5.28515625" style="17" customWidth="1"/>
    <col min="6913" max="6915" width="4.7109375" style="17" customWidth="1"/>
    <col min="6916" max="6916" width="4.5703125" style="17" customWidth="1"/>
    <col min="6917" max="6923" width="4.7109375" style="17" customWidth="1"/>
    <col min="6924" max="6924" width="4.5703125" style="17" customWidth="1"/>
    <col min="6925" max="6928" width="4.7109375" style="17" customWidth="1"/>
    <col min="6929" max="6929" width="4.85546875" style="17" customWidth="1"/>
    <col min="6930" max="6930" width="6.140625" style="17" customWidth="1"/>
    <col min="6931" max="7160" width="9.140625" style="17"/>
    <col min="7161" max="7161" width="4.7109375" style="17" customWidth="1"/>
    <col min="7162" max="7162" width="4.85546875" style="17" customWidth="1"/>
    <col min="7163" max="7167" width="4.7109375" style="17" customWidth="1"/>
    <col min="7168" max="7168" width="5.28515625" style="17" customWidth="1"/>
    <col min="7169" max="7171" width="4.7109375" style="17" customWidth="1"/>
    <col min="7172" max="7172" width="4.5703125" style="17" customWidth="1"/>
    <col min="7173" max="7179" width="4.7109375" style="17" customWidth="1"/>
    <col min="7180" max="7180" width="4.5703125" style="17" customWidth="1"/>
    <col min="7181" max="7184" width="4.7109375" style="17" customWidth="1"/>
    <col min="7185" max="7185" width="4.85546875" style="17" customWidth="1"/>
    <col min="7186" max="7186" width="6.140625" style="17" customWidth="1"/>
    <col min="7187" max="7416" width="9.140625" style="17"/>
    <col min="7417" max="7417" width="4.7109375" style="17" customWidth="1"/>
    <col min="7418" max="7418" width="4.85546875" style="17" customWidth="1"/>
    <col min="7419" max="7423" width="4.7109375" style="17" customWidth="1"/>
    <col min="7424" max="7424" width="5.28515625" style="17" customWidth="1"/>
    <col min="7425" max="7427" width="4.7109375" style="17" customWidth="1"/>
    <col min="7428" max="7428" width="4.5703125" style="17" customWidth="1"/>
    <col min="7429" max="7435" width="4.7109375" style="17" customWidth="1"/>
    <col min="7436" max="7436" width="4.5703125" style="17" customWidth="1"/>
    <col min="7437" max="7440" width="4.7109375" style="17" customWidth="1"/>
    <col min="7441" max="7441" width="4.85546875" style="17" customWidth="1"/>
    <col min="7442" max="7442" width="6.140625" style="17" customWidth="1"/>
    <col min="7443" max="7672" width="9.140625" style="17"/>
    <col min="7673" max="7673" width="4.7109375" style="17" customWidth="1"/>
    <col min="7674" max="7674" width="4.85546875" style="17" customWidth="1"/>
    <col min="7675" max="7679" width="4.7109375" style="17" customWidth="1"/>
    <col min="7680" max="7680" width="5.28515625" style="17" customWidth="1"/>
    <col min="7681" max="7683" width="4.7109375" style="17" customWidth="1"/>
    <col min="7684" max="7684" width="4.5703125" style="17" customWidth="1"/>
    <col min="7685" max="7691" width="4.7109375" style="17" customWidth="1"/>
    <col min="7692" max="7692" width="4.5703125" style="17" customWidth="1"/>
    <col min="7693" max="7696" width="4.7109375" style="17" customWidth="1"/>
    <col min="7697" max="7697" width="4.85546875" style="17" customWidth="1"/>
    <col min="7698" max="7698" width="6.140625" style="17" customWidth="1"/>
    <col min="7699" max="7928" width="9.140625" style="17"/>
    <col min="7929" max="7929" width="4.7109375" style="17" customWidth="1"/>
    <col min="7930" max="7930" width="4.85546875" style="17" customWidth="1"/>
    <col min="7931" max="7935" width="4.7109375" style="17" customWidth="1"/>
    <col min="7936" max="7936" width="5.28515625" style="17" customWidth="1"/>
    <col min="7937" max="7939" width="4.7109375" style="17" customWidth="1"/>
    <col min="7940" max="7940" width="4.5703125" style="17" customWidth="1"/>
    <col min="7941" max="7947" width="4.7109375" style="17" customWidth="1"/>
    <col min="7948" max="7948" width="4.5703125" style="17" customWidth="1"/>
    <col min="7949" max="7952" width="4.7109375" style="17" customWidth="1"/>
    <col min="7953" max="7953" width="4.85546875" style="17" customWidth="1"/>
    <col min="7954" max="7954" width="6.140625" style="17" customWidth="1"/>
    <col min="7955" max="8184" width="9.140625" style="17"/>
    <col min="8185" max="8185" width="4.7109375" style="17" customWidth="1"/>
    <col min="8186" max="8186" width="4.85546875" style="17" customWidth="1"/>
    <col min="8187" max="8191" width="4.7109375" style="17" customWidth="1"/>
    <col min="8192" max="8192" width="5.28515625" style="17" customWidth="1"/>
    <col min="8193" max="8195" width="4.7109375" style="17" customWidth="1"/>
    <col min="8196" max="8196" width="4.5703125" style="17" customWidth="1"/>
    <col min="8197" max="8203" width="4.7109375" style="17" customWidth="1"/>
    <col min="8204" max="8204" width="4.5703125" style="17" customWidth="1"/>
    <col min="8205" max="8208" width="4.7109375" style="17" customWidth="1"/>
    <col min="8209" max="8209" width="4.85546875" style="17" customWidth="1"/>
    <col min="8210" max="8210" width="6.140625" style="17" customWidth="1"/>
    <col min="8211" max="8440" width="9.140625" style="17"/>
    <col min="8441" max="8441" width="4.7109375" style="17" customWidth="1"/>
    <col min="8442" max="8442" width="4.85546875" style="17" customWidth="1"/>
    <col min="8443" max="8447" width="4.7109375" style="17" customWidth="1"/>
    <col min="8448" max="8448" width="5.28515625" style="17" customWidth="1"/>
    <col min="8449" max="8451" width="4.7109375" style="17" customWidth="1"/>
    <col min="8452" max="8452" width="4.5703125" style="17" customWidth="1"/>
    <col min="8453" max="8459" width="4.7109375" style="17" customWidth="1"/>
    <col min="8460" max="8460" width="4.5703125" style="17" customWidth="1"/>
    <col min="8461" max="8464" width="4.7109375" style="17" customWidth="1"/>
    <col min="8465" max="8465" width="4.85546875" style="17" customWidth="1"/>
    <col min="8466" max="8466" width="6.140625" style="17" customWidth="1"/>
    <col min="8467" max="8696" width="9.140625" style="17"/>
    <col min="8697" max="8697" width="4.7109375" style="17" customWidth="1"/>
    <col min="8698" max="8698" width="4.85546875" style="17" customWidth="1"/>
    <col min="8699" max="8703" width="4.7109375" style="17" customWidth="1"/>
    <col min="8704" max="8704" width="5.28515625" style="17" customWidth="1"/>
    <col min="8705" max="8707" width="4.7109375" style="17" customWidth="1"/>
    <col min="8708" max="8708" width="4.5703125" style="17" customWidth="1"/>
    <col min="8709" max="8715" width="4.7109375" style="17" customWidth="1"/>
    <col min="8716" max="8716" width="4.5703125" style="17" customWidth="1"/>
    <col min="8717" max="8720" width="4.7109375" style="17" customWidth="1"/>
    <col min="8721" max="8721" width="4.85546875" style="17" customWidth="1"/>
    <col min="8722" max="8722" width="6.140625" style="17" customWidth="1"/>
    <col min="8723" max="8952" width="9.140625" style="17"/>
    <col min="8953" max="8953" width="4.7109375" style="17" customWidth="1"/>
    <col min="8954" max="8954" width="4.85546875" style="17" customWidth="1"/>
    <col min="8955" max="8959" width="4.7109375" style="17" customWidth="1"/>
    <col min="8960" max="8960" width="5.28515625" style="17" customWidth="1"/>
    <col min="8961" max="8963" width="4.7109375" style="17" customWidth="1"/>
    <col min="8964" max="8964" width="4.5703125" style="17" customWidth="1"/>
    <col min="8965" max="8971" width="4.7109375" style="17" customWidth="1"/>
    <col min="8972" max="8972" width="4.5703125" style="17" customWidth="1"/>
    <col min="8973" max="8976" width="4.7109375" style="17" customWidth="1"/>
    <col min="8977" max="8977" width="4.85546875" style="17" customWidth="1"/>
    <col min="8978" max="8978" width="6.140625" style="17" customWidth="1"/>
    <col min="8979" max="9208" width="9.140625" style="17"/>
    <col min="9209" max="9209" width="4.7109375" style="17" customWidth="1"/>
    <col min="9210" max="9210" width="4.85546875" style="17" customWidth="1"/>
    <col min="9211" max="9215" width="4.7109375" style="17" customWidth="1"/>
    <col min="9216" max="9216" width="5.28515625" style="17" customWidth="1"/>
    <col min="9217" max="9219" width="4.7109375" style="17" customWidth="1"/>
    <col min="9220" max="9220" width="4.5703125" style="17" customWidth="1"/>
    <col min="9221" max="9227" width="4.7109375" style="17" customWidth="1"/>
    <col min="9228" max="9228" width="4.5703125" style="17" customWidth="1"/>
    <col min="9229" max="9232" width="4.7109375" style="17" customWidth="1"/>
    <col min="9233" max="9233" width="4.85546875" style="17" customWidth="1"/>
    <col min="9234" max="9234" width="6.140625" style="17" customWidth="1"/>
    <col min="9235" max="9464" width="9.140625" style="17"/>
    <col min="9465" max="9465" width="4.7109375" style="17" customWidth="1"/>
    <col min="9466" max="9466" width="4.85546875" style="17" customWidth="1"/>
    <col min="9467" max="9471" width="4.7109375" style="17" customWidth="1"/>
    <col min="9472" max="9472" width="5.28515625" style="17" customWidth="1"/>
    <col min="9473" max="9475" width="4.7109375" style="17" customWidth="1"/>
    <col min="9476" max="9476" width="4.5703125" style="17" customWidth="1"/>
    <col min="9477" max="9483" width="4.7109375" style="17" customWidth="1"/>
    <col min="9484" max="9484" width="4.5703125" style="17" customWidth="1"/>
    <col min="9485" max="9488" width="4.7109375" style="17" customWidth="1"/>
    <col min="9489" max="9489" width="4.85546875" style="17" customWidth="1"/>
    <col min="9490" max="9490" width="6.140625" style="17" customWidth="1"/>
    <col min="9491" max="9720" width="9.140625" style="17"/>
    <col min="9721" max="9721" width="4.7109375" style="17" customWidth="1"/>
    <col min="9722" max="9722" width="4.85546875" style="17" customWidth="1"/>
    <col min="9723" max="9727" width="4.7109375" style="17" customWidth="1"/>
    <col min="9728" max="9728" width="5.28515625" style="17" customWidth="1"/>
    <col min="9729" max="9731" width="4.7109375" style="17" customWidth="1"/>
    <col min="9732" max="9732" width="4.5703125" style="17" customWidth="1"/>
    <col min="9733" max="9739" width="4.7109375" style="17" customWidth="1"/>
    <col min="9740" max="9740" width="4.5703125" style="17" customWidth="1"/>
    <col min="9741" max="9744" width="4.7109375" style="17" customWidth="1"/>
    <col min="9745" max="9745" width="4.85546875" style="17" customWidth="1"/>
    <col min="9746" max="9746" width="6.140625" style="17" customWidth="1"/>
    <col min="9747" max="9976" width="9.140625" style="17"/>
    <col min="9977" max="9977" width="4.7109375" style="17" customWidth="1"/>
    <col min="9978" max="9978" width="4.85546875" style="17" customWidth="1"/>
    <col min="9979" max="9983" width="4.7109375" style="17" customWidth="1"/>
    <col min="9984" max="9984" width="5.28515625" style="17" customWidth="1"/>
    <col min="9985" max="9987" width="4.7109375" style="17" customWidth="1"/>
    <col min="9988" max="9988" width="4.5703125" style="17" customWidth="1"/>
    <col min="9989" max="9995" width="4.7109375" style="17" customWidth="1"/>
    <col min="9996" max="9996" width="4.5703125" style="17" customWidth="1"/>
    <col min="9997" max="10000" width="4.7109375" style="17" customWidth="1"/>
    <col min="10001" max="10001" width="4.85546875" style="17" customWidth="1"/>
    <col min="10002" max="10002" width="6.140625" style="17" customWidth="1"/>
    <col min="10003" max="10232" width="9.140625" style="17"/>
    <col min="10233" max="10233" width="4.7109375" style="17" customWidth="1"/>
    <col min="10234" max="10234" width="4.85546875" style="17" customWidth="1"/>
    <col min="10235" max="10239" width="4.7109375" style="17" customWidth="1"/>
    <col min="10240" max="10240" width="5.28515625" style="17" customWidth="1"/>
    <col min="10241" max="10243" width="4.7109375" style="17" customWidth="1"/>
    <col min="10244" max="10244" width="4.5703125" style="17" customWidth="1"/>
    <col min="10245" max="10251" width="4.7109375" style="17" customWidth="1"/>
    <col min="10252" max="10252" width="4.5703125" style="17" customWidth="1"/>
    <col min="10253" max="10256" width="4.7109375" style="17" customWidth="1"/>
    <col min="10257" max="10257" width="4.85546875" style="17" customWidth="1"/>
    <col min="10258" max="10258" width="6.140625" style="17" customWidth="1"/>
    <col min="10259" max="10488" width="9.140625" style="17"/>
    <col min="10489" max="10489" width="4.7109375" style="17" customWidth="1"/>
    <col min="10490" max="10490" width="4.85546875" style="17" customWidth="1"/>
    <col min="10491" max="10495" width="4.7109375" style="17" customWidth="1"/>
    <col min="10496" max="10496" width="5.28515625" style="17" customWidth="1"/>
    <col min="10497" max="10499" width="4.7109375" style="17" customWidth="1"/>
    <col min="10500" max="10500" width="4.5703125" style="17" customWidth="1"/>
    <col min="10501" max="10507" width="4.7109375" style="17" customWidth="1"/>
    <col min="10508" max="10508" width="4.5703125" style="17" customWidth="1"/>
    <col min="10509" max="10512" width="4.7109375" style="17" customWidth="1"/>
    <col min="10513" max="10513" width="4.85546875" style="17" customWidth="1"/>
    <col min="10514" max="10514" width="6.140625" style="17" customWidth="1"/>
    <col min="10515" max="10744" width="9.140625" style="17"/>
    <col min="10745" max="10745" width="4.7109375" style="17" customWidth="1"/>
    <col min="10746" max="10746" width="4.85546875" style="17" customWidth="1"/>
    <col min="10747" max="10751" width="4.7109375" style="17" customWidth="1"/>
    <col min="10752" max="10752" width="5.28515625" style="17" customWidth="1"/>
    <col min="10753" max="10755" width="4.7109375" style="17" customWidth="1"/>
    <col min="10756" max="10756" width="4.5703125" style="17" customWidth="1"/>
    <col min="10757" max="10763" width="4.7109375" style="17" customWidth="1"/>
    <col min="10764" max="10764" width="4.5703125" style="17" customWidth="1"/>
    <col min="10765" max="10768" width="4.7109375" style="17" customWidth="1"/>
    <col min="10769" max="10769" width="4.85546875" style="17" customWidth="1"/>
    <col min="10770" max="10770" width="6.140625" style="17" customWidth="1"/>
    <col min="10771" max="11000" width="9.140625" style="17"/>
    <col min="11001" max="11001" width="4.7109375" style="17" customWidth="1"/>
    <col min="11002" max="11002" width="4.85546875" style="17" customWidth="1"/>
    <col min="11003" max="11007" width="4.7109375" style="17" customWidth="1"/>
    <col min="11008" max="11008" width="5.28515625" style="17" customWidth="1"/>
    <col min="11009" max="11011" width="4.7109375" style="17" customWidth="1"/>
    <col min="11012" max="11012" width="4.5703125" style="17" customWidth="1"/>
    <col min="11013" max="11019" width="4.7109375" style="17" customWidth="1"/>
    <col min="11020" max="11020" width="4.5703125" style="17" customWidth="1"/>
    <col min="11021" max="11024" width="4.7109375" style="17" customWidth="1"/>
    <col min="11025" max="11025" width="4.85546875" style="17" customWidth="1"/>
    <col min="11026" max="11026" width="6.140625" style="17" customWidth="1"/>
    <col min="11027" max="11256" width="9.140625" style="17"/>
    <col min="11257" max="11257" width="4.7109375" style="17" customWidth="1"/>
    <col min="11258" max="11258" width="4.85546875" style="17" customWidth="1"/>
    <col min="11259" max="11263" width="4.7109375" style="17" customWidth="1"/>
    <col min="11264" max="11264" width="5.28515625" style="17" customWidth="1"/>
    <col min="11265" max="11267" width="4.7109375" style="17" customWidth="1"/>
    <col min="11268" max="11268" width="4.5703125" style="17" customWidth="1"/>
    <col min="11269" max="11275" width="4.7109375" style="17" customWidth="1"/>
    <col min="11276" max="11276" width="4.5703125" style="17" customWidth="1"/>
    <col min="11277" max="11280" width="4.7109375" style="17" customWidth="1"/>
    <col min="11281" max="11281" width="4.85546875" style="17" customWidth="1"/>
    <col min="11282" max="11282" width="6.140625" style="17" customWidth="1"/>
    <col min="11283" max="11512" width="9.140625" style="17"/>
    <col min="11513" max="11513" width="4.7109375" style="17" customWidth="1"/>
    <col min="11514" max="11514" width="4.85546875" style="17" customWidth="1"/>
    <col min="11515" max="11519" width="4.7109375" style="17" customWidth="1"/>
    <col min="11520" max="11520" width="5.28515625" style="17" customWidth="1"/>
    <col min="11521" max="11523" width="4.7109375" style="17" customWidth="1"/>
    <col min="11524" max="11524" width="4.5703125" style="17" customWidth="1"/>
    <col min="11525" max="11531" width="4.7109375" style="17" customWidth="1"/>
    <col min="11532" max="11532" width="4.5703125" style="17" customWidth="1"/>
    <col min="11533" max="11536" width="4.7109375" style="17" customWidth="1"/>
    <col min="11537" max="11537" width="4.85546875" style="17" customWidth="1"/>
    <col min="11538" max="11538" width="6.140625" style="17" customWidth="1"/>
    <col min="11539" max="11768" width="9.140625" style="17"/>
    <col min="11769" max="11769" width="4.7109375" style="17" customWidth="1"/>
    <col min="11770" max="11770" width="4.85546875" style="17" customWidth="1"/>
    <col min="11771" max="11775" width="4.7109375" style="17" customWidth="1"/>
    <col min="11776" max="11776" width="5.28515625" style="17" customWidth="1"/>
    <col min="11777" max="11779" width="4.7109375" style="17" customWidth="1"/>
    <col min="11780" max="11780" width="4.5703125" style="17" customWidth="1"/>
    <col min="11781" max="11787" width="4.7109375" style="17" customWidth="1"/>
    <col min="11788" max="11788" width="4.5703125" style="17" customWidth="1"/>
    <col min="11789" max="11792" width="4.7109375" style="17" customWidth="1"/>
    <col min="11793" max="11793" width="4.85546875" style="17" customWidth="1"/>
    <col min="11794" max="11794" width="6.140625" style="17" customWidth="1"/>
    <col min="11795" max="12024" width="9.140625" style="17"/>
    <col min="12025" max="12025" width="4.7109375" style="17" customWidth="1"/>
    <col min="12026" max="12026" width="4.85546875" style="17" customWidth="1"/>
    <col min="12027" max="12031" width="4.7109375" style="17" customWidth="1"/>
    <col min="12032" max="12032" width="5.28515625" style="17" customWidth="1"/>
    <col min="12033" max="12035" width="4.7109375" style="17" customWidth="1"/>
    <col min="12036" max="12036" width="4.5703125" style="17" customWidth="1"/>
    <col min="12037" max="12043" width="4.7109375" style="17" customWidth="1"/>
    <col min="12044" max="12044" width="4.5703125" style="17" customWidth="1"/>
    <col min="12045" max="12048" width="4.7109375" style="17" customWidth="1"/>
    <col min="12049" max="12049" width="4.85546875" style="17" customWidth="1"/>
    <col min="12050" max="12050" width="6.140625" style="17" customWidth="1"/>
    <col min="12051" max="12280" width="9.140625" style="17"/>
    <col min="12281" max="12281" width="4.7109375" style="17" customWidth="1"/>
    <col min="12282" max="12282" width="4.85546875" style="17" customWidth="1"/>
    <col min="12283" max="12287" width="4.7109375" style="17" customWidth="1"/>
    <col min="12288" max="12288" width="5.28515625" style="17" customWidth="1"/>
    <col min="12289" max="12291" width="4.7109375" style="17" customWidth="1"/>
    <col min="12292" max="12292" width="4.5703125" style="17" customWidth="1"/>
    <col min="12293" max="12299" width="4.7109375" style="17" customWidth="1"/>
    <col min="12300" max="12300" width="4.5703125" style="17" customWidth="1"/>
    <col min="12301" max="12304" width="4.7109375" style="17" customWidth="1"/>
    <col min="12305" max="12305" width="4.85546875" style="17" customWidth="1"/>
    <col min="12306" max="12306" width="6.140625" style="17" customWidth="1"/>
    <col min="12307" max="12536" width="9.140625" style="17"/>
    <col min="12537" max="12537" width="4.7109375" style="17" customWidth="1"/>
    <col min="12538" max="12538" width="4.85546875" style="17" customWidth="1"/>
    <col min="12539" max="12543" width="4.7109375" style="17" customWidth="1"/>
    <col min="12544" max="12544" width="5.28515625" style="17" customWidth="1"/>
    <col min="12545" max="12547" width="4.7109375" style="17" customWidth="1"/>
    <col min="12548" max="12548" width="4.5703125" style="17" customWidth="1"/>
    <col min="12549" max="12555" width="4.7109375" style="17" customWidth="1"/>
    <col min="12556" max="12556" width="4.5703125" style="17" customWidth="1"/>
    <col min="12557" max="12560" width="4.7109375" style="17" customWidth="1"/>
    <col min="12561" max="12561" width="4.85546875" style="17" customWidth="1"/>
    <col min="12562" max="12562" width="6.140625" style="17" customWidth="1"/>
    <col min="12563" max="12792" width="9.140625" style="17"/>
    <col min="12793" max="12793" width="4.7109375" style="17" customWidth="1"/>
    <col min="12794" max="12794" width="4.85546875" style="17" customWidth="1"/>
    <col min="12795" max="12799" width="4.7109375" style="17" customWidth="1"/>
    <col min="12800" max="12800" width="5.28515625" style="17" customWidth="1"/>
    <col min="12801" max="12803" width="4.7109375" style="17" customWidth="1"/>
    <col min="12804" max="12804" width="4.5703125" style="17" customWidth="1"/>
    <col min="12805" max="12811" width="4.7109375" style="17" customWidth="1"/>
    <col min="12812" max="12812" width="4.5703125" style="17" customWidth="1"/>
    <col min="12813" max="12816" width="4.7109375" style="17" customWidth="1"/>
    <col min="12817" max="12817" width="4.85546875" style="17" customWidth="1"/>
    <col min="12818" max="12818" width="6.140625" style="17" customWidth="1"/>
    <col min="12819" max="13048" width="9.140625" style="17"/>
    <col min="13049" max="13049" width="4.7109375" style="17" customWidth="1"/>
    <col min="13050" max="13050" width="4.85546875" style="17" customWidth="1"/>
    <col min="13051" max="13055" width="4.7109375" style="17" customWidth="1"/>
    <col min="13056" max="13056" width="5.28515625" style="17" customWidth="1"/>
    <col min="13057" max="13059" width="4.7109375" style="17" customWidth="1"/>
    <col min="13060" max="13060" width="4.5703125" style="17" customWidth="1"/>
    <col min="13061" max="13067" width="4.7109375" style="17" customWidth="1"/>
    <col min="13068" max="13068" width="4.5703125" style="17" customWidth="1"/>
    <col min="13069" max="13072" width="4.7109375" style="17" customWidth="1"/>
    <col min="13073" max="13073" width="4.85546875" style="17" customWidth="1"/>
    <col min="13074" max="13074" width="6.140625" style="17" customWidth="1"/>
    <col min="13075" max="13304" width="9.140625" style="17"/>
    <col min="13305" max="13305" width="4.7109375" style="17" customWidth="1"/>
    <col min="13306" max="13306" width="4.85546875" style="17" customWidth="1"/>
    <col min="13307" max="13311" width="4.7109375" style="17" customWidth="1"/>
    <col min="13312" max="13312" width="5.28515625" style="17" customWidth="1"/>
    <col min="13313" max="13315" width="4.7109375" style="17" customWidth="1"/>
    <col min="13316" max="13316" width="4.5703125" style="17" customWidth="1"/>
    <col min="13317" max="13323" width="4.7109375" style="17" customWidth="1"/>
    <col min="13324" max="13324" width="4.5703125" style="17" customWidth="1"/>
    <col min="13325" max="13328" width="4.7109375" style="17" customWidth="1"/>
    <col min="13329" max="13329" width="4.85546875" style="17" customWidth="1"/>
    <col min="13330" max="13330" width="6.140625" style="17" customWidth="1"/>
    <col min="13331" max="13560" width="9.140625" style="17"/>
    <col min="13561" max="13561" width="4.7109375" style="17" customWidth="1"/>
    <col min="13562" max="13562" width="4.85546875" style="17" customWidth="1"/>
    <col min="13563" max="13567" width="4.7109375" style="17" customWidth="1"/>
    <col min="13568" max="13568" width="5.28515625" style="17" customWidth="1"/>
    <col min="13569" max="13571" width="4.7109375" style="17" customWidth="1"/>
    <col min="13572" max="13572" width="4.5703125" style="17" customWidth="1"/>
    <col min="13573" max="13579" width="4.7109375" style="17" customWidth="1"/>
    <col min="13580" max="13580" width="4.5703125" style="17" customWidth="1"/>
    <col min="13581" max="13584" width="4.7109375" style="17" customWidth="1"/>
    <col min="13585" max="13585" width="4.85546875" style="17" customWidth="1"/>
    <col min="13586" max="13586" width="6.140625" style="17" customWidth="1"/>
    <col min="13587" max="13816" width="9.140625" style="17"/>
    <col min="13817" max="13817" width="4.7109375" style="17" customWidth="1"/>
    <col min="13818" max="13818" width="4.85546875" style="17" customWidth="1"/>
    <col min="13819" max="13823" width="4.7109375" style="17" customWidth="1"/>
    <col min="13824" max="13824" width="5.28515625" style="17" customWidth="1"/>
    <col min="13825" max="13827" width="4.7109375" style="17" customWidth="1"/>
    <col min="13828" max="13828" width="4.5703125" style="17" customWidth="1"/>
    <col min="13829" max="13835" width="4.7109375" style="17" customWidth="1"/>
    <col min="13836" max="13836" width="4.5703125" style="17" customWidth="1"/>
    <col min="13837" max="13840" width="4.7109375" style="17" customWidth="1"/>
    <col min="13841" max="13841" width="4.85546875" style="17" customWidth="1"/>
    <col min="13842" max="13842" width="6.140625" style="17" customWidth="1"/>
    <col min="13843" max="14072" width="9.140625" style="17"/>
    <col min="14073" max="14073" width="4.7109375" style="17" customWidth="1"/>
    <col min="14074" max="14074" width="4.85546875" style="17" customWidth="1"/>
    <col min="14075" max="14079" width="4.7109375" style="17" customWidth="1"/>
    <col min="14080" max="14080" width="5.28515625" style="17" customWidth="1"/>
    <col min="14081" max="14083" width="4.7109375" style="17" customWidth="1"/>
    <col min="14084" max="14084" width="4.5703125" style="17" customWidth="1"/>
    <col min="14085" max="14091" width="4.7109375" style="17" customWidth="1"/>
    <col min="14092" max="14092" width="4.5703125" style="17" customWidth="1"/>
    <col min="14093" max="14096" width="4.7109375" style="17" customWidth="1"/>
    <col min="14097" max="14097" width="4.85546875" style="17" customWidth="1"/>
    <col min="14098" max="14098" width="6.140625" style="17" customWidth="1"/>
    <col min="14099" max="14328" width="9.140625" style="17"/>
    <col min="14329" max="14329" width="4.7109375" style="17" customWidth="1"/>
    <col min="14330" max="14330" width="4.85546875" style="17" customWidth="1"/>
    <col min="14331" max="14335" width="4.7109375" style="17" customWidth="1"/>
    <col min="14336" max="14336" width="5.28515625" style="17" customWidth="1"/>
    <col min="14337" max="14339" width="4.7109375" style="17" customWidth="1"/>
    <col min="14340" max="14340" width="4.5703125" style="17" customWidth="1"/>
    <col min="14341" max="14347" width="4.7109375" style="17" customWidth="1"/>
    <col min="14348" max="14348" width="4.5703125" style="17" customWidth="1"/>
    <col min="14349" max="14352" width="4.7109375" style="17" customWidth="1"/>
    <col min="14353" max="14353" width="4.85546875" style="17" customWidth="1"/>
    <col min="14354" max="14354" width="6.140625" style="17" customWidth="1"/>
    <col min="14355" max="14584" width="9.140625" style="17"/>
    <col min="14585" max="14585" width="4.7109375" style="17" customWidth="1"/>
    <col min="14586" max="14586" width="4.85546875" style="17" customWidth="1"/>
    <col min="14587" max="14591" width="4.7109375" style="17" customWidth="1"/>
    <col min="14592" max="14592" width="5.28515625" style="17" customWidth="1"/>
    <col min="14593" max="14595" width="4.7109375" style="17" customWidth="1"/>
    <col min="14596" max="14596" width="4.5703125" style="17" customWidth="1"/>
    <col min="14597" max="14603" width="4.7109375" style="17" customWidth="1"/>
    <col min="14604" max="14604" width="4.5703125" style="17" customWidth="1"/>
    <col min="14605" max="14608" width="4.7109375" style="17" customWidth="1"/>
    <col min="14609" max="14609" width="4.85546875" style="17" customWidth="1"/>
    <col min="14610" max="14610" width="6.140625" style="17" customWidth="1"/>
    <col min="14611" max="14840" width="9.140625" style="17"/>
    <col min="14841" max="14841" width="4.7109375" style="17" customWidth="1"/>
    <col min="14842" max="14842" width="4.85546875" style="17" customWidth="1"/>
    <col min="14843" max="14847" width="4.7109375" style="17" customWidth="1"/>
    <col min="14848" max="14848" width="5.28515625" style="17" customWidth="1"/>
    <col min="14849" max="14851" width="4.7109375" style="17" customWidth="1"/>
    <col min="14852" max="14852" width="4.5703125" style="17" customWidth="1"/>
    <col min="14853" max="14859" width="4.7109375" style="17" customWidth="1"/>
    <col min="14860" max="14860" width="4.5703125" style="17" customWidth="1"/>
    <col min="14861" max="14864" width="4.7109375" style="17" customWidth="1"/>
    <col min="14865" max="14865" width="4.85546875" style="17" customWidth="1"/>
    <col min="14866" max="14866" width="6.140625" style="17" customWidth="1"/>
    <col min="14867" max="15096" width="9.140625" style="17"/>
    <col min="15097" max="15097" width="4.7109375" style="17" customWidth="1"/>
    <col min="15098" max="15098" width="4.85546875" style="17" customWidth="1"/>
    <col min="15099" max="15103" width="4.7109375" style="17" customWidth="1"/>
    <col min="15104" max="15104" width="5.28515625" style="17" customWidth="1"/>
    <col min="15105" max="15107" width="4.7109375" style="17" customWidth="1"/>
    <col min="15108" max="15108" width="4.5703125" style="17" customWidth="1"/>
    <col min="15109" max="15115" width="4.7109375" style="17" customWidth="1"/>
    <col min="15116" max="15116" width="4.5703125" style="17" customWidth="1"/>
    <col min="15117" max="15120" width="4.7109375" style="17" customWidth="1"/>
    <col min="15121" max="15121" width="4.85546875" style="17" customWidth="1"/>
    <col min="15122" max="15122" width="6.140625" style="17" customWidth="1"/>
    <col min="15123" max="15352" width="9.140625" style="17"/>
    <col min="15353" max="15353" width="4.7109375" style="17" customWidth="1"/>
    <col min="15354" max="15354" width="4.85546875" style="17" customWidth="1"/>
    <col min="15355" max="15359" width="4.7109375" style="17" customWidth="1"/>
    <col min="15360" max="15360" width="5.28515625" style="17" customWidth="1"/>
    <col min="15361" max="15363" width="4.7109375" style="17" customWidth="1"/>
    <col min="15364" max="15364" width="4.5703125" style="17" customWidth="1"/>
    <col min="15365" max="15371" width="4.7109375" style="17" customWidth="1"/>
    <col min="15372" max="15372" width="4.5703125" style="17" customWidth="1"/>
    <col min="15373" max="15376" width="4.7109375" style="17" customWidth="1"/>
    <col min="15377" max="15377" width="4.85546875" style="17" customWidth="1"/>
    <col min="15378" max="15378" width="6.140625" style="17" customWidth="1"/>
    <col min="15379" max="15608" width="9.140625" style="17"/>
    <col min="15609" max="15609" width="4.7109375" style="17" customWidth="1"/>
    <col min="15610" max="15610" width="4.85546875" style="17" customWidth="1"/>
    <col min="15611" max="15615" width="4.7109375" style="17" customWidth="1"/>
    <col min="15616" max="15616" width="5.28515625" style="17" customWidth="1"/>
    <col min="15617" max="15619" width="4.7109375" style="17" customWidth="1"/>
    <col min="15620" max="15620" width="4.5703125" style="17" customWidth="1"/>
    <col min="15621" max="15627" width="4.7109375" style="17" customWidth="1"/>
    <col min="15628" max="15628" width="4.5703125" style="17" customWidth="1"/>
    <col min="15629" max="15632" width="4.7109375" style="17" customWidth="1"/>
    <col min="15633" max="15633" width="4.85546875" style="17" customWidth="1"/>
    <col min="15634" max="15634" width="6.140625" style="17" customWidth="1"/>
    <col min="15635" max="15864" width="9.140625" style="17"/>
    <col min="15865" max="15865" width="4.7109375" style="17" customWidth="1"/>
    <col min="15866" max="15866" width="4.85546875" style="17" customWidth="1"/>
    <col min="15867" max="15871" width="4.7109375" style="17" customWidth="1"/>
    <col min="15872" max="15872" width="5.28515625" style="17" customWidth="1"/>
    <col min="15873" max="15875" width="4.7109375" style="17" customWidth="1"/>
    <col min="15876" max="15876" width="4.5703125" style="17" customWidth="1"/>
    <col min="15877" max="15883" width="4.7109375" style="17" customWidth="1"/>
    <col min="15884" max="15884" width="4.5703125" style="17" customWidth="1"/>
    <col min="15885" max="15888" width="4.7109375" style="17" customWidth="1"/>
    <col min="15889" max="15889" width="4.85546875" style="17" customWidth="1"/>
    <col min="15890" max="15890" width="6.140625" style="17" customWidth="1"/>
    <col min="15891" max="16120" width="9.140625" style="17"/>
    <col min="16121" max="16121" width="4.7109375" style="17" customWidth="1"/>
    <col min="16122" max="16122" width="4.85546875" style="17" customWidth="1"/>
    <col min="16123" max="16127" width="4.7109375" style="17" customWidth="1"/>
    <col min="16128" max="16128" width="5.28515625" style="17" customWidth="1"/>
    <col min="16129" max="16131" width="4.7109375" style="17" customWidth="1"/>
    <col min="16132" max="16132" width="4.5703125" style="17" customWidth="1"/>
    <col min="16133" max="16139" width="4.7109375" style="17" customWidth="1"/>
    <col min="16140" max="16140" width="4.5703125" style="17" customWidth="1"/>
    <col min="16141" max="16144" width="4.7109375" style="17" customWidth="1"/>
    <col min="16145" max="16145" width="4.85546875" style="17" customWidth="1"/>
    <col min="16146" max="16146" width="6.140625" style="17" customWidth="1"/>
    <col min="16147" max="16384" width="9.140625" style="17"/>
  </cols>
  <sheetData>
    <row r="1" spans="1:19" s="4" customFormat="1" ht="24.75" customHeight="1">
      <c r="A1" s="202" t="s">
        <v>578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</row>
    <row r="2" spans="1:19" s="4" customFormat="1" ht="24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</row>
    <row r="3" spans="1:19" s="4" customFormat="1" ht="25.5" customHeight="1">
      <c r="A3" s="204" t="s">
        <v>495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</row>
    <row r="4" spans="1:19" s="4" customFormat="1" ht="25.5" customHeight="1">
      <c r="A4" s="205" t="s">
        <v>2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19" ht="21" customHeight="1">
      <c r="A5" s="206" t="s">
        <v>478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7" t="s">
        <v>455</v>
      </c>
      <c r="N5" s="208"/>
      <c r="O5" s="207" t="s">
        <v>508</v>
      </c>
      <c r="P5" s="211"/>
      <c r="Q5" s="211"/>
      <c r="R5" s="211"/>
      <c r="S5" s="206" t="s">
        <v>504</v>
      </c>
    </row>
    <row r="6" spans="1:19" ht="28.5" customHeight="1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9"/>
      <c r="N6" s="210"/>
      <c r="O6" s="212"/>
      <c r="P6" s="213"/>
      <c r="Q6" s="213"/>
      <c r="R6" s="213"/>
      <c r="S6" s="206"/>
    </row>
    <row r="7" spans="1:19" ht="15" customHeight="1">
      <c r="A7" s="214" t="s">
        <v>457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6"/>
      <c r="M7" s="217" t="s">
        <v>11</v>
      </c>
      <c r="N7" s="217"/>
      <c r="O7" s="218">
        <v>8813</v>
      </c>
      <c r="P7" s="218"/>
      <c r="Q7" s="218"/>
      <c r="R7" s="219"/>
      <c r="S7" s="60">
        <v>14508</v>
      </c>
    </row>
    <row r="8" spans="1:19" ht="25.5" customHeight="1">
      <c r="A8" s="220" t="s">
        <v>458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2"/>
      <c r="M8" s="217" t="s">
        <v>14</v>
      </c>
      <c r="N8" s="217"/>
      <c r="O8" s="223">
        <v>2176</v>
      </c>
      <c r="P8" s="223"/>
      <c r="Q8" s="223"/>
      <c r="R8" s="224"/>
      <c r="S8" s="60">
        <v>2382</v>
      </c>
    </row>
    <row r="9" spans="1:19" ht="15" customHeight="1">
      <c r="A9" s="214" t="s">
        <v>459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7" t="s">
        <v>17</v>
      </c>
      <c r="N9" s="217"/>
      <c r="O9" s="223">
        <v>15559</v>
      </c>
      <c r="P9" s="223"/>
      <c r="Q9" s="223"/>
      <c r="R9" s="224"/>
      <c r="S9" s="60">
        <v>13104</v>
      </c>
    </row>
    <row r="10" spans="1:19" ht="15" customHeight="1">
      <c r="A10" s="214" t="s">
        <v>460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7" t="s">
        <v>20</v>
      </c>
      <c r="N10" s="217"/>
      <c r="O10" s="223">
        <v>1699</v>
      </c>
      <c r="P10" s="223"/>
      <c r="Q10" s="223"/>
      <c r="R10" s="224"/>
      <c r="S10" s="60">
        <v>5790</v>
      </c>
    </row>
    <row r="11" spans="1:19" ht="15" customHeight="1">
      <c r="A11" s="214" t="s">
        <v>461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7" t="s">
        <v>23</v>
      </c>
      <c r="N11" s="217"/>
      <c r="O11" s="223">
        <v>14781</v>
      </c>
      <c r="P11" s="223"/>
      <c r="Q11" s="223"/>
      <c r="R11" s="224"/>
      <c r="S11" s="60">
        <v>22875</v>
      </c>
    </row>
    <row r="12" spans="1:19" ht="15" customHeight="1">
      <c r="A12" s="214" t="s">
        <v>462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7" t="s">
        <v>26</v>
      </c>
      <c r="N12" s="217"/>
      <c r="O12" s="223">
        <v>2572</v>
      </c>
      <c r="P12" s="223"/>
      <c r="Q12" s="223"/>
      <c r="R12" s="224"/>
      <c r="S12" s="60">
        <v>2718</v>
      </c>
    </row>
    <row r="13" spans="1:19" ht="15" customHeight="1">
      <c r="A13" s="214" t="s">
        <v>463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7" t="s">
        <v>29</v>
      </c>
      <c r="N13" s="217"/>
      <c r="O13" s="223">
        <v>1270</v>
      </c>
      <c r="P13" s="223"/>
      <c r="Q13" s="223"/>
      <c r="R13" s="224"/>
      <c r="S13" s="60">
        <v>2238</v>
      </c>
    </row>
    <row r="14" spans="1:19" ht="15" customHeight="1" thickBot="1">
      <c r="A14" s="225" t="s">
        <v>464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6" t="s">
        <v>32</v>
      </c>
      <c r="N14" s="226"/>
      <c r="O14" s="227">
        <v>0</v>
      </c>
      <c r="P14" s="227"/>
      <c r="Q14" s="227"/>
      <c r="R14" s="228"/>
      <c r="S14" s="61">
        <v>0</v>
      </c>
    </row>
    <row r="15" spans="1:19" ht="29.25" customHeight="1" thickBot="1">
      <c r="A15" s="229" t="s">
        <v>465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1" t="s">
        <v>35</v>
      </c>
      <c r="N15" s="231"/>
      <c r="O15" s="232">
        <f>SUM(O7:R14)</f>
        <v>46870</v>
      </c>
      <c r="P15" s="233"/>
      <c r="Q15" s="233"/>
      <c r="R15" s="234"/>
      <c r="S15" s="62">
        <f>SUM(S7:S14)</f>
        <v>63615</v>
      </c>
    </row>
    <row r="16" spans="1:19" ht="26.25" customHeight="1">
      <c r="A16" s="235" t="s">
        <v>466</v>
      </c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6" t="s">
        <v>38</v>
      </c>
      <c r="N16" s="236"/>
      <c r="O16" s="237">
        <v>18460</v>
      </c>
      <c r="P16" s="237"/>
      <c r="Q16" s="237"/>
      <c r="R16" s="238"/>
      <c r="S16" s="59">
        <v>30567</v>
      </c>
    </row>
    <row r="17" spans="1:19" ht="33.75" customHeight="1">
      <c r="A17" s="220" t="s">
        <v>467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217" t="s">
        <v>41</v>
      </c>
      <c r="N17" s="217"/>
      <c r="O17" s="239">
        <v>2025</v>
      </c>
      <c r="P17" s="240"/>
      <c r="Q17" s="240"/>
      <c r="R17" s="240"/>
      <c r="S17" s="60">
        <v>2025</v>
      </c>
    </row>
    <row r="18" spans="1:19" ht="15" customHeight="1">
      <c r="A18" s="241" t="s">
        <v>468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17" t="s">
        <v>44</v>
      </c>
      <c r="N18" s="217"/>
      <c r="O18" s="242">
        <v>16400</v>
      </c>
      <c r="P18" s="242"/>
      <c r="Q18" s="242"/>
      <c r="R18" s="239"/>
      <c r="S18" s="60">
        <v>16830</v>
      </c>
    </row>
    <row r="19" spans="1:19" ht="15" customHeight="1">
      <c r="A19" s="241" t="s">
        <v>469</v>
      </c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17" t="s">
        <v>47</v>
      </c>
      <c r="N19" s="217"/>
      <c r="O19" s="242">
        <v>1300</v>
      </c>
      <c r="P19" s="242"/>
      <c r="Q19" s="242"/>
      <c r="R19" s="239"/>
      <c r="S19" s="60">
        <v>3427</v>
      </c>
    </row>
    <row r="20" spans="1:19" ht="15" customHeight="1">
      <c r="A20" s="220" t="s">
        <v>470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2"/>
      <c r="M20" s="217" t="s">
        <v>50</v>
      </c>
      <c r="N20" s="217"/>
      <c r="O20" s="239">
        <v>0</v>
      </c>
      <c r="P20" s="240"/>
      <c r="Q20" s="240"/>
      <c r="R20" s="240"/>
      <c r="S20" s="60">
        <v>0</v>
      </c>
    </row>
    <row r="21" spans="1:19" ht="15" customHeight="1">
      <c r="A21" s="241" t="s">
        <v>471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17" t="s">
        <v>53</v>
      </c>
      <c r="N21" s="217"/>
      <c r="O21" s="242">
        <v>2946</v>
      </c>
      <c r="P21" s="242"/>
      <c r="Q21" s="242"/>
      <c r="R21" s="239"/>
      <c r="S21" s="60">
        <v>113</v>
      </c>
    </row>
    <row r="22" spans="1:19" ht="15" customHeight="1" thickBot="1">
      <c r="A22" s="246" t="s">
        <v>472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26" t="s">
        <v>56</v>
      </c>
      <c r="N22" s="226"/>
      <c r="O22" s="247">
        <v>0</v>
      </c>
      <c r="P22" s="247"/>
      <c r="Q22" s="247"/>
      <c r="R22" s="248"/>
      <c r="S22" s="61">
        <v>0</v>
      </c>
    </row>
    <row r="23" spans="1:19" ht="33.75" customHeight="1" thickBot="1">
      <c r="A23" s="249" t="s">
        <v>473</v>
      </c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31" t="s">
        <v>59</v>
      </c>
      <c r="N23" s="231"/>
      <c r="O23" s="251">
        <f>SUM(O16:R22)</f>
        <v>41131</v>
      </c>
      <c r="P23" s="251"/>
      <c r="Q23" s="251"/>
      <c r="R23" s="252"/>
      <c r="S23" s="62">
        <f>SUM(S16:S22)</f>
        <v>52962</v>
      </c>
    </row>
    <row r="24" spans="1:19" ht="15" customHeight="1" thickBot="1">
      <c r="A24" s="253" t="s">
        <v>474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5" t="s">
        <v>62</v>
      </c>
      <c r="N24" s="256"/>
      <c r="O24" s="243">
        <v>0</v>
      </c>
      <c r="P24" s="244"/>
      <c r="Q24" s="244"/>
      <c r="R24" s="245"/>
      <c r="S24" s="79">
        <v>655</v>
      </c>
    </row>
    <row r="25" spans="1:19" ht="15" customHeight="1">
      <c r="A25" s="261" t="s">
        <v>475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6" t="s">
        <v>65</v>
      </c>
      <c r="N25" s="236"/>
      <c r="O25" s="262">
        <v>0</v>
      </c>
      <c r="P25" s="262"/>
      <c r="Q25" s="262"/>
      <c r="R25" s="263"/>
      <c r="S25" s="59"/>
    </row>
    <row r="26" spans="1:19" ht="24.75" customHeight="1" thickBot="1">
      <c r="A26" s="264" t="s">
        <v>476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5" t="s">
        <v>68</v>
      </c>
      <c r="N26" s="265"/>
      <c r="O26" s="266">
        <v>5739</v>
      </c>
      <c r="P26" s="266"/>
      <c r="Q26" s="266"/>
      <c r="R26" s="267"/>
      <c r="S26" s="61">
        <v>11308</v>
      </c>
    </row>
    <row r="27" spans="1:19" ht="15" customHeight="1" thickBot="1">
      <c r="A27" s="257" t="s">
        <v>477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9" t="s">
        <v>71</v>
      </c>
      <c r="N27" s="260"/>
      <c r="O27" s="243">
        <f>SUM(O25:R26)</f>
        <v>5739</v>
      </c>
      <c r="P27" s="244"/>
      <c r="Q27" s="244"/>
      <c r="R27" s="245"/>
      <c r="S27" s="62">
        <f>SUM(S25:S26)</f>
        <v>11308</v>
      </c>
    </row>
    <row r="28" spans="1:19" ht="13.5" customHeight="1"/>
    <row r="29" spans="1:19" ht="13.5" customHeight="1">
      <c r="A29" s="324" t="s">
        <v>579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</row>
    <row r="30" spans="1:19" ht="13.5" customHeight="1"/>
  </sheetData>
  <mergeCells count="72">
    <mergeCell ref="A29:S29"/>
    <mergeCell ref="A27:L27"/>
    <mergeCell ref="M27:N27"/>
    <mergeCell ref="O27:R27"/>
    <mergeCell ref="A25:L25"/>
    <mergeCell ref="M25:N25"/>
    <mergeCell ref="O25:R25"/>
    <mergeCell ref="A26:L26"/>
    <mergeCell ref="M26:N26"/>
    <mergeCell ref="O26:R26"/>
    <mergeCell ref="O24:R24"/>
    <mergeCell ref="A21:L21"/>
    <mergeCell ref="M21:N21"/>
    <mergeCell ref="O21:R21"/>
    <mergeCell ref="A22:L22"/>
    <mergeCell ref="M22:N22"/>
    <mergeCell ref="O22:R22"/>
    <mergeCell ref="A23:L23"/>
    <mergeCell ref="M23:N23"/>
    <mergeCell ref="O23:R23"/>
    <mergeCell ref="A24:L24"/>
    <mergeCell ref="M24:N24"/>
    <mergeCell ref="A19:L19"/>
    <mergeCell ref="M19:N19"/>
    <mergeCell ref="O19:R19"/>
    <mergeCell ref="A20:L20"/>
    <mergeCell ref="M20:N20"/>
    <mergeCell ref="O20:R20"/>
    <mergeCell ref="A17:L17"/>
    <mergeCell ref="M17:N17"/>
    <mergeCell ref="O17:R17"/>
    <mergeCell ref="A18:L18"/>
    <mergeCell ref="M18:N18"/>
    <mergeCell ref="O18:R18"/>
    <mergeCell ref="A15:L15"/>
    <mergeCell ref="M15:N15"/>
    <mergeCell ref="O15:R15"/>
    <mergeCell ref="A16:L16"/>
    <mergeCell ref="M16:N16"/>
    <mergeCell ref="O16:R16"/>
    <mergeCell ref="A13:L13"/>
    <mergeCell ref="M13:N13"/>
    <mergeCell ref="O13:R13"/>
    <mergeCell ref="A14:L14"/>
    <mergeCell ref="M14:N14"/>
    <mergeCell ref="O14:R14"/>
    <mergeCell ref="A11:L11"/>
    <mergeCell ref="M11:N11"/>
    <mergeCell ref="O11:R11"/>
    <mergeCell ref="A12:L12"/>
    <mergeCell ref="M12:N12"/>
    <mergeCell ref="O12:R12"/>
    <mergeCell ref="A9:L9"/>
    <mergeCell ref="M9:N9"/>
    <mergeCell ref="O9:R9"/>
    <mergeCell ref="A10:L10"/>
    <mergeCell ref="M10:N10"/>
    <mergeCell ref="O10:R10"/>
    <mergeCell ref="A7:L7"/>
    <mergeCell ref="M7:N7"/>
    <mergeCell ref="O7:R7"/>
    <mergeCell ref="A8:L8"/>
    <mergeCell ref="M8:N8"/>
    <mergeCell ref="O8:R8"/>
    <mergeCell ref="A1:S1"/>
    <mergeCell ref="A3:S3"/>
    <mergeCell ref="A4:S4"/>
    <mergeCell ref="S5:S6"/>
    <mergeCell ref="A5:L6"/>
    <mergeCell ref="M5:N6"/>
    <mergeCell ref="O5:R6"/>
    <mergeCell ref="A2:S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44"/>
  <sheetViews>
    <sheetView view="pageBreakPreview" topLeftCell="A27" zoomScale="170" zoomScaleSheetLayoutView="170" workbookViewId="0">
      <selection activeCell="A44" sqref="A44:E44"/>
    </sheetView>
  </sheetViews>
  <sheetFormatPr defaultRowHeight="15"/>
  <cols>
    <col min="1" max="1" width="8.140625" customWidth="1"/>
    <col min="2" max="2" width="50.5703125" customWidth="1"/>
    <col min="3" max="3" width="10.5703125" customWidth="1"/>
    <col min="4" max="5" width="19.140625" customWidth="1"/>
    <col min="219" max="219" width="8.140625" customWidth="1"/>
    <col min="220" max="220" width="82" customWidth="1"/>
    <col min="221" max="227" width="19.140625" customWidth="1"/>
    <col min="475" max="475" width="8.140625" customWidth="1"/>
    <col min="476" max="476" width="82" customWidth="1"/>
    <col min="477" max="483" width="19.140625" customWidth="1"/>
    <col min="731" max="731" width="8.140625" customWidth="1"/>
    <col min="732" max="732" width="82" customWidth="1"/>
    <col min="733" max="739" width="19.140625" customWidth="1"/>
    <col min="987" max="987" width="8.140625" customWidth="1"/>
    <col min="988" max="988" width="82" customWidth="1"/>
    <col min="989" max="995" width="19.140625" customWidth="1"/>
    <col min="1243" max="1243" width="8.140625" customWidth="1"/>
    <col min="1244" max="1244" width="82" customWidth="1"/>
    <col min="1245" max="1251" width="19.140625" customWidth="1"/>
    <col min="1499" max="1499" width="8.140625" customWidth="1"/>
    <col min="1500" max="1500" width="82" customWidth="1"/>
    <col min="1501" max="1507" width="19.140625" customWidth="1"/>
    <col min="1755" max="1755" width="8.140625" customWidth="1"/>
    <col min="1756" max="1756" width="82" customWidth="1"/>
    <col min="1757" max="1763" width="19.140625" customWidth="1"/>
    <col min="2011" max="2011" width="8.140625" customWidth="1"/>
    <col min="2012" max="2012" width="82" customWidth="1"/>
    <col min="2013" max="2019" width="19.140625" customWidth="1"/>
    <col min="2267" max="2267" width="8.140625" customWidth="1"/>
    <col min="2268" max="2268" width="82" customWidth="1"/>
    <col min="2269" max="2275" width="19.140625" customWidth="1"/>
    <col min="2523" max="2523" width="8.140625" customWidth="1"/>
    <col min="2524" max="2524" width="82" customWidth="1"/>
    <col min="2525" max="2531" width="19.140625" customWidth="1"/>
    <col min="2779" max="2779" width="8.140625" customWidth="1"/>
    <col min="2780" max="2780" width="82" customWidth="1"/>
    <col min="2781" max="2787" width="19.140625" customWidth="1"/>
    <col min="3035" max="3035" width="8.140625" customWidth="1"/>
    <col min="3036" max="3036" width="82" customWidth="1"/>
    <col min="3037" max="3043" width="19.140625" customWidth="1"/>
    <col min="3291" max="3291" width="8.140625" customWidth="1"/>
    <col min="3292" max="3292" width="82" customWidth="1"/>
    <col min="3293" max="3299" width="19.140625" customWidth="1"/>
    <col min="3547" max="3547" width="8.140625" customWidth="1"/>
    <col min="3548" max="3548" width="82" customWidth="1"/>
    <col min="3549" max="3555" width="19.140625" customWidth="1"/>
    <col min="3803" max="3803" width="8.140625" customWidth="1"/>
    <col min="3804" max="3804" width="82" customWidth="1"/>
    <col min="3805" max="3811" width="19.140625" customWidth="1"/>
    <col min="4059" max="4059" width="8.140625" customWidth="1"/>
    <col min="4060" max="4060" width="82" customWidth="1"/>
    <col min="4061" max="4067" width="19.140625" customWidth="1"/>
    <col min="4315" max="4315" width="8.140625" customWidth="1"/>
    <col min="4316" max="4316" width="82" customWidth="1"/>
    <col min="4317" max="4323" width="19.140625" customWidth="1"/>
    <col min="4571" max="4571" width="8.140625" customWidth="1"/>
    <col min="4572" max="4572" width="82" customWidth="1"/>
    <col min="4573" max="4579" width="19.140625" customWidth="1"/>
    <col min="4827" max="4827" width="8.140625" customWidth="1"/>
    <col min="4828" max="4828" width="82" customWidth="1"/>
    <col min="4829" max="4835" width="19.140625" customWidth="1"/>
    <col min="5083" max="5083" width="8.140625" customWidth="1"/>
    <col min="5084" max="5084" width="82" customWidth="1"/>
    <col min="5085" max="5091" width="19.140625" customWidth="1"/>
    <col min="5339" max="5339" width="8.140625" customWidth="1"/>
    <col min="5340" max="5340" width="82" customWidth="1"/>
    <col min="5341" max="5347" width="19.140625" customWidth="1"/>
    <col min="5595" max="5595" width="8.140625" customWidth="1"/>
    <col min="5596" max="5596" width="82" customWidth="1"/>
    <col min="5597" max="5603" width="19.140625" customWidth="1"/>
    <col min="5851" max="5851" width="8.140625" customWidth="1"/>
    <col min="5852" max="5852" width="82" customWidth="1"/>
    <col min="5853" max="5859" width="19.140625" customWidth="1"/>
    <col min="6107" max="6107" width="8.140625" customWidth="1"/>
    <col min="6108" max="6108" width="82" customWidth="1"/>
    <col min="6109" max="6115" width="19.140625" customWidth="1"/>
    <col min="6363" max="6363" width="8.140625" customWidth="1"/>
    <col min="6364" max="6364" width="82" customWidth="1"/>
    <col min="6365" max="6371" width="19.140625" customWidth="1"/>
    <col min="6619" max="6619" width="8.140625" customWidth="1"/>
    <col min="6620" max="6620" width="82" customWidth="1"/>
    <col min="6621" max="6627" width="19.140625" customWidth="1"/>
    <col min="6875" max="6875" width="8.140625" customWidth="1"/>
    <col min="6876" max="6876" width="82" customWidth="1"/>
    <col min="6877" max="6883" width="19.140625" customWidth="1"/>
    <col min="7131" max="7131" width="8.140625" customWidth="1"/>
    <col min="7132" max="7132" width="82" customWidth="1"/>
    <col min="7133" max="7139" width="19.140625" customWidth="1"/>
    <col min="7387" max="7387" width="8.140625" customWidth="1"/>
    <col min="7388" max="7388" width="82" customWidth="1"/>
    <col min="7389" max="7395" width="19.140625" customWidth="1"/>
    <col min="7643" max="7643" width="8.140625" customWidth="1"/>
    <col min="7644" max="7644" width="82" customWidth="1"/>
    <col min="7645" max="7651" width="19.140625" customWidth="1"/>
    <col min="7899" max="7899" width="8.140625" customWidth="1"/>
    <col min="7900" max="7900" width="82" customWidth="1"/>
    <col min="7901" max="7907" width="19.140625" customWidth="1"/>
    <col min="8155" max="8155" width="8.140625" customWidth="1"/>
    <col min="8156" max="8156" width="82" customWidth="1"/>
    <col min="8157" max="8163" width="19.140625" customWidth="1"/>
    <col min="8411" max="8411" width="8.140625" customWidth="1"/>
    <col min="8412" max="8412" width="82" customWidth="1"/>
    <col min="8413" max="8419" width="19.140625" customWidth="1"/>
    <col min="8667" max="8667" width="8.140625" customWidth="1"/>
    <col min="8668" max="8668" width="82" customWidth="1"/>
    <col min="8669" max="8675" width="19.140625" customWidth="1"/>
    <col min="8923" max="8923" width="8.140625" customWidth="1"/>
    <col min="8924" max="8924" width="82" customWidth="1"/>
    <col min="8925" max="8931" width="19.140625" customWidth="1"/>
    <col min="9179" max="9179" width="8.140625" customWidth="1"/>
    <col min="9180" max="9180" width="82" customWidth="1"/>
    <col min="9181" max="9187" width="19.140625" customWidth="1"/>
    <col min="9435" max="9435" width="8.140625" customWidth="1"/>
    <col min="9436" max="9436" width="82" customWidth="1"/>
    <col min="9437" max="9443" width="19.140625" customWidth="1"/>
    <col min="9691" max="9691" width="8.140625" customWidth="1"/>
    <col min="9692" max="9692" width="82" customWidth="1"/>
    <col min="9693" max="9699" width="19.140625" customWidth="1"/>
    <col min="9947" max="9947" width="8.140625" customWidth="1"/>
    <col min="9948" max="9948" width="82" customWidth="1"/>
    <col min="9949" max="9955" width="19.140625" customWidth="1"/>
    <col min="10203" max="10203" width="8.140625" customWidth="1"/>
    <col min="10204" max="10204" width="82" customWidth="1"/>
    <col min="10205" max="10211" width="19.140625" customWidth="1"/>
    <col min="10459" max="10459" width="8.140625" customWidth="1"/>
    <col min="10460" max="10460" width="82" customWidth="1"/>
    <col min="10461" max="10467" width="19.140625" customWidth="1"/>
    <col min="10715" max="10715" width="8.140625" customWidth="1"/>
    <col min="10716" max="10716" width="82" customWidth="1"/>
    <col min="10717" max="10723" width="19.140625" customWidth="1"/>
    <col min="10971" max="10971" width="8.140625" customWidth="1"/>
    <col min="10972" max="10972" width="82" customWidth="1"/>
    <col min="10973" max="10979" width="19.140625" customWidth="1"/>
    <col min="11227" max="11227" width="8.140625" customWidth="1"/>
    <col min="11228" max="11228" width="82" customWidth="1"/>
    <col min="11229" max="11235" width="19.140625" customWidth="1"/>
    <col min="11483" max="11483" width="8.140625" customWidth="1"/>
    <col min="11484" max="11484" width="82" customWidth="1"/>
    <col min="11485" max="11491" width="19.140625" customWidth="1"/>
    <col min="11739" max="11739" width="8.140625" customWidth="1"/>
    <col min="11740" max="11740" width="82" customWidth="1"/>
    <col min="11741" max="11747" width="19.140625" customWidth="1"/>
    <col min="11995" max="11995" width="8.140625" customWidth="1"/>
    <col min="11996" max="11996" width="82" customWidth="1"/>
    <col min="11997" max="12003" width="19.140625" customWidth="1"/>
    <col min="12251" max="12251" width="8.140625" customWidth="1"/>
    <col min="12252" max="12252" width="82" customWidth="1"/>
    <col min="12253" max="12259" width="19.140625" customWidth="1"/>
    <col min="12507" max="12507" width="8.140625" customWidth="1"/>
    <col min="12508" max="12508" width="82" customWidth="1"/>
    <col min="12509" max="12515" width="19.140625" customWidth="1"/>
    <col min="12763" max="12763" width="8.140625" customWidth="1"/>
    <col min="12764" max="12764" width="82" customWidth="1"/>
    <col min="12765" max="12771" width="19.140625" customWidth="1"/>
    <col min="13019" max="13019" width="8.140625" customWidth="1"/>
    <col min="13020" max="13020" width="82" customWidth="1"/>
    <col min="13021" max="13027" width="19.140625" customWidth="1"/>
    <col min="13275" max="13275" width="8.140625" customWidth="1"/>
    <col min="13276" max="13276" width="82" customWidth="1"/>
    <col min="13277" max="13283" width="19.140625" customWidth="1"/>
    <col min="13531" max="13531" width="8.140625" customWidth="1"/>
    <col min="13532" max="13532" width="82" customWidth="1"/>
    <col min="13533" max="13539" width="19.140625" customWidth="1"/>
    <col min="13787" max="13787" width="8.140625" customWidth="1"/>
    <col min="13788" max="13788" width="82" customWidth="1"/>
    <col min="13789" max="13795" width="19.140625" customWidth="1"/>
    <col min="14043" max="14043" width="8.140625" customWidth="1"/>
    <col min="14044" max="14044" width="82" customWidth="1"/>
    <col min="14045" max="14051" width="19.140625" customWidth="1"/>
    <col min="14299" max="14299" width="8.140625" customWidth="1"/>
    <col min="14300" max="14300" width="82" customWidth="1"/>
    <col min="14301" max="14307" width="19.140625" customWidth="1"/>
    <col min="14555" max="14555" width="8.140625" customWidth="1"/>
    <col min="14556" max="14556" width="82" customWidth="1"/>
    <col min="14557" max="14563" width="19.140625" customWidth="1"/>
    <col min="14811" max="14811" width="8.140625" customWidth="1"/>
    <col min="14812" max="14812" width="82" customWidth="1"/>
    <col min="14813" max="14819" width="19.140625" customWidth="1"/>
    <col min="15067" max="15067" width="8.140625" customWidth="1"/>
    <col min="15068" max="15068" width="82" customWidth="1"/>
    <col min="15069" max="15075" width="19.140625" customWidth="1"/>
    <col min="15323" max="15323" width="8.140625" customWidth="1"/>
    <col min="15324" max="15324" width="82" customWidth="1"/>
    <col min="15325" max="15331" width="19.140625" customWidth="1"/>
    <col min="15579" max="15579" width="8.140625" customWidth="1"/>
    <col min="15580" max="15580" width="82" customWidth="1"/>
    <col min="15581" max="15587" width="19.140625" customWidth="1"/>
    <col min="15835" max="15835" width="8.140625" customWidth="1"/>
    <col min="15836" max="15836" width="82" customWidth="1"/>
    <col min="15837" max="15843" width="19.140625" customWidth="1"/>
    <col min="16091" max="16091" width="8.140625" customWidth="1"/>
    <col min="16092" max="16092" width="82" customWidth="1"/>
    <col min="16093" max="16099" width="19.140625" customWidth="1"/>
  </cols>
  <sheetData>
    <row r="1" spans="1:30">
      <c r="A1" s="271" t="s">
        <v>580</v>
      </c>
      <c r="B1" s="272"/>
      <c r="C1" s="272"/>
      <c r="D1" s="272"/>
      <c r="E1" s="272"/>
    </row>
    <row r="2" spans="1:30" ht="24.75" customHeight="1">
      <c r="A2" s="268" t="s">
        <v>569</v>
      </c>
      <c r="B2" s="268"/>
      <c r="C2" s="268"/>
      <c r="D2" s="268"/>
      <c r="E2" s="268"/>
    </row>
    <row r="3" spans="1:30" ht="21" customHeight="1">
      <c r="A3" s="84"/>
      <c r="B3" s="78"/>
      <c r="C3" s="78"/>
      <c r="D3" s="78"/>
      <c r="E3" s="78" t="s">
        <v>2</v>
      </c>
    </row>
    <row r="4" spans="1:30" ht="33.75" customHeight="1">
      <c r="A4" s="75" t="s">
        <v>3</v>
      </c>
      <c r="B4" s="76" t="s">
        <v>4</v>
      </c>
      <c r="C4" s="76" t="s">
        <v>551</v>
      </c>
      <c r="D4" s="77" t="s">
        <v>550</v>
      </c>
      <c r="E4" s="76" t="s">
        <v>504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269"/>
      <c r="W4" s="270"/>
      <c r="X4" s="270"/>
      <c r="Y4" s="270"/>
      <c r="Z4" s="268"/>
      <c r="AA4" s="270"/>
      <c r="AB4" s="270"/>
      <c r="AC4" s="270"/>
      <c r="AD4" s="92"/>
    </row>
    <row r="5" spans="1:30" ht="22.5">
      <c r="A5" s="85" t="s">
        <v>11</v>
      </c>
      <c r="B5" s="86" t="s">
        <v>512</v>
      </c>
      <c r="C5" s="86" t="s">
        <v>553</v>
      </c>
      <c r="D5" s="87">
        <v>0</v>
      </c>
      <c r="E5" s="87">
        <v>0</v>
      </c>
    </row>
    <row r="6" spans="1:30">
      <c r="A6" s="85" t="s">
        <v>14</v>
      </c>
      <c r="B6" s="86" t="s">
        <v>513</v>
      </c>
      <c r="C6" s="86" t="s">
        <v>553</v>
      </c>
      <c r="D6" s="87">
        <v>0</v>
      </c>
      <c r="E6" s="87">
        <v>0</v>
      </c>
    </row>
    <row r="7" spans="1:30">
      <c r="A7" s="85" t="s">
        <v>17</v>
      </c>
      <c r="B7" s="86" t="s">
        <v>514</v>
      </c>
      <c r="C7" s="86" t="s">
        <v>553</v>
      </c>
      <c r="D7" s="87">
        <v>0</v>
      </c>
      <c r="E7" s="87">
        <v>0</v>
      </c>
    </row>
    <row r="8" spans="1:30" ht="22.5">
      <c r="A8" s="85" t="s">
        <v>20</v>
      </c>
      <c r="B8" s="86" t="s">
        <v>515</v>
      </c>
      <c r="C8" s="86" t="s">
        <v>553</v>
      </c>
      <c r="D8" s="87">
        <v>0</v>
      </c>
      <c r="E8" s="87">
        <v>0</v>
      </c>
    </row>
    <row r="9" spans="1:30" ht="22.5">
      <c r="A9" s="85" t="s">
        <v>23</v>
      </c>
      <c r="B9" s="86" t="s">
        <v>516</v>
      </c>
      <c r="C9" s="86" t="s">
        <v>553</v>
      </c>
      <c r="D9" s="87">
        <v>0</v>
      </c>
      <c r="E9" s="87">
        <v>0</v>
      </c>
    </row>
    <row r="10" spans="1:30">
      <c r="A10" s="85" t="s">
        <v>26</v>
      </c>
      <c r="B10" s="86" t="s">
        <v>517</v>
      </c>
      <c r="C10" s="86" t="s">
        <v>553</v>
      </c>
      <c r="D10" s="87">
        <v>0</v>
      </c>
      <c r="E10" s="87">
        <v>0</v>
      </c>
    </row>
    <row r="11" spans="1:30">
      <c r="A11" s="85" t="s">
        <v>29</v>
      </c>
      <c r="B11" s="86" t="s">
        <v>518</v>
      </c>
      <c r="C11" s="86" t="s">
        <v>553</v>
      </c>
      <c r="D11" s="87">
        <v>0</v>
      </c>
      <c r="E11" s="87">
        <v>0</v>
      </c>
    </row>
    <row r="12" spans="1:30" ht="22.5">
      <c r="A12" s="88" t="s">
        <v>32</v>
      </c>
      <c r="B12" s="89" t="s">
        <v>519</v>
      </c>
      <c r="C12" s="86" t="s">
        <v>553</v>
      </c>
      <c r="D12" s="90">
        <v>0</v>
      </c>
      <c r="E12" s="90">
        <v>0</v>
      </c>
    </row>
    <row r="13" spans="1:30" ht="22.5">
      <c r="A13" s="85" t="s">
        <v>35</v>
      </c>
      <c r="B13" s="86" t="s">
        <v>520</v>
      </c>
      <c r="C13" s="86" t="s">
        <v>554</v>
      </c>
      <c r="D13" s="87">
        <v>0</v>
      </c>
      <c r="E13" s="87">
        <v>0</v>
      </c>
    </row>
    <row r="14" spans="1:30">
      <c r="A14" s="85" t="s">
        <v>38</v>
      </c>
      <c r="B14" s="86" t="s">
        <v>521</v>
      </c>
      <c r="C14" s="86" t="s">
        <v>554</v>
      </c>
      <c r="D14" s="87">
        <v>0</v>
      </c>
      <c r="E14" s="87">
        <v>0</v>
      </c>
    </row>
    <row r="15" spans="1:30">
      <c r="A15" s="85" t="s">
        <v>41</v>
      </c>
      <c r="B15" s="86" t="s">
        <v>522</v>
      </c>
      <c r="C15" s="86" t="s">
        <v>554</v>
      </c>
      <c r="D15" s="87">
        <v>0</v>
      </c>
      <c r="E15" s="87">
        <v>0</v>
      </c>
    </row>
    <row r="16" spans="1:30" ht="22.5">
      <c r="A16" s="85" t="s">
        <v>44</v>
      </c>
      <c r="B16" s="86" t="s">
        <v>523</v>
      </c>
      <c r="C16" s="86" t="s">
        <v>554</v>
      </c>
      <c r="D16" s="87">
        <v>0</v>
      </c>
      <c r="E16" s="87">
        <v>0</v>
      </c>
    </row>
    <row r="17" spans="1:5">
      <c r="A17" s="85" t="s">
        <v>47</v>
      </c>
      <c r="B17" s="86" t="s">
        <v>524</v>
      </c>
      <c r="C17" s="86" t="s">
        <v>554</v>
      </c>
      <c r="D17" s="87">
        <v>0</v>
      </c>
      <c r="E17" s="87">
        <v>0</v>
      </c>
    </row>
    <row r="18" spans="1:5">
      <c r="A18" s="85" t="s">
        <v>50</v>
      </c>
      <c r="B18" s="86" t="s">
        <v>525</v>
      </c>
      <c r="C18" s="86" t="s">
        <v>554</v>
      </c>
      <c r="D18" s="87">
        <v>0</v>
      </c>
      <c r="E18" s="87">
        <v>0</v>
      </c>
    </row>
    <row r="19" spans="1:5">
      <c r="A19" s="85" t="s">
        <v>53</v>
      </c>
      <c r="B19" s="86" t="s">
        <v>526</v>
      </c>
      <c r="C19" s="86" t="s">
        <v>554</v>
      </c>
      <c r="D19" s="87">
        <v>0</v>
      </c>
      <c r="E19" s="87">
        <v>0</v>
      </c>
    </row>
    <row r="20" spans="1:5" ht="22.5">
      <c r="A20" s="85" t="s">
        <v>56</v>
      </c>
      <c r="B20" s="86" t="s">
        <v>527</v>
      </c>
      <c r="C20" s="86" t="s">
        <v>554</v>
      </c>
      <c r="D20" s="87">
        <v>0</v>
      </c>
      <c r="E20" s="87">
        <v>0</v>
      </c>
    </row>
    <row r="21" spans="1:5" ht="22.5">
      <c r="A21" s="85" t="s">
        <v>59</v>
      </c>
      <c r="B21" s="86" t="s">
        <v>528</v>
      </c>
      <c r="C21" s="86" t="s">
        <v>554</v>
      </c>
      <c r="D21" s="87">
        <v>0</v>
      </c>
      <c r="E21" s="87">
        <v>0</v>
      </c>
    </row>
    <row r="22" spans="1:5">
      <c r="A22" s="85" t="s">
        <v>62</v>
      </c>
      <c r="B22" s="86" t="s">
        <v>529</v>
      </c>
      <c r="C22" s="86" t="s">
        <v>554</v>
      </c>
      <c r="D22" s="87">
        <v>0</v>
      </c>
      <c r="E22" s="87">
        <v>0</v>
      </c>
    </row>
    <row r="23" spans="1:5" ht="22.5">
      <c r="A23" s="88" t="s">
        <v>65</v>
      </c>
      <c r="B23" s="89" t="s">
        <v>530</v>
      </c>
      <c r="C23" s="89" t="s">
        <v>555</v>
      </c>
      <c r="D23" s="90">
        <v>0</v>
      </c>
      <c r="E23" s="90">
        <v>0</v>
      </c>
    </row>
    <row r="24" spans="1:5" ht="22.5">
      <c r="A24" s="85" t="s">
        <v>68</v>
      </c>
      <c r="B24" s="86" t="s">
        <v>531</v>
      </c>
      <c r="C24" s="86" t="s">
        <v>556</v>
      </c>
      <c r="D24" s="87">
        <v>0</v>
      </c>
      <c r="E24" s="87">
        <v>0</v>
      </c>
    </row>
    <row r="25" spans="1:5" ht="22.5">
      <c r="A25" s="85" t="s">
        <v>71</v>
      </c>
      <c r="B25" s="86" t="s">
        <v>532</v>
      </c>
      <c r="C25" s="86" t="s">
        <v>556</v>
      </c>
      <c r="D25" s="87">
        <v>0</v>
      </c>
      <c r="E25" s="87">
        <v>655</v>
      </c>
    </row>
    <row r="26" spans="1:5" ht="22.5">
      <c r="A26" s="85" t="s">
        <v>74</v>
      </c>
      <c r="B26" s="86" t="s">
        <v>533</v>
      </c>
      <c r="C26" s="86" t="s">
        <v>557</v>
      </c>
      <c r="D26" s="87">
        <v>0</v>
      </c>
      <c r="E26" s="87">
        <v>0</v>
      </c>
    </row>
    <row r="27" spans="1:5">
      <c r="A27" s="85" t="s">
        <v>77</v>
      </c>
      <c r="B27" s="86" t="s">
        <v>534</v>
      </c>
      <c r="C27" s="86" t="s">
        <v>558</v>
      </c>
      <c r="D27" s="87">
        <v>0</v>
      </c>
      <c r="E27" s="87">
        <v>0</v>
      </c>
    </row>
    <row r="28" spans="1:5">
      <c r="A28" s="85" t="s">
        <v>80</v>
      </c>
      <c r="B28" s="86" t="s">
        <v>535</v>
      </c>
      <c r="C28" s="86" t="s">
        <v>559</v>
      </c>
      <c r="D28" s="87">
        <v>0</v>
      </c>
      <c r="E28" s="87">
        <v>0</v>
      </c>
    </row>
    <row r="29" spans="1:5" ht="22.5">
      <c r="A29" s="85" t="s">
        <v>83</v>
      </c>
      <c r="B29" s="86" t="s">
        <v>536</v>
      </c>
      <c r="C29" s="86" t="s">
        <v>560</v>
      </c>
      <c r="D29" s="87">
        <v>0</v>
      </c>
      <c r="E29" s="87">
        <v>0</v>
      </c>
    </row>
    <row r="30" spans="1:5" ht="22.5">
      <c r="A30" s="88" t="s">
        <v>86</v>
      </c>
      <c r="B30" s="89" t="s">
        <v>537</v>
      </c>
      <c r="C30" s="89" t="s">
        <v>561</v>
      </c>
      <c r="D30" s="90">
        <v>0</v>
      </c>
      <c r="E30" s="90">
        <v>655</v>
      </c>
    </row>
    <row r="31" spans="1:5" ht="22.5">
      <c r="A31" s="85" t="s">
        <v>89</v>
      </c>
      <c r="B31" s="86" t="s">
        <v>538</v>
      </c>
      <c r="C31" s="86" t="s">
        <v>562</v>
      </c>
      <c r="D31" s="87">
        <v>0</v>
      </c>
      <c r="E31" s="87">
        <v>0</v>
      </c>
    </row>
    <row r="32" spans="1:5" ht="22.5">
      <c r="A32" s="85" t="s">
        <v>92</v>
      </c>
      <c r="B32" s="86" t="s">
        <v>539</v>
      </c>
      <c r="C32" s="86" t="s">
        <v>563</v>
      </c>
      <c r="D32" s="87">
        <v>0</v>
      </c>
      <c r="E32" s="87">
        <v>0</v>
      </c>
    </row>
    <row r="33" spans="1:5">
      <c r="A33" s="85" t="s">
        <v>95</v>
      </c>
      <c r="B33" s="86" t="s">
        <v>540</v>
      </c>
      <c r="C33" s="86" t="s">
        <v>564</v>
      </c>
      <c r="D33" s="87">
        <v>0</v>
      </c>
      <c r="E33" s="87">
        <v>0</v>
      </c>
    </row>
    <row r="34" spans="1:5">
      <c r="A34" s="85" t="s">
        <v>98</v>
      </c>
      <c r="B34" s="86" t="s">
        <v>541</v>
      </c>
      <c r="C34" s="86" t="s">
        <v>565</v>
      </c>
      <c r="D34" s="87">
        <v>0</v>
      </c>
      <c r="E34" s="87">
        <v>0</v>
      </c>
    </row>
    <row r="35" spans="1:5" ht="22.5">
      <c r="A35" s="85" t="s">
        <v>101</v>
      </c>
      <c r="B35" s="86" t="s">
        <v>542</v>
      </c>
      <c r="C35" s="86" t="s">
        <v>565</v>
      </c>
      <c r="D35" s="87">
        <v>0</v>
      </c>
      <c r="E35" s="87">
        <v>0</v>
      </c>
    </row>
    <row r="36" spans="1:5" ht="22.5">
      <c r="A36" s="85" t="s">
        <v>104</v>
      </c>
      <c r="B36" s="86" t="s">
        <v>543</v>
      </c>
      <c r="C36" s="86" t="s">
        <v>565</v>
      </c>
      <c r="D36" s="87">
        <v>0</v>
      </c>
      <c r="E36" s="87">
        <v>0</v>
      </c>
    </row>
    <row r="37" spans="1:5">
      <c r="A37" s="85" t="s">
        <v>107</v>
      </c>
      <c r="B37" s="86" t="s">
        <v>544</v>
      </c>
      <c r="C37" s="86" t="s">
        <v>565</v>
      </c>
      <c r="D37" s="87">
        <v>0</v>
      </c>
      <c r="E37" s="87">
        <v>0</v>
      </c>
    </row>
    <row r="38" spans="1:5">
      <c r="A38" s="85" t="s">
        <v>110</v>
      </c>
      <c r="B38" s="86" t="s">
        <v>545</v>
      </c>
      <c r="C38" s="86" t="s">
        <v>565</v>
      </c>
      <c r="D38" s="87">
        <v>0</v>
      </c>
      <c r="E38" s="87">
        <v>0</v>
      </c>
    </row>
    <row r="39" spans="1:5">
      <c r="A39" s="85" t="s">
        <v>113</v>
      </c>
      <c r="B39" s="86" t="s">
        <v>546</v>
      </c>
      <c r="C39" s="86" t="s">
        <v>565</v>
      </c>
      <c r="D39" s="87">
        <v>0</v>
      </c>
      <c r="E39" s="87">
        <v>0</v>
      </c>
    </row>
    <row r="40" spans="1:5" ht="22.5">
      <c r="A40" s="88" t="s">
        <v>116</v>
      </c>
      <c r="B40" s="89" t="s">
        <v>547</v>
      </c>
      <c r="C40" s="89" t="s">
        <v>566</v>
      </c>
      <c r="D40" s="90">
        <v>0</v>
      </c>
      <c r="E40" s="90">
        <v>0</v>
      </c>
    </row>
    <row r="41" spans="1:5" ht="22.5">
      <c r="A41" s="85" t="s">
        <v>119</v>
      </c>
      <c r="B41" s="86" t="s">
        <v>548</v>
      </c>
      <c r="C41" s="86" t="s">
        <v>567</v>
      </c>
      <c r="D41" s="87">
        <v>0</v>
      </c>
      <c r="E41" s="87">
        <v>0</v>
      </c>
    </row>
    <row r="42" spans="1:5">
      <c r="A42" s="88" t="s">
        <v>122</v>
      </c>
      <c r="B42" s="89" t="s">
        <v>549</v>
      </c>
      <c r="C42" s="89" t="s">
        <v>552</v>
      </c>
      <c r="D42" s="90">
        <v>0</v>
      </c>
      <c r="E42" s="90">
        <v>655</v>
      </c>
    </row>
    <row r="44" spans="1:5">
      <c r="A44" s="325" t="s">
        <v>581</v>
      </c>
      <c r="B44" s="325"/>
      <c r="C44" s="325"/>
      <c r="D44" s="325"/>
      <c r="E44" s="325"/>
    </row>
  </sheetData>
  <mergeCells count="5">
    <mergeCell ref="A2:E2"/>
    <mergeCell ref="V4:Y4"/>
    <mergeCell ref="Z4:AC4"/>
    <mergeCell ref="A1:E1"/>
    <mergeCell ref="A44:E44"/>
  </mergeCells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view="pageBreakPreview" zoomScale="170" zoomScaleSheetLayoutView="170" workbookViewId="0">
      <selection activeCell="A21" sqref="A21:J21"/>
    </sheetView>
  </sheetViews>
  <sheetFormatPr defaultRowHeight="11.25"/>
  <cols>
    <col min="1" max="1" width="13.28515625" style="4" customWidth="1"/>
    <col min="2" max="6" width="9.140625" style="4"/>
    <col min="7" max="7" width="13.28515625" style="4" customWidth="1"/>
    <col min="8" max="8" width="9.5703125" style="4" customWidth="1"/>
    <col min="9" max="9" width="14.140625" style="4" customWidth="1"/>
    <col min="10" max="10" width="13.140625" style="4" customWidth="1"/>
    <col min="11" max="16384" width="9.140625" style="4"/>
  </cols>
  <sheetData>
    <row r="1" spans="1:10">
      <c r="A1" s="271" t="s">
        <v>582</v>
      </c>
      <c r="B1" s="271"/>
      <c r="C1" s="271"/>
      <c r="D1" s="271"/>
      <c r="E1" s="271"/>
      <c r="F1" s="271"/>
      <c r="G1" s="271"/>
      <c r="H1" s="271"/>
      <c r="I1" s="271"/>
      <c r="J1" s="271"/>
    </row>
    <row r="2" spans="1:10">
      <c r="A2" s="272"/>
      <c r="B2" s="272"/>
      <c r="C2" s="272"/>
      <c r="D2" s="272"/>
      <c r="E2" s="272"/>
      <c r="F2" s="272"/>
      <c r="G2" s="272"/>
      <c r="H2" s="272"/>
      <c r="I2" s="272"/>
    </row>
    <row r="3" spans="1:10">
      <c r="A3" s="73"/>
      <c r="B3" s="73"/>
      <c r="C3" s="73"/>
      <c r="D3" s="73"/>
      <c r="E3" s="73"/>
      <c r="F3" s="73"/>
      <c r="G3" s="73"/>
      <c r="H3" s="73"/>
      <c r="I3" s="73"/>
    </row>
    <row r="4" spans="1:10">
      <c r="A4" s="273" t="s">
        <v>496</v>
      </c>
      <c r="B4" s="273"/>
      <c r="C4" s="273"/>
      <c r="D4" s="273"/>
      <c r="E4" s="273"/>
      <c r="F4" s="273"/>
      <c r="G4" s="273"/>
      <c r="H4" s="273"/>
      <c r="I4" s="273"/>
      <c r="J4" s="273"/>
    </row>
    <row r="5" spans="1:10">
      <c r="H5" s="275" t="s">
        <v>2</v>
      </c>
      <c r="I5" s="275"/>
      <c r="J5" s="275"/>
    </row>
    <row r="6" spans="1:10" ht="83.25" customHeight="1">
      <c r="A6" s="20" t="s">
        <v>499</v>
      </c>
      <c r="B6" s="278" t="s">
        <v>479</v>
      </c>
      <c r="C6" s="278"/>
      <c r="D6" s="278"/>
      <c r="E6" s="278"/>
      <c r="F6" s="278"/>
      <c r="G6" s="278"/>
      <c r="H6" s="21" t="s">
        <v>480</v>
      </c>
      <c r="I6" s="20" t="s">
        <v>508</v>
      </c>
      <c r="J6" s="20" t="s">
        <v>568</v>
      </c>
    </row>
    <row r="7" spans="1:10">
      <c r="A7" s="22" t="s">
        <v>212</v>
      </c>
      <c r="B7" s="274" t="s">
        <v>213</v>
      </c>
      <c r="C7" s="196"/>
      <c r="D7" s="196"/>
      <c r="E7" s="196"/>
      <c r="F7" s="196"/>
      <c r="G7" s="197"/>
      <c r="H7" s="23" t="s">
        <v>214</v>
      </c>
      <c r="I7" s="24"/>
      <c r="J7" s="14"/>
    </row>
    <row r="8" spans="1:10">
      <c r="A8" s="22" t="s">
        <v>215</v>
      </c>
      <c r="B8" s="274" t="s">
        <v>216</v>
      </c>
      <c r="C8" s="196"/>
      <c r="D8" s="196"/>
      <c r="E8" s="196"/>
      <c r="F8" s="196"/>
      <c r="G8" s="197"/>
      <c r="H8" s="23" t="s">
        <v>217</v>
      </c>
      <c r="I8" s="24"/>
      <c r="J8" s="14"/>
    </row>
    <row r="9" spans="1:10">
      <c r="A9" s="22" t="s">
        <v>218</v>
      </c>
      <c r="B9" s="274" t="s">
        <v>219</v>
      </c>
      <c r="C9" s="276"/>
      <c r="D9" s="276"/>
      <c r="E9" s="276"/>
      <c r="F9" s="276"/>
      <c r="G9" s="277"/>
      <c r="H9" s="23" t="s">
        <v>220</v>
      </c>
      <c r="I9" s="24"/>
      <c r="J9" s="14"/>
    </row>
    <row r="10" spans="1:10">
      <c r="A10" s="22" t="s">
        <v>221</v>
      </c>
      <c r="B10" s="274" t="s">
        <v>222</v>
      </c>
      <c r="C10" s="196"/>
      <c r="D10" s="196"/>
      <c r="E10" s="196"/>
      <c r="F10" s="196"/>
      <c r="G10" s="197"/>
      <c r="H10" s="23" t="s">
        <v>223</v>
      </c>
      <c r="I10" s="24">
        <v>2025</v>
      </c>
      <c r="J10" s="14">
        <v>2140</v>
      </c>
    </row>
    <row r="11" spans="1:10">
      <c r="A11" s="22" t="s">
        <v>224</v>
      </c>
      <c r="B11" s="111" t="s">
        <v>225</v>
      </c>
      <c r="C11" s="196"/>
      <c r="D11" s="196"/>
      <c r="E11" s="196"/>
      <c r="F11" s="196"/>
      <c r="G11" s="197"/>
      <c r="H11" s="23" t="s">
        <v>226</v>
      </c>
      <c r="I11" s="24"/>
      <c r="J11" s="14"/>
    </row>
    <row r="12" spans="1:10">
      <c r="A12" s="22" t="s">
        <v>227</v>
      </c>
      <c r="B12" s="111" t="s">
        <v>228</v>
      </c>
      <c r="C12" s="196"/>
      <c r="D12" s="196"/>
      <c r="E12" s="196"/>
      <c r="F12" s="196"/>
      <c r="G12" s="197"/>
      <c r="H12" s="23" t="s">
        <v>229</v>
      </c>
      <c r="I12" s="24"/>
      <c r="J12" s="14"/>
    </row>
    <row r="13" spans="1:10">
      <c r="A13" s="22" t="s">
        <v>230</v>
      </c>
      <c r="B13" s="111" t="s">
        <v>231</v>
      </c>
      <c r="C13" s="196"/>
      <c r="D13" s="196"/>
      <c r="E13" s="196"/>
      <c r="F13" s="196"/>
      <c r="G13" s="197"/>
      <c r="H13" s="23" t="s">
        <v>232</v>
      </c>
      <c r="I13" s="24">
        <v>547</v>
      </c>
      <c r="J13" s="14">
        <v>578</v>
      </c>
    </row>
    <row r="14" spans="1:10">
      <c r="A14" s="25" t="s">
        <v>233</v>
      </c>
      <c r="B14" s="130" t="s">
        <v>234</v>
      </c>
      <c r="C14" s="196"/>
      <c r="D14" s="196"/>
      <c r="E14" s="196"/>
      <c r="F14" s="196"/>
      <c r="G14" s="197"/>
      <c r="H14" s="26" t="s">
        <v>235</v>
      </c>
      <c r="I14" s="27">
        <f>SUM(I7:I13)</f>
        <v>2572</v>
      </c>
      <c r="J14" s="93">
        <v>2718</v>
      </c>
    </row>
    <row r="15" spans="1:10" ht="15" customHeight="1">
      <c r="A15" s="22" t="s">
        <v>236</v>
      </c>
      <c r="B15" s="136" t="s">
        <v>237</v>
      </c>
      <c r="C15" s="196"/>
      <c r="D15" s="196"/>
      <c r="E15" s="196"/>
      <c r="F15" s="196"/>
      <c r="G15" s="197"/>
      <c r="H15" s="23" t="s">
        <v>238</v>
      </c>
      <c r="I15" s="24">
        <v>1000</v>
      </c>
      <c r="J15" s="14">
        <v>1762</v>
      </c>
    </row>
    <row r="16" spans="1:10" ht="15" customHeight="1">
      <c r="A16" s="22" t="s">
        <v>239</v>
      </c>
      <c r="B16" s="136" t="s">
        <v>240</v>
      </c>
      <c r="C16" s="196"/>
      <c r="D16" s="196"/>
      <c r="E16" s="196"/>
      <c r="F16" s="196"/>
      <c r="G16" s="197"/>
      <c r="H16" s="23" t="s">
        <v>241</v>
      </c>
      <c r="I16" s="24"/>
      <c r="J16" s="14"/>
    </row>
    <row r="17" spans="1:10" ht="15" customHeight="1">
      <c r="A17" s="22" t="s">
        <v>242</v>
      </c>
      <c r="B17" s="136" t="s">
        <v>243</v>
      </c>
      <c r="C17" s="196"/>
      <c r="D17" s="196"/>
      <c r="E17" s="196"/>
      <c r="F17" s="196"/>
      <c r="G17" s="197"/>
      <c r="H17" s="23" t="s">
        <v>244</v>
      </c>
      <c r="I17" s="24"/>
      <c r="J17" s="14"/>
    </row>
    <row r="18" spans="1:10" ht="15" customHeight="1">
      <c r="A18" s="22" t="s">
        <v>245</v>
      </c>
      <c r="B18" s="136" t="s">
        <v>246</v>
      </c>
      <c r="C18" s="196"/>
      <c r="D18" s="196"/>
      <c r="E18" s="196"/>
      <c r="F18" s="196"/>
      <c r="G18" s="197"/>
      <c r="H18" s="23" t="s">
        <v>247</v>
      </c>
      <c r="I18" s="24">
        <v>270</v>
      </c>
      <c r="J18" s="14">
        <v>476</v>
      </c>
    </row>
    <row r="19" spans="1:10" ht="15" customHeight="1">
      <c r="A19" s="25" t="s">
        <v>248</v>
      </c>
      <c r="B19" s="140" t="s">
        <v>249</v>
      </c>
      <c r="C19" s="196"/>
      <c r="D19" s="196"/>
      <c r="E19" s="196"/>
      <c r="F19" s="196"/>
      <c r="G19" s="197"/>
      <c r="H19" s="26" t="s">
        <v>250</v>
      </c>
      <c r="I19" s="27">
        <f>SUM(I15:I18)</f>
        <v>1270</v>
      </c>
      <c r="J19" s="93">
        <f>SUM(J15:J18)</f>
        <v>2238</v>
      </c>
    </row>
    <row r="21" spans="1:10">
      <c r="A21" s="323" t="s">
        <v>583</v>
      </c>
      <c r="B21" s="323"/>
      <c r="C21" s="323"/>
      <c r="D21" s="323"/>
      <c r="E21" s="323"/>
      <c r="F21" s="323"/>
      <c r="G21" s="323"/>
      <c r="H21" s="323"/>
      <c r="I21" s="323"/>
      <c r="J21" s="323"/>
    </row>
  </sheetData>
  <mergeCells count="19">
    <mergeCell ref="A21:J21"/>
    <mergeCell ref="B18:G18"/>
    <mergeCell ref="B19:G19"/>
    <mergeCell ref="B9:G9"/>
    <mergeCell ref="B6:G6"/>
    <mergeCell ref="B16:G16"/>
    <mergeCell ref="B17:G17"/>
    <mergeCell ref="B14:G14"/>
    <mergeCell ref="B15:G15"/>
    <mergeCell ref="B12:G12"/>
    <mergeCell ref="B13:G13"/>
    <mergeCell ref="B11:G11"/>
    <mergeCell ref="B7:G7"/>
    <mergeCell ref="B8:G8"/>
    <mergeCell ref="B10:G10"/>
    <mergeCell ref="A2:I2"/>
    <mergeCell ref="A1:J1"/>
    <mergeCell ref="A4:J4"/>
    <mergeCell ref="H5:J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30"/>
  <sheetViews>
    <sheetView view="pageBreakPreview" zoomScale="110" zoomScaleSheetLayoutView="110" workbookViewId="0">
      <selection activeCell="O14" sqref="O14"/>
    </sheetView>
  </sheetViews>
  <sheetFormatPr defaultRowHeight="11.25"/>
  <cols>
    <col min="1" max="1" width="4.7109375" style="17" customWidth="1"/>
    <col min="2" max="2" width="4.85546875" style="17" customWidth="1"/>
    <col min="3" max="7" width="4.7109375" style="17" customWidth="1"/>
    <col min="8" max="8" width="5.28515625" style="17" customWidth="1"/>
    <col min="9" max="9" width="19.7109375" style="17" customWidth="1"/>
    <col min="10" max="10" width="2.42578125" style="17" hidden="1" customWidth="1"/>
    <col min="11" max="11" width="4.7109375" style="17" hidden="1" customWidth="1"/>
    <col min="12" max="12" width="1.140625" style="17" customWidth="1"/>
    <col min="13" max="13" width="4.7109375" style="17" customWidth="1"/>
    <col min="14" max="14" width="3.42578125" style="17" customWidth="1"/>
    <col min="15" max="15" width="8" style="17" customWidth="1"/>
    <col min="16" max="16" width="6.42578125" style="17" bestFit="1" customWidth="1"/>
    <col min="17" max="17" width="7.7109375" style="17" bestFit="1" customWidth="1"/>
    <col min="18" max="22" width="6.42578125" style="17" bestFit="1" customWidth="1"/>
    <col min="23" max="23" width="7.7109375" style="17" bestFit="1" customWidth="1"/>
    <col min="24" max="26" width="6.42578125" style="17" bestFit="1" customWidth="1"/>
    <col min="27" max="27" width="19.140625" style="17" customWidth="1"/>
    <col min="28" max="28" width="10.28515625" style="17" hidden="1" customWidth="1"/>
    <col min="29" max="29" width="8" style="17" hidden="1" customWidth="1"/>
    <col min="30" max="30" width="9.5703125" style="17" hidden="1" customWidth="1"/>
    <col min="31" max="32" width="9.140625" style="17" hidden="1" customWidth="1"/>
    <col min="33" max="33" width="0.140625" style="17" hidden="1" customWidth="1"/>
    <col min="34" max="37" width="9.140625" style="17" hidden="1" customWidth="1"/>
    <col min="38" max="250" width="9.140625" style="17"/>
    <col min="251" max="251" width="4.7109375" style="17" customWidth="1"/>
    <col min="252" max="252" width="4.85546875" style="17" customWidth="1"/>
    <col min="253" max="257" width="4.7109375" style="17" customWidth="1"/>
    <col min="258" max="258" width="5.28515625" style="17" customWidth="1"/>
    <col min="259" max="261" width="4.7109375" style="17" customWidth="1"/>
    <col min="262" max="262" width="4.5703125" style="17" customWidth="1"/>
    <col min="263" max="269" width="4.7109375" style="17" customWidth="1"/>
    <col min="270" max="270" width="4.5703125" style="17" customWidth="1"/>
    <col min="271" max="274" width="4.7109375" style="17" customWidth="1"/>
    <col min="275" max="275" width="4.85546875" style="17" customWidth="1"/>
    <col min="276" max="276" width="6.140625" style="17" customWidth="1"/>
    <col min="277" max="506" width="9.140625" style="17"/>
    <col min="507" max="507" width="4.7109375" style="17" customWidth="1"/>
    <col min="508" max="508" width="4.85546875" style="17" customWidth="1"/>
    <col min="509" max="513" width="4.7109375" style="17" customWidth="1"/>
    <col min="514" max="514" width="5.28515625" style="17" customWidth="1"/>
    <col min="515" max="517" width="4.7109375" style="17" customWidth="1"/>
    <col min="518" max="518" width="4.5703125" style="17" customWidth="1"/>
    <col min="519" max="525" width="4.7109375" style="17" customWidth="1"/>
    <col min="526" max="526" width="4.5703125" style="17" customWidth="1"/>
    <col min="527" max="530" width="4.7109375" style="17" customWidth="1"/>
    <col min="531" max="531" width="4.85546875" style="17" customWidth="1"/>
    <col min="532" max="532" width="6.140625" style="17" customWidth="1"/>
    <col min="533" max="762" width="9.140625" style="17"/>
    <col min="763" max="763" width="4.7109375" style="17" customWidth="1"/>
    <col min="764" max="764" width="4.85546875" style="17" customWidth="1"/>
    <col min="765" max="769" width="4.7109375" style="17" customWidth="1"/>
    <col min="770" max="770" width="5.28515625" style="17" customWidth="1"/>
    <col min="771" max="773" width="4.7109375" style="17" customWidth="1"/>
    <col min="774" max="774" width="4.5703125" style="17" customWidth="1"/>
    <col min="775" max="781" width="4.7109375" style="17" customWidth="1"/>
    <col min="782" max="782" width="4.5703125" style="17" customWidth="1"/>
    <col min="783" max="786" width="4.7109375" style="17" customWidth="1"/>
    <col min="787" max="787" width="4.85546875" style="17" customWidth="1"/>
    <col min="788" max="788" width="6.140625" style="17" customWidth="1"/>
    <col min="789" max="1018" width="9.140625" style="17"/>
    <col min="1019" max="1019" width="4.7109375" style="17" customWidth="1"/>
    <col min="1020" max="1020" width="4.85546875" style="17" customWidth="1"/>
    <col min="1021" max="1025" width="4.7109375" style="17" customWidth="1"/>
    <col min="1026" max="1026" width="5.28515625" style="17" customWidth="1"/>
    <col min="1027" max="1029" width="4.7109375" style="17" customWidth="1"/>
    <col min="1030" max="1030" width="4.5703125" style="17" customWidth="1"/>
    <col min="1031" max="1037" width="4.7109375" style="17" customWidth="1"/>
    <col min="1038" max="1038" width="4.5703125" style="17" customWidth="1"/>
    <col min="1039" max="1042" width="4.7109375" style="17" customWidth="1"/>
    <col min="1043" max="1043" width="4.85546875" style="17" customWidth="1"/>
    <col min="1044" max="1044" width="6.140625" style="17" customWidth="1"/>
    <col min="1045" max="1274" width="9.140625" style="17"/>
    <col min="1275" max="1275" width="4.7109375" style="17" customWidth="1"/>
    <col min="1276" max="1276" width="4.85546875" style="17" customWidth="1"/>
    <col min="1277" max="1281" width="4.7109375" style="17" customWidth="1"/>
    <col min="1282" max="1282" width="5.28515625" style="17" customWidth="1"/>
    <col min="1283" max="1285" width="4.7109375" style="17" customWidth="1"/>
    <col min="1286" max="1286" width="4.5703125" style="17" customWidth="1"/>
    <col min="1287" max="1293" width="4.7109375" style="17" customWidth="1"/>
    <col min="1294" max="1294" width="4.5703125" style="17" customWidth="1"/>
    <col min="1295" max="1298" width="4.7109375" style="17" customWidth="1"/>
    <col min="1299" max="1299" width="4.85546875" style="17" customWidth="1"/>
    <col min="1300" max="1300" width="6.140625" style="17" customWidth="1"/>
    <col min="1301" max="1530" width="9.140625" style="17"/>
    <col min="1531" max="1531" width="4.7109375" style="17" customWidth="1"/>
    <col min="1532" max="1532" width="4.85546875" style="17" customWidth="1"/>
    <col min="1533" max="1537" width="4.7109375" style="17" customWidth="1"/>
    <col min="1538" max="1538" width="5.28515625" style="17" customWidth="1"/>
    <col min="1539" max="1541" width="4.7109375" style="17" customWidth="1"/>
    <col min="1542" max="1542" width="4.5703125" style="17" customWidth="1"/>
    <col min="1543" max="1549" width="4.7109375" style="17" customWidth="1"/>
    <col min="1550" max="1550" width="4.5703125" style="17" customWidth="1"/>
    <col min="1551" max="1554" width="4.7109375" style="17" customWidth="1"/>
    <col min="1555" max="1555" width="4.85546875" style="17" customWidth="1"/>
    <col min="1556" max="1556" width="6.140625" style="17" customWidth="1"/>
    <col min="1557" max="1786" width="9.140625" style="17"/>
    <col min="1787" max="1787" width="4.7109375" style="17" customWidth="1"/>
    <col min="1788" max="1788" width="4.85546875" style="17" customWidth="1"/>
    <col min="1789" max="1793" width="4.7109375" style="17" customWidth="1"/>
    <col min="1794" max="1794" width="5.28515625" style="17" customWidth="1"/>
    <col min="1795" max="1797" width="4.7109375" style="17" customWidth="1"/>
    <col min="1798" max="1798" width="4.5703125" style="17" customWidth="1"/>
    <col min="1799" max="1805" width="4.7109375" style="17" customWidth="1"/>
    <col min="1806" max="1806" width="4.5703125" style="17" customWidth="1"/>
    <col min="1807" max="1810" width="4.7109375" style="17" customWidth="1"/>
    <col min="1811" max="1811" width="4.85546875" style="17" customWidth="1"/>
    <col min="1812" max="1812" width="6.140625" style="17" customWidth="1"/>
    <col min="1813" max="2042" width="9.140625" style="17"/>
    <col min="2043" max="2043" width="4.7109375" style="17" customWidth="1"/>
    <col min="2044" max="2044" width="4.85546875" style="17" customWidth="1"/>
    <col min="2045" max="2049" width="4.7109375" style="17" customWidth="1"/>
    <col min="2050" max="2050" width="5.28515625" style="17" customWidth="1"/>
    <col min="2051" max="2053" width="4.7109375" style="17" customWidth="1"/>
    <col min="2054" max="2054" width="4.5703125" style="17" customWidth="1"/>
    <col min="2055" max="2061" width="4.7109375" style="17" customWidth="1"/>
    <col min="2062" max="2062" width="4.5703125" style="17" customWidth="1"/>
    <col min="2063" max="2066" width="4.7109375" style="17" customWidth="1"/>
    <col min="2067" max="2067" width="4.85546875" style="17" customWidth="1"/>
    <col min="2068" max="2068" width="6.140625" style="17" customWidth="1"/>
    <col min="2069" max="2298" width="9.140625" style="17"/>
    <col min="2299" max="2299" width="4.7109375" style="17" customWidth="1"/>
    <col min="2300" max="2300" width="4.85546875" style="17" customWidth="1"/>
    <col min="2301" max="2305" width="4.7109375" style="17" customWidth="1"/>
    <col min="2306" max="2306" width="5.28515625" style="17" customWidth="1"/>
    <col min="2307" max="2309" width="4.7109375" style="17" customWidth="1"/>
    <col min="2310" max="2310" width="4.5703125" style="17" customWidth="1"/>
    <col min="2311" max="2317" width="4.7109375" style="17" customWidth="1"/>
    <col min="2318" max="2318" width="4.5703125" style="17" customWidth="1"/>
    <col min="2319" max="2322" width="4.7109375" style="17" customWidth="1"/>
    <col min="2323" max="2323" width="4.85546875" style="17" customWidth="1"/>
    <col min="2324" max="2324" width="6.140625" style="17" customWidth="1"/>
    <col min="2325" max="2554" width="9.140625" style="17"/>
    <col min="2555" max="2555" width="4.7109375" style="17" customWidth="1"/>
    <col min="2556" max="2556" width="4.85546875" style="17" customWidth="1"/>
    <col min="2557" max="2561" width="4.7109375" style="17" customWidth="1"/>
    <col min="2562" max="2562" width="5.28515625" style="17" customWidth="1"/>
    <col min="2563" max="2565" width="4.7109375" style="17" customWidth="1"/>
    <col min="2566" max="2566" width="4.5703125" style="17" customWidth="1"/>
    <col min="2567" max="2573" width="4.7109375" style="17" customWidth="1"/>
    <col min="2574" max="2574" width="4.5703125" style="17" customWidth="1"/>
    <col min="2575" max="2578" width="4.7109375" style="17" customWidth="1"/>
    <col min="2579" max="2579" width="4.85546875" style="17" customWidth="1"/>
    <col min="2580" max="2580" width="6.140625" style="17" customWidth="1"/>
    <col min="2581" max="2810" width="9.140625" style="17"/>
    <col min="2811" max="2811" width="4.7109375" style="17" customWidth="1"/>
    <col min="2812" max="2812" width="4.85546875" style="17" customWidth="1"/>
    <col min="2813" max="2817" width="4.7109375" style="17" customWidth="1"/>
    <col min="2818" max="2818" width="5.28515625" style="17" customWidth="1"/>
    <col min="2819" max="2821" width="4.7109375" style="17" customWidth="1"/>
    <col min="2822" max="2822" width="4.5703125" style="17" customWidth="1"/>
    <col min="2823" max="2829" width="4.7109375" style="17" customWidth="1"/>
    <col min="2830" max="2830" width="4.5703125" style="17" customWidth="1"/>
    <col min="2831" max="2834" width="4.7109375" style="17" customWidth="1"/>
    <col min="2835" max="2835" width="4.85546875" style="17" customWidth="1"/>
    <col min="2836" max="2836" width="6.140625" style="17" customWidth="1"/>
    <col min="2837" max="3066" width="9.140625" style="17"/>
    <col min="3067" max="3067" width="4.7109375" style="17" customWidth="1"/>
    <col min="3068" max="3068" width="4.85546875" style="17" customWidth="1"/>
    <col min="3069" max="3073" width="4.7109375" style="17" customWidth="1"/>
    <col min="3074" max="3074" width="5.28515625" style="17" customWidth="1"/>
    <col min="3075" max="3077" width="4.7109375" style="17" customWidth="1"/>
    <col min="3078" max="3078" width="4.5703125" style="17" customWidth="1"/>
    <col min="3079" max="3085" width="4.7109375" style="17" customWidth="1"/>
    <col min="3086" max="3086" width="4.5703125" style="17" customWidth="1"/>
    <col min="3087" max="3090" width="4.7109375" style="17" customWidth="1"/>
    <col min="3091" max="3091" width="4.85546875" style="17" customWidth="1"/>
    <col min="3092" max="3092" width="6.140625" style="17" customWidth="1"/>
    <col min="3093" max="3322" width="9.140625" style="17"/>
    <col min="3323" max="3323" width="4.7109375" style="17" customWidth="1"/>
    <col min="3324" max="3324" width="4.85546875" style="17" customWidth="1"/>
    <col min="3325" max="3329" width="4.7109375" style="17" customWidth="1"/>
    <col min="3330" max="3330" width="5.28515625" style="17" customWidth="1"/>
    <col min="3331" max="3333" width="4.7109375" style="17" customWidth="1"/>
    <col min="3334" max="3334" width="4.5703125" style="17" customWidth="1"/>
    <col min="3335" max="3341" width="4.7109375" style="17" customWidth="1"/>
    <col min="3342" max="3342" width="4.5703125" style="17" customWidth="1"/>
    <col min="3343" max="3346" width="4.7109375" style="17" customWidth="1"/>
    <col min="3347" max="3347" width="4.85546875" style="17" customWidth="1"/>
    <col min="3348" max="3348" width="6.140625" style="17" customWidth="1"/>
    <col min="3349" max="3578" width="9.140625" style="17"/>
    <col min="3579" max="3579" width="4.7109375" style="17" customWidth="1"/>
    <col min="3580" max="3580" width="4.85546875" style="17" customWidth="1"/>
    <col min="3581" max="3585" width="4.7109375" style="17" customWidth="1"/>
    <col min="3586" max="3586" width="5.28515625" style="17" customWidth="1"/>
    <col min="3587" max="3589" width="4.7109375" style="17" customWidth="1"/>
    <col min="3590" max="3590" width="4.5703125" style="17" customWidth="1"/>
    <col min="3591" max="3597" width="4.7109375" style="17" customWidth="1"/>
    <col min="3598" max="3598" width="4.5703125" style="17" customWidth="1"/>
    <col min="3599" max="3602" width="4.7109375" style="17" customWidth="1"/>
    <col min="3603" max="3603" width="4.85546875" style="17" customWidth="1"/>
    <col min="3604" max="3604" width="6.140625" style="17" customWidth="1"/>
    <col min="3605" max="3834" width="9.140625" style="17"/>
    <col min="3835" max="3835" width="4.7109375" style="17" customWidth="1"/>
    <col min="3836" max="3836" width="4.85546875" style="17" customWidth="1"/>
    <col min="3837" max="3841" width="4.7109375" style="17" customWidth="1"/>
    <col min="3842" max="3842" width="5.28515625" style="17" customWidth="1"/>
    <col min="3843" max="3845" width="4.7109375" style="17" customWidth="1"/>
    <col min="3846" max="3846" width="4.5703125" style="17" customWidth="1"/>
    <col min="3847" max="3853" width="4.7109375" style="17" customWidth="1"/>
    <col min="3854" max="3854" width="4.5703125" style="17" customWidth="1"/>
    <col min="3855" max="3858" width="4.7109375" style="17" customWidth="1"/>
    <col min="3859" max="3859" width="4.85546875" style="17" customWidth="1"/>
    <col min="3860" max="3860" width="6.140625" style="17" customWidth="1"/>
    <col min="3861" max="4090" width="9.140625" style="17"/>
    <col min="4091" max="4091" width="4.7109375" style="17" customWidth="1"/>
    <col min="4092" max="4092" width="4.85546875" style="17" customWidth="1"/>
    <col min="4093" max="4097" width="4.7109375" style="17" customWidth="1"/>
    <col min="4098" max="4098" width="5.28515625" style="17" customWidth="1"/>
    <col min="4099" max="4101" width="4.7109375" style="17" customWidth="1"/>
    <col min="4102" max="4102" width="4.5703125" style="17" customWidth="1"/>
    <col min="4103" max="4109" width="4.7109375" style="17" customWidth="1"/>
    <col min="4110" max="4110" width="4.5703125" style="17" customWidth="1"/>
    <col min="4111" max="4114" width="4.7109375" style="17" customWidth="1"/>
    <col min="4115" max="4115" width="4.85546875" style="17" customWidth="1"/>
    <col min="4116" max="4116" width="6.140625" style="17" customWidth="1"/>
    <col min="4117" max="4346" width="9.140625" style="17"/>
    <col min="4347" max="4347" width="4.7109375" style="17" customWidth="1"/>
    <col min="4348" max="4348" width="4.85546875" style="17" customWidth="1"/>
    <col min="4349" max="4353" width="4.7109375" style="17" customWidth="1"/>
    <col min="4354" max="4354" width="5.28515625" style="17" customWidth="1"/>
    <col min="4355" max="4357" width="4.7109375" style="17" customWidth="1"/>
    <col min="4358" max="4358" width="4.5703125" style="17" customWidth="1"/>
    <col min="4359" max="4365" width="4.7109375" style="17" customWidth="1"/>
    <col min="4366" max="4366" width="4.5703125" style="17" customWidth="1"/>
    <col min="4367" max="4370" width="4.7109375" style="17" customWidth="1"/>
    <col min="4371" max="4371" width="4.85546875" style="17" customWidth="1"/>
    <col min="4372" max="4372" width="6.140625" style="17" customWidth="1"/>
    <col min="4373" max="4602" width="9.140625" style="17"/>
    <col min="4603" max="4603" width="4.7109375" style="17" customWidth="1"/>
    <col min="4604" max="4604" width="4.85546875" style="17" customWidth="1"/>
    <col min="4605" max="4609" width="4.7109375" style="17" customWidth="1"/>
    <col min="4610" max="4610" width="5.28515625" style="17" customWidth="1"/>
    <col min="4611" max="4613" width="4.7109375" style="17" customWidth="1"/>
    <col min="4614" max="4614" width="4.5703125" style="17" customWidth="1"/>
    <col min="4615" max="4621" width="4.7109375" style="17" customWidth="1"/>
    <col min="4622" max="4622" width="4.5703125" style="17" customWidth="1"/>
    <col min="4623" max="4626" width="4.7109375" style="17" customWidth="1"/>
    <col min="4627" max="4627" width="4.85546875" style="17" customWidth="1"/>
    <col min="4628" max="4628" width="6.140625" style="17" customWidth="1"/>
    <col min="4629" max="4858" width="9.140625" style="17"/>
    <col min="4859" max="4859" width="4.7109375" style="17" customWidth="1"/>
    <col min="4860" max="4860" width="4.85546875" style="17" customWidth="1"/>
    <col min="4861" max="4865" width="4.7109375" style="17" customWidth="1"/>
    <col min="4866" max="4866" width="5.28515625" style="17" customWidth="1"/>
    <col min="4867" max="4869" width="4.7109375" style="17" customWidth="1"/>
    <col min="4870" max="4870" width="4.5703125" style="17" customWidth="1"/>
    <col min="4871" max="4877" width="4.7109375" style="17" customWidth="1"/>
    <col min="4878" max="4878" width="4.5703125" style="17" customWidth="1"/>
    <col min="4879" max="4882" width="4.7109375" style="17" customWidth="1"/>
    <col min="4883" max="4883" width="4.85546875" style="17" customWidth="1"/>
    <col min="4884" max="4884" width="6.140625" style="17" customWidth="1"/>
    <col min="4885" max="5114" width="9.140625" style="17"/>
    <col min="5115" max="5115" width="4.7109375" style="17" customWidth="1"/>
    <col min="5116" max="5116" width="4.85546875" style="17" customWidth="1"/>
    <col min="5117" max="5121" width="4.7109375" style="17" customWidth="1"/>
    <col min="5122" max="5122" width="5.28515625" style="17" customWidth="1"/>
    <col min="5123" max="5125" width="4.7109375" style="17" customWidth="1"/>
    <col min="5126" max="5126" width="4.5703125" style="17" customWidth="1"/>
    <col min="5127" max="5133" width="4.7109375" style="17" customWidth="1"/>
    <col min="5134" max="5134" width="4.5703125" style="17" customWidth="1"/>
    <col min="5135" max="5138" width="4.7109375" style="17" customWidth="1"/>
    <col min="5139" max="5139" width="4.85546875" style="17" customWidth="1"/>
    <col min="5140" max="5140" width="6.140625" style="17" customWidth="1"/>
    <col min="5141" max="5370" width="9.140625" style="17"/>
    <col min="5371" max="5371" width="4.7109375" style="17" customWidth="1"/>
    <col min="5372" max="5372" width="4.85546875" style="17" customWidth="1"/>
    <col min="5373" max="5377" width="4.7109375" style="17" customWidth="1"/>
    <col min="5378" max="5378" width="5.28515625" style="17" customWidth="1"/>
    <col min="5379" max="5381" width="4.7109375" style="17" customWidth="1"/>
    <col min="5382" max="5382" width="4.5703125" style="17" customWidth="1"/>
    <col min="5383" max="5389" width="4.7109375" style="17" customWidth="1"/>
    <col min="5390" max="5390" width="4.5703125" style="17" customWidth="1"/>
    <col min="5391" max="5394" width="4.7109375" style="17" customWidth="1"/>
    <col min="5395" max="5395" width="4.85546875" style="17" customWidth="1"/>
    <col min="5396" max="5396" width="6.140625" style="17" customWidth="1"/>
    <col min="5397" max="5626" width="9.140625" style="17"/>
    <col min="5627" max="5627" width="4.7109375" style="17" customWidth="1"/>
    <col min="5628" max="5628" width="4.85546875" style="17" customWidth="1"/>
    <col min="5629" max="5633" width="4.7109375" style="17" customWidth="1"/>
    <col min="5634" max="5634" width="5.28515625" style="17" customWidth="1"/>
    <col min="5635" max="5637" width="4.7109375" style="17" customWidth="1"/>
    <col min="5638" max="5638" width="4.5703125" style="17" customWidth="1"/>
    <col min="5639" max="5645" width="4.7109375" style="17" customWidth="1"/>
    <col min="5646" max="5646" width="4.5703125" style="17" customWidth="1"/>
    <col min="5647" max="5650" width="4.7109375" style="17" customWidth="1"/>
    <col min="5651" max="5651" width="4.85546875" style="17" customWidth="1"/>
    <col min="5652" max="5652" width="6.140625" style="17" customWidth="1"/>
    <col min="5653" max="5882" width="9.140625" style="17"/>
    <col min="5883" max="5883" width="4.7109375" style="17" customWidth="1"/>
    <col min="5884" max="5884" width="4.85546875" style="17" customWidth="1"/>
    <col min="5885" max="5889" width="4.7109375" style="17" customWidth="1"/>
    <col min="5890" max="5890" width="5.28515625" style="17" customWidth="1"/>
    <col min="5891" max="5893" width="4.7109375" style="17" customWidth="1"/>
    <col min="5894" max="5894" width="4.5703125" style="17" customWidth="1"/>
    <col min="5895" max="5901" width="4.7109375" style="17" customWidth="1"/>
    <col min="5902" max="5902" width="4.5703125" style="17" customWidth="1"/>
    <col min="5903" max="5906" width="4.7109375" style="17" customWidth="1"/>
    <col min="5907" max="5907" width="4.85546875" style="17" customWidth="1"/>
    <col min="5908" max="5908" width="6.140625" style="17" customWidth="1"/>
    <col min="5909" max="6138" width="9.140625" style="17"/>
    <col min="6139" max="6139" width="4.7109375" style="17" customWidth="1"/>
    <col min="6140" max="6140" width="4.85546875" style="17" customWidth="1"/>
    <col min="6141" max="6145" width="4.7109375" style="17" customWidth="1"/>
    <col min="6146" max="6146" width="5.28515625" style="17" customWidth="1"/>
    <col min="6147" max="6149" width="4.7109375" style="17" customWidth="1"/>
    <col min="6150" max="6150" width="4.5703125" style="17" customWidth="1"/>
    <col min="6151" max="6157" width="4.7109375" style="17" customWidth="1"/>
    <col min="6158" max="6158" width="4.5703125" style="17" customWidth="1"/>
    <col min="6159" max="6162" width="4.7109375" style="17" customWidth="1"/>
    <col min="6163" max="6163" width="4.85546875" style="17" customWidth="1"/>
    <col min="6164" max="6164" width="6.140625" style="17" customWidth="1"/>
    <col min="6165" max="6394" width="9.140625" style="17"/>
    <col min="6395" max="6395" width="4.7109375" style="17" customWidth="1"/>
    <col min="6396" max="6396" width="4.85546875" style="17" customWidth="1"/>
    <col min="6397" max="6401" width="4.7109375" style="17" customWidth="1"/>
    <col min="6402" max="6402" width="5.28515625" style="17" customWidth="1"/>
    <col min="6403" max="6405" width="4.7109375" style="17" customWidth="1"/>
    <col min="6406" max="6406" width="4.5703125" style="17" customWidth="1"/>
    <col min="6407" max="6413" width="4.7109375" style="17" customWidth="1"/>
    <col min="6414" max="6414" width="4.5703125" style="17" customWidth="1"/>
    <col min="6415" max="6418" width="4.7109375" style="17" customWidth="1"/>
    <col min="6419" max="6419" width="4.85546875" style="17" customWidth="1"/>
    <col min="6420" max="6420" width="6.140625" style="17" customWidth="1"/>
    <col min="6421" max="6650" width="9.140625" style="17"/>
    <col min="6651" max="6651" width="4.7109375" style="17" customWidth="1"/>
    <col min="6652" max="6652" width="4.85546875" style="17" customWidth="1"/>
    <col min="6653" max="6657" width="4.7109375" style="17" customWidth="1"/>
    <col min="6658" max="6658" width="5.28515625" style="17" customWidth="1"/>
    <col min="6659" max="6661" width="4.7109375" style="17" customWidth="1"/>
    <col min="6662" max="6662" width="4.5703125" style="17" customWidth="1"/>
    <col min="6663" max="6669" width="4.7109375" style="17" customWidth="1"/>
    <col min="6670" max="6670" width="4.5703125" style="17" customWidth="1"/>
    <col min="6671" max="6674" width="4.7109375" style="17" customWidth="1"/>
    <col min="6675" max="6675" width="4.85546875" style="17" customWidth="1"/>
    <col min="6676" max="6676" width="6.140625" style="17" customWidth="1"/>
    <col min="6677" max="6906" width="9.140625" style="17"/>
    <col min="6907" max="6907" width="4.7109375" style="17" customWidth="1"/>
    <col min="6908" max="6908" width="4.85546875" style="17" customWidth="1"/>
    <col min="6909" max="6913" width="4.7109375" style="17" customWidth="1"/>
    <col min="6914" max="6914" width="5.28515625" style="17" customWidth="1"/>
    <col min="6915" max="6917" width="4.7109375" style="17" customWidth="1"/>
    <col min="6918" max="6918" width="4.5703125" style="17" customWidth="1"/>
    <col min="6919" max="6925" width="4.7109375" style="17" customWidth="1"/>
    <col min="6926" max="6926" width="4.5703125" style="17" customWidth="1"/>
    <col min="6927" max="6930" width="4.7109375" style="17" customWidth="1"/>
    <col min="6931" max="6931" width="4.85546875" style="17" customWidth="1"/>
    <col min="6932" max="6932" width="6.140625" style="17" customWidth="1"/>
    <col min="6933" max="7162" width="9.140625" style="17"/>
    <col min="7163" max="7163" width="4.7109375" style="17" customWidth="1"/>
    <col min="7164" max="7164" width="4.85546875" style="17" customWidth="1"/>
    <col min="7165" max="7169" width="4.7109375" style="17" customWidth="1"/>
    <col min="7170" max="7170" width="5.28515625" style="17" customWidth="1"/>
    <col min="7171" max="7173" width="4.7109375" style="17" customWidth="1"/>
    <col min="7174" max="7174" width="4.5703125" style="17" customWidth="1"/>
    <col min="7175" max="7181" width="4.7109375" style="17" customWidth="1"/>
    <col min="7182" max="7182" width="4.5703125" style="17" customWidth="1"/>
    <col min="7183" max="7186" width="4.7109375" style="17" customWidth="1"/>
    <col min="7187" max="7187" width="4.85546875" style="17" customWidth="1"/>
    <col min="7188" max="7188" width="6.140625" style="17" customWidth="1"/>
    <col min="7189" max="7418" width="9.140625" style="17"/>
    <col min="7419" max="7419" width="4.7109375" style="17" customWidth="1"/>
    <col min="7420" max="7420" width="4.85546875" style="17" customWidth="1"/>
    <col min="7421" max="7425" width="4.7109375" style="17" customWidth="1"/>
    <col min="7426" max="7426" width="5.28515625" style="17" customWidth="1"/>
    <col min="7427" max="7429" width="4.7109375" style="17" customWidth="1"/>
    <col min="7430" max="7430" width="4.5703125" style="17" customWidth="1"/>
    <col min="7431" max="7437" width="4.7109375" style="17" customWidth="1"/>
    <col min="7438" max="7438" width="4.5703125" style="17" customWidth="1"/>
    <col min="7439" max="7442" width="4.7109375" style="17" customWidth="1"/>
    <col min="7443" max="7443" width="4.85546875" style="17" customWidth="1"/>
    <col min="7444" max="7444" width="6.140625" style="17" customWidth="1"/>
    <col min="7445" max="7674" width="9.140625" style="17"/>
    <col min="7675" max="7675" width="4.7109375" style="17" customWidth="1"/>
    <col min="7676" max="7676" width="4.85546875" style="17" customWidth="1"/>
    <col min="7677" max="7681" width="4.7109375" style="17" customWidth="1"/>
    <col min="7682" max="7682" width="5.28515625" style="17" customWidth="1"/>
    <col min="7683" max="7685" width="4.7109375" style="17" customWidth="1"/>
    <col min="7686" max="7686" width="4.5703125" style="17" customWidth="1"/>
    <col min="7687" max="7693" width="4.7109375" style="17" customWidth="1"/>
    <col min="7694" max="7694" width="4.5703125" style="17" customWidth="1"/>
    <col min="7695" max="7698" width="4.7109375" style="17" customWidth="1"/>
    <col min="7699" max="7699" width="4.85546875" style="17" customWidth="1"/>
    <col min="7700" max="7700" width="6.140625" style="17" customWidth="1"/>
    <col min="7701" max="7930" width="9.140625" style="17"/>
    <col min="7931" max="7931" width="4.7109375" style="17" customWidth="1"/>
    <col min="7932" max="7932" width="4.85546875" style="17" customWidth="1"/>
    <col min="7933" max="7937" width="4.7109375" style="17" customWidth="1"/>
    <col min="7938" max="7938" width="5.28515625" style="17" customWidth="1"/>
    <col min="7939" max="7941" width="4.7109375" style="17" customWidth="1"/>
    <col min="7942" max="7942" width="4.5703125" style="17" customWidth="1"/>
    <col min="7943" max="7949" width="4.7109375" style="17" customWidth="1"/>
    <col min="7950" max="7950" width="4.5703125" style="17" customWidth="1"/>
    <col min="7951" max="7954" width="4.7109375" style="17" customWidth="1"/>
    <col min="7955" max="7955" width="4.85546875" style="17" customWidth="1"/>
    <col min="7956" max="7956" width="6.140625" style="17" customWidth="1"/>
    <col min="7957" max="8186" width="9.140625" style="17"/>
    <col min="8187" max="8187" width="4.7109375" style="17" customWidth="1"/>
    <col min="8188" max="8188" width="4.85546875" style="17" customWidth="1"/>
    <col min="8189" max="8193" width="4.7109375" style="17" customWidth="1"/>
    <col min="8194" max="8194" width="5.28515625" style="17" customWidth="1"/>
    <col min="8195" max="8197" width="4.7109375" style="17" customWidth="1"/>
    <col min="8198" max="8198" width="4.5703125" style="17" customWidth="1"/>
    <col min="8199" max="8205" width="4.7109375" style="17" customWidth="1"/>
    <col min="8206" max="8206" width="4.5703125" style="17" customWidth="1"/>
    <col min="8207" max="8210" width="4.7109375" style="17" customWidth="1"/>
    <col min="8211" max="8211" width="4.85546875" style="17" customWidth="1"/>
    <col min="8212" max="8212" width="6.140625" style="17" customWidth="1"/>
    <col min="8213" max="8442" width="9.140625" style="17"/>
    <col min="8443" max="8443" width="4.7109375" style="17" customWidth="1"/>
    <col min="8444" max="8444" width="4.85546875" style="17" customWidth="1"/>
    <col min="8445" max="8449" width="4.7109375" style="17" customWidth="1"/>
    <col min="8450" max="8450" width="5.28515625" style="17" customWidth="1"/>
    <col min="8451" max="8453" width="4.7109375" style="17" customWidth="1"/>
    <col min="8454" max="8454" width="4.5703125" style="17" customWidth="1"/>
    <col min="8455" max="8461" width="4.7109375" style="17" customWidth="1"/>
    <col min="8462" max="8462" width="4.5703125" style="17" customWidth="1"/>
    <col min="8463" max="8466" width="4.7109375" style="17" customWidth="1"/>
    <col min="8467" max="8467" width="4.85546875" style="17" customWidth="1"/>
    <col min="8468" max="8468" width="6.140625" style="17" customWidth="1"/>
    <col min="8469" max="8698" width="9.140625" style="17"/>
    <col min="8699" max="8699" width="4.7109375" style="17" customWidth="1"/>
    <col min="8700" max="8700" width="4.85546875" style="17" customWidth="1"/>
    <col min="8701" max="8705" width="4.7109375" style="17" customWidth="1"/>
    <col min="8706" max="8706" width="5.28515625" style="17" customWidth="1"/>
    <col min="8707" max="8709" width="4.7109375" style="17" customWidth="1"/>
    <col min="8710" max="8710" width="4.5703125" style="17" customWidth="1"/>
    <col min="8711" max="8717" width="4.7109375" style="17" customWidth="1"/>
    <col min="8718" max="8718" width="4.5703125" style="17" customWidth="1"/>
    <col min="8719" max="8722" width="4.7109375" style="17" customWidth="1"/>
    <col min="8723" max="8723" width="4.85546875" style="17" customWidth="1"/>
    <col min="8724" max="8724" width="6.140625" style="17" customWidth="1"/>
    <col min="8725" max="8954" width="9.140625" style="17"/>
    <col min="8955" max="8955" width="4.7109375" style="17" customWidth="1"/>
    <col min="8956" max="8956" width="4.85546875" style="17" customWidth="1"/>
    <col min="8957" max="8961" width="4.7109375" style="17" customWidth="1"/>
    <col min="8962" max="8962" width="5.28515625" style="17" customWidth="1"/>
    <col min="8963" max="8965" width="4.7109375" style="17" customWidth="1"/>
    <col min="8966" max="8966" width="4.5703125" style="17" customWidth="1"/>
    <col min="8967" max="8973" width="4.7109375" style="17" customWidth="1"/>
    <col min="8974" max="8974" width="4.5703125" style="17" customWidth="1"/>
    <col min="8975" max="8978" width="4.7109375" style="17" customWidth="1"/>
    <col min="8979" max="8979" width="4.85546875" style="17" customWidth="1"/>
    <col min="8980" max="8980" width="6.140625" style="17" customWidth="1"/>
    <col min="8981" max="9210" width="9.140625" style="17"/>
    <col min="9211" max="9211" width="4.7109375" style="17" customWidth="1"/>
    <col min="9212" max="9212" width="4.85546875" style="17" customWidth="1"/>
    <col min="9213" max="9217" width="4.7109375" style="17" customWidth="1"/>
    <col min="9218" max="9218" width="5.28515625" style="17" customWidth="1"/>
    <col min="9219" max="9221" width="4.7109375" style="17" customWidth="1"/>
    <col min="9222" max="9222" width="4.5703125" style="17" customWidth="1"/>
    <col min="9223" max="9229" width="4.7109375" style="17" customWidth="1"/>
    <col min="9230" max="9230" width="4.5703125" style="17" customWidth="1"/>
    <col min="9231" max="9234" width="4.7109375" style="17" customWidth="1"/>
    <col min="9235" max="9235" width="4.85546875" style="17" customWidth="1"/>
    <col min="9236" max="9236" width="6.140625" style="17" customWidth="1"/>
    <col min="9237" max="9466" width="9.140625" style="17"/>
    <col min="9467" max="9467" width="4.7109375" style="17" customWidth="1"/>
    <col min="9468" max="9468" width="4.85546875" style="17" customWidth="1"/>
    <col min="9469" max="9473" width="4.7109375" style="17" customWidth="1"/>
    <col min="9474" max="9474" width="5.28515625" style="17" customWidth="1"/>
    <col min="9475" max="9477" width="4.7109375" style="17" customWidth="1"/>
    <col min="9478" max="9478" width="4.5703125" style="17" customWidth="1"/>
    <col min="9479" max="9485" width="4.7109375" style="17" customWidth="1"/>
    <col min="9486" max="9486" width="4.5703125" style="17" customWidth="1"/>
    <col min="9487" max="9490" width="4.7109375" style="17" customWidth="1"/>
    <col min="9491" max="9491" width="4.85546875" style="17" customWidth="1"/>
    <col min="9492" max="9492" width="6.140625" style="17" customWidth="1"/>
    <col min="9493" max="9722" width="9.140625" style="17"/>
    <col min="9723" max="9723" width="4.7109375" style="17" customWidth="1"/>
    <col min="9724" max="9724" width="4.85546875" style="17" customWidth="1"/>
    <col min="9725" max="9729" width="4.7109375" style="17" customWidth="1"/>
    <col min="9730" max="9730" width="5.28515625" style="17" customWidth="1"/>
    <col min="9731" max="9733" width="4.7109375" style="17" customWidth="1"/>
    <col min="9734" max="9734" width="4.5703125" style="17" customWidth="1"/>
    <col min="9735" max="9741" width="4.7109375" style="17" customWidth="1"/>
    <col min="9742" max="9742" width="4.5703125" style="17" customWidth="1"/>
    <col min="9743" max="9746" width="4.7109375" style="17" customWidth="1"/>
    <col min="9747" max="9747" width="4.85546875" style="17" customWidth="1"/>
    <col min="9748" max="9748" width="6.140625" style="17" customWidth="1"/>
    <col min="9749" max="9978" width="9.140625" style="17"/>
    <col min="9979" max="9979" width="4.7109375" style="17" customWidth="1"/>
    <col min="9980" max="9980" width="4.85546875" style="17" customWidth="1"/>
    <col min="9981" max="9985" width="4.7109375" style="17" customWidth="1"/>
    <col min="9986" max="9986" width="5.28515625" style="17" customWidth="1"/>
    <col min="9987" max="9989" width="4.7109375" style="17" customWidth="1"/>
    <col min="9990" max="9990" width="4.5703125" style="17" customWidth="1"/>
    <col min="9991" max="9997" width="4.7109375" style="17" customWidth="1"/>
    <col min="9998" max="9998" width="4.5703125" style="17" customWidth="1"/>
    <col min="9999" max="10002" width="4.7109375" style="17" customWidth="1"/>
    <col min="10003" max="10003" width="4.85546875" style="17" customWidth="1"/>
    <col min="10004" max="10004" width="6.140625" style="17" customWidth="1"/>
    <col min="10005" max="10234" width="9.140625" style="17"/>
    <col min="10235" max="10235" width="4.7109375" style="17" customWidth="1"/>
    <col min="10236" max="10236" width="4.85546875" style="17" customWidth="1"/>
    <col min="10237" max="10241" width="4.7109375" style="17" customWidth="1"/>
    <col min="10242" max="10242" width="5.28515625" style="17" customWidth="1"/>
    <col min="10243" max="10245" width="4.7109375" style="17" customWidth="1"/>
    <col min="10246" max="10246" width="4.5703125" style="17" customWidth="1"/>
    <col min="10247" max="10253" width="4.7109375" style="17" customWidth="1"/>
    <col min="10254" max="10254" width="4.5703125" style="17" customWidth="1"/>
    <col min="10255" max="10258" width="4.7109375" style="17" customWidth="1"/>
    <col min="10259" max="10259" width="4.85546875" style="17" customWidth="1"/>
    <col min="10260" max="10260" width="6.140625" style="17" customWidth="1"/>
    <col min="10261" max="10490" width="9.140625" style="17"/>
    <col min="10491" max="10491" width="4.7109375" style="17" customWidth="1"/>
    <col min="10492" max="10492" width="4.85546875" style="17" customWidth="1"/>
    <col min="10493" max="10497" width="4.7109375" style="17" customWidth="1"/>
    <col min="10498" max="10498" width="5.28515625" style="17" customWidth="1"/>
    <col min="10499" max="10501" width="4.7109375" style="17" customWidth="1"/>
    <col min="10502" max="10502" width="4.5703125" style="17" customWidth="1"/>
    <col min="10503" max="10509" width="4.7109375" style="17" customWidth="1"/>
    <col min="10510" max="10510" width="4.5703125" style="17" customWidth="1"/>
    <col min="10511" max="10514" width="4.7109375" style="17" customWidth="1"/>
    <col min="10515" max="10515" width="4.85546875" style="17" customWidth="1"/>
    <col min="10516" max="10516" width="6.140625" style="17" customWidth="1"/>
    <col min="10517" max="10746" width="9.140625" style="17"/>
    <col min="10747" max="10747" width="4.7109375" style="17" customWidth="1"/>
    <col min="10748" max="10748" width="4.85546875" style="17" customWidth="1"/>
    <col min="10749" max="10753" width="4.7109375" style="17" customWidth="1"/>
    <col min="10754" max="10754" width="5.28515625" style="17" customWidth="1"/>
    <col min="10755" max="10757" width="4.7109375" style="17" customWidth="1"/>
    <col min="10758" max="10758" width="4.5703125" style="17" customWidth="1"/>
    <col min="10759" max="10765" width="4.7109375" style="17" customWidth="1"/>
    <col min="10766" max="10766" width="4.5703125" style="17" customWidth="1"/>
    <col min="10767" max="10770" width="4.7109375" style="17" customWidth="1"/>
    <col min="10771" max="10771" width="4.85546875" style="17" customWidth="1"/>
    <col min="10772" max="10772" width="6.140625" style="17" customWidth="1"/>
    <col min="10773" max="11002" width="9.140625" style="17"/>
    <col min="11003" max="11003" width="4.7109375" style="17" customWidth="1"/>
    <col min="11004" max="11004" width="4.85546875" style="17" customWidth="1"/>
    <col min="11005" max="11009" width="4.7109375" style="17" customWidth="1"/>
    <col min="11010" max="11010" width="5.28515625" style="17" customWidth="1"/>
    <col min="11011" max="11013" width="4.7109375" style="17" customWidth="1"/>
    <col min="11014" max="11014" width="4.5703125" style="17" customWidth="1"/>
    <col min="11015" max="11021" width="4.7109375" style="17" customWidth="1"/>
    <col min="11022" max="11022" width="4.5703125" style="17" customWidth="1"/>
    <col min="11023" max="11026" width="4.7109375" style="17" customWidth="1"/>
    <col min="11027" max="11027" width="4.85546875" style="17" customWidth="1"/>
    <col min="11028" max="11028" width="6.140625" style="17" customWidth="1"/>
    <col min="11029" max="11258" width="9.140625" style="17"/>
    <col min="11259" max="11259" width="4.7109375" style="17" customWidth="1"/>
    <col min="11260" max="11260" width="4.85546875" style="17" customWidth="1"/>
    <col min="11261" max="11265" width="4.7109375" style="17" customWidth="1"/>
    <col min="11266" max="11266" width="5.28515625" style="17" customWidth="1"/>
    <col min="11267" max="11269" width="4.7109375" style="17" customWidth="1"/>
    <col min="11270" max="11270" width="4.5703125" style="17" customWidth="1"/>
    <col min="11271" max="11277" width="4.7109375" style="17" customWidth="1"/>
    <col min="11278" max="11278" width="4.5703125" style="17" customWidth="1"/>
    <col min="11279" max="11282" width="4.7109375" style="17" customWidth="1"/>
    <col min="11283" max="11283" width="4.85546875" style="17" customWidth="1"/>
    <col min="11284" max="11284" width="6.140625" style="17" customWidth="1"/>
    <col min="11285" max="11514" width="9.140625" style="17"/>
    <col min="11515" max="11515" width="4.7109375" style="17" customWidth="1"/>
    <col min="11516" max="11516" width="4.85546875" style="17" customWidth="1"/>
    <col min="11517" max="11521" width="4.7109375" style="17" customWidth="1"/>
    <col min="11522" max="11522" width="5.28515625" style="17" customWidth="1"/>
    <col min="11523" max="11525" width="4.7109375" style="17" customWidth="1"/>
    <col min="11526" max="11526" width="4.5703125" style="17" customWidth="1"/>
    <col min="11527" max="11533" width="4.7109375" style="17" customWidth="1"/>
    <col min="11534" max="11534" width="4.5703125" style="17" customWidth="1"/>
    <col min="11535" max="11538" width="4.7109375" style="17" customWidth="1"/>
    <col min="11539" max="11539" width="4.85546875" style="17" customWidth="1"/>
    <col min="11540" max="11540" width="6.140625" style="17" customWidth="1"/>
    <col min="11541" max="11770" width="9.140625" style="17"/>
    <col min="11771" max="11771" width="4.7109375" style="17" customWidth="1"/>
    <col min="11772" max="11772" width="4.85546875" style="17" customWidth="1"/>
    <col min="11773" max="11777" width="4.7109375" style="17" customWidth="1"/>
    <col min="11778" max="11778" width="5.28515625" style="17" customWidth="1"/>
    <col min="11779" max="11781" width="4.7109375" style="17" customWidth="1"/>
    <col min="11782" max="11782" width="4.5703125" style="17" customWidth="1"/>
    <col min="11783" max="11789" width="4.7109375" style="17" customWidth="1"/>
    <col min="11790" max="11790" width="4.5703125" style="17" customWidth="1"/>
    <col min="11791" max="11794" width="4.7109375" style="17" customWidth="1"/>
    <col min="11795" max="11795" width="4.85546875" style="17" customWidth="1"/>
    <col min="11796" max="11796" width="6.140625" style="17" customWidth="1"/>
    <col min="11797" max="12026" width="9.140625" style="17"/>
    <col min="12027" max="12027" width="4.7109375" style="17" customWidth="1"/>
    <col min="12028" max="12028" width="4.85546875" style="17" customWidth="1"/>
    <col min="12029" max="12033" width="4.7109375" style="17" customWidth="1"/>
    <col min="12034" max="12034" width="5.28515625" style="17" customWidth="1"/>
    <col min="12035" max="12037" width="4.7109375" style="17" customWidth="1"/>
    <col min="12038" max="12038" width="4.5703125" style="17" customWidth="1"/>
    <col min="12039" max="12045" width="4.7109375" style="17" customWidth="1"/>
    <col min="12046" max="12046" width="4.5703125" style="17" customWidth="1"/>
    <col min="12047" max="12050" width="4.7109375" style="17" customWidth="1"/>
    <col min="12051" max="12051" width="4.85546875" style="17" customWidth="1"/>
    <col min="12052" max="12052" width="6.140625" style="17" customWidth="1"/>
    <col min="12053" max="12282" width="9.140625" style="17"/>
    <col min="12283" max="12283" width="4.7109375" style="17" customWidth="1"/>
    <col min="12284" max="12284" width="4.85546875" style="17" customWidth="1"/>
    <col min="12285" max="12289" width="4.7109375" style="17" customWidth="1"/>
    <col min="12290" max="12290" width="5.28515625" style="17" customWidth="1"/>
    <col min="12291" max="12293" width="4.7109375" style="17" customWidth="1"/>
    <col min="12294" max="12294" width="4.5703125" style="17" customWidth="1"/>
    <col min="12295" max="12301" width="4.7109375" style="17" customWidth="1"/>
    <col min="12302" max="12302" width="4.5703125" style="17" customWidth="1"/>
    <col min="12303" max="12306" width="4.7109375" style="17" customWidth="1"/>
    <col min="12307" max="12307" width="4.85546875" style="17" customWidth="1"/>
    <col min="12308" max="12308" width="6.140625" style="17" customWidth="1"/>
    <col min="12309" max="12538" width="9.140625" style="17"/>
    <col min="12539" max="12539" width="4.7109375" style="17" customWidth="1"/>
    <col min="12540" max="12540" width="4.85546875" style="17" customWidth="1"/>
    <col min="12541" max="12545" width="4.7109375" style="17" customWidth="1"/>
    <col min="12546" max="12546" width="5.28515625" style="17" customWidth="1"/>
    <col min="12547" max="12549" width="4.7109375" style="17" customWidth="1"/>
    <col min="12550" max="12550" width="4.5703125" style="17" customWidth="1"/>
    <col min="12551" max="12557" width="4.7109375" style="17" customWidth="1"/>
    <col min="12558" max="12558" width="4.5703125" style="17" customWidth="1"/>
    <col min="12559" max="12562" width="4.7109375" style="17" customWidth="1"/>
    <col min="12563" max="12563" width="4.85546875" style="17" customWidth="1"/>
    <col min="12564" max="12564" width="6.140625" style="17" customWidth="1"/>
    <col min="12565" max="12794" width="9.140625" style="17"/>
    <col min="12795" max="12795" width="4.7109375" style="17" customWidth="1"/>
    <col min="12796" max="12796" width="4.85546875" style="17" customWidth="1"/>
    <col min="12797" max="12801" width="4.7109375" style="17" customWidth="1"/>
    <col min="12802" max="12802" width="5.28515625" style="17" customWidth="1"/>
    <col min="12803" max="12805" width="4.7109375" style="17" customWidth="1"/>
    <col min="12806" max="12806" width="4.5703125" style="17" customWidth="1"/>
    <col min="12807" max="12813" width="4.7109375" style="17" customWidth="1"/>
    <col min="12814" max="12814" width="4.5703125" style="17" customWidth="1"/>
    <col min="12815" max="12818" width="4.7109375" style="17" customWidth="1"/>
    <col min="12819" max="12819" width="4.85546875" style="17" customWidth="1"/>
    <col min="12820" max="12820" width="6.140625" style="17" customWidth="1"/>
    <col min="12821" max="13050" width="9.140625" style="17"/>
    <col min="13051" max="13051" width="4.7109375" style="17" customWidth="1"/>
    <col min="13052" max="13052" width="4.85546875" style="17" customWidth="1"/>
    <col min="13053" max="13057" width="4.7109375" style="17" customWidth="1"/>
    <col min="13058" max="13058" width="5.28515625" style="17" customWidth="1"/>
    <col min="13059" max="13061" width="4.7109375" style="17" customWidth="1"/>
    <col min="13062" max="13062" width="4.5703125" style="17" customWidth="1"/>
    <col min="13063" max="13069" width="4.7109375" style="17" customWidth="1"/>
    <col min="13070" max="13070" width="4.5703125" style="17" customWidth="1"/>
    <col min="13071" max="13074" width="4.7109375" style="17" customWidth="1"/>
    <col min="13075" max="13075" width="4.85546875" style="17" customWidth="1"/>
    <col min="13076" max="13076" width="6.140625" style="17" customWidth="1"/>
    <col min="13077" max="13306" width="9.140625" style="17"/>
    <col min="13307" max="13307" width="4.7109375" style="17" customWidth="1"/>
    <col min="13308" max="13308" width="4.85546875" style="17" customWidth="1"/>
    <col min="13309" max="13313" width="4.7109375" style="17" customWidth="1"/>
    <col min="13314" max="13314" width="5.28515625" style="17" customWidth="1"/>
    <col min="13315" max="13317" width="4.7109375" style="17" customWidth="1"/>
    <col min="13318" max="13318" width="4.5703125" style="17" customWidth="1"/>
    <col min="13319" max="13325" width="4.7109375" style="17" customWidth="1"/>
    <col min="13326" max="13326" width="4.5703125" style="17" customWidth="1"/>
    <col min="13327" max="13330" width="4.7109375" style="17" customWidth="1"/>
    <col min="13331" max="13331" width="4.85546875" style="17" customWidth="1"/>
    <col min="13332" max="13332" width="6.140625" style="17" customWidth="1"/>
    <col min="13333" max="13562" width="9.140625" style="17"/>
    <col min="13563" max="13563" width="4.7109375" style="17" customWidth="1"/>
    <col min="13564" max="13564" width="4.85546875" style="17" customWidth="1"/>
    <col min="13565" max="13569" width="4.7109375" style="17" customWidth="1"/>
    <col min="13570" max="13570" width="5.28515625" style="17" customWidth="1"/>
    <col min="13571" max="13573" width="4.7109375" style="17" customWidth="1"/>
    <col min="13574" max="13574" width="4.5703125" style="17" customWidth="1"/>
    <col min="13575" max="13581" width="4.7109375" style="17" customWidth="1"/>
    <col min="13582" max="13582" width="4.5703125" style="17" customWidth="1"/>
    <col min="13583" max="13586" width="4.7109375" style="17" customWidth="1"/>
    <col min="13587" max="13587" width="4.85546875" style="17" customWidth="1"/>
    <col min="13588" max="13588" width="6.140625" style="17" customWidth="1"/>
    <col min="13589" max="13818" width="9.140625" style="17"/>
    <col min="13819" max="13819" width="4.7109375" style="17" customWidth="1"/>
    <col min="13820" max="13820" width="4.85546875" style="17" customWidth="1"/>
    <col min="13821" max="13825" width="4.7109375" style="17" customWidth="1"/>
    <col min="13826" max="13826" width="5.28515625" style="17" customWidth="1"/>
    <col min="13827" max="13829" width="4.7109375" style="17" customWidth="1"/>
    <col min="13830" max="13830" width="4.5703125" style="17" customWidth="1"/>
    <col min="13831" max="13837" width="4.7109375" style="17" customWidth="1"/>
    <col min="13838" max="13838" width="4.5703125" style="17" customWidth="1"/>
    <col min="13839" max="13842" width="4.7109375" style="17" customWidth="1"/>
    <col min="13843" max="13843" width="4.85546875" style="17" customWidth="1"/>
    <col min="13844" max="13844" width="6.140625" style="17" customWidth="1"/>
    <col min="13845" max="14074" width="9.140625" style="17"/>
    <col min="14075" max="14075" width="4.7109375" style="17" customWidth="1"/>
    <col min="14076" max="14076" width="4.85546875" style="17" customWidth="1"/>
    <col min="14077" max="14081" width="4.7109375" style="17" customWidth="1"/>
    <col min="14082" max="14082" width="5.28515625" style="17" customWidth="1"/>
    <col min="14083" max="14085" width="4.7109375" style="17" customWidth="1"/>
    <col min="14086" max="14086" width="4.5703125" style="17" customWidth="1"/>
    <col min="14087" max="14093" width="4.7109375" style="17" customWidth="1"/>
    <col min="14094" max="14094" width="4.5703125" style="17" customWidth="1"/>
    <col min="14095" max="14098" width="4.7109375" style="17" customWidth="1"/>
    <col min="14099" max="14099" width="4.85546875" style="17" customWidth="1"/>
    <col min="14100" max="14100" width="6.140625" style="17" customWidth="1"/>
    <col min="14101" max="14330" width="9.140625" style="17"/>
    <col min="14331" max="14331" width="4.7109375" style="17" customWidth="1"/>
    <col min="14332" max="14332" width="4.85546875" style="17" customWidth="1"/>
    <col min="14333" max="14337" width="4.7109375" style="17" customWidth="1"/>
    <col min="14338" max="14338" width="5.28515625" style="17" customWidth="1"/>
    <col min="14339" max="14341" width="4.7109375" style="17" customWidth="1"/>
    <col min="14342" max="14342" width="4.5703125" style="17" customWidth="1"/>
    <col min="14343" max="14349" width="4.7109375" style="17" customWidth="1"/>
    <col min="14350" max="14350" width="4.5703125" style="17" customWidth="1"/>
    <col min="14351" max="14354" width="4.7109375" style="17" customWidth="1"/>
    <col min="14355" max="14355" width="4.85546875" style="17" customWidth="1"/>
    <col min="14356" max="14356" width="6.140625" style="17" customWidth="1"/>
    <col min="14357" max="14586" width="9.140625" style="17"/>
    <col min="14587" max="14587" width="4.7109375" style="17" customWidth="1"/>
    <col min="14588" max="14588" width="4.85546875" style="17" customWidth="1"/>
    <col min="14589" max="14593" width="4.7109375" style="17" customWidth="1"/>
    <col min="14594" max="14594" width="5.28515625" style="17" customWidth="1"/>
    <col min="14595" max="14597" width="4.7109375" style="17" customWidth="1"/>
    <col min="14598" max="14598" width="4.5703125" style="17" customWidth="1"/>
    <col min="14599" max="14605" width="4.7109375" style="17" customWidth="1"/>
    <col min="14606" max="14606" width="4.5703125" style="17" customWidth="1"/>
    <col min="14607" max="14610" width="4.7109375" style="17" customWidth="1"/>
    <col min="14611" max="14611" width="4.85546875" style="17" customWidth="1"/>
    <col min="14612" max="14612" width="6.140625" style="17" customWidth="1"/>
    <col min="14613" max="14842" width="9.140625" style="17"/>
    <col min="14843" max="14843" width="4.7109375" style="17" customWidth="1"/>
    <col min="14844" max="14844" width="4.85546875" style="17" customWidth="1"/>
    <col min="14845" max="14849" width="4.7109375" style="17" customWidth="1"/>
    <col min="14850" max="14850" width="5.28515625" style="17" customWidth="1"/>
    <col min="14851" max="14853" width="4.7109375" style="17" customWidth="1"/>
    <col min="14854" max="14854" width="4.5703125" style="17" customWidth="1"/>
    <col min="14855" max="14861" width="4.7109375" style="17" customWidth="1"/>
    <col min="14862" max="14862" width="4.5703125" style="17" customWidth="1"/>
    <col min="14863" max="14866" width="4.7109375" style="17" customWidth="1"/>
    <col min="14867" max="14867" width="4.85546875" style="17" customWidth="1"/>
    <col min="14868" max="14868" width="6.140625" style="17" customWidth="1"/>
    <col min="14869" max="15098" width="9.140625" style="17"/>
    <col min="15099" max="15099" width="4.7109375" style="17" customWidth="1"/>
    <col min="15100" max="15100" width="4.85546875" style="17" customWidth="1"/>
    <col min="15101" max="15105" width="4.7109375" style="17" customWidth="1"/>
    <col min="15106" max="15106" width="5.28515625" style="17" customWidth="1"/>
    <col min="15107" max="15109" width="4.7109375" style="17" customWidth="1"/>
    <col min="15110" max="15110" width="4.5703125" style="17" customWidth="1"/>
    <col min="15111" max="15117" width="4.7109375" style="17" customWidth="1"/>
    <col min="15118" max="15118" width="4.5703125" style="17" customWidth="1"/>
    <col min="15119" max="15122" width="4.7109375" style="17" customWidth="1"/>
    <col min="15123" max="15123" width="4.85546875" style="17" customWidth="1"/>
    <col min="15124" max="15124" width="6.140625" style="17" customWidth="1"/>
    <col min="15125" max="15354" width="9.140625" style="17"/>
    <col min="15355" max="15355" width="4.7109375" style="17" customWidth="1"/>
    <col min="15356" max="15356" width="4.85546875" style="17" customWidth="1"/>
    <col min="15357" max="15361" width="4.7109375" style="17" customWidth="1"/>
    <col min="15362" max="15362" width="5.28515625" style="17" customWidth="1"/>
    <col min="15363" max="15365" width="4.7109375" style="17" customWidth="1"/>
    <col min="15366" max="15366" width="4.5703125" style="17" customWidth="1"/>
    <col min="15367" max="15373" width="4.7109375" style="17" customWidth="1"/>
    <col min="15374" max="15374" width="4.5703125" style="17" customWidth="1"/>
    <col min="15375" max="15378" width="4.7109375" style="17" customWidth="1"/>
    <col min="15379" max="15379" width="4.85546875" style="17" customWidth="1"/>
    <col min="15380" max="15380" width="6.140625" style="17" customWidth="1"/>
    <col min="15381" max="15610" width="9.140625" style="17"/>
    <col min="15611" max="15611" width="4.7109375" style="17" customWidth="1"/>
    <col min="15612" max="15612" width="4.85546875" style="17" customWidth="1"/>
    <col min="15613" max="15617" width="4.7109375" style="17" customWidth="1"/>
    <col min="15618" max="15618" width="5.28515625" style="17" customWidth="1"/>
    <col min="15619" max="15621" width="4.7109375" style="17" customWidth="1"/>
    <col min="15622" max="15622" width="4.5703125" style="17" customWidth="1"/>
    <col min="15623" max="15629" width="4.7109375" style="17" customWidth="1"/>
    <col min="15630" max="15630" width="4.5703125" style="17" customWidth="1"/>
    <col min="15631" max="15634" width="4.7109375" style="17" customWidth="1"/>
    <col min="15635" max="15635" width="4.85546875" style="17" customWidth="1"/>
    <col min="15636" max="15636" width="6.140625" style="17" customWidth="1"/>
    <col min="15637" max="15866" width="9.140625" style="17"/>
    <col min="15867" max="15867" width="4.7109375" style="17" customWidth="1"/>
    <col min="15868" max="15868" width="4.85546875" style="17" customWidth="1"/>
    <col min="15869" max="15873" width="4.7109375" style="17" customWidth="1"/>
    <col min="15874" max="15874" width="5.28515625" style="17" customWidth="1"/>
    <col min="15875" max="15877" width="4.7109375" style="17" customWidth="1"/>
    <col min="15878" max="15878" width="4.5703125" style="17" customWidth="1"/>
    <col min="15879" max="15885" width="4.7109375" style="17" customWidth="1"/>
    <col min="15886" max="15886" width="4.5703125" style="17" customWidth="1"/>
    <col min="15887" max="15890" width="4.7109375" style="17" customWidth="1"/>
    <col min="15891" max="15891" width="4.85546875" style="17" customWidth="1"/>
    <col min="15892" max="15892" width="6.140625" style="17" customWidth="1"/>
    <col min="15893" max="16122" width="9.140625" style="17"/>
    <col min="16123" max="16123" width="4.7109375" style="17" customWidth="1"/>
    <col min="16124" max="16124" width="4.85546875" style="17" customWidth="1"/>
    <col min="16125" max="16129" width="4.7109375" style="17" customWidth="1"/>
    <col min="16130" max="16130" width="5.28515625" style="17" customWidth="1"/>
    <col min="16131" max="16133" width="4.7109375" style="17" customWidth="1"/>
    <col min="16134" max="16134" width="4.5703125" style="17" customWidth="1"/>
    <col min="16135" max="16141" width="4.7109375" style="17" customWidth="1"/>
    <col min="16142" max="16142" width="4.5703125" style="17" customWidth="1"/>
    <col min="16143" max="16146" width="4.7109375" style="17" customWidth="1"/>
    <col min="16147" max="16147" width="4.85546875" style="17" customWidth="1"/>
    <col min="16148" max="16148" width="6.140625" style="17" customWidth="1"/>
    <col min="16149" max="16384" width="9.140625" style="17"/>
  </cols>
  <sheetData>
    <row r="1" spans="1:38" s="4" customFormat="1" ht="24.75" customHeight="1">
      <c r="A1" s="202" t="s">
        <v>584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</row>
    <row r="2" spans="1:38" s="4" customFormat="1" ht="24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81"/>
      <c r="AC2" s="81"/>
      <c r="AD2" s="81"/>
    </row>
    <row r="3" spans="1:38" s="4" customFormat="1" ht="25.5" customHeight="1">
      <c r="A3" s="204" t="s">
        <v>497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</row>
    <row r="4" spans="1:38" s="4" customFormat="1" ht="19.5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1" t="s">
        <v>2</v>
      </c>
      <c r="Y4" s="291"/>
      <c r="Z4" s="291"/>
      <c r="AA4" s="291"/>
      <c r="AB4" s="28"/>
      <c r="AC4" s="28"/>
      <c r="AD4" s="28"/>
    </row>
    <row r="5" spans="1:38" ht="21" customHeight="1">
      <c r="A5" s="286" t="s">
        <v>478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4" t="s">
        <v>455</v>
      </c>
      <c r="N5" s="287"/>
      <c r="O5" s="284" t="s">
        <v>481</v>
      </c>
      <c r="P5" s="285"/>
      <c r="Q5" s="285"/>
      <c r="R5" s="285"/>
      <c r="S5" s="285"/>
      <c r="T5" s="285"/>
      <c r="U5" s="285"/>
      <c r="V5" s="285"/>
      <c r="W5" s="285"/>
      <c r="X5" s="285"/>
      <c r="Y5" s="285"/>
      <c r="Z5" s="285"/>
      <c r="AA5" s="286" t="s">
        <v>456</v>
      </c>
      <c r="AB5" s="290"/>
      <c r="AC5" s="290"/>
      <c r="AD5" s="290"/>
    </row>
    <row r="6" spans="1:38" ht="21" customHeight="1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8"/>
      <c r="N6" s="289"/>
      <c r="O6" s="30" t="s">
        <v>482</v>
      </c>
      <c r="P6" s="30" t="s">
        <v>8</v>
      </c>
      <c r="Q6" s="30" t="s">
        <v>9</v>
      </c>
      <c r="R6" s="30" t="s">
        <v>10</v>
      </c>
      <c r="S6" s="30" t="s">
        <v>483</v>
      </c>
      <c r="T6" s="30" t="s">
        <v>484</v>
      </c>
      <c r="U6" s="30" t="s">
        <v>485</v>
      </c>
      <c r="V6" s="30" t="s">
        <v>486</v>
      </c>
      <c r="W6" s="30" t="s">
        <v>487</v>
      </c>
      <c r="X6" s="30" t="s">
        <v>488</v>
      </c>
      <c r="Y6" s="30" t="s">
        <v>489</v>
      </c>
      <c r="Z6" s="30" t="s">
        <v>490</v>
      </c>
      <c r="AA6" s="290"/>
      <c r="AB6" s="290"/>
      <c r="AC6" s="290"/>
      <c r="AD6" s="290"/>
    </row>
    <row r="7" spans="1:38" ht="15" customHeight="1">
      <c r="A7" s="214" t="s">
        <v>457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6"/>
      <c r="M7" s="217" t="s">
        <v>11</v>
      </c>
      <c r="N7" s="217"/>
      <c r="O7" s="69">
        <v>1209</v>
      </c>
      <c r="P7" s="69">
        <v>1209</v>
      </c>
      <c r="Q7" s="69">
        <v>1209</v>
      </c>
      <c r="R7" s="69">
        <v>1209</v>
      </c>
      <c r="S7" s="69">
        <v>1209</v>
      </c>
      <c r="T7" s="69">
        <v>1209</v>
      </c>
      <c r="U7" s="69">
        <v>1209</v>
      </c>
      <c r="V7" s="69">
        <v>1209</v>
      </c>
      <c r="W7" s="69">
        <v>1209</v>
      </c>
      <c r="X7" s="69">
        <v>1209</v>
      </c>
      <c r="Y7" s="69">
        <v>1209</v>
      </c>
      <c r="Z7" s="69">
        <v>1209</v>
      </c>
      <c r="AA7" s="283">
        <v>14508</v>
      </c>
      <c r="AB7" s="283"/>
      <c r="AC7" s="283"/>
      <c r="AD7" s="283"/>
      <c r="AE7" s="310"/>
      <c r="AF7" s="223"/>
      <c r="AG7" s="218"/>
      <c r="AH7" s="218"/>
      <c r="AI7" s="218"/>
      <c r="AJ7" s="218"/>
      <c r="AK7" s="218"/>
      <c r="AL7" s="68"/>
    </row>
    <row r="8" spans="1:38" ht="27" customHeight="1">
      <c r="A8" s="220" t="s">
        <v>458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2"/>
      <c r="M8" s="217" t="s">
        <v>14</v>
      </c>
      <c r="N8" s="217"/>
      <c r="O8" s="69">
        <v>198</v>
      </c>
      <c r="P8" s="69">
        <v>198</v>
      </c>
      <c r="Q8" s="69">
        <v>198</v>
      </c>
      <c r="R8" s="69">
        <v>198</v>
      </c>
      <c r="S8" s="69">
        <v>198</v>
      </c>
      <c r="T8" s="69">
        <v>198</v>
      </c>
      <c r="U8" s="69">
        <v>199</v>
      </c>
      <c r="V8" s="69">
        <v>199</v>
      </c>
      <c r="W8" s="69">
        <v>199</v>
      </c>
      <c r="X8" s="69">
        <v>199</v>
      </c>
      <c r="Y8" s="69">
        <v>199</v>
      </c>
      <c r="Z8" s="69">
        <v>199</v>
      </c>
      <c r="AA8" s="283">
        <v>2382</v>
      </c>
      <c r="AB8" s="283"/>
      <c r="AC8" s="283"/>
      <c r="AD8" s="283"/>
      <c r="AE8" s="310"/>
      <c r="AF8" s="223"/>
      <c r="AG8" s="223"/>
      <c r="AH8" s="223"/>
      <c r="AI8" s="223"/>
      <c r="AJ8" s="223"/>
      <c r="AK8" s="223"/>
      <c r="AL8" s="68"/>
    </row>
    <row r="9" spans="1:38" ht="15" customHeight="1">
      <c r="A9" s="214" t="s">
        <v>459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7" t="s">
        <v>17</v>
      </c>
      <c r="N9" s="217"/>
      <c r="O9" s="69">
        <v>1092</v>
      </c>
      <c r="P9" s="69">
        <v>1092</v>
      </c>
      <c r="Q9" s="69">
        <v>1092</v>
      </c>
      <c r="R9" s="69">
        <v>1092</v>
      </c>
      <c r="S9" s="69">
        <v>1092</v>
      </c>
      <c r="T9" s="69">
        <v>1092</v>
      </c>
      <c r="U9" s="69">
        <v>1092</v>
      </c>
      <c r="V9" s="69">
        <v>1092</v>
      </c>
      <c r="W9" s="69">
        <v>1092</v>
      </c>
      <c r="X9" s="69">
        <v>1092</v>
      </c>
      <c r="Y9" s="69">
        <v>1092</v>
      </c>
      <c r="Z9" s="69">
        <v>1092</v>
      </c>
      <c r="AA9" s="283">
        <v>13104</v>
      </c>
      <c r="AB9" s="283"/>
      <c r="AC9" s="283"/>
      <c r="AD9" s="283"/>
      <c r="AE9" s="310"/>
      <c r="AF9" s="223"/>
      <c r="AG9" s="223"/>
      <c r="AH9" s="223"/>
      <c r="AI9" s="223"/>
      <c r="AJ9" s="223"/>
      <c r="AK9" s="223"/>
      <c r="AL9" s="68"/>
    </row>
    <row r="10" spans="1:38" ht="15" customHeight="1">
      <c r="A10" s="214" t="s">
        <v>460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7" t="s">
        <v>20</v>
      </c>
      <c r="N10" s="217"/>
      <c r="O10" s="69">
        <v>482</v>
      </c>
      <c r="P10" s="69">
        <v>482</v>
      </c>
      <c r="Q10" s="69">
        <v>482</v>
      </c>
      <c r="R10" s="69">
        <v>482</v>
      </c>
      <c r="S10" s="69">
        <v>482</v>
      </c>
      <c r="T10" s="69">
        <v>482</v>
      </c>
      <c r="U10" s="69">
        <v>483</v>
      </c>
      <c r="V10" s="69">
        <v>483</v>
      </c>
      <c r="W10" s="69">
        <v>483</v>
      </c>
      <c r="X10" s="69">
        <v>483</v>
      </c>
      <c r="Y10" s="69">
        <v>483</v>
      </c>
      <c r="Z10" s="69">
        <v>483</v>
      </c>
      <c r="AA10" s="283">
        <v>5790</v>
      </c>
      <c r="AB10" s="283"/>
      <c r="AC10" s="283"/>
      <c r="AD10" s="283"/>
      <c r="AE10" s="310"/>
      <c r="AF10" s="223"/>
      <c r="AG10" s="223"/>
      <c r="AH10" s="223"/>
      <c r="AI10" s="223"/>
      <c r="AJ10" s="223"/>
      <c r="AK10" s="223"/>
      <c r="AL10" s="68"/>
    </row>
    <row r="11" spans="1:38" ht="15" customHeight="1">
      <c r="A11" s="214" t="s">
        <v>461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7" t="s">
        <v>23</v>
      </c>
      <c r="N11" s="217"/>
      <c r="O11" s="69">
        <v>1906</v>
      </c>
      <c r="P11" s="69">
        <v>1906</v>
      </c>
      <c r="Q11" s="69">
        <v>1906</v>
      </c>
      <c r="R11" s="69">
        <v>1906</v>
      </c>
      <c r="S11" s="69">
        <v>1907</v>
      </c>
      <c r="T11" s="69">
        <v>1907</v>
      </c>
      <c r="U11" s="69">
        <v>1907</v>
      </c>
      <c r="V11" s="69">
        <v>1906</v>
      </c>
      <c r="W11" s="69">
        <v>1906</v>
      </c>
      <c r="X11" s="69">
        <v>1906</v>
      </c>
      <c r="Y11" s="69">
        <v>1906</v>
      </c>
      <c r="Z11" s="69">
        <v>1906</v>
      </c>
      <c r="AA11" s="283">
        <v>22875</v>
      </c>
      <c r="AB11" s="283"/>
      <c r="AC11" s="283"/>
      <c r="AD11" s="283"/>
      <c r="AE11" s="310"/>
      <c r="AF11" s="223"/>
      <c r="AG11" s="223"/>
      <c r="AH11" s="223"/>
      <c r="AI11" s="223"/>
      <c r="AJ11" s="223"/>
      <c r="AK11" s="223"/>
      <c r="AL11" s="68"/>
    </row>
    <row r="12" spans="1:38" ht="15" customHeight="1">
      <c r="A12" s="214" t="s">
        <v>462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7" t="s">
        <v>26</v>
      </c>
      <c r="N12" s="217"/>
      <c r="O12" s="69">
        <v>0</v>
      </c>
      <c r="P12" s="69">
        <v>0</v>
      </c>
      <c r="Q12" s="69">
        <v>0</v>
      </c>
      <c r="R12" s="69">
        <v>0</v>
      </c>
      <c r="S12" s="69">
        <v>906</v>
      </c>
      <c r="T12" s="69">
        <v>906</v>
      </c>
      <c r="U12" s="69">
        <v>906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283">
        <v>2718</v>
      </c>
      <c r="AB12" s="283"/>
      <c r="AC12" s="283"/>
      <c r="AD12" s="283"/>
      <c r="AE12" s="310"/>
      <c r="AF12" s="223"/>
      <c r="AG12" s="223"/>
      <c r="AH12" s="223"/>
      <c r="AI12" s="223"/>
      <c r="AJ12" s="223"/>
      <c r="AK12" s="223"/>
      <c r="AL12" s="68"/>
    </row>
    <row r="13" spans="1:38" ht="15" customHeight="1">
      <c r="A13" s="214" t="s">
        <v>463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7" t="s">
        <v>29</v>
      </c>
      <c r="N13" s="217"/>
      <c r="O13" s="69">
        <v>0</v>
      </c>
      <c r="P13" s="69">
        <v>0</v>
      </c>
      <c r="Q13" s="69">
        <v>0</v>
      </c>
      <c r="R13" s="69">
        <v>746</v>
      </c>
      <c r="S13" s="69">
        <v>746</v>
      </c>
      <c r="T13" s="69">
        <v>746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283">
        <v>2238</v>
      </c>
      <c r="AB13" s="283"/>
      <c r="AC13" s="283"/>
      <c r="AD13" s="283"/>
      <c r="AE13" s="310"/>
      <c r="AF13" s="223"/>
      <c r="AG13" s="223"/>
      <c r="AH13" s="223"/>
      <c r="AI13" s="223"/>
      <c r="AJ13" s="223"/>
      <c r="AK13" s="223"/>
      <c r="AL13" s="68"/>
    </row>
    <row r="14" spans="1:38" ht="15" customHeight="1" thickBot="1">
      <c r="A14" s="225" t="s">
        <v>464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6" t="s">
        <v>32</v>
      </c>
      <c r="N14" s="226"/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05">
        <f t="shared" ref="AA14:AA25" si="0">SUM(O14:Z14)</f>
        <v>0</v>
      </c>
      <c r="AB14" s="305"/>
      <c r="AC14" s="305"/>
      <c r="AD14" s="305"/>
      <c r="AE14" s="310"/>
      <c r="AF14" s="223"/>
      <c r="AG14" s="227"/>
      <c r="AH14" s="227"/>
      <c r="AI14" s="227"/>
      <c r="AJ14" s="227"/>
      <c r="AK14" s="227"/>
    </row>
    <row r="15" spans="1:38" ht="19.5" customHeight="1" thickBot="1">
      <c r="A15" s="229" t="s">
        <v>465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1" t="s">
        <v>35</v>
      </c>
      <c r="N15" s="231"/>
      <c r="O15" s="33">
        <f>SUM(O7:O14)</f>
        <v>4887</v>
      </c>
      <c r="P15" s="33">
        <f t="shared" ref="P15:Z15" si="1">SUM(P7:P14)</f>
        <v>4887</v>
      </c>
      <c r="Q15" s="33">
        <f t="shared" si="1"/>
        <v>4887</v>
      </c>
      <c r="R15" s="33">
        <f t="shared" si="1"/>
        <v>5633</v>
      </c>
      <c r="S15" s="33">
        <f t="shared" si="1"/>
        <v>6540</v>
      </c>
      <c r="T15" s="33">
        <f t="shared" si="1"/>
        <v>6540</v>
      </c>
      <c r="U15" s="33">
        <f t="shared" si="1"/>
        <v>5796</v>
      </c>
      <c r="V15" s="33">
        <f t="shared" si="1"/>
        <v>4889</v>
      </c>
      <c r="W15" s="33">
        <f t="shared" si="1"/>
        <v>4889</v>
      </c>
      <c r="X15" s="33">
        <f t="shared" si="1"/>
        <v>4889</v>
      </c>
      <c r="Y15" s="33">
        <f t="shared" si="1"/>
        <v>4889</v>
      </c>
      <c r="Z15" s="33">
        <f t="shared" si="1"/>
        <v>4889</v>
      </c>
      <c r="AA15" s="304">
        <f>SUM(O15:Z15)</f>
        <v>63615</v>
      </c>
      <c r="AB15" s="304"/>
      <c r="AC15" s="304"/>
      <c r="AD15" s="304"/>
      <c r="AE15" s="310"/>
      <c r="AF15" s="223"/>
      <c r="AG15" s="233"/>
      <c r="AH15" s="233"/>
      <c r="AI15" s="282"/>
    </row>
    <row r="16" spans="1:38" ht="15" customHeight="1">
      <c r="A16" s="297" t="s">
        <v>466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36" t="s">
        <v>38</v>
      </c>
      <c r="N16" s="236"/>
      <c r="O16" s="31">
        <v>2547</v>
      </c>
      <c r="P16" s="31">
        <v>2547</v>
      </c>
      <c r="Q16" s="31">
        <v>2547</v>
      </c>
      <c r="R16" s="31">
        <v>2547</v>
      </c>
      <c r="S16" s="31">
        <v>2547</v>
      </c>
      <c r="T16" s="31">
        <v>2547</v>
      </c>
      <c r="U16" s="31">
        <v>2547</v>
      </c>
      <c r="V16" s="31">
        <v>2548</v>
      </c>
      <c r="W16" s="31">
        <v>2548</v>
      </c>
      <c r="X16" s="31">
        <v>2548</v>
      </c>
      <c r="Y16" s="31">
        <v>2547</v>
      </c>
      <c r="Z16" s="31">
        <v>2547</v>
      </c>
      <c r="AA16" s="303">
        <v>30567</v>
      </c>
      <c r="AB16" s="303"/>
      <c r="AC16" s="303"/>
      <c r="AD16" s="303"/>
      <c r="AE16" s="281"/>
      <c r="AF16" s="242"/>
      <c r="AG16" s="237"/>
      <c r="AH16" s="237"/>
      <c r="AI16" s="237"/>
      <c r="AJ16" s="237"/>
      <c r="AK16" s="237"/>
      <c r="AL16" s="68"/>
    </row>
    <row r="17" spans="1:38" ht="15" customHeight="1">
      <c r="A17" s="292" t="s">
        <v>467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4"/>
      <c r="M17" s="217" t="s">
        <v>41</v>
      </c>
      <c r="N17" s="217"/>
      <c r="O17" s="70">
        <v>0</v>
      </c>
      <c r="P17" s="70">
        <v>0</v>
      </c>
      <c r="Q17" s="70">
        <v>0</v>
      </c>
      <c r="R17" s="70">
        <v>0</v>
      </c>
      <c r="S17" s="70">
        <v>675</v>
      </c>
      <c r="T17" s="70">
        <v>675</v>
      </c>
      <c r="U17" s="70">
        <v>675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283">
        <v>2025</v>
      </c>
      <c r="AB17" s="283"/>
      <c r="AC17" s="283"/>
      <c r="AD17" s="283"/>
      <c r="AE17" s="240"/>
      <c r="AF17" s="281"/>
      <c r="AG17" s="240"/>
      <c r="AH17" s="240"/>
      <c r="AI17" s="281"/>
      <c r="AJ17" s="240"/>
      <c r="AK17" s="281"/>
      <c r="AL17" s="68"/>
    </row>
    <row r="18" spans="1:38" ht="15" customHeight="1">
      <c r="A18" s="295" t="s">
        <v>468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17" t="s">
        <v>44</v>
      </c>
      <c r="N18" s="217"/>
      <c r="O18" s="69">
        <v>0</v>
      </c>
      <c r="P18" s="69">
        <v>0</v>
      </c>
      <c r="Q18" s="69">
        <v>5610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5610</v>
      </c>
      <c r="X18" s="69">
        <v>0</v>
      </c>
      <c r="Y18" s="69">
        <v>5610</v>
      </c>
      <c r="Z18" s="69">
        <v>0</v>
      </c>
      <c r="AA18" s="283">
        <v>16830</v>
      </c>
      <c r="AB18" s="283"/>
      <c r="AC18" s="283"/>
      <c r="AD18" s="283"/>
      <c r="AE18" s="281"/>
      <c r="AF18" s="242"/>
      <c r="AG18" s="242"/>
      <c r="AH18" s="242"/>
      <c r="AI18" s="242"/>
      <c r="AJ18" s="242"/>
      <c r="AK18" s="242"/>
      <c r="AL18" s="68"/>
    </row>
    <row r="19" spans="1:38" ht="15" customHeight="1">
      <c r="A19" s="295" t="s">
        <v>469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17" t="s">
        <v>47</v>
      </c>
      <c r="N19" s="217"/>
      <c r="O19" s="69">
        <v>285</v>
      </c>
      <c r="P19" s="69">
        <v>285</v>
      </c>
      <c r="Q19" s="69">
        <v>285</v>
      </c>
      <c r="R19" s="69">
        <v>285</v>
      </c>
      <c r="S19" s="69">
        <v>285</v>
      </c>
      <c r="T19" s="69">
        <v>285</v>
      </c>
      <c r="U19" s="69">
        <v>286</v>
      </c>
      <c r="V19" s="69">
        <v>286</v>
      </c>
      <c r="W19" s="69">
        <v>286</v>
      </c>
      <c r="X19" s="69">
        <v>286</v>
      </c>
      <c r="Y19" s="69">
        <v>286</v>
      </c>
      <c r="Z19" s="69">
        <v>287</v>
      </c>
      <c r="AA19" s="283">
        <v>3427</v>
      </c>
      <c r="AB19" s="283"/>
      <c r="AC19" s="283"/>
      <c r="AD19" s="283"/>
      <c r="AE19" s="281"/>
      <c r="AF19" s="242"/>
      <c r="AG19" s="242"/>
      <c r="AH19" s="242"/>
      <c r="AI19" s="242"/>
      <c r="AJ19" s="242"/>
      <c r="AK19" s="242"/>
      <c r="AL19" s="68"/>
    </row>
    <row r="20" spans="1:38" ht="15" customHeight="1">
      <c r="A20" s="292" t="s">
        <v>470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4"/>
      <c r="M20" s="217" t="s">
        <v>50</v>
      </c>
      <c r="N20" s="217"/>
      <c r="O20" s="70">
        <v>0</v>
      </c>
      <c r="P20" s="70">
        <v>0</v>
      </c>
      <c r="Q20" s="70">
        <v>0</v>
      </c>
      <c r="R20" s="70">
        <v>0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283">
        <f t="shared" si="0"/>
        <v>0</v>
      </c>
      <c r="AB20" s="283"/>
      <c r="AC20" s="283"/>
      <c r="AD20" s="283"/>
      <c r="AE20" s="240"/>
      <c r="AF20" s="281"/>
      <c r="AG20" s="240"/>
      <c r="AH20" s="240"/>
      <c r="AI20" s="281"/>
      <c r="AJ20" s="240"/>
      <c r="AK20" s="281"/>
    </row>
    <row r="21" spans="1:38" ht="15" customHeight="1">
      <c r="A21" s="295" t="s">
        <v>471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17" t="s">
        <v>53</v>
      </c>
      <c r="N21" s="217"/>
      <c r="O21" s="69">
        <v>0</v>
      </c>
      <c r="P21" s="69">
        <v>0</v>
      </c>
      <c r="Q21" s="69">
        <v>0</v>
      </c>
      <c r="R21" s="69">
        <v>0</v>
      </c>
      <c r="S21" s="69">
        <v>0</v>
      </c>
      <c r="T21" s="69">
        <v>113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283">
        <v>113</v>
      </c>
      <c r="AB21" s="283"/>
      <c r="AC21" s="283"/>
      <c r="AD21" s="283"/>
      <c r="AE21" s="281"/>
      <c r="AF21" s="242"/>
      <c r="AG21" s="242"/>
      <c r="AH21" s="242"/>
      <c r="AI21" s="242"/>
      <c r="AJ21" s="242"/>
      <c r="AK21" s="242"/>
    </row>
    <row r="22" spans="1:38" ht="15" customHeight="1" thickBot="1">
      <c r="A22" s="306" t="s">
        <v>472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226" t="s">
        <v>56</v>
      </c>
      <c r="N22" s="226"/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05">
        <f t="shared" si="0"/>
        <v>0</v>
      </c>
      <c r="AB22" s="305"/>
      <c r="AC22" s="305"/>
      <c r="AD22" s="305"/>
      <c r="AE22" s="281"/>
      <c r="AF22" s="242"/>
      <c r="AG22" s="247"/>
      <c r="AH22" s="247"/>
      <c r="AI22" s="247"/>
      <c r="AJ22" s="247"/>
      <c r="AK22" s="247"/>
    </row>
    <row r="23" spans="1:38" ht="15" customHeight="1" thickBot="1">
      <c r="A23" s="307" t="s">
        <v>473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9">
        <v>17</v>
      </c>
      <c r="N23" s="231"/>
      <c r="O23" s="33">
        <f>SUM(O16:O22)</f>
        <v>2832</v>
      </c>
      <c r="P23" s="33">
        <f t="shared" ref="P23:Z23" si="2">SUM(P16:P22)</f>
        <v>2832</v>
      </c>
      <c r="Q23" s="33">
        <f t="shared" si="2"/>
        <v>8442</v>
      </c>
      <c r="R23" s="33">
        <f t="shared" si="2"/>
        <v>2832</v>
      </c>
      <c r="S23" s="33">
        <f t="shared" si="2"/>
        <v>3507</v>
      </c>
      <c r="T23" s="33">
        <f t="shared" si="2"/>
        <v>3620</v>
      </c>
      <c r="U23" s="33">
        <f t="shared" si="2"/>
        <v>3508</v>
      </c>
      <c r="V23" s="33">
        <f t="shared" si="2"/>
        <v>2834</v>
      </c>
      <c r="W23" s="33">
        <f t="shared" si="2"/>
        <v>8444</v>
      </c>
      <c r="X23" s="33">
        <f t="shared" si="2"/>
        <v>2834</v>
      </c>
      <c r="Y23" s="33">
        <f t="shared" si="2"/>
        <v>8443</v>
      </c>
      <c r="Z23" s="33">
        <f t="shared" si="2"/>
        <v>2834</v>
      </c>
      <c r="AA23" s="304">
        <f>SUM(AA16:AD22)</f>
        <v>52962</v>
      </c>
      <c r="AB23" s="304"/>
      <c r="AC23" s="304"/>
      <c r="AD23" s="304"/>
      <c r="AE23" s="281"/>
      <c r="AF23" s="242"/>
      <c r="AG23" s="251"/>
      <c r="AH23" s="251"/>
      <c r="AI23" s="280"/>
    </row>
    <row r="24" spans="1:38" ht="15" customHeight="1" thickBot="1">
      <c r="A24" s="300" t="s">
        <v>474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1" t="s">
        <v>62</v>
      </c>
      <c r="N24" s="301"/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655</v>
      </c>
      <c r="AA24" s="303">
        <v>655</v>
      </c>
      <c r="AB24" s="303"/>
      <c r="AC24" s="303"/>
      <c r="AD24" s="303"/>
      <c r="AE24" s="311"/>
      <c r="AF24" s="312"/>
      <c r="AG24" s="244"/>
      <c r="AH24" s="244"/>
      <c r="AI24" s="279"/>
    </row>
    <row r="25" spans="1:38" ht="15" customHeight="1">
      <c r="A25" s="302" t="s">
        <v>475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17" t="s">
        <v>65</v>
      </c>
      <c r="N25" s="217"/>
      <c r="O25" s="69">
        <v>0</v>
      </c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283">
        <f t="shared" si="0"/>
        <v>0</v>
      </c>
      <c r="AB25" s="283"/>
      <c r="AC25" s="283"/>
      <c r="AD25" s="283"/>
      <c r="AE25" s="311"/>
      <c r="AF25" s="312"/>
      <c r="AG25" s="262"/>
      <c r="AH25" s="262"/>
      <c r="AI25" s="262"/>
    </row>
    <row r="26" spans="1:38" ht="12.75" customHeight="1" thickBot="1">
      <c r="A26" s="296" t="s">
        <v>476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65" t="s">
        <v>68</v>
      </c>
      <c r="N26" s="265"/>
      <c r="O26" s="32">
        <v>942</v>
      </c>
      <c r="P26" s="32">
        <v>942</v>
      </c>
      <c r="Q26" s="32">
        <v>942</v>
      </c>
      <c r="R26" s="32">
        <v>942</v>
      </c>
      <c r="S26" s="32">
        <v>942</v>
      </c>
      <c r="T26" s="32">
        <v>942</v>
      </c>
      <c r="U26" s="32">
        <v>942</v>
      </c>
      <c r="V26" s="32">
        <v>942</v>
      </c>
      <c r="W26" s="32">
        <v>943</v>
      </c>
      <c r="X26" s="32">
        <v>943</v>
      </c>
      <c r="Y26" s="32">
        <v>943</v>
      </c>
      <c r="Z26" s="32">
        <v>943</v>
      </c>
      <c r="AA26" s="305">
        <v>11308</v>
      </c>
      <c r="AB26" s="305"/>
      <c r="AC26" s="305"/>
      <c r="AD26" s="305"/>
      <c r="AE26" s="311"/>
      <c r="AF26" s="312"/>
      <c r="AG26" s="266"/>
      <c r="AH26" s="266"/>
      <c r="AI26" s="266"/>
      <c r="AL26" s="68"/>
    </row>
    <row r="27" spans="1:38" ht="15" customHeight="1" thickBot="1">
      <c r="A27" s="298" t="s">
        <v>477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59" t="s">
        <v>71</v>
      </c>
      <c r="N27" s="259"/>
      <c r="O27" s="33">
        <f>SUM(O25:O26)</f>
        <v>942</v>
      </c>
      <c r="P27" s="33">
        <f t="shared" ref="P27:Z27" si="3">SUM(P25:P26)</f>
        <v>942</v>
      </c>
      <c r="Q27" s="33">
        <f t="shared" si="3"/>
        <v>942</v>
      </c>
      <c r="R27" s="33">
        <f t="shared" si="3"/>
        <v>942</v>
      </c>
      <c r="S27" s="33">
        <f t="shared" si="3"/>
        <v>942</v>
      </c>
      <c r="T27" s="33">
        <f t="shared" si="3"/>
        <v>942</v>
      </c>
      <c r="U27" s="33">
        <f t="shared" si="3"/>
        <v>942</v>
      </c>
      <c r="V27" s="33">
        <f t="shared" si="3"/>
        <v>942</v>
      </c>
      <c r="W27" s="33">
        <f t="shared" si="3"/>
        <v>943</v>
      </c>
      <c r="X27" s="33">
        <f t="shared" si="3"/>
        <v>943</v>
      </c>
      <c r="Y27" s="33">
        <f t="shared" si="3"/>
        <v>943</v>
      </c>
      <c r="Z27" s="33">
        <f t="shared" si="3"/>
        <v>943</v>
      </c>
      <c r="AA27" s="304">
        <v>11308</v>
      </c>
      <c r="AB27" s="304"/>
      <c r="AC27" s="304"/>
      <c r="AD27" s="304"/>
      <c r="AE27" s="311"/>
      <c r="AF27" s="312"/>
      <c r="AG27" s="244"/>
      <c r="AH27" s="244"/>
      <c r="AI27" s="279"/>
    </row>
    <row r="28" spans="1:38" ht="13.5" customHeight="1"/>
    <row r="29" spans="1:38" ht="13.5" customHeight="1">
      <c r="A29" s="324" t="s">
        <v>585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</row>
    <row r="30" spans="1:38" ht="13.5" customHeight="1"/>
  </sheetData>
  <mergeCells count="129">
    <mergeCell ref="A29:AA29"/>
    <mergeCell ref="AE23:AF23"/>
    <mergeCell ref="AE24:AF24"/>
    <mergeCell ref="AE25:AF25"/>
    <mergeCell ref="AE26:AF26"/>
    <mergeCell ref="AE27:AF27"/>
    <mergeCell ref="AJ7:AK7"/>
    <mergeCell ref="AJ8:AK8"/>
    <mergeCell ref="AJ9:AK9"/>
    <mergeCell ref="AJ10:AK10"/>
    <mergeCell ref="AJ11:AK11"/>
    <mergeCell ref="AJ12:AK12"/>
    <mergeCell ref="AJ13:AK13"/>
    <mergeCell ref="AJ14:AK14"/>
    <mergeCell ref="AJ16:AK16"/>
    <mergeCell ref="AJ17:AK17"/>
    <mergeCell ref="AJ18:AK18"/>
    <mergeCell ref="AJ19:AK19"/>
    <mergeCell ref="AJ20:AK20"/>
    <mergeCell ref="AJ21:AK21"/>
    <mergeCell ref="AJ22:AK22"/>
    <mergeCell ref="AE7:AF7"/>
    <mergeCell ref="AE8:AF8"/>
    <mergeCell ref="AE9:AF9"/>
    <mergeCell ref="AE22:AF22"/>
    <mergeCell ref="AE20:AF20"/>
    <mergeCell ref="AE21:AF21"/>
    <mergeCell ref="AE10:AF10"/>
    <mergeCell ref="AA15:AD15"/>
    <mergeCell ref="AA14:AD14"/>
    <mergeCell ref="AA13:AD13"/>
    <mergeCell ref="AA12:AD12"/>
    <mergeCell ref="AA11:AD11"/>
    <mergeCell ref="AA10:AD10"/>
    <mergeCell ref="AE11:AF11"/>
    <mergeCell ref="AE12:AF12"/>
    <mergeCell ref="AE13:AF13"/>
    <mergeCell ref="AE14:AF14"/>
    <mergeCell ref="AE15:AF15"/>
    <mergeCell ref="AE16:AF16"/>
    <mergeCell ref="AE17:AF17"/>
    <mergeCell ref="AE18:AF18"/>
    <mergeCell ref="AE19:AF19"/>
    <mergeCell ref="AA9:AD9"/>
    <mergeCell ref="AA8:AD8"/>
    <mergeCell ref="A27:L27"/>
    <mergeCell ref="M27:N27"/>
    <mergeCell ref="A24:L24"/>
    <mergeCell ref="M24:N24"/>
    <mergeCell ref="A25:L25"/>
    <mergeCell ref="M25:N25"/>
    <mergeCell ref="AA16:AD16"/>
    <mergeCell ref="AA27:AD27"/>
    <mergeCell ref="AA26:AD26"/>
    <mergeCell ref="AA25:AD25"/>
    <mergeCell ref="AA24:AD24"/>
    <mergeCell ref="AA23:AD23"/>
    <mergeCell ref="AA22:AD22"/>
    <mergeCell ref="AA21:AD21"/>
    <mergeCell ref="AA20:AD20"/>
    <mergeCell ref="AA19:AD19"/>
    <mergeCell ref="AA18:AD18"/>
    <mergeCell ref="AA17:AD17"/>
    <mergeCell ref="A22:L22"/>
    <mergeCell ref="M22:N22"/>
    <mergeCell ref="A23:L23"/>
    <mergeCell ref="M23:N23"/>
    <mergeCell ref="A20:L20"/>
    <mergeCell ref="M20:N20"/>
    <mergeCell ref="A21:L21"/>
    <mergeCell ref="M21:N21"/>
    <mergeCell ref="A26:L26"/>
    <mergeCell ref="M26:N26"/>
    <mergeCell ref="A15:L15"/>
    <mergeCell ref="M15:N15"/>
    <mergeCell ref="A12:L12"/>
    <mergeCell ref="M12:N12"/>
    <mergeCell ref="A13:L13"/>
    <mergeCell ref="M13:N13"/>
    <mergeCell ref="A18:L18"/>
    <mergeCell ref="M18:N18"/>
    <mergeCell ref="A19:L19"/>
    <mergeCell ref="M19:N19"/>
    <mergeCell ref="A16:L16"/>
    <mergeCell ref="M16:N16"/>
    <mergeCell ref="A17:L17"/>
    <mergeCell ref="M17:N17"/>
    <mergeCell ref="A10:L10"/>
    <mergeCell ref="M10:N10"/>
    <mergeCell ref="A11:L11"/>
    <mergeCell ref="M11:N11"/>
    <mergeCell ref="A8:L8"/>
    <mergeCell ref="M8:N8"/>
    <mergeCell ref="A9:L9"/>
    <mergeCell ref="M9:N9"/>
    <mergeCell ref="A14:L14"/>
    <mergeCell ref="M14:N14"/>
    <mergeCell ref="A7:L7"/>
    <mergeCell ref="M7:N7"/>
    <mergeCell ref="AA7:AD7"/>
    <mergeCell ref="O5:Z5"/>
    <mergeCell ref="A1:AD1"/>
    <mergeCell ref="A3:AD3"/>
    <mergeCell ref="A5:L6"/>
    <mergeCell ref="M5:N6"/>
    <mergeCell ref="AA5:AD6"/>
    <mergeCell ref="X4:AA4"/>
    <mergeCell ref="A2:AA2"/>
    <mergeCell ref="AG12:AI12"/>
    <mergeCell ref="AG13:AI13"/>
    <mergeCell ref="AG14:AI14"/>
    <mergeCell ref="AG15:AI15"/>
    <mergeCell ref="AG16:AI16"/>
    <mergeCell ref="AG7:AI7"/>
    <mergeCell ref="AG8:AI8"/>
    <mergeCell ref="AG9:AI9"/>
    <mergeCell ref="AG10:AI10"/>
    <mergeCell ref="AG11:AI11"/>
    <mergeCell ref="AG27:AI27"/>
    <mergeCell ref="AG22:AI22"/>
    <mergeCell ref="AG23:AI23"/>
    <mergeCell ref="AG24:AI24"/>
    <mergeCell ref="AG25:AI25"/>
    <mergeCell ref="AG26:AI26"/>
    <mergeCell ref="AG17:AI17"/>
    <mergeCell ref="AG18:AI18"/>
    <mergeCell ref="AG19:AI19"/>
    <mergeCell ref="AG20:AI20"/>
    <mergeCell ref="AG21:AI21"/>
  </mergeCells>
  <printOptions horizontalCentered="1"/>
  <pageMargins left="0.52" right="0.56000000000000005" top="0.75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0"/>
  <sheetViews>
    <sheetView view="pageBreakPreview" topLeftCell="A16" zoomScale="170" zoomScaleSheetLayoutView="170" workbookViewId="0">
      <selection activeCell="A29" sqref="A29:R29"/>
    </sheetView>
  </sheetViews>
  <sheetFormatPr defaultRowHeight="11.25"/>
  <cols>
    <col min="1" max="1" width="4.7109375" style="17" customWidth="1"/>
    <col min="2" max="2" width="4.85546875" style="17" customWidth="1"/>
    <col min="3" max="7" width="4.7109375" style="17" customWidth="1"/>
    <col min="8" max="8" width="5.28515625" style="17" customWidth="1"/>
    <col min="9" max="9" width="4.7109375" style="17" customWidth="1"/>
    <col min="10" max="10" width="16.140625" style="17" customWidth="1"/>
    <col min="11" max="11" width="4.7109375" style="17" hidden="1" customWidth="1"/>
    <col min="12" max="12" width="4.5703125" style="17" hidden="1" customWidth="1"/>
    <col min="13" max="13" width="4.7109375" style="17" customWidth="1"/>
    <col min="14" max="14" width="3.42578125" style="17" customWidth="1"/>
    <col min="15" max="15" width="8.28515625" style="17" bestFit="1" customWidth="1"/>
    <col min="16" max="16" width="7.85546875" style="17" bestFit="1" customWidth="1"/>
    <col min="17" max="17" width="7.7109375" style="17" bestFit="1" customWidth="1"/>
    <col min="18" max="18" width="11.85546875" style="17" customWidth="1"/>
    <col min="19" max="19" width="9.140625" style="17" hidden="1" customWidth="1"/>
    <col min="20" max="243" width="9.140625" style="17"/>
    <col min="244" max="244" width="4.7109375" style="17" customWidth="1"/>
    <col min="245" max="245" width="4.85546875" style="17" customWidth="1"/>
    <col min="246" max="250" width="4.7109375" style="17" customWidth="1"/>
    <col min="251" max="251" width="5.28515625" style="17" customWidth="1"/>
    <col min="252" max="254" width="4.7109375" style="17" customWidth="1"/>
    <col min="255" max="255" width="4.5703125" style="17" customWidth="1"/>
    <col min="256" max="262" width="4.7109375" style="17" customWidth="1"/>
    <col min="263" max="263" width="4.5703125" style="17" customWidth="1"/>
    <col min="264" max="267" width="4.7109375" style="17" customWidth="1"/>
    <col min="268" max="268" width="4.85546875" style="17" customWidth="1"/>
    <col min="269" max="269" width="6.140625" style="17" customWidth="1"/>
    <col min="270" max="499" width="9.140625" style="17"/>
    <col min="500" max="500" width="4.7109375" style="17" customWidth="1"/>
    <col min="501" max="501" width="4.85546875" style="17" customWidth="1"/>
    <col min="502" max="506" width="4.7109375" style="17" customWidth="1"/>
    <col min="507" max="507" width="5.28515625" style="17" customWidth="1"/>
    <col min="508" max="510" width="4.7109375" style="17" customWidth="1"/>
    <col min="511" max="511" width="4.5703125" style="17" customWidth="1"/>
    <col min="512" max="518" width="4.7109375" style="17" customWidth="1"/>
    <col min="519" max="519" width="4.5703125" style="17" customWidth="1"/>
    <col min="520" max="523" width="4.7109375" style="17" customWidth="1"/>
    <col min="524" max="524" width="4.85546875" style="17" customWidth="1"/>
    <col min="525" max="525" width="6.140625" style="17" customWidth="1"/>
    <col min="526" max="755" width="9.140625" style="17"/>
    <col min="756" max="756" width="4.7109375" style="17" customWidth="1"/>
    <col min="757" max="757" width="4.85546875" style="17" customWidth="1"/>
    <col min="758" max="762" width="4.7109375" style="17" customWidth="1"/>
    <col min="763" max="763" width="5.28515625" style="17" customWidth="1"/>
    <col min="764" max="766" width="4.7109375" style="17" customWidth="1"/>
    <col min="767" max="767" width="4.5703125" style="17" customWidth="1"/>
    <col min="768" max="774" width="4.7109375" style="17" customWidth="1"/>
    <col min="775" max="775" width="4.5703125" style="17" customWidth="1"/>
    <col min="776" max="779" width="4.7109375" style="17" customWidth="1"/>
    <col min="780" max="780" width="4.85546875" style="17" customWidth="1"/>
    <col min="781" max="781" width="6.140625" style="17" customWidth="1"/>
    <col min="782" max="1011" width="9.140625" style="17"/>
    <col min="1012" max="1012" width="4.7109375" style="17" customWidth="1"/>
    <col min="1013" max="1013" width="4.85546875" style="17" customWidth="1"/>
    <col min="1014" max="1018" width="4.7109375" style="17" customWidth="1"/>
    <col min="1019" max="1019" width="5.28515625" style="17" customWidth="1"/>
    <col min="1020" max="1022" width="4.7109375" style="17" customWidth="1"/>
    <col min="1023" max="1023" width="4.5703125" style="17" customWidth="1"/>
    <col min="1024" max="1030" width="4.7109375" style="17" customWidth="1"/>
    <col min="1031" max="1031" width="4.5703125" style="17" customWidth="1"/>
    <col min="1032" max="1035" width="4.7109375" style="17" customWidth="1"/>
    <col min="1036" max="1036" width="4.85546875" style="17" customWidth="1"/>
    <col min="1037" max="1037" width="6.140625" style="17" customWidth="1"/>
    <col min="1038" max="1267" width="9.140625" style="17"/>
    <col min="1268" max="1268" width="4.7109375" style="17" customWidth="1"/>
    <col min="1269" max="1269" width="4.85546875" style="17" customWidth="1"/>
    <col min="1270" max="1274" width="4.7109375" style="17" customWidth="1"/>
    <col min="1275" max="1275" width="5.28515625" style="17" customWidth="1"/>
    <col min="1276" max="1278" width="4.7109375" style="17" customWidth="1"/>
    <col min="1279" max="1279" width="4.5703125" style="17" customWidth="1"/>
    <col min="1280" max="1286" width="4.7109375" style="17" customWidth="1"/>
    <col min="1287" max="1287" width="4.5703125" style="17" customWidth="1"/>
    <col min="1288" max="1291" width="4.7109375" style="17" customWidth="1"/>
    <col min="1292" max="1292" width="4.85546875" style="17" customWidth="1"/>
    <col min="1293" max="1293" width="6.140625" style="17" customWidth="1"/>
    <col min="1294" max="1523" width="9.140625" style="17"/>
    <col min="1524" max="1524" width="4.7109375" style="17" customWidth="1"/>
    <col min="1525" max="1525" width="4.85546875" style="17" customWidth="1"/>
    <col min="1526" max="1530" width="4.7109375" style="17" customWidth="1"/>
    <col min="1531" max="1531" width="5.28515625" style="17" customWidth="1"/>
    <col min="1532" max="1534" width="4.7109375" style="17" customWidth="1"/>
    <col min="1535" max="1535" width="4.5703125" style="17" customWidth="1"/>
    <col min="1536" max="1542" width="4.7109375" style="17" customWidth="1"/>
    <col min="1543" max="1543" width="4.5703125" style="17" customWidth="1"/>
    <col min="1544" max="1547" width="4.7109375" style="17" customWidth="1"/>
    <col min="1548" max="1548" width="4.85546875" style="17" customWidth="1"/>
    <col min="1549" max="1549" width="6.140625" style="17" customWidth="1"/>
    <col min="1550" max="1779" width="9.140625" style="17"/>
    <col min="1780" max="1780" width="4.7109375" style="17" customWidth="1"/>
    <col min="1781" max="1781" width="4.85546875" style="17" customWidth="1"/>
    <col min="1782" max="1786" width="4.7109375" style="17" customWidth="1"/>
    <col min="1787" max="1787" width="5.28515625" style="17" customWidth="1"/>
    <col min="1788" max="1790" width="4.7109375" style="17" customWidth="1"/>
    <col min="1791" max="1791" width="4.5703125" style="17" customWidth="1"/>
    <col min="1792" max="1798" width="4.7109375" style="17" customWidth="1"/>
    <col min="1799" max="1799" width="4.5703125" style="17" customWidth="1"/>
    <col min="1800" max="1803" width="4.7109375" style="17" customWidth="1"/>
    <col min="1804" max="1804" width="4.85546875" style="17" customWidth="1"/>
    <col min="1805" max="1805" width="6.140625" style="17" customWidth="1"/>
    <col min="1806" max="2035" width="9.140625" style="17"/>
    <col min="2036" max="2036" width="4.7109375" style="17" customWidth="1"/>
    <col min="2037" max="2037" width="4.85546875" style="17" customWidth="1"/>
    <col min="2038" max="2042" width="4.7109375" style="17" customWidth="1"/>
    <col min="2043" max="2043" width="5.28515625" style="17" customWidth="1"/>
    <col min="2044" max="2046" width="4.7109375" style="17" customWidth="1"/>
    <col min="2047" max="2047" width="4.5703125" style="17" customWidth="1"/>
    <col min="2048" max="2054" width="4.7109375" style="17" customWidth="1"/>
    <col min="2055" max="2055" width="4.5703125" style="17" customWidth="1"/>
    <col min="2056" max="2059" width="4.7109375" style="17" customWidth="1"/>
    <col min="2060" max="2060" width="4.85546875" style="17" customWidth="1"/>
    <col min="2061" max="2061" width="6.140625" style="17" customWidth="1"/>
    <col min="2062" max="2291" width="9.140625" style="17"/>
    <col min="2292" max="2292" width="4.7109375" style="17" customWidth="1"/>
    <col min="2293" max="2293" width="4.85546875" style="17" customWidth="1"/>
    <col min="2294" max="2298" width="4.7109375" style="17" customWidth="1"/>
    <col min="2299" max="2299" width="5.28515625" style="17" customWidth="1"/>
    <col min="2300" max="2302" width="4.7109375" style="17" customWidth="1"/>
    <col min="2303" max="2303" width="4.5703125" style="17" customWidth="1"/>
    <col min="2304" max="2310" width="4.7109375" style="17" customWidth="1"/>
    <col min="2311" max="2311" width="4.5703125" style="17" customWidth="1"/>
    <col min="2312" max="2315" width="4.7109375" style="17" customWidth="1"/>
    <col min="2316" max="2316" width="4.85546875" style="17" customWidth="1"/>
    <col min="2317" max="2317" width="6.140625" style="17" customWidth="1"/>
    <col min="2318" max="2547" width="9.140625" style="17"/>
    <col min="2548" max="2548" width="4.7109375" style="17" customWidth="1"/>
    <col min="2549" max="2549" width="4.85546875" style="17" customWidth="1"/>
    <col min="2550" max="2554" width="4.7109375" style="17" customWidth="1"/>
    <col min="2555" max="2555" width="5.28515625" style="17" customWidth="1"/>
    <col min="2556" max="2558" width="4.7109375" style="17" customWidth="1"/>
    <col min="2559" max="2559" width="4.5703125" style="17" customWidth="1"/>
    <col min="2560" max="2566" width="4.7109375" style="17" customWidth="1"/>
    <col min="2567" max="2567" width="4.5703125" style="17" customWidth="1"/>
    <col min="2568" max="2571" width="4.7109375" style="17" customWidth="1"/>
    <col min="2572" max="2572" width="4.85546875" style="17" customWidth="1"/>
    <col min="2573" max="2573" width="6.140625" style="17" customWidth="1"/>
    <col min="2574" max="2803" width="9.140625" style="17"/>
    <col min="2804" max="2804" width="4.7109375" style="17" customWidth="1"/>
    <col min="2805" max="2805" width="4.85546875" style="17" customWidth="1"/>
    <col min="2806" max="2810" width="4.7109375" style="17" customWidth="1"/>
    <col min="2811" max="2811" width="5.28515625" style="17" customWidth="1"/>
    <col min="2812" max="2814" width="4.7109375" style="17" customWidth="1"/>
    <col min="2815" max="2815" width="4.5703125" style="17" customWidth="1"/>
    <col min="2816" max="2822" width="4.7109375" style="17" customWidth="1"/>
    <col min="2823" max="2823" width="4.5703125" style="17" customWidth="1"/>
    <col min="2824" max="2827" width="4.7109375" style="17" customWidth="1"/>
    <col min="2828" max="2828" width="4.85546875" style="17" customWidth="1"/>
    <col min="2829" max="2829" width="6.140625" style="17" customWidth="1"/>
    <col min="2830" max="3059" width="9.140625" style="17"/>
    <col min="3060" max="3060" width="4.7109375" style="17" customWidth="1"/>
    <col min="3061" max="3061" width="4.85546875" style="17" customWidth="1"/>
    <col min="3062" max="3066" width="4.7109375" style="17" customWidth="1"/>
    <col min="3067" max="3067" width="5.28515625" style="17" customWidth="1"/>
    <col min="3068" max="3070" width="4.7109375" style="17" customWidth="1"/>
    <col min="3071" max="3071" width="4.5703125" style="17" customWidth="1"/>
    <col min="3072" max="3078" width="4.7109375" style="17" customWidth="1"/>
    <col min="3079" max="3079" width="4.5703125" style="17" customWidth="1"/>
    <col min="3080" max="3083" width="4.7109375" style="17" customWidth="1"/>
    <col min="3084" max="3084" width="4.85546875" style="17" customWidth="1"/>
    <col min="3085" max="3085" width="6.140625" style="17" customWidth="1"/>
    <col min="3086" max="3315" width="9.140625" style="17"/>
    <col min="3316" max="3316" width="4.7109375" style="17" customWidth="1"/>
    <col min="3317" max="3317" width="4.85546875" style="17" customWidth="1"/>
    <col min="3318" max="3322" width="4.7109375" style="17" customWidth="1"/>
    <col min="3323" max="3323" width="5.28515625" style="17" customWidth="1"/>
    <col min="3324" max="3326" width="4.7109375" style="17" customWidth="1"/>
    <col min="3327" max="3327" width="4.5703125" style="17" customWidth="1"/>
    <col min="3328" max="3334" width="4.7109375" style="17" customWidth="1"/>
    <col min="3335" max="3335" width="4.5703125" style="17" customWidth="1"/>
    <col min="3336" max="3339" width="4.7109375" style="17" customWidth="1"/>
    <col min="3340" max="3340" width="4.85546875" style="17" customWidth="1"/>
    <col min="3341" max="3341" width="6.140625" style="17" customWidth="1"/>
    <col min="3342" max="3571" width="9.140625" style="17"/>
    <col min="3572" max="3572" width="4.7109375" style="17" customWidth="1"/>
    <col min="3573" max="3573" width="4.85546875" style="17" customWidth="1"/>
    <col min="3574" max="3578" width="4.7109375" style="17" customWidth="1"/>
    <col min="3579" max="3579" width="5.28515625" style="17" customWidth="1"/>
    <col min="3580" max="3582" width="4.7109375" style="17" customWidth="1"/>
    <col min="3583" max="3583" width="4.5703125" style="17" customWidth="1"/>
    <col min="3584" max="3590" width="4.7109375" style="17" customWidth="1"/>
    <col min="3591" max="3591" width="4.5703125" style="17" customWidth="1"/>
    <col min="3592" max="3595" width="4.7109375" style="17" customWidth="1"/>
    <col min="3596" max="3596" width="4.85546875" style="17" customWidth="1"/>
    <col min="3597" max="3597" width="6.140625" style="17" customWidth="1"/>
    <col min="3598" max="3827" width="9.140625" style="17"/>
    <col min="3828" max="3828" width="4.7109375" style="17" customWidth="1"/>
    <col min="3829" max="3829" width="4.85546875" style="17" customWidth="1"/>
    <col min="3830" max="3834" width="4.7109375" style="17" customWidth="1"/>
    <col min="3835" max="3835" width="5.28515625" style="17" customWidth="1"/>
    <col min="3836" max="3838" width="4.7109375" style="17" customWidth="1"/>
    <col min="3839" max="3839" width="4.5703125" style="17" customWidth="1"/>
    <col min="3840" max="3846" width="4.7109375" style="17" customWidth="1"/>
    <col min="3847" max="3847" width="4.5703125" style="17" customWidth="1"/>
    <col min="3848" max="3851" width="4.7109375" style="17" customWidth="1"/>
    <col min="3852" max="3852" width="4.85546875" style="17" customWidth="1"/>
    <col min="3853" max="3853" width="6.140625" style="17" customWidth="1"/>
    <col min="3854" max="4083" width="9.140625" style="17"/>
    <col min="4084" max="4084" width="4.7109375" style="17" customWidth="1"/>
    <col min="4085" max="4085" width="4.85546875" style="17" customWidth="1"/>
    <col min="4086" max="4090" width="4.7109375" style="17" customWidth="1"/>
    <col min="4091" max="4091" width="5.28515625" style="17" customWidth="1"/>
    <col min="4092" max="4094" width="4.7109375" style="17" customWidth="1"/>
    <col min="4095" max="4095" width="4.5703125" style="17" customWidth="1"/>
    <col min="4096" max="4102" width="4.7109375" style="17" customWidth="1"/>
    <col min="4103" max="4103" width="4.5703125" style="17" customWidth="1"/>
    <col min="4104" max="4107" width="4.7109375" style="17" customWidth="1"/>
    <col min="4108" max="4108" width="4.85546875" style="17" customWidth="1"/>
    <col min="4109" max="4109" width="6.140625" style="17" customWidth="1"/>
    <col min="4110" max="4339" width="9.140625" style="17"/>
    <col min="4340" max="4340" width="4.7109375" style="17" customWidth="1"/>
    <col min="4341" max="4341" width="4.85546875" style="17" customWidth="1"/>
    <col min="4342" max="4346" width="4.7109375" style="17" customWidth="1"/>
    <col min="4347" max="4347" width="5.28515625" style="17" customWidth="1"/>
    <col min="4348" max="4350" width="4.7109375" style="17" customWidth="1"/>
    <col min="4351" max="4351" width="4.5703125" style="17" customWidth="1"/>
    <col min="4352" max="4358" width="4.7109375" style="17" customWidth="1"/>
    <col min="4359" max="4359" width="4.5703125" style="17" customWidth="1"/>
    <col min="4360" max="4363" width="4.7109375" style="17" customWidth="1"/>
    <col min="4364" max="4364" width="4.85546875" style="17" customWidth="1"/>
    <col min="4365" max="4365" width="6.140625" style="17" customWidth="1"/>
    <col min="4366" max="4595" width="9.140625" style="17"/>
    <col min="4596" max="4596" width="4.7109375" style="17" customWidth="1"/>
    <col min="4597" max="4597" width="4.85546875" style="17" customWidth="1"/>
    <col min="4598" max="4602" width="4.7109375" style="17" customWidth="1"/>
    <col min="4603" max="4603" width="5.28515625" style="17" customWidth="1"/>
    <col min="4604" max="4606" width="4.7109375" style="17" customWidth="1"/>
    <col min="4607" max="4607" width="4.5703125" style="17" customWidth="1"/>
    <col min="4608" max="4614" width="4.7109375" style="17" customWidth="1"/>
    <col min="4615" max="4615" width="4.5703125" style="17" customWidth="1"/>
    <col min="4616" max="4619" width="4.7109375" style="17" customWidth="1"/>
    <col min="4620" max="4620" width="4.85546875" style="17" customWidth="1"/>
    <col min="4621" max="4621" width="6.140625" style="17" customWidth="1"/>
    <col min="4622" max="4851" width="9.140625" style="17"/>
    <col min="4852" max="4852" width="4.7109375" style="17" customWidth="1"/>
    <col min="4853" max="4853" width="4.85546875" style="17" customWidth="1"/>
    <col min="4854" max="4858" width="4.7109375" style="17" customWidth="1"/>
    <col min="4859" max="4859" width="5.28515625" style="17" customWidth="1"/>
    <col min="4860" max="4862" width="4.7109375" style="17" customWidth="1"/>
    <col min="4863" max="4863" width="4.5703125" style="17" customWidth="1"/>
    <col min="4864" max="4870" width="4.7109375" style="17" customWidth="1"/>
    <col min="4871" max="4871" width="4.5703125" style="17" customWidth="1"/>
    <col min="4872" max="4875" width="4.7109375" style="17" customWidth="1"/>
    <col min="4876" max="4876" width="4.85546875" style="17" customWidth="1"/>
    <col min="4877" max="4877" width="6.140625" style="17" customWidth="1"/>
    <col min="4878" max="5107" width="9.140625" style="17"/>
    <col min="5108" max="5108" width="4.7109375" style="17" customWidth="1"/>
    <col min="5109" max="5109" width="4.85546875" style="17" customWidth="1"/>
    <col min="5110" max="5114" width="4.7109375" style="17" customWidth="1"/>
    <col min="5115" max="5115" width="5.28515625" style="17" customWidth="1"/>
    <col min="5116" max="5118" width="4.7109375" style="17" customWidth="1"/>
    <col min="5119" max="5119" width="4.5703125" style="17" customWidth="1"/>
    <col min="5120" max="5126" width="4.7109375" style="17" customWidth="1"/>
    <col min="5127" max="5127" width="4.5703125" style="17" customWidth="1"/>
    <col min="5128" max="5131" width="4.7109375" style="17" customWidth="1"/>
    <col min="5132" max="5132" width="4.85546875" style="17" customWidth="1"/>
    <col min="5133" max="5133" width="6.140625" style="17" customWidth="1"/>
    <col min="5134" max="5363" width="9.140625" style="17"/>
    <col min="5364" max="5364" width="4.7109375" style="17" customWidth="1"/>
    <col min="5365" max="5365" width="4.85546875" style="17" customWidth="1"/>
    <col min="5366" max="5370" width="4.7109375" style="17" customWidth="1"/>
    <col min="5371" max="5371" width="5.28515625" style="17" customWidth="1"/>
    <col min="5372" max="5374" width="4.7109375" style="17" customWidth="1"/>
    <col min="5375" max="5375" width="4.5703125" style="17" customWidth="1"/>
    <col min="5376" max="5382" width="4.7109375" style="17" customWidth="1"/>
    <col min="5383" max="5383" width="4.5703125" style="17" customWidth="1"/>
    <col min="5384" max="5387" width="4.7109375" style="17" customWidth="1"/>
    <col min="5388" max="5388" width="4.85546875" style="17" customWidth="1"/>
    <col min="5389" max="5389" width="6.140625" style="17" customWidth="1"/>
    <col min="5390" max="5619" width="9.140625" style="17"/>
    <col min="5620" max="5620" width="4.7109375" style="17" customWidth="1"/>
    <col min="5621" max="5621" width="4.85546875" style="17" customWidth="1"/>
    <col min="5622" max="5626" width="4.7109375" style="17" customWidth="1"/>
    <col min="5627" max="5627" width="5.28515625" style="17" customWidth="1"/>
    <col min="5628" max="5630" width="4.7109375" style="17" customWidth="1"/>
    <col min="5631" max="5631" width="4.5703125" style="17" customWidth="1"/>
    <col min="5632" max="5638" width="4.7109375" style="17" customWidth="1"/>
    <col min="5639" max="5639" width="4.5703125" style="17" customWidth="1"/>
    <col min="5640" max="5643" width="4.7109375" style="17" customWidth="1"/>
    <col min="5644" max="5644" width="4.85546875" style="17" customWidth="1"/>
    <col min="5645" max="5645" width="6.140625" style="17" customWidth="1"/>
    <col min="5646" max="5875" width="9.140625" style="17"/>
    <col min="5876" max="5876" width="4.7109375" style="17" customWidth="1"/>
    <col min="5877" max="5877" width="4.85546875" style="17" customWidth="1"/>
    <col min="5878" max="5882" width="4.7109375" style="17" customWidth="1"/>
    <col min="5883" max="5883" width="5.28515625" style="17" customWidth="1"/>
    <col min="5884" max="5886" width="4.7109375" style="17" customWidth="1"/>
    <col min="5887" max="5887" width="4.5703125" style="17" customWidth="1"/>
    <col min="5888" max="5894" width="4.7109375" style="17" customWidth="1"/>
    <col min="5895" max="5895" width="4.5703125" style="17" customWidth="1"/>
    <col min="5896" max="5899" width="4.7109375" style="17" customWidth="1"/>
    <col min="5900" max="5900" width="4.85546875" style="17" customWidth="1"/>
    <col min="5901" max="5901" width="6.140625" style="17" customWidth="1"/>
    <col min="5902" max="6131" width="9.140625" style="17"/>
    <col min="6132" max="6132" width="4.7109375" style="17" customWidth="1"/>
    <col min="6133" max="6133" width="4.85546875" style="17" customWidth="1"/>
    <col min="6134" max="6138" width="4.7109375" style="17" customWidth="1"/>
    <col min="6139" max="6139" width="5.28515625" style="17" customWidth="1"/>
    <col min="6140" max="6142" width="4.7109375" style="17" customWidth="1"/>
    <col min="6143" max="6143" width="4.5703125" style="17" customWidth="1"/>
    <col min="6144" max="6150" width="4.7109375" style="17" customWidth="1"/>
    <col min="6151" max="6151" width="4.5703125" style="17" customWidth="1"/>
    <col min="6152" max="6155" width="4.7109375" style="17" customWidth="1"/>
    <col min="6156" max="6156" width="4.85546875" style="17" customWidth="1"/>
    <col min="6157" max="6157" width="6.140625" style="17" customWidth="1"/>
    <col min="6158" max="6387" width="9.140625" style="17"/>
    <col min="6388" max="6388" width="4.7109375" style="17" customWidth="1"/>
    <col min="6389" max="6389" width="4.85546875" style="17" customWidth="1"/>
    <col min="6390" max="6394" width="4.7109375" style="17" customWidth="1"/>
    <col min="6395" max="6395" width="5.28515625" style="17" customWidth="1"/>
    <col min="6396" max="6398" width="4.7109375" style="17" customWidth="1"/>
    <col min="6399" max="6399" width="4.5703125" style="17" customWidth="1"/>
    <col min="6400" max="6406" width="4.7109375" style="17" customWidth="1"/>
    <col min="6407" max="6407" width="4.5703125" style="17" customWidth="1"/>
    <col min="6408" max="6411" width="4.7109375" style="17" customWidth="1"/>
    <col min="6412" max="6412" width="4.85546875" style="17" customWidth="1"/>
    <col min="6413" max="6413" width="6.140625" style="17" customWidth="1"/>
    <col min="6414" max="6643" width="9.140625" style="17"/>
    <col min="6644" max="6644" width="4.7109375" style="17" customWidth="1"/>
    <col min="6645" max="6645" width="4.85546875" style="17" customWidth="1"/>
    <col min="6646" max="6650" width="4.7109375" style="17" customWidth="1"/>
    <col min="6651" max="6651" width="5.28515625" style="17" customWidth="1"/>
    <col min="6652" max="6654" width="4.7109375" style="17" customWidth="1"/>
    <col min="6655" max="6655" width="4.5703125" style="17" customWidth="1"/>
    <col min="6656" max="6662" width="4.7109375" style="17" customWidth="1"/>
    <col min="6663" max="6663" width="4.5703125" style="17" customWidth="1"/>
    <col min="6664" max="6667" width="4.7109375" style="17" customWidth="1"/>
    <col min="6668" max="6668" width="4.85546875" style="17" customWidth="1"/>
    <col min="6669" max="6669" width="6.140625" style="17" customWidth="1"/>
    <col min="6670" max="6899" width="9.140625" style="17"/>
    <col min="6900" max="6900" width="4.7109375" style="17" customWidth="1"/>
    <col min="6901" max="6901" width="4.85546875" style="17" customWidth="1"/>
    <col min="6902" max="6906" width="4.7109375" style="17" customWidth="1"/>
    <col min="6907" max="6907" width="5.28515625" style="17" customWidth="1"/>
    <col min="6908" max="6910" width="4.7109375" style="17" customWidth="1"/>
    <col min="6911" max="6911" width="4.5703125" style="17" customWidth="1"/>
    <col min="6912" max="6918" width="4.7109375" style="17" customWidth="1"/>
    <col min="6919" max="6919" width="4.5703125" style="17" customWidth="1"/>
    <col min="6920" max="6923" width="4.7109375" style="17" customWidth="1"/>
    <col min="6924" max="6924" width="4.85546875" style="17" customWidth="1"/>
    <col min="6925" max="6925" width="6.140625" style="17" customWidth="1"/>
    <col min="6926" max="7155" width="9.140625" style="17"/>
    <col min="7156" max="7156" width="4.7109375" style="17" customWidth="1"/>
    <col min="7157" max="7157" width="4.85546875" style="17" customWidth="1"/>
    <col min="7158" max="7162" width="4.7109375" style="17" customWidth="1"/>
    <col min="7163" max="7163" width="5.28515625" style="17" customWidth="1"/>
    <col min="7164" max="7166" width="4.7109375" style="17" customWidth="1"/>
    <col min="7167" max="7167" width="4.5703125" style="17" customWidth="1"/>
    <col min="7168" max="7174" width="4.7109375" style="17" customWidth="1"/>
    <col min="7175" max="7175" width="4.5703125" style="17" customWidth="1"/>
    <col min="7176" max="7179" width="4.7109375" style="17" customWidth="1"/>
    <col min="7180" max="7180" width="4.85546875" style="17" customWidth="1"/>
    <col min="7181" max="7181" width="6.140625" style="17" customWidth="1"/>
    <col min="7182" max="7411" width="9.140625" style="17"/>
    <col min="7412" max="7412" width="4.7109375" style="17" customWidth="1"/>
    <col min="7413" max="7413" width="4.85546875" style="17" customWidth="1"/>
    <col min="7414" max="7418" width="4.7109375" style="17" customWidth="1"/>
    <col min="7419" max="7419" width="5.28515625" style="17" customWidth="1"/>
    <col min="7420" max="7422" width="4.7109375" style="17" customWidth="1"/>
    <col min="7423" max="7423" width="4.5703125" style="17" customWidth="1"/>
    <col min="7424" max="7430" width="4.7109375" style="17" customWidth="1"/>
    <col min="7431" max="7431" width="4.5703125" style="17" customWidth="1"/>
    <col min="7432" max="7435" width="4.7109375" style="17" customWidth="1"/>
    <col min="7436" max="7436" width="4.85546875" style="17" customWidth="1"/>
    <col min="7437" max="7437" width="6.140625" style="17" customWidth="1"/>
    <col min="7438" max="7667" width="9.140625" style="17"/>
    <col min="7668" max="7668" width="4.7109375" style="17" customWidth="1"/>
    <col min="7669" max="7669" width="4.85546875" style="17" customWidth="1"/>
    <col min="7670" max="7674" width="4.7109375" style="17" customWidth="1"/>
    <col min="7675" max="7675" width="5.28515625" style="17" customWidth="1"/>
    <col min="7676" max="7678" width="4.7109375" style="17" customWidth="1"/>
    <col min="7679" max="7679" width="4.5703125" style="17" customWidth="1"/>
    <col min="7680" max="7686" width="4.7109375" style="17" customWidth="1"/>
    <col min="7687" max="7687" width="4.5703125" style="17" customWidth="1"/>
    <col min="7688" max="7691" width="4.7109375" style="17" customWidth="1"/>
    <col min="7692" max="7692" width="4.85546875" style="17" customWidth="1"/>
    <col min="7693" max="7693" width="6.140625" style="17" customWidth="1"/>
    <col min="7694" max="7923" width="9.140625" style="17"/>
    <col min="7924" max="7924" width="4.7109375" style="17" customWidth="1"/>
    <col min="7925" max="7925" width="4.85546875" style="17" customWidth="1"/>
    <col min="7926" max="7930" width="4.7109375" style="17" customWidth="1"/>
    <col min="7931" max="7931" width="5.28515625" style="17" customWidth="1"/>
    <col min="7932" max="7934" width="4.7109375" style="17" customWidth="1"/>
    <col min="7935" max="7935" width="4.5703125" style="17" customWidth="1"/>
    <col min="7936" max="7942" width="4.7109375" style="17" customWidth="1"/>
    <col min="7943" max="7943" width="4.5703125" style="17" customWidth="1"/>
    <col min="7944" max="7947" width="4.7109375" style="17" customWidth="1"/>
    <col min="7948" max="7948" width="4.85546875" style="17" customWidth="1"/>
    <col min="7949" max="7949" width="6.140625" style="17" customWidth="1"/>
    <col min="7950" max="8179" width="9.140625" style="17"/>
    <col min="8180" max="8180" width="4.7109375" style="17" customWidth="1"/>
    <col min="8181" max="8181" width="4.85546875" style="17" customWidth="1"/>
    <col min="8182" max="8186" width="4.7109375" style="17" customWidth="1"/>
    <col min="8187" max="8187" width="5.28515625" style="17" customWidth="1"/>
    <col min="8188" max="8190" width="4.7109375" style="17" customWidth="1"/>
    <col min="8191" max="8191" width="4.5703125" style="17" customWidth="1"/>
    <col min="8192" max="8198" width="4.7109375" style="17" customWidth="1"/>
    <col min="8199" max="8199" width="4.5703125" style="17" customWidth="1"/>
    <col min="8200" max="8203" width="4.7109375" style="17" customWidth="1"/>
    <col min="8204" max="8204" width="4.85546875" style="17" customWidth="1"/>
    <col min="8205" max="8205" width="6.140625" style="17" customWidth="1"/>
    <col min="8206" max="8435" width="9.140625" style="17"/>
    <col min="8436" max="8436" width="4.7109375" style="17" customWidth="1"/>
    <col min="8437" max="8437" width="4.85546875" style="17" customWidth="1"/>
    <col min="8438" max="8442" width="4.7109375" style="17" customWidth="1"/>
    <col min="8443" max="8443" width="5.28515625" style="17" customWidth="1"/>
    <col min="8444" max="8446" width="4.7109375" style="17" customWidth="1"/>
    <col min="8447" max="8447" width="4.5703125" style="17" customWidth="1"/>
    <col min="8448" max="8454" width="4.7109375" style="17" customWidth="1"/>
    <col min="8455" max="8455" width="4.5703125" style="17" customWidth="1"/>
    <col min="8456" max="8459" width="4.7109375" style="17" customWidth="1"/>
    <col min="8460" max="8460" width="4.85546875" style="17" customWidth="1"/>
    <col min="8461" max="8461" width="6.140625" style="17" customWidth="1"/>
    <col min="8462" max="8691" width="9.140625" style="17"/>
    <col min="8692" max="8692" width="4.7109375" style="17" customWidth="1"/>
    <col min="8693" max="8693" width="4.85546875" style="17" customWidth="1"/>
    <col min="8694" max="8698" width="4.7109375" style="17" customWidth="1"/>
    <col min="8699" max="8699" width="5.28515625" style="17" customWidth="1"/>
    <col min="8700" max="8702" width="4.7109375" style="17" customWidth="1"/>
    <col min="8703" max="8703" width="4.5703125" style="17" customWidth="1"/>
    <col min="8704" max="8710" width="4.7109375" style="17" customWidth="1"/>
    <col min="8711" max="8711" width="4.5703125" style="17" customWidth="1"/>
    <col min="8712" max="8715" width="4.7109375" style="17" customWidth="1"/>
    <col min="8716" max="8716" width="4.85546875" style="17" customWidth="1"/>
    <col min="8717" max="8717" width="6.140625" style="17" customWidth="1"/>
    <col min="8718" max="8947" width="9.140625" style="17"/>
    <col min="8948" max="8948" width="4.7109375" style="17" customWidth="1"/>
    <col min="8949" max="8949" width="4.85546875" style="17" customWidth="1"/>
    <col min="8950" max="8954" width="4.7109375" style="17" customWidth="1"/>
    <col min="8955" max="8955" width="5.28515625" style="17" customWidth="1"/>
    <col min="8956" max="8958" width="4.7109375" style="17" customWidth="1"/>
    <col min="8959" max="8959" width="4.5703125" style="17" customWidth="1"/>
    <col min="8960" max="8966" width="4.7109375" style="17" customWidth="1"/>
    <col min="8967" max="8967" width="4.5703125" style="17" customWidth="1"/>
    <col min="8968" max="8971" width="4.7109375" style="17" customWidth="1"/>
    <col min="8972" max="8972" width="4.85546875" style="17" customWidth="1"/>
    <col min="8973" max="8973" width="6.140625" style="17" customWidth="1"/>
    <col min="8974" max="9203" width="9.140625" style="17"/>
    <col min="9204" max="9204" width="4.7109375" style="17" customWidth="1"/>
    <col min="9205" max="9205" width="4.85546875" style="17" customWidth="1"/>
    <col min="9206" max="9210" width="4.7109375" style="17" customWidth="1"/>
    <col min="9211" max="9211" width="5.28515625" style="17" customWidth="1"/>
    <col min="9212" max="9214" width="4.7109375" style="17" customWidth="1"/>
    <col min="9215" max="9215" width="4.5703125" style="17" customWidth="1"/>
    <col min="9216" max="9222" width="4.7109375" style="17" customWidth="1"/>
    <col min="9223" max="9223" width="4.5703125" style="17" customWidth="1"/>
    <col min="9224" max="9227" width="4.7109375" style="17" customWidth="1"/>
    <col min="9228" max="9228" width="4.85546875" style="17" customWidth="1"/>
    <col min="9229" max="9229" width="6.140625" style="17" customWidth="1"/>
    <col min="9230" max="9459" width="9.140625" style="17"/>
    <col min="9460" max="9460" width="4.7109375" style="17" customWidth="1"/>
    <col min="9461" max="9461" width="4.85546875" style="17" customWidth="1"/>
    <col min="9462" max="9466" width="4.7109375" style="17" customWidth="1"/>
    <col min="9467" max="9467" width="5.28515625" style="17" customWidth="1"/>
    <col min="9468" max="9470" width="4.7109375" style="17" customWidth="1"/>
    <col min="9471" max="9471" width="4.5703125" style="17" customWidth="1"/>
    <col min="9472" max="9478" width="4.7109375" style="17" customWidth="1"/>
    <col min="9479" max="9479" width="4.5703125" style="17" customWidth="1"/>
    <col min="9480" max="9483" width="4.7109375" style="17" customWidth="1"/>
    <col min="9484" max="9484" width="4.85546875" style="17" customWidth="1"/>
    <col min="9485" max="9485" width="6.140625" style="17" customWidth="1"/>
    <col min="9486" max="9715" width="9.140625" style="17"/>
    <col min="9716" max="9716" width="4.7109375" style="17" customWidth="1"/>
    <col min="9717" max="9717" width="4.85546875" style="17" customWidth="1"/>
    <col min="9718" max="9722" width="4.7109375" style="17" customWidth="1"/>
    <col min="9723" max="9723" width="5.28515625" style="17" customWidth="1"/>
    <col min="9724" max="9726" width="4.7109375" style="17" customWidth="1"/>
    <col min="9727" max="9727" width="4.5703125" style="17" customWidth="1"/>
    <col min="9728" max="9734" width="4.7109375" style="17" customWidth="1"/>
    <col min="9735" max="9735" width="4.5703125" style="17" customWidth="1"/>
    <col min="9736" max="9739" width="4.7109375" style="17" customWidth="1"/>
    <col min="9740" max="9740" width="4.85546875" style="17" customWidth="1"/>
    <col min="9741" max="9741" width="6.140625" style="17" customWidth="1"/>
    <col min="9742" max="9971" width="9.140625" style="17"/>
    <col min="9972" max="9972" width="4.7109375" style="17" customWidth="1"/>
    <col min="9973" max="9973" width="4.85546875" style="17" customWidth="1"/>
    <col min="9974" max="9978" width="4.7109375" style="17" customWidth="1"/>
    <col min="9979" max="9979" width="5.28515625" style="17" customWidth="1"/>
    <col min="9980" max="9982" width="4.7109375" style="17" customWidth="1"/>
    <col min="9983" max="9983" width="4.5703125" style="17" customWidth="1"/>
    <col min="9984" max="9990" width="4.7109375" style="17" customWidth="1"/>
    <col min="9991" max="9991" width="4.5703125" style="17" customWidth="1"/>
    <col min="9992" max="9995" width="4.7109375" style="17" customWidth="1"/>
    <col min="9996" max="9996" width="4.85546875" style="17" customWidth="1"/>
    <col min="9997" max="9997" width="6.140625" style="17" customWidth="1"/>
    <col min="9998" max="10227" width="9.140625" style="17"/>
    <col min="10228" max="10228" width="4.7109375" style="17" customWidth="1"/>
    <col min="10229" max="10229" width="4.85546875" style="17" customWidth="1"/>
    <col min="10230" max="10234" width="4.7109375" style="17" customWidth="1"/>
    <col min="10235" max="10235" width="5.28515625" style="17" customWidth="1"/>
    <col min="10236" max="10238" width="4.7109375" style="17" customWidth="1"/>
    <col min="10239" max="10239" width="4.5703125" style="17" customWidth="1"/>
    <col min="10240" max="10246" width="4.7109375" style="17" customWidth="1"/>
    <col min="10247" max="10247" width="4.5703125" style="17" customWidth="1"/>
    <col min="10248" max="10251" width="4.7109375" style="17" customWidth="1"/>
    <col min="10252" max="10252" width="4.85546875" style="17" customWidth="1"/>
    <col min="10253" max="10253" width="6.140625" style="17" customWidth="1"/>
    <col min="10254" max="10483" width="9.140625" style="17"/>
    <col min="10484" max="10484" width="4.7109375" style="17" customWidth="1"/>
    <col min="10485" max="10485" width="4.85546875" style="17" customWidth="1"/>
    <col min="10486" max="10490" width="4.7109375" style="17" customWidth="1"/>
    <col min="10491" max="10491" width="5.28515625" style="17" customWidth="1"/>
    <col min="10492" max="10494" width="4.7109375" style="17" customWidth="1"/>
    <col min="10495" max="10495" width="4.5703125" style="17" customWidth="1"/>
    <col min="10496" max="10502" width="4.7109375" style="17" customWidth="1"/>
    <col min="10503" max="10503" width="4.5703125" style="17" customWidth="1"/>
    <col min="10504" max="10507" width="4.7109375" style="17" customWidth="1"/>
    <col min="10508" max="10508" width="4.85546875" style="17" customWidth="1"/>
    <col min="10509" max="10509" width="6.140625" style="17" customWidth="1"/>
    <col min="10510" max="10739" width="9.140625" style="17"/>
    <col min="10740" max="10740" width="4.7109375" style="17" customWidth="1"/>
    <col min="10741" max="10741" width="4.85546875" style="17" customWidth="1"/>
    <col min="10742" max="10746" width="4.7109375" style="17" customWidth="1"/>
    <col min="10747" max="10747" width="5.28515625" style="17" customWidth="1"/>
    <col min="10748" max="10750" width="4.7109375" style="17" customWidth="1"/>
    <col min="10751" max="10751" width="4.5703125" style="17" customWidth="1"/>
    <col min="10752" max="10758" width="4.7109375" style="17" customWidth="1"/>
    <col min="10759" max="10759" width="4.5703125" style="17" customWidth="1"/>
    <col min="10760" max="10763" width="4.7109375" style="17" customWidth="1"/>
    <col min="10764" max="10764" width="4.85546875" style="17" customWidth="1"/>
    <col min="10765" max="10765" width="6.140625" style="17" customWidth="1"/>
    <col min="10766" max="10995" width="9.140625" style="17"/>
    <col min="10996" max="10996" width="4.7109375" style="17" customWidth="1"/>
    <col min="10997" max="10997" width="4.85546875" style="17" customWidth="1"/>
    <col min="10998" max="11002" width="4.7109375" style="17" customWidth="1"/>
    <col min="11003" max="11003" width="5.28515625" style="17" customWidth="1"/>
    <col min="11004" max="11006" width="4.7109375" style="17" customWidth="1"/>
    <col min="11007" max="11007" width="4.5703125" style="17" customWidth="1"/>
    <col min="11008" max="11014" width="4.7109375" style="17" customWidth="1"/>
    <col min="11015" max="11015" width="4.5703125" style="17" customWidth="1"/>
    <col min="11016" max="11019" width="4.7109375" style="17" customWidth="1"/>
    <col min="11020" max="11020" width="4.85546875" style="17" customWidth="1"/>
    <col min="11021" max="11021" width="6.140625" style="17" customWidth="1"/>
    <col min="11022" max="11251" width="9.140625" style="17"/>
    <col min="11252" max="11252" width="4.7109375" style="17" customWidth="1"/>
    <col min="11253" max="11253" width="4.85546875" style="17" customWidth="1"/>
    <col min="11254" max="11258" width="4.7109375" style="17" customWidth="1"/>
    <col min="11259" max="11259" width="5.28515625" style="17" customWidth="1"/>
    <col min="11260" max="11262" width="4.7109375" style="17" customWidth="1"/>
    <col min="11263" max="11263" width="4.5703125" style="17" customWidth="1"/>
    <col min="11264" max="11270" width="4.7109375" style="17" customWidth="1"/>
    <col min="11271" max="11271" width="4.5703125" style="17" customWidth="1"/>
    <col min="11272" max="11275" width="4.7109375" style="17" customWidth="1"/>
    <col min="11276" max="11276" width="4.85546875" style="17" customWidth="1"/>
    <col min="11277" max="11277" width="6.140625" style="17" customWidth="1"/>
    <col min="11278" max="11507" width="9.140625" style="17"/>
    <col min="11508" max="11508" width="4.7109375" style="17" customWidth="1"/>
    <col min="11509" max="11509" width="4.85546875" style="17" customWidth="1"/>
    <col min="11510" max="11514" width="4.7109375" style="17" customWidth="1"/>
    <col min="11515" max="11515" width="5.28515625" style="17" customWidth="1"/>
    <col min="11516" max="11518" width="4.7109375" style="17" customWidth="1"/>
    <col min="11519" max="11519" width="4.5703125" style="17" customWidth="1"/>
    <col min="11520" max="11526" width="4.7109375" style="17" customWidth="1"/>
    <col min="11527" max="11527" width="4.5703125" style="17" customWidth="1"/>
    <col min="11528" max="11531" width="4.7109375" style="17" customWidth="1"/>
    <col min="11532" max="11532" width="4.85546875" style="17" customWidth="1"/>
    <col min="11533" max="11533" width="6.140625" style="17" customWidth="1"/>
    <col min="11534" max="11763" width="9.140625" style="17"/>
    <col min="11764" max="11764" width="4.7109375" style="17" customWidth="1"/>
    <col min="11765" max="11765" width="4.85546875" style="17" customWidth="1"/>
    <col min="11766" max="11770" width="4.7109375" style="17" customWidth="1"/>
    <col min="11771" max="11771" width="5.28515625" style="17" customWidth="1"/>
    <col min="11772" max="11774" width="4.7109375" style="17" customWidth="1"/>
    <col min="11775" max="11775" width="4.5703125" style="17" customWidth="1"/>
    <col min="11776" max="11782" width="4.7109375" style="17" customWidth="1"/>
    <col min="11783" max="11783" width="4.5703125" style="17" customWidth="1"/>
    <col min="11784" max="11787" width="4.7109375" style="17" customWidth="1"/>
    <col min="11788" max="11788" width="4.85546875" style="17" customWidth="1"/>
    <col min="11789" max="11789" width="6.140625" style="17" customWidth="1"/>
    <col min="11790" max="12019" width="9.140625" style="17"/>
    <col min="12020" max="12020" width="4.7109375" style="17" customWidth="1"/>
    <col min="12021" max="12021" width="4.85546875" style="17" customWidth="1"/>
    <col min="12022" max="12026" width="4.7109375" style="17" customWidth="1"/>
    <col min="12027" max="12027" width="5.28515625" style="17" customWidth="1"/>
    <col min="12028" max="12030" width="4.7109375" style="17" customWidth="1"/>
    <col min="12031" max="12031" width="4.5703125" style="17" customWidth="1"/>
    <col min="12032" max="12038" width="4.7109375" style="17" customWidth="1"/>
    <col min="12039" max="12039" width="4.5703125" style="17" customWidth="1"/>
    <col min="12040" max="12043" width="4.7109375" style="17" customWidth="1"/>
    <col min="12044" max="12044" width="4.85546875" style="17" customWidth="1"/>
    <col min="12045" max="12045" width="6.140625" style="17" customWidth="1"/>
    <col min="12046" max="12275" width="9.140625" style="17"/>
    <col min="12276" max="12276" width="4.7109375" style="17" customWidth="1"/>
    <col min="12277" max="12277" width="4.85546875" style="17" customWidth="1"/>
    <col min="12278" max="12282" width="4.7109375" style="17" customWidth="1"/>
    <col min="12283" max="12283" width="5.28515625" style="17" customWidth="1"/>
    <col min="12284" max="12286" width="4.7109375" style="17" customWidth="1"/>
    <col min="12287" max="12287" width="4.5703125" style="17" customWidth="1"/>
    <col min="12288" max="12294" width="4.7109375" style="17" customWidth="1"/>
    <col min="12295" max="12295" width="4.5703125" style="17" customWidth="1"/>
    <col min="12296" max="12299" width="4.7109375" style="17" customWidth="1"/>
    <col min="12300" max="12300" width="4.85546875" style="17" customWidth="1"/>
    <col min="12301" max="12301" width="6.140625" style="17" customWidth="1"/>
    <col min="12302" max="12531" width="9.140625" style="17"/>
    <col min="12532" max="12532" width="4.7109375" style="17" customWidth="1"/>
    <col min="12533" max="12533" width="4.85546875" style="17" customWidth="1"/>
    <col min="12534" max="12538" width="4.7109375" style="17" customWidth="1"/>
    <col min="12539" max="12539" width="5.28515625" style="17" customWidth="1"/>
    <col min="12540" max="12542" width="4.7109375" style="17" customWidth="1"/>
    <col min="12543" max="12543" width="4.5703125" style="17" customWidth="1"/>
    <col min="12544" max="12550" width="4.7109375" style="17" customWidth="1"/>
    <col min="12551" max="12551" width="4.5703125" style="17" customWidth="1"/>
    <col min="12552" max="12555" width="4.7109375" style="17" customWidth="1"/>
    <col min="12556" max="12556" width="4.85546875" style="17" customWidth="1"/>
    <col min="12557" max="12557" width="6.140625" style="17" customWidth="1"/>
    <col min="12558" max="12787" width="9.140625" style="17"/>
    <col min="12788" max="12788" width="4.7109375" style="17" customWidth="1"/>
    <col min="12789" max="12789" width="4.85546875" style="17" customWidth="1"/>
    <col min="12790" max="12794" width="4.7109375" style="17" customWidth="1"/>
    <col min="12795" max="12795" width="5.28515625" style="17" customWidth="1"/>
    <col min="12796" max="12798" width="4.7109375" style="17" customWidth="1"/>
    <col min="12799" max="12799" width="4.5703125" style="17" customWidth="1"/>
    <col min="12800" max="12806" width="4.7109375" style="17" customWidth="1"/>
    <col min="12807" max="12807" width="4.5703125" style="17" customWidth="1"/>
    <col min="12808" max="12811" width="4.7109375" style="17" customWidth="1"/>
    <col min="12812" max="12812" width="4.85546875" style="17" customWidth="1"/>
    <col min="12813" max="12813" width="6.140625" style="17" customWidth="1"/>
    <col min="12814" max="13043" width="9.140625" style="17"/>
    <col min="13044" max="13044" width="4.7109375" style="17" customWidth="1"/>
    <col min="13045" max="13045" width="4.85546875" style="17" customWidth="1"/>
    <col min="13046" max="13050" width="4.7109375" style="17" customWidth="1"/>
    <col min="13051" max="13051" width="5.28515625" style="17" customWidth="1"/>
    <col min="13052" max="13054" width="4.7109375" style="17" customWidth="1"/>
    <col min="13055" max="13055" width="4.5703125" style="17" customWidth="1"/>
    <col min="13056" max="13062" width="4.7109375" style="17" customWidth="1"/>
    <col min="13063" max="13063" width="4.5703125" style="17" customWidth="1"/>
    <col min="13064" max="13067" width="4.7109375" style="17" customWidth="1"/>
    <col min="13068" max="13068" width="4.85546875" style="17" customWidth="1"/>
    <col min="13069" max="13069" width="6.140625" style="17" customWidth="1"/>
    <col min="13070" max="13299" width="9.140625" style="17"/>
    <col min="13300" max="13300" width="4.7109375" style="17" customWidth="1"/>
    <col min="13301" max="13301" width="4.85546875" style="17" customWidth="1"/>
    <col min="13302" max="13306" width="4.7109375" style="17" customWidth="1"/>
    <col min="13307" max="13307" width="5.28515625" style="17" customWidth="1"/>
    <col min="13308" max="13310" width="4.7109375" style="17" customWidth="1"/>
    <col min="13311" max="13311" width="4.5703125" style="17" customWidth="1"/>
    <col min="13312" max="13318" width="4.7109375" style="17" customWidth="1"/>
    <col min="13319" max="13319" width="4.5703125" style="17" customWidth="1"/>
    <col min="13320" max="13323" width="4.7109375" style="17" customWidth="1"/>
    <col min="13324" max="13324" width="4.85546875" style="17" customWidth="1"/>
    <col min="13325" max="13325" width="6.140625" style="17" customWidth="1"/>
    <col min="13326" max="13555" width="9.140625" style="17"/>
    <col min="13556" max="13556" width="4.7109375" style="17" customWidth="1"/>
    <col min="13557" max="13557" width="4.85546875" style="17" customWidth="1"/>
    <col min="13558" max="13562" width="4.7109375" style="17" customWidth="1"/>
    <col min="13563" max="13563" width="5.28515625" style="17" customWidth="1"/>
    <col min="13564" max="13566" width="4.7109375" style="17" customWidth="1"/>
    <col min="13567" max="13567" width="4.5703125" style="17" customWidth="1"/>
    <col min="13568" max="13574" width="4.7109375" style="17" customWidth="1"/>
    <col min="13575" max="13575" width="4.5703125" style="17" customWidth="1"/>
    <col min="13576" max="13579" width="4.7109375" style="17" customWidth="1"/>
    <col min="13580" max="13580" width="4.85546875" style="17" customWidth="1"/>
    <col min="13581" max="13581" width="6.140625" style="17" customWidth="1"/>
    <col min="13582" max="13811" width="9.140625" style="17"/>
    <col min="13812" max="13812" width="4.7109375" style="17" customWidth="1"/>
    <col min="13813" max="13813" width="4.85546875" style="17" customWidth="1"/>
    <col min="13814" max="13818" width="4.7109375" style="17" customWidth="1"/>
    <col min="13819" max="13819" width="5.28515625" style="17" customWidth="1"/>
    <col min="13820" max="13822" width="4.7109375" style="17" customWidth="1"/>
    <col min="13823" max="13823" width="4.5703125" style="17" customWidth="1"/>
    <col min="13824" max="13830" width="4.7109375" style="17" customWidth="1"/>
    <col min="13831" max="13831" width="4.5703125" style="17" customWidth="1"/>
    <col min="13832" max="13835" width="4.7109375" style="17" customWidth="1"/>
    <col min="13836" max="13836" width="4.85546875" style="17" customWidth="1"/>
    <col min="13837" max="13837" width="6.140625" style="17" customWidth="1"/>
    <col min="13838" max="14067" width="9.140625" style="17"/>
    <col min="14068" max="14068" width="4.7109375" style="17" customWidth="1"/>
    <col min="14069" max="14069" width="4.85546875" style="17" customWidth="1"/>
    <col min="14070" max="14074" width="4.7109375" style="17" customWidth="1"/>
    <col min="14075" max="14075" width="5.28515625" style="17" customWidth="1"/>
    <col min="14076" max="14078" width="4.7109375" style="17" customWidth="1"/>
    <col min="14079" max="14079" width="4.5703125" style="17" customWidth="1"/>
    <col min="14080" max="14086" width="4.7109375" style="17" customWidth="1"/>
    <col min="14087" max="14087" width="4.5703125" style="17" customWidth="1"/>
    <col min="14088" max="14091" width="4.7109375" style="17" customWidth="1"/>
    <col min="14092" max="14092" width="4.85546875" style="17" customWidth="1"/>
    <col min="14093" max="14093" width="6.140625" style="17" customWidth="1"/>
    <col min="14094" max="14323" width="9.140625" style="17"/>
    <col min="14324" max="14324" width="4.7109375" style="17" customWidth="1"/>
    <col min="14325" max="14325" width="4.85546875" style="17" customWidth="1"/>
    <col min="14326" max="14330" width="4.7109375" style="17" customWidth="1"/>
    <col min="14331" max="14331" width="5.28515625" style="17" customWidth="1"/>
    <col min="14332" max="14334" width="4.7109375" style="17" customWidth="1"/>
    <col min="14335" max="14335" width="4.5703125" style="17" customWidth="1"/>
    <col min="14336" max="14342" width="4.7109375" style="17" customWidth="1"/>
    <col min="14343" max="14343" width="4.5703125" style="17" customWidth="1"/>
    <col min="14344" max="14347" width="4.7109375" style="17" customWidth="1"/>
    <col min="14348" max="14348" width="4.85546875" style="17" customWidth="1"/>
    <col min="14349" max="14349" width="6.140625" style="17" customWidth="1"/>
    <col min="14350" max="14579" width="9.140625" style="17"/>
    <col min="14580" max="14580" width="4.7109375" style="17" customWidth="1"/>
    <col min="14581" max="14581" width="4.85546875" style="17" customWidth="1"/>
    <col min="14582" max="14586" width="4.7109375" style="17" customWidth="1"/>
    <col min="14587" max="14587" width="5.28515625" style="17" customWidth="1"/>
    <col min="14588" max="14590" width="4.7109375" style="17" customWidth="1"/>
    <col min="14591" max="14591" width="4.5703125" style="17" customWidth="1"/>
    <col min="14592" max="14598" width="4.7109375" style="17" customWidth="1"/>
    <col min="14599" max="14599" width="4.5703125" style="17" customWidth="1"/>
    <col min="14600" max="14603" width="4.7109375" style="17" customWidth="1"/>
    <col min="14604" max="14604" width="4.85546875" style="17" customWidth="1"/>
    <col min="14605" max="14605" width="6.140625" style="17" customWidth="1"/>
    <col min="14606" max="14835" width="9.140625" style="17"/>
    <col min="14836" max="14836" width="4.7109375" style="17" customWidth="1"/>
    <col min="14837" max="14837" width="4.85546875" style="17" customWidth="1"/>
    <col min="14838" max="14842" width="4.7109375" style="17" customWidth="1"/>
    <col min="14843" max="14843" width="5.28515625" style="17" customWidth="1"/>
    <col min="14844" max="14846" width="4.7109375" style="17" customWidth="1"/>
    <col min="14847" max="14847" width="4.5703125" style="17" customWidth="1"/>
    <col min="14848" max="14854" width="4.7109375" style="17" customWidth="1"/>
    <col min="14855" max="14855" width="4.5703125" style="17" customWidth="1"/>
    <col min="14856" max="14859" width="4.7109375" style="17" customWidth="1"/>
    <col min="14860" max="14860" width="4.85546875" style="17" customWidth="1"/>
    <col min="14861" max="14861" width="6.140625" style="17" customWidth="1"/>
    <col min="14862" max="15091" width="9.140625" style="17"/>
    <col min="15092" max="15092" width="4.7109375" style="17" customWidth="1"/>
    <col min="15093" max="15093" width="4.85546875" style="17" customWidth="1"/>
    <col min="15094" max="15098" width="4.7109375" style="17" customWidth="1"/>
    <col min="15099" max="15099" width="5.28515625" style="17" customWidth="1"/>
    <col min="15100" max="15102" width="4.7109375" style="17" customWidth="1"/>
    <col min="15103" max="15103" width="4.5703125" style="17" customWidth="1"/>
    <col min="15104" max="15110" width="4.7109375" style="17" customWidth="1"/>
    <col min="15111" max="15111" width="4.5703125" style="17" customWidth="1"/>
    <col min="15112" max="15115" width="4.7109375" style="17" customWidth="1"/>
    <col min="15116" max="15116" width="4.85546875" style="17" customWidth="1"/>
    <col min="15117" max="15117" width="6.140625" style="17" customWidth="1"/>
    <col min="15118" max="15347" width="9.140625" style="17"/>
    <col min="15348" max="15348" width="4.7109375" style="17" customWidth="1"/>
    <col min="15349" max="15349" width="4.85546875" style="17" customWidth="1"/>
    <col min="15350" max="15354" width="4.7109375" style="17" customWidth="1"/>
    <col min="15355" max="15355" width="5.28515625" style="17" customWidth="1"/>
    <col min="15356" max="15358" width="4.7109375" style="17" customWidth="1"/>
    <col min="15359" max="15359" width="4.5703125" style="17" customWidth="1"/>
    <col min="15360" max="15366" width="4.7109375" style="17" customWidth="1"/>
    <col min="15367" max="15367" width="4.5703125" style="17" customWidth="1"/>
    <col min="15368" max="15371" width="4.7109375" style="17" customWidth="1"/>
    <col min="15372" max="15372" width="4.85546875" style="17" customWidth="1"/>
    <col min="15373" max="15373" width="6.140625" style="17" customWidth="1"/>
    <col min="15374" max="15603" width="9.140625" style="17"/>
    <col min="15604" max="15604" width="4.7109375" style="17" customWidth="1"/>
    <col min="15605" max="15605" width="4.85546875" style="17" customWidth="1"/>
    <col min="15606" max="15610" width="4.7109375" style="17" customWidth="1"/>
    <col min="15611" max="15611" width="5.28515625" style="17" customWidth="1"/>
    <col min="15612" max="15614" width="4.7109375" style="17" customWidth="1"/>
    <col min="15615" max="15615" width="4.5703125" style="17" customWidth="1"/>
    <col min="15616" max="15622" width="4.7109375" style="17" customWidth="1"/>
    <col min="15623" max="15623" width="4.5703125" style="17" customWidth="1"/>
    <col min="15624" max="15627" width="4.7109375" style="17" customWidth="1"/>
    <col min="15628" max="15628" width="4.85546875" style="17" customWidth="1"/>
    <col min="15629" max="15629" width="6.140625" style="17" customWidth="1"/>
    <col min="15630" max="15859" width="9.140625" style="17"/>
    <col min="15860" max="15860" width="4.7109375" style="17" customWidth="1"/>
    <col min="15861" max="15861" width="4.85546875" style="17" customWidth="1"/>
    <col min="15862" max="15866" width="4.7109375" style="17" customWidth="1"/>
    <col min="15867" max="15867" width="5.28515625" style="17" customWidth="1"/>
    <col min="15868" max="15870" width="4.7109375" style="17" customWidth="1"/>
    <col min="15871" max="15871" width="4.5703125" style="17" customWidth="1"/>
    <col min="15872" max="15878" width="4.7109375" style="17" customWidth="1"/>
    <col min="15879" max="15879" width="4.5703125" style="17" customWidth="1"/>
    <col min="15880" max="15883" width="4.7109375" style="17" customWidth="1"/>
    <col min="15884" max="15884" width="4.85546875" style="17" customWidth="1"/>
    <col min="15885" max="15885" width="6.140625" style="17" customWidth="1"/>
    <col min="15886" max="16115" width="9.140625" style="17"/>
    <col min="16116" max="16116" width="4.7109375" style="17" customWidth="1"/>
    <col min="16117" max="16117" width="4.85546875" style="17" customWidth="1"/>
    <col min="16118" max="16122" width="4.7109375" style="17" customWidth="1"/>
    <col min="16123" max="16123" width="5.28515625" style="17" customWidth="1"/>
    <col min="16124" max="16126" width="4.7109375" style="17" customWidth="1"/>
    <col min="16127" max="16127" width="4.5703125" style="17" customWidth="1"/>
    <col min="16128" max="16134" width="4.7109375" style="17" customWidth="1"/>
    <col min="16135" max="16135" width="4.5703125" style="17" customWidth="1"/>
    <col min="16136" max="16139" width="4.7109375" style="17" customWidth="1"/>
    <col min="16140" max="16140" width="4.85546875" style="17" customWidth="1"/>
    <col min="16141" max="16141" width="6.140625" style="17" customWidth="1"/>
    <col min="16142" max="16384" width="9.140625" style="17"/>
  </cols>
  <sheetData>
    <row r="1" spans="1:19" s="4" customFormat="1" ht="24.75" customHeight="1">
      <c r="A1" s="202" t="s">
        <v>586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s="4" customFormat="1" ht="24.75" customHeigh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9" s="4" customFormat="1" ht="25.5" customHeight="1">
      <c r="A3" s="204" t="s">
        <v>498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s="4" customFormat="1" ht="25.5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2"/>
      <c r="N4" s="72"/>
      <c r="O4" s="74"/>
      <c r="P4" s="74"/>
      <c r="Q4" s="291" t="s">
        <v>2</v>
      </c>
      <c r="R4" s="291"/>
    </row>
    <row r="5" spans="1:19" ht="21" customHeight="1">
      <c r="A5" s="286" t="s">
        <v>478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4" t="s">
        <v>455</v>
      </c>
      <c r="N5" s="287"/>
      <c r="O5" s="99" t="s">
        <v>491</v>
      </c>
      <c r="P5" s="99"/>
      <c r="Q5" s="99"/>
      <c r="R5" s="99"/>
    </row>
    <row r="6" spans="1:19" ht="21" customHeight="1">
      <c r="A6" s="286"/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8"/>
      <c r="N6" s="289"/>
      <c r="O6" s="20">
        <v>2014</v>
      </c>
      <c r="P6" s="20">
        <v>2015</v>
      </c>
      <c r="Q6" s="20">
        <v>2016</v>
      </c>
      <c r="R6" s="20">
        <v>2017</v>
      </c>
    </row>
    <row r="7" spans="1:19" ht="15" customHeight="1">
      <c r="A7" s="214" t="s">
        <v>457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6"/>
      <c r="M7" s="217" t="s">
        <v>11</v>
      </c>
      <c r="N7" s="217"/>
      <c r="O7" s="34">
        <v>14508</v>
      </c>
      <c r="P7" s="34">
        <f>O7*1.05</f>
        <v>15233.400000000001</v>
      </c>
      <c r="Q7" s="34">
        <f t="shared" ref="Q7:R7" si="0">P7*1.05</f>
        <v>15995.070000000002</v>
      </c>
      <c r="R7" s="34">
        <f t="shared" si="0"/>
        <v>16794.823500000002</v>
      </c>
      <c r="S7" s="50"/>
    </row>
    <row r="8" spans="1:19" ht="26.25" customHeight="1">
      <c r="A8" s="220" t="s">
        <v>458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2"/>
      <c r="M8" s="217" t="s">
        <v>14</v>
      </c>
      <c r="N8" s="217"/>
      <c r="O8" s="35">
        <v>2382</v>
      </c>
      <c r="P8" s="34">
        <f t="shared" ref="P8:R8" si="1">O8*1.05</f>
        <v>2501.1</v>
      </c>
      <c r="Q8" s="34">
        <f t="shared" si="1"/>
        <v>2626.1550000000002</v>
      </c>
      <c r="R8" s="34">
        <f t="shared" si="1"/>
        <v>2757.4627500000001</v>
      </c>
      <c r="S8" s="50"/>
    </row>
    <row r="9" spans="1:19" ht="15" customHeight="1">
      <c r="A9" s="214" t="s">
        <v>459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7" t="s">
        <v>17</v>
      </c>
      <c r="N9" s="217"/>
      <c r="O9" s="35">
        <v>13104</v>
      </c>
      <c r="P9" s="34">
        <f t="shared" ref="P9:R9" si="2">O9*1.05</f>
        <v>13759.2</v>
      </c>
      <c r="Q9" s="34">
        <f t="shared" si="2"/>
        <v>14447.160000000002</v>
      </c>
      <c r="R9" s="34">
        <f t="shared" si="2"/>
        <v>15169.518000000002</v>
      </c>
      <c r="S9" s="50"/>
    </row>
    <row r="10" spans="1:19" ht="15" customHeight="1">
      <c r="A10" s="214" t="s">
        <v>460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7" t="s">
        <v>20</v>
      </c>
      <c r="N10" s="217"/>
      <c r="O10" s="35">
        <v>5790</v>
      </c>
      <c r="P10" s="34">
        <f t="shared" ref="P10:R10" si="3">O10*1.05</f>
        <v>6079.5</v>
      </c>
      <c r="Q10" s="34">
        <f t="shared" si="3"/>
        <v>6383.4750000000004</v>
      </c>
      <c r="R10" s="34">
        <f t="shared" si="3"/>
        <v>6702.6487500000003</v>
      </c>
      <c r="S10" s="50"/>
    </row>
    <row r="11" spans="1:19" ht="15" customHeight="1">
      <c r="A11" s="214" t="s">
        <v>461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7" t="s">
        <v>23</v>
      </c>
      <c r="N11" s="217"/>
      <c r="O11" s="35">
        <v>22875</v>
      </c>
      <c r="P11" s="34">
        <f t="shared" ref="P11:R11" si="4">O11*1.05</f>
        <v>24018.75</v>
      </c>
      <c r="Q11" s="34">
        <f t="shared" si="4"/>
        <v>25219.6875</v>
      </c>
      <c r="R11" s="34">
        <f t="shared" si="4"/>
        <v>26480.671875</v>
      </c>
      <c r="S11" s="50"/>
    </row>
    <row r="12" spans="1:19" ht="15" customHeight="1">
      <c r="A12" s="214" t="s">
        <v>462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7" t="s">
        <v>26</v>
      </c>
      <c r="N12" s="217"/>
      <c r="O12" s="35">
        <v>2718</v>
      </c>
      <c r="P12" s="34">
        <f t="shared" ref="P12:R12" si="5">O12*1.05</f>
        <v>2853.9</v>
      </c>
      <c r="Q12" s="34">
        <f t="shared" si="5"/>
        <v>2996.5950000000003</v>
      </c>
      <c r="R12" s="34">
        <f t="shared" si="5"/>
        <v>3146.4247500000006</v>
      </c>
      <c r="S12" s="50"/>
    </row>
    <row r="13" spans="1:19" ht="15" customHeight="1">
      <c r="A13" s="214" t="s">
        <v>463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7" t="s">
        <v>29</v>
      </c>
      <c r="N13" s="217"/>
      <c r="O13" s="35">
        <v>2238</v>
      </c>
      <c r="P13" s="34">
        <f t="shared" ref="P13:R13" si="6">O13*1.05</f>
        <v>2349.9</v>
      </c>
      <c r="Q13" s="34">
        <f t="shared" si="6"/>
        <v>2467.395</v>
      </c>
      <c r="R13" s="34">
        <f t="shared" si="6"/>
        <v>2590.7647500000003</v>
      </c>
      <c r="S13" s="50"/>
    </row>
    <row r="14" spans="1:19" ht="15" customHeight="1" thickBot="1">
      <c r="A14" s="225" t="s">
        <v>464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6" t="s">
        <v>32</v>
      </c>
      <c r="N14" s="226"/>
      <c r="O14" s="36">
        <v>0</v>
      </c>
      <c r="P14" s="34">
        <f t="shared" ref="P14:R14" si="7">O14*1.05</f>
        <v>0</v>
      </c>
      <c r="Q14" s="34">
        <f t="shared" si="7"/>
        <v>0</v>
      </c>
      <c r="R14" s="34">
        <f t="shared" si="7"/>
        <v>0</v>
      </c>
      <c r="S14" s="50"/>
    </row>
    <row r="15" spans="1:19" ht="32.25" customHeight="1" thickBot="1">
      <c r="A15" s="229" t="s">
        <v>465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313"/>
      <c r="M15" s="314" t="s">
        <v>35</v>
      </c>
      <c r="N15" s="231"/>
      <c r="O15" s="37">
        <f>SUM(O7:O14)</f>
        <v>63615</v>
      </c>
      <c r="P15" s="37">
        <f t="shared" ref="P15:R26" si="8">O15*1.05</f>
        <v>66795.75</v>
      </c>
      <c r="Q15" s="37">
        <f t="shared" si="8"/>
        <v>70135.537500000006</v>
      </c>
      <c r="R15" s="71">
        <f>SUM(R6:R14)</f>
        <v>75659.314375000016</v>
      </c>
      <c r="S15" s="50"/>
    </row>
    <row r="16" spans="1:19" ht="15" customHeight="1">
      <c r="A16" s="297" t="s">
        <v>466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36" t="s">
        <v>38</v>
      </c>
      <c r="N16" s="236"/>
      <c r="O16" s="40">
        <v>30567</v>
      </c>
      <c r="P16" s="41">
        <f t="shared" si="8"/>
        <v>32095.350000000002</v>
      </c>
      <c r="Q16" s="41">
        <f t="shared" si="8"/>
        <v>33700.1175</v>
      </c>
      <c r="R16" s="41">
        <f t="shared" si="8"/>
        <v>35385.123375000003</v>
      </c>
      <c r="S16" s="51"/>
    </row>
    <row r="17" spans="1:19" ht="15" customHeight="1">
      <c r="A17" s="292" t="s">
        <v>467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4"/>
      <c r="M17" s="217" t="s">
        <v>41</v>
      </c>
      <c r="N17" s="217"/>
      <c r="O17" s="42">
        <v>2025</v>
      </c>
      <c r="P17" s="41">
        <f t="shared" si="8"/>
        <v>2126.25</v>
      </c>
      <c r="Q17" s="41">
        <f t="shared" si="8"/>
        <v>2232.5625</v>
      </c>
      <c r="R17" s="41">
        <f t="shared" si="8"/>
        <v>2344.1906250000002</v>
      </c>
      <c r="S17" s="52"/>
    </row>
    <row r="18" spans="1:19" ht="15" customHeight="1">
      <c r="A18" s="295" t="s">
        <v>468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17" t="s">
        <v>44</v>
      </c>
      <c r="N18" s="217"/>
      <c r="O18" s="42">
        <v>16830</v>
      </c>
      <c r="P18" s="41">
        <f t="shared" si="8"/>
        <v>17671.5</v>
      </c>
      <c r="Q18" s="41">
        <f t="shared" si="8"/>
        <v>18555.075000000001</v>
      </c>
      <c r="R18" s="41">
        <f t="shared" si="8"/>
        <v>19482.828750000001</v>
      </c>
      <c r="S18" s="51"/>
    </row>
    <row r="19" spans="1:19" ht="15" customHeight="1">
      <c r="A19" s="295" t="s">
        <v>469</v>
      </c>
      <c r="B19" s="295"/>
      <c r="C19" s="295"/>
      <c r="D19" s="295"/>
      <c r="E19" s="295"/>
      <c r="F19" s="295"/>
      <c r="G19" s="295"/>
      <c r="H19" s="295"/>
      <c r="I19" s="295"/>
      <c r="J19" s="295"/>
      <c r="K19" s="295"/>
      <c r="L19" s="295"/>
      <c r="M19" s="217" t="s">
        <v>47</v>
      </c>
      <c r="N19" s="217"/>
      <c r="O19" s="42">
        <v>3427</v>
      </c>
      <c r="P19" s="41">
        <f t="shared" si="8"/>
        <v>3598.3500000000004</v>
      </c>
      <c r="Q19" s="41">
        <f t="shared" si="8"/>
        <v>3778.2675000000004</v>
      </c>
      <c r="R19" s="41">
        <f t="shared" si="8"/>
        <v>3967.1808750000005</v>
      </c>
      <c r="S19" s="51"/>
    </row>
    <row r="20" spans="1:19" ht="15" customHeight="1">
      <c r="A20" s="292" t="s">
        <v>470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3"/>
      <c r="L20" s="294"/>
      <c r="M20" s="217" t="s">
        <v>50</v>
      </c>
      <c r="N20" s="217"/>
      <c r="O20" s="42">
        <v>0</v>
      </c>
      <c r="P20" s="41">
        <f t="shared" si="8"/>
        <v>0</v>
      </c>
      <c r="Q20" s="41">
        <f t="shared" si="8"/>
        <v>0</v>
      </c>
      <c r="R20" s="41">
        <f t="shared" si="8"/>
        <v>0</v>
      </c>
      <c r="S20" s="52"/>
    </row>
    <row r="21" spans="1:19" ht="15" customHeight="1">
      <c r="A21" s="295" t="s">
        <v>471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17" t="s">
        <v>53</v>
      </c>
      <c r="N21" s="217"/>
      <c r="O21" s="42">
        <v>113</v>
      </c>
      <c r="P21" s="41">
        <f t="shared" si="8"/>
        <v>118.65</v>
      </c>
      <c r="Q21" s="41">
        <v>101</v>
      </c>
      <c r="R21" s="41">
        <f t="shared" si="8"/>
        <v>106.05000000000001</v>
      </c>
      <c r="S21" s="51"/>
    </row>
    <row r="22" spans="1:19" ht="15" customHeight="1" thickBot="1">
      <c r="A22" s="306" t="s">
        <v>472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226" t="s">
        <v>56</v>
      </c>
      <c r="N22" s="226"/>
      <c r="O22" s="43">
        <v>0</v>
      </c>
      <c r="P22" s="41">
        <f t="shared" si="8"/>
        <v>0</v>
      </c>
      <c r="Q22" s="41">
        <f t="shared" si="8"/>
        <v>0</v>
      </c>
      <c r="R22" s="41">
        <f t="shared" si="8"/>
        <v>0</v>
      </c>
      <c r="S22" s="51"/>
    </row>
    <row r="23" spans="1:19" ht="21" customHeight="1" thickBot="1">
      <c r="A23" s="307" t="s">
        <v>473</v>
      </c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15"/>
      <c r="M23" s="316">
        <v>17</v>
      </c>
      <c r="N23" s="231"/>
      <c r="O23" s="44">
        <f>SUM(O16:O22)</f>
        <v>52962</v>
      </c>
      <c r="P23" s="37">
        <f t="shared" si="8"/>
        <v>55610.100000000006</v>
      </c>
      <c r="Q23" s="37">
        <f t="shared" si="8"/>
        <v>58390.60500000001</v>
      </c>
      <c r="R23" s="71">
        <f>SUM(R16:R22)</f>
        <v>61285.373625000007</v>
      </c>
      <c r="S23" s="51"/>
    </row>
    <row r="24" spans="1:19" ht="15" customHeight="1" thickBot="1">
      <c r="A24" s="300" t="s">
        <v>474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17" t="s">
        <v>62</v>
      </c>
      <c r="N24" s="317"/>
      <c r="O24" s="45">
        <v>655</v>
      </c>
      <c r="P24" s="38">
        <f t="shared" si="8"/>
        <v>687.75</v>
      </c>
      <c r="Q24" s="38">
        <v>1222</v>
      </c>
      <c r="R24" s="39">
        <f t="shared" si="8"/>
        <v>1283.1000000000001</v>
      </c>
      <c r="S24" s="53"/>
    </row>
    <row r="25" spans="1:19" ht="15" customHeight="1" thickBot="1">
      <c r="A25" s="302" t="s">
        <v>475</v>
      </c>
      <c r="B25" s="295"/>
      <c r="C25" s="295"/>
      <c r="D25" s="295"/>
      <c r="E25" s="295"/>
      <c r="F25" s="295"/>
      <c r="G25" s="295"/>
      <c r="H25" s="295"/>
      <c r="I25" s="295"/>
      <c r="J25" s="295"/>
      <c r="K25" s="295"/>
      <c r="L25" s="292"/>
      <c r="M25" s="314" t="s">
        <v>65</v>
      </c>
      <c r="N25" s="231"/>
      <c r="O25" s="46">
        <v>0</v>
      </c>
      <c r="P25" s="47">
        <f t="shared" si="8"/>
        <v>0</v>
      </c>
      <c r="Q25" s="38">
        <f t="shared" si="8"/>
        <v>0</v>
      </c>
      <c r="R25" s="39">
        <f t="shared" si="8"/>
        <v>0</v>
      </c>
      <c r="S25" s="53"/>
    </row>
    <row r="26" spans="1:19" ht="12.75" customHeight="1" thickBot="1">
      <c r="A26" s="296" t="s">
        <v>476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317" t="s">
        <v>68</v>
      </c>
      <c r="N26" s="317"/>
      <c r="O26" s="48">
        <v>11308</v>
      </c>
      <c r="P26" s="38">
        <f t="shared" si="8"/>
        <v>11873.4</v>
      </c>
      <c r="Q26" s="38">
        <f t="shared" si="8"/>
        <v>12467.07</v>
      </c>
      <c r="R26" s="39">
        <f t="shared" si="8"/>
        <v>13090.423500000001</v>
      </c>
      <c r="S26" s="53"/>
    </row>
    <row r="27" spans="1:19" ht="15" customHeight="1" thickBot="1">
      <c r="A27" s="298" t="s">
        <v>477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318"/>
      <c r="M27" s="319" t="s">
        <v>71</v>
      </c>
      <c r="N27" s="259"/>
      <c r="O27" s="49">
        <f>SUM(O24:O26)</f>
        <v>11963</v>
      </c>
      <c r="P27" s="49">
        <f t="shared" ref="P27:Q27" si="9">SUM(P24:P26)</f>
        <v>12561.15</v>
      </c>
      <c r="Q27" s="49">
        <f t="shared" si="9"/>
        <v>13689.07</v>
      </c>
      <c r="R27" s="71">
        <f t="shared" ref="R27" si="10">Q27*1.05</f>
        <v>14373.523500000001</v>
      </c>
      <c r="S27" s="53"/>
    </row>
    <row r="28" spans="1:19" ht="13.5" customHeight="1"/>
    <row r="29" spans="1:19" ht="13.5" customHeight="1">
      <c r="A29" s="324" t="s">
        <v>587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</row>
    <row r="30" spans="1:19" ht="13.5" customHeight="1"/>
  </sheetData>
  <mergeCells count="50">
    <mergeCell ref="A29:R29"/>
    <mergeCell ref="A7:L7"/>
    <mergeCell ref="M7:N7"/>
    <mergeCell ref="A10:L10"/>
    <mergeCell ref="M10:N10"/>
    <mergeCell ref="A1:R1"/>
    <mergeCell ref="A3:R3"/>
    <mergeCell ref="A5:L6"/>
    <mergeCell ref="M5:N6"/>
    <mergeCell ref="O5:R5"/>
    <mergeCell ref="A2:R2"/>
    <mergeCell ref="Q4:R4"/>
    <mergeCell ref="A25:L25"/>
    <mergeCell ref="M25:N25"/>
    <mergeCell ref="A26:L26"/>
    <mergeCell ref="M26:N26"/>
    <mergeCell ref="A27:L27"/>
    <mergeCell ref="M27:N27"/>
    <mergeCell ref="A22:L22"/>
    <mergeCell ref="M22:N22"/>
    <mergeCell ref="A23:L23"/>
    <mergeCell ref="M23:N23"/>
    <mergeCell ref="A24:L24"/>
    <mergeCell ref="M24:N24"/>
    <mergeCell ref="A19:L19"/>
    <mergeCell ref="M19:N19"/>
    <mergeCell ref="A20:L20"/>
    <mergeCell ref="M20:N20"/>
    <mergeCell ref="A21:L21"/>
    <mergeCell ref="M21:N21"/>
    <mergeCell ref="A16:L16"/>
    <mergeCell ref="M16:N16"/>
    <mergeCell ref="A17:L17"/>
    <mergeCell ref="M17:N17"/>
    <mergeCell ref="A18:L18"/>
    <mergeCell ref="M18:N18"/>
    <mergeCell ref="A13:L13"/>
    <mergeCell ref="M13:N13"/>
    <mergeCell ref="A14:L14"/>
    <mergeCell ref="M14:N14"/>
    <mergeCell ref="A15:L15"/>
    <mergeCell ref="M15:N15"/>
    <mergeCell ref="A11:L11"/>
    <mergeCell ref="M11:N11"/>
    <mergeCell ref="A12:L12"/>
    <mergeCell ref="M12:N12"/>
    <mergeCell ref="A8:L8"/>
    <mergeCell ref="M8:N8"/>
    <mergeCell ref="A9:L9"/>
    <mergeCell ref="M9:N9"/>
  </mergeCells>
  <printOptions horizontalCentered="1"/>
  <pageMargins left="0.61" right="0.70866141732283472" top="0.74803149606299213" bottom="0.74803149606299213" header="0.32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1. melléklet Bevételek</vt:lpstr>
      <vt:lpstr>2. melléklet Kiadások</vt:lpstr>
      <vt:lpstr>3. melléklet fin.bev.</vt:lpstr>
      <vt:lpstr>4. melléklet Létszám</vt:lpstr>
      <vt:lpstr>5. mell.kiad-bev.mérlegsz.</vt:lpstr>
      <vt:lpstr>6. melléklet fin.kiad</vt:lpstr>
      <vt:lpstr>7. melléklet Felúj.,felhalm.</vt:lpstr>
      <vt:lpstr>8. melléklet Előir.felh.üt.</vt:lpstr>
      <vt:lpstr>9. mell.Gördülő ktgv.</vt:lpstr>
      <vt:lpstr>10. mell.Stabilitási mell.</vt:lpstr>
      <vt:lpstr>Munka1</vt:lpstr>
      <vt:lpstr>'1. melléklet Bevételek'!Nyomtatási_terület</vt:lpstr>
      <vt:lpstr>'10. mell.Stabilitási mell.'!Nyomtatási_terület</vt:lpstr>
      <vt:lpstr>'4. melléklet Létszám'!Nyomtatási_terület</vt:lpstr>
      <vt:lpstr>'5. mell.kiad-bev.mérlegsz.'!Nyomtatási_terület</vt:lpstr>
      <vt:lpstr>'6. melléklet fin.kiad'!Nyomtatási_terület</vt:lpstr>
      <vt:lpstr>'7. melléklet Felúj.,felhalm.'!Nyomtatási_terület</vt:lpstr>
      <vt:lpstr>'8. melléklet Előir.felh.üt.'!Nyomtatási_terület</vt:lpstr>
      <vt:lpstr>'9. mell.Gördülő ktgv.'!Nyomtatási_terület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2015-04-30T08:41:23Z</dcterms:modified>
</cp:coreProperties>
</file>