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D57" i="1"/>
  <c r="C57" i="1"/>
  <c r="F53" i="1"/>
  <c r="E53" i="1"/>
  <c r="D53" i="1"/>
  <c r="C53" i="1"/>
  <c r="E50" i="1"/>
  <c r="E54" i="1" s="1"/>
  <c r="E58" i="1" s="1"/>
  <c r="D50" i="1"/>
  <c r="D54" i="1" s="1"/>
  <c r="D58" i="1" s="1"/>
  <c r="C50" i="1"/>
  <c r="C54" i="1" s="1"/>
  <c r="C58" i="1" s="1"/>
  <c r="F45" i="1"/>
  <c r="F50" i="1" s="1"/>
  <c r="F54" i="1" s="1"/>
  <c r="F58" i="1" s="1"/>
  <c r="F28" i="1"/>
  <c r="E28" i="1"/>
  <c r="D28" i="1"/>
  <c r="C28" i="1"/>
  <c r="F27" i="1"/>
  <c r="F23" i="1"/>
  <c r="F34" i="1" s="1"/>
  <c r="D23" i="1"/>
  <c r="D34" i="1" s="1"/>
  <c r="C23" i="1"/>
  <c r="C34" i="1" s="1"/>
  <c r="F17" i="1"/>
  <c r="F16" i="1"/>
  <c r="E16" i="1"/>
  <c r="D16" i="1"/>
  <c r="C16" i="1"/>
  <c r="F13" i="1"/>
  <c r="E13" i="1"/>
  <c r="D13" i="1"/>
  <c r="C13" i="1"/>
  <c r="F11" i="1"/>
  <c r="E11" i="1"/>
  <c r="E22" i="1" s="1"/>
  <c r="D11" i="1"/>
  <c r="C11" i="1"/>
  <c r="F7" i="1"/>
  <c r="F22" i="1" s="1"/>
  <c r="D7" i="1"/>
  <c r="D22" i="1" s="1"/>
  <c r="C7" i="1"/>
  <c r="C22" i="1" s="1"/>
</calcChain>
</file>

<file path=xl/sharedStrings.xml><?xml version="1.0" encoding="utf-8"?>
<sst xmlns="http://schemas.openxmlformats.org/spreadsheetml/2006/main" count="77" uniqueCount="73">
  <si>
    <t>Megnevezés</t>
  </si>
  <si>
    <t>zárszámadás 2016.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</si>
  <si>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</si>
  <si>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</si>
  <si>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</si>
  <si>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</si>
  <si>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</si>
  <si>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</si>
  <si>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</si>
  <si>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</si>
  <si>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</si>
  <si>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</si>
  <si>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</si>
  <si>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</si>
  <si>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zárszámadás  2016.</t>
  </si>
  <si>
    <t>zárszámadás                                                         20/a melléklet</t>
  </si>
  <si>
    <t xml:space="preserve">Budakeszi Város Önkormányzata és intézményei összesített egyszerűsített mérlege 2016. év </t>
  </si>
  <si>
    <t>A tétel megnevezése</t>
  </si>
  <si>
    <t>Előző év</t>
  </si>
  <si>
    <t>2016.év</t>
  </si>
  <si>
    <t>Audit módosítás</t>
  </si>
  <si>
    <t>Auditált beszámoló</t>
  </si>
  <si>
    <r>
      <t>A. Nemzeti Vagyonba tartozó Befektetett eszközök</t>
    </r>
    <r>
      <rPr>
        <sz val="8"/>
        <color indexed="8"/>
        <rFont val="Calibri"/>
        <family val="2"/>
        <charset val="238"/>
      </rPr>
      <t xml:space="preserve"> </t>
    </r>
  </si>
  <si>
    <t>I.   Immateriális javak</t>
  </si>
  <si>
    <t>II.  Tárgyi eszközök</t>
  </si>
  <si>
    <t>III. Befektetett pénzügyi eszközök</t>
  </si>
  <si>
    <t>B. Nemzeti Vagyonba tartozó Forgóeszközök</t>
  </si>
  <si>
    <t>I. Készletek</t>
  </si>
  <si>
    <t>C. Pénzeszközök</t>
  </si>
  <si>
    <t>III. Forintszámlák</t>
  </si>
  <si>
    <t>V. Idegen pénzeszközök</t>
  </si>
  <si>
    <t>D.  Követelések</t>
  </si>
  <si>
    <t>I. Költségvetési évben esedékes követelések</t>
  </si>
  <si>
    <t>II. Költségvetési évet követően esedékes követelések</t>
  </si>
  <si>
    <t>I. Követeslés jellegű sajátos elszámolások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</si>
  <si>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</si>
  <si>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</si>
  <si>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</si>
  <si>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indexed="8"/>
        <rFont val="Calibri"/>
        <family val="2"/>
        <charset val="238"/>
      </rPr>
      <t xml:space="preserve"> </t>
    </r>
  </si>
  <si>
    <t>I. Nemzeti vagyon változása</t>
  </si>
  <si>
    <t>III. Egyéb eszközök induláskor értéke és vált.</t>
  </si>
  <si>
    <t>IV. Felhalmozott eredmény</t>
  </si>
  <si>
    <t>VI. Mérleg szerinti eredmény</t>
  </si>
  <si>
    <r>
      <t>H. Kötelezettségek</t>
    </r>
    <r>
      <rPr>
        <sz val="8"/>
        <color indexed="8"/>
        <rFont val="Calibri"/>
        <family val="2"/>
        <charset val="238"/>
      </rPr>
      <t xml:space="preserve"> </t>
    </r>
  </si>
  <si>
    <t>I. Költségvetési évben esedékes kötelezettségek</t>
  </si>
  <si>
    <t>II. Költségvetési évet követő esedékes köt.</t>
  </si>
  <si>
    <t>III. Kötelezettség jellegű sajátos elszámolások</t>
  </si>
  <si>
    <t>I. Egyéb sajátos forrásoldali elszámolások</t>
  </si>
  <si>
    <t>K. Passzív időbeli elhatárolások</t>
  </si>
  <si>
    <r>
      <t>FORRÁSOK (PASSZÍVÁK) ÖSSZESEN</t>
    </r>
    <r>
      <rPr>
        <sz val="8"/>
        <color indexed="8"/>
        <rFont val="Calibri"/>
        <family val="2"/>
        <charset val="238"/>
      </rPr>
      <t xml:space="preserve"> </t>
    </r>
  </si>
  <si>
    <t>20/b melléklet a ../2017(…) önkormányzati rendelethez</t>
  </si>
  <si>
    <t xml:space="preserve">Budakeszi Város Önkormányzata és intézményei összesített eredménykimutatása 2016. év </t>
  </si>
  <si>
    <t>#</t>
  </si>
  <si>
    <t>I        Tevékenység nettó eredményszemléletű bevétele (=01+02+03) (04=01+02+03)</t>
  </si>
  <si>
    <t>II        Aktivált saját teljesítmények értéke (=±04+05) (07=±05+06)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</si>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</sst>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0" fontId="0" fillId="0" borderId="0" xfId="0" applyAlignment="1"/>
    <xf numFmtId="0" fontId="0" fillId="0" borderId="0" xfId="0" applyAlignment="1"/>
    <xf numFmtId="3" fontId="4" fillId="0" borderId="1" xfId="0" applyNumberFormat="1" applyFont="1" applyBorder="1" applyAlignment="1">
      <alignment horizontal="right"/>
    </xf>
    <xf numFmtId="0" fontId="0" fillId="0" borderId="0" xfId="0" applyBorder="1" applyAlignment="1"/>
    <xf numFmtId="3" fontId="4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/>
    <xf numFmtId="3" fontId="4" fillId="0" borderId="0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sqref="A1:XFD1048576"/>
    </sheetView>
  </sheetViews>
  <sheetFormatPr defaultRowHeight="15" x14ac:dyDescent="0.25"/>
  <cols>
    <col min="1" max="1" width="4.28515625" customWidth="1"/>
    <col min="2" max="2" width="52.85546875" customWidth="1"/>
    <col min="3" max="8" width="12.7109375" customWidth="1"/>
    <col min="9" max="9" width="15.5703125" customWidth="1"/>
  </cols>
  <sheetData>
    <row r="1" spans="1:11" x14ac:dyDescent="0.25">
      <c r="A1" s="19" t="s">
        <v>14</v>
      </c>
      <c r="B1" s="19"/>
      <c r="D1" s="3"/>
      <c r="E1" s="3"/>
      <c r="F1" s="3"/>
      <c r="G1" s="10"/>
      <c r="H1" s="15"/>
      <c r="I1" s="12"/>
      <c r="J1" s="12"/>
      <c r="K1" s="12"/>
    </row>
    <row r="2" spans="1:11" x14ac:dyDescent="0.25">
      <c r="A2" s="13"/>
      <c r="B2" s="13"/>
      <c r="D2" s="3"/>
      <c r="E2" s="1" t="s">
        <v>15</v>
      </c>
      <c r="F2" s="2"/>
      <c r="G2" s="15"/>
      <c r="H2" s="15"/>
      <c r="I2" s="12"/>
      <c r="J2" s="12"/>
      <c r="K2" s="12"/>
    </row>
    <row r="3" spans="1:11" x14ac:dyDescent="0.25">
      <c r="B3" s="8" t="s">
        <v>16</v>
      </c>
      <c r="C3" s="8"/>
      <c r="D3" s="8"/>
      <c r="E3" s="2"/>
      <c r="F3" s="2"/>
      <c r="G3" s="15"/>
      <c r="H3" s="15"/>
      <c r="I3" s="12"/>
      <c r="J3" s="12"/>
      <c r="K3" s="12"/>
    </row>
    <row r="4" spans="1:11" x14ac:dyDescent="0.25">
      <c r="C4" s="4"/>
      <c r="D4" s="4"/>
      <c r="E4" s="4"/>
      <c r="F4" s="4"/>
      <c r="G4" s="15"/>
      <c r="H4" s="15"/>
      <c r="I4" s="12"/>
      <c r="J4" s="12"/>
      <c r="K4" s="12"/>
    </row>
    <row r="5" spans="1:11" ht="22.5" x14ac:dyDescent="0.25">
      <c r="B5" s="20" t="s">
        <v>17</v>
      </c>
      <c r="C5" s="21" t="s">
        <v>18</v>
      </c>
      <c r="D5" s="21" t="s">
        <v>19</v>
      </c>
      <c r="E5" s="21" t="s">
        <v>20</v>
      </c>
      <c r="F5" s="6" t="s">
        <v>21</v>
      </c>
      <c r="G5" s="10"/>
      <c r="H5" s="10"/>
      <c r="I5" s="12"/>
      <c r="J5" s="12"/>
      <c r="K5" s="12"/>
    </row>
    <row r="6" spans="1:11" x14ac:dyDescent="0.25">
      <c r="B6" s="22"/>
      <c r="C6" s="23">
        <v>42369</v>
      </c>
      <c r="D6" s="23">
        <v>42735</v>
      </c>
      <c r="E6" s="23">
        <v>42735</v>
      </c>
      <c r="F6" s="23">
        <v>42735</v>
      </c>
      <c r="G6" s="16"/>
      <c r="H6" s="16"/>
      <c r="I6" s="12"/>
      <c r="J6" s="12"/>
      <c r="K6" s="12"/>
    </row>
    <row r="7" spans="1:11" x14ac:dyDescent="0.25">
      <c r="B7" s="24" t="s">
        <v>22</v>
      </c>
      <c r="C7" s="25">
        <f>SUM(C8:C10)</f>
        <v>16182744</v>
      </c>
      <c r="D7" s="25">
        <f>SUM(D8:D10)</f>
        <v>16153782</v>
      </c>
      <c r="E7" s="25"/>
      <c r="F7" s="25">
        <f>SUM(F8:F10)</f>
        <v>16153782</v>
      </c>
      <c r="G7" s="11"/>
      <c r="H7" s="16"/>
      <c r="I7" s="12"/>
      <c r="J7" s="12"/>
      <c r="K7" s="12"/>
    </row>
    <row r="8" spans="1:11" x14ac:dyDescent="0.25">
      <c r="B8" s="17" t="s">
        <v>23</v>
      </c>
      <c r="C8" s="26">
        <v>976</v>
      </c>
      <c r="D8" s="26">
        <v>2906</v>
      </c>
      <c r="E8" s="26"/>
      <c r="F8" s="26">
        <v>2906</v>
      </c>
      <c r="G8" s="11"/>
      <c r="H8" s="16"/>
      <c r="I8" s="12"/>
      <c r="J8" s="12"/>
      <c r="K8" s="12"/>
    </row>
    <row r="9" spans="1:11" x14ac:dyDescent="0.25">
      <c r="B9" s="17" t="s">
        <v>24</v>
      </c>
      <c r="C9" s="26">
        <v>16130224</v>
      </c>
      <c r="D9" s="26">
        <v>16129832</v>
      </c>
      <c r="E9" s="26"/>
      <c r="F9" s="26">
        <v>16129832</v>
      </c>
      <c r="G9" s="11"/>
      <c r="H9" s="16"/>
      <c r="I9" s="12"/>
      <c r="J9" s="12"/>
      <c r="K9" s="12"/>
    </row>
    <row r="10" spans="1:11" x14ac:dyDescent="0.25">
      <c r="B10" s="17" t="s">
        <v>25</v>
      </c>
      <c r="C10" s="26">
        <v>51544</v>
      </c>
      <c r="D10" s="26">
        <v>21044</v>
      </c>
      <c r="E10" s="26"/>
      <c r="F10" s="26">
        <v>21044</v>
      </c>
      <c r="G10" s="11"/>
      <c r="H10" s="16"/>
      <c r="I10" s="12"/>
      <c r="J10" s="12"/>
      <c r="K10" s="12"/>
    </row>
    <row r="11" spans="1:11" x14ac:dyDescent="0.25">
      <c r="B11" s="24" t="s">
        <v>26</v>
      </c>
      <c r="C11" s="25">
        <f>+C12</f>
        <v>259</v>
      </c>
      <c r="D11" s="25">
        <f>+D12</f>
        <v>421</v>
      </c>
      <c r="E11" s="25">
        <f>+E12</f>
        <v>0</v>
      </c>
      <c r="F11" s="25">
        <f>+F12</f>
        <v>421</v>
      </c>
      <c r="G11" s="16"/>
      <c r="H11" s="16"/>
      <c r="I11" s="12"/>
      <c r="J11" s="12"/>
      <c r="K11" s="12"/>
    </row>
    <row r="12" spans="1:11" x14ac:dyDescent="0.25">
      <c r="B12" s="17" t="s">
        <v>27</v>
      </c>
      <c r="C12" s="26">
        <v>259</v>
      </c>
      <c r="D12" s="26">
        <v>421</v>
      </c>
      <c r="E12" s="26"/>
      <c r="F12" s="26">
        <v>421</v>
      </c>
      <c r="G12" s="11"/>
      <c r="H12" s="16"/>
      <c r="I12" s="12"/>
      <c r="J12" s="12"/>
      <c r="K12" s="12"/>
    </row>
    <row r="13" spans="1:11" x14ac:dyDescent="0.25">
      <c r="B13" s="24" t="s">
        <v>28</v>
      </c>
      <c r="C13" s="25">
        <f>+C14+C15</f>
        <v>410726</v>
      </c>
      <c r="D13" s="25">
        <f>+D14+D15</f>
        <v>362423</v>
      </c>
      <c r="E13" s="25">
        <f>+E14+E15</f>
        <v>0</v>
      </c>
      <c r="F13" s="25">
        <f>+F14+F15</f>
        <v>362423</v>
      </c>
      <c r="G13" s="11"/>
      <c r="H13" s="16"/>
      <c r="I13" s="12"/>
      <c r="J13" s="12"/>
      <c r="K13" s="12"/>
    </row>
    <row r="14" spans="1:11" x14ac:dyDescent="0.25">
      <c r="B14" s="17" t="s">
        <v>29</v>
      </c>
      <c r="C14" s="26">
        <v>410726</v>
      </c>
      <c r="D14" s="26">
        <v>362423</v>
      </c>
      <c r="E14" s="26"/>
      <c r="F14" s="26">
        <v>362423</v>
      </c>
      <c r="G14" s="11"/>
      <c r="H14" s="16"/>
      <c r="I14" s="12"/>
      <c r="J14" s="12"/>
      <c r="K14" s="12"/>
    </row>
    <row r="15" spans="1:11" x14ac:dyDescent="0.25">
      <c r="B15" s="17" t="s">
        <v>30</v>
      </c>
      <c r="C15" s="26">
        <v>0</v>
      </c>
      <c r="D15" s="26"/>
      <c r="E15" s="26"/>
      <c r="F15" s="26"/>
      <c r="G15" s="11"/>
      <c r="H15" s="16"/>
      <c r="I15" s="12"/>
      <c r="J15" s="12"/>
      <c r="K15" s="12"/>
    </row>
    <row r="16" spans="1:11" ht="15.95" customHeight="1" x14ac:dyDescent="0.25">
      <c r="B16" s="24" t="s">
        <v>31</v>
      </c>
      <c r="C16" s="25">
        <f>+C17+C18+C19</f>
        <v>106944</v>
      </c>
      <c r="D16" s="25">
        <f>+D17+D18+D19</f>
        <v>139837</v>
      </c>
      <c r="E16" s="25">
        <f>+E17+E18+E19</f>
        <v>-4767</v>
      </c>
      <c r="F16" s="25">
        <f>+F17+F18+F19</f>
        <v>135070</v>
      </c>
      <c r="G16" s="11"/>
      <c r="H16" s="16"/>
      <c r="I16" s="12"/>
      <c r="J16" s="12"/>
      <c r="K16" s="12"/>
    </row>
    <row r="17" spans="2:11" ht="15.95" customHeight="1" x14ac:dyDescent="0.25">
      <c r="B17" s="17" t="s">
        <v>32</v>
      </c>
      <c r="C17" s="26">
        <v>106482</v>
      </c>
      <c r="D17" s="26">
        <v>139062</v>
      </c>
      <c r="E17" s="26">
        <v>-4767</v>
      </c>
      <c r="F17" s="26">
        <f>+D17+E17</f>
        <v>134295</v>
      </c>
      <c r="G17" s="16"/>
      <c r="H17" s="16"/>
      <c r="I17" s="12"/>
      <c r="J17" s="12"/>
      <c r="K17" s="12"/>
    </row>
    <row r="18" spans="2:11" x14ac:dyDescent="0.25">
      <c r="B18" s="17" t="s">
        <v>33</v>
      </c>
      <c r="C18" s="26">
        <v>0</v>
      </c>
      <c r="D18" s="26"/>
      <c r="E18" s="26"/>
      <c r="F18" s="26"/>
      <c r="G18" s="27"/>
      <c r="H18" s="27"/>
      <c r="I18" s="12"/>
      <c r="J18" s="12"/>
      <c r="K18" s="12"/>
    </row>
    <row r="19" spans="2:11" ht="21" customHeight="1" x14ac:dyDescent="0.25">
      <c r="B19" s="17" t="s">
        <v>34</v>
      </c>
      <c r="C19" s="26">
        <v>462</v>
      </c>
      <c r="D19" s="26">
        <v>775</v>
      </c>
      <c r="E19" s="26"/>
      <c r="F19" s="26">
        <v>775</v>
      </c>
      <c r="G19" s="10"/>
      <c r="H19" s="10"/>
      <c r="I19" s="12"/>
      <c r="J19" s="12"/>
      <c r="K19" s="12"/>
    </row>
    <row r="20" spans="2:11" ht="15.95" customHeight="1" x14ac:dyDescent="0.25">
      <c r="B20" s="24" t="s">
        <v>35</v>
      </c>
      <c r="C20" s="25">
        <v>48282</v>
      </c>
      <c r="D20" s="25">
        <v>13689</v>
      </c>
      <c r="E20" s="25"/>
      <c r="F20" s="25">
        <v>13689</v>
      </c>
      <c r="G20" s="16"/>
      <c r="H20" s="16"/>
      <c r="I20" s="12"/>
      <c r="J20" s="12"/>
      <c r="K20" s="12"/>
    </row>
    <row r="21" spans="2:11" ht="15.95" customHeight="1" x14ac:dyDescent="0.25">
      <c r="B21" s="24" t="s">
        <v>36</v>
      </c>
      <c r="C21" s="25">
        <v>0</v>
      </c>
      <c r="D21" s="25">
        <v>0</v>
      </c>
      <c r="E21" s="25"/>
      <c r="F21" s="25">
        <v>0</v>
      </c>
      <c r="G21" s="11"/>
      <c r="H21" s="11"/>
      <c r="I21" s="12"/>
      <c r="J21" s="12"/>
      <c r="K21" s="12"/>
    </row>
    <row r="22" spans="2:11" ht="15.95" customHeight="1" x14ac:dyDescent="0.25">
      <c r="B22" s="24" t="s">
        <v>37</v>
      </c>
      <c r="C22" s="25">
        <f>+C7+C11+C13+C16+C20+C21</f>
        <v>16748955</v>
      </c>
      <c r="D22" s="25">
        <f>+D7+D11+D13+D16+D20+D21</f>
        <v>16670152</v>
      </c>
      <c r="E22" s="25">
        <f>+E7+E11+E13+E16+E20+E21</f>
        <v>-4767</v>
      </c>
      <c r="F22" s="25">
        <f>+F7+F11+F13+F16+F20+F21</f>
        <v>16665385</v>
      </c>
      <c r="G22" s="11"/>
      <c r="H22" s="11"/>
      <c r="I22" s="12"/>
      <c r="J22" s="12"/>
      <c r="K22" s="12"/>
    </row>
    <row r="23" spans="2:11" ht="15.95" customHeight="1" x14ac:dyDescent="0.25">
      <c r="B23" s="24" t="s">
        <v>38</v>
      </c>
      <c r="C23" s="25">
        <f>SUM(C26+C25+C24+C27)</f>
        <v>12341800</v>
      </c>
      <c r="D23" s="25">
        <f>SUM(D26+D25+D24+D27)</f>
        <v>12475825</v>
      </c>
      <c r="E23" s="25"/>
      <c r="F23" s="25">
        <f>SUM(F26+F25+F24+F27)</f>
        <v>12471058</v>
      </c>
      <c r="G23" s="11"/>
      <c r="H23" s="11"/>
      <c r="I23" s="12"/>
      <c r="J23" s="12"/>
      <c r="K23" s="12"/>
    </row>
    <row r="24" spans="2:11" ht="15.95" customHeight="1" x14ac:dyDescent="0.25">
      <c r="B24" s="17" t="s">
        <v>39</v>
      </c>
      <c r="C24" s="26">
        <v>53327</v>
      </c>
      <c r="D24" s="26">
        <v>53327</v>
      </c>
      <c r="E24" s="26"/>
      <c r="F24" s="26">
        <v>53327</v>
      </c>
      <c r="G24" s="16"/>
      <c r="H24" s="16"/>
      <c r="I24" s="12"/>
      <c r="J24" s="12"/>
      <c r="K24" s="12"/>
    </row>
    <row r="25" spans="2:11" ht="15.95" customHeight="1" x14ac:dyDescent="0.25">
      <c r="B25" s="17" t="s">
        <v>40</v>
      </c>
      <c r="C25" s="26">
        <v>442707</v>
      </c>
      <c r="D25" s="26">
        <v>442707</v>
      </c>
      <c r="E25" s="26"/>
      <c r="F25" s="26">
        <v>442707</v>
      </c>
      <c r="G25" s="11"/>
      <c r="H25" s="11"/>
      <c r="I25" s="12"/>
      <c r="J25" s="12"/>
      <c r="K25" s="12"/>
    </row>
    <row r="26" spans="2:11" ht="15.95" customHeight="1" x14ac:dyDescent="0.25">
      <c r="B26" s="17" t="s">
        <v>41</v>
      </c>
      <c r="C26" s="26">
        <v>11850364</v>
      </c>
      <c r="D26" s="26">
        <v>11970063</v>
      </c>
      <c r="E26" s="26"/>
      <c r="F26" s="26">
        <v>11970063</v>
      </c>
      <c r="G26" s="11"/>
      <c r="H26" s="11"/>
      <c r="I26" s="12"/>
      <c r="J26" s="12"/>
      <c r="K26" s="12"/>
    </row>
    <row r="27" spans="2:11" ht="15.95" customHeight="1" x14ac:dyDescent="0.25">
      <c r="B27" s="17" t="s">
        <v>42</v>
      </c>
      <c r="C27" s="26">
        <v>-4598</v>
      </c>
      <c r="D27" s="26">
        <v>9728</v>
      </c>
      <c r="E27" s="26">
        <v>-4767</v>
      </c>
      <c r="F27" s="26">
        <f>+E27+D27</f>
        <v>4961</v>
      </c>
      <c r="G27" s="16"/>
      <c r="H27" s="16"/>
      <c r="I27" s="12"/>
      <c r="J27" s="12"/>
      <c r="K27" s="12"/>
    </row>
    <row r="28" spans="2:11" ht="15.95" customHeight="1" x14ac:dyDescent="0.25">
      <c r="B28" s="24" t="s">
        <v>43</v>
      </c>
      <c r="C28" s="25">
        <f>+C29+C30+C31</f>
        <v>122074</v>
      </c>
      <c r="D28" s="25">
        <f>+D29+D30+D31</f>
        <v>109195</v>
      </c>
      <c r="E28" s="25">
        <f>+E29+E30+E31</f>
        <v>0</v>
      </c>
      <c r="F28" s="25">
        <f>+F29+F30+F31</f>
        <v>109195</v>
      </c>
      <c r="G28" s="11"/>
      <c r="H28" s="11"/>
      <c r="I28" s="12"/>
      <c r="J28" s="12"/>
      <c r="K28" s="12"/>
    </row>
    <row r="29" spans="2:11" ht="15.95" customHeight="1" x14ac:dyDescent="0.25">
      <c r="B29" s="17" t="s">
        <v>44</v>
      </c>
      <c r="C29" s="26">
        <v>19453</v>
      </c>
      <c r="D29" s="26">
        <v>30890</v>
      </c>
      <c r="E29" s="26"/>
      <c r="F29" s="26">
        <v>30890</v>
      </c>
      <c r="G29" s="11"/>
      <c r="H29" s="11"/>
      <c r="I29" s="12"/>
      <c r="J29" s="12"/>
      <c r="K29" s="12"/>
    </row>
    <row r="30" spans="2:11" ht="15.95" customHeight="1" x14ac:dyDescent="0.25">
      <c r="B30" s="17" t="s">
        <v>45</v>
      </c>
      <c r="C30" s="26">
        <v>21843</v>
      </c>
      <c r="D30" s="26">
        <v>22053</v>
      </c>
      <c r="E30" s="26"/>
      <c r="F30" s="26">
        <v>22053</v>
      </c>
      <c r="G30" s="11"/>
      <c r="H30" s="11"/>
      <c r="I30" s="12"/>
      <c r="J30" s="12"/>
      <c r="K30" s="12"/>
    </row>
    <row r="31" spans="2:11" ht="15.95" customHeight="1" x14ac:dyDescent="0.25">
      <c r="B31" s="17" t="s">
        <v>46</v>
      </c>
      <c r="C31" s="26">
        <v>80778</v>
      </c>
      <c r="D31" s="26">
        <v>56252</v>
      </c>
      <c r="E31" s="26"/>
      <c r="F31" s="26">
        <v>56252</v>
      </c>
      <c r="G31" s="16"/>
      <c r="H31" s="28"/>
    </row>
    <row r="32" spans="2:11" x14ac:dyDescent="0.25">
      <c r="B32" s="24" t="s">
        <v>47</v>
      </c>
      <c r="C32" s="25">
        <v>0</v>
      </c>
      <c r="D32" s="25"/>
      <c r="E32" s="25"/>
      <c r="F32" s="25"/>
      <c r="G32" s="9"/>
      <c r="H32" s="9"/>
    </row>
    <row r="33" spans="1:8" x14ac:dyDescent="0.25">
      <c r="B33" s="24" t="s">
        <v>48</v>
      </c>
      <c r="C33" s="25">
        <v>4285081</v>
      </c>
      <c r="D33" s="25">
        <v>4085132</v>
      </c>
      <c r="E33" s="25"/>
      <c r="F33" s="25">
        <v>4085132</v>
      </c>
      <c r="G33" s="9"/>
      <c r="H33" s="9"/>
    </row>
    <row r="34" spans="1:8" x14ac:dyDescent="0.25">
      <c r="B34" s="24" t="s">
        <v>49</v>
      </c>
      <c r="C34" s="25">
        <f>C23+C28+C33+C32</f>
        <v>16748955</v>
      </c>
      <c r="D34" s="25">
        <f>D23+D28+D33+D32</f>
        <v>16670152</v>
      </c>
      <c r="E34" s="25">
        <v>-4767</v>
      </c>
      <c r="F34" s="25">
        <f>F23+F28+F33+F32</f>
        <v>16665385</v>
      </c>
      <c r="G34" s="9"/>
      <c r="H34" s="9"/>
    </row>
    <row r="35" spans="1:8" x14ac:dyDescent="0.25">
      <c r="C35" s="4"/>
      <c r="D35" s="4"/>
      <c r="E35" s="4"/>
      <c r="F35" s="4"/>
      <c r="G35" s="9"/>
      <c r="H35" s="9"/>
    </row>
    <row r="36" spans="1:8" x14ac:dyDescent="0.25">
      <c r="C36" s="1"/>
      <c r="D36" s="1"/>
      <c r="E36" s="1"/>
      <c r="F36" s="4"/>
      <c r="G36" s="9"/>
      <c r="H36" s="9"/>
    </row>
    <row r="37" spans="1:8" x14ac:dyDescent="0.25">
      <c r="C37" s="1"/>
      <c r="D37" s="1"/>
      <c r="E37" s="1"/>
      <c r="F37" s="4"/>
      <c r="G37" s="9"/>
      <c r="H37" s="9"/>
    </row>
    <row r="38" spans="1:8" x14ac:dyDescent="0.25">
      <c r="A38" s="7" t="s">
        <v>1</v>
      </c>
      <c r="B38" s="13"/>
      <c r="G38" s="9"/>
      <c r="H38" s="9"/>
    </row>
    <row r="39" spans="1:8" x14ac:dyDescent="0.25">
      <c r="B39" s="8"/>
      <c r="C39" s="8"/>
      <c r="D39" s="8"/>
      <c r="E39" s="1" t="s">
        <v>50</v>
      </c>
      <c r="F39" s="2"/>
      <c r="G39" s="9"/>
      <c r="H39" s="9"/>
    </row>
    <row r="40" spans="1:8" ht="15" customHeight="1" x14ac:dyDescent="0.25">
      <c r="B40" s="8" t="s">
        <v>51</v>
      </c>
      <c r="C40" s="8"/>
      <c r="D40" s="8"/>
      <c r="E40" s="2"/>
      <c r="F40" s="2"/>
      <c r="G40" s="9"/>
      <c r="H40" s="9"/>
    </row>
    <row r="41" spans="1:8" x14ac:dyDescent="0.25">
      <c r="B41" s="5"/>
      <c r="C41" s="12"/>
      <c r="D41" s="12"/>
      <c r="E41" s="12"/>
      <c r="G41" s="9"/>
      <c r="H41" s="9"/>
    </row>
    <row r="42" spans="1:8" ht="20.100000000000001" customHeight="1" x14ac:dyDescent="0.25">
      <c r="A42" s="18" t="s">
        <v>52</v>
      </c>
      <c r="B42" s="18" t="s">
        <v>0</v>
      </c>
      <c r="C42" s="21" t="s">
        <v>18</v>
      </c>
      <c r="D42" s="21" t="s">
        <v>19</v>
      </c>
      <c r="E42" s="21" t="s">
        <v>20</v>
      </c>
      <c r="F42" s="6" t="s">
        <v>21</v>
      </c>
      <c r="G42" s="9"/>
      <c r="H42" s="9"/>
    </row>
    <row r="43" spans="1:8" ht="29.25" customHeight="1" x14ac:dyDescent="0.25">
      <c r="A43" s="29" t="s">
        <v>2</v>
      </c>
      <c r="B43" s="30" t="s">
        <v>53</v>
      </c>
      <c r="C43" s="31">
        <v>1111097</v>
      </c>
      <c r="D43" s="31">
        <v>1068122</v>
      </c>
      <c r="E43" s="32">
        <v>0</v>
      </c>
      <c r="F43" s="31">
        <v>1068122</v>
      </c>
      <c r="G43" s="9"/>
      <c r="H43" s="9"/>
    </row>
    <row r="44" spans="1:8" ht="20.100000000000001" customHeight="1" x14ac:dyDescent="0.25">
      <c r="A44" s="29" t="s">
        <v>3</v>
      </c>
      <c r="B44" s="30" t="s">
        <v>54</v>
      </c>
      <c r="C44" s="14">
        <v>0</v>
      </c>
      <c r="D44" s="14">
        <v>0</v>
      </c>
      <c r="E44" s="14">
        <v>0</v>
      </c>
      <c r="F44" s="14">
        <v>0</v>
      </c>
      <c r="G44" s="9"/>
      <c r="H44" s="9"/>
    </row>
    <row r="45" spans="1:8" ht="28.5" customHeight="1" x14ac:dyDescent="0.25">
      <c r="A45" s="29" t="s">
        <v>4</v>
      </c>
      <c r="B45" s="30" t="s">
        <v>55</v>
      </c>
      <c r="C45" s="14">
        <v>1642164</v>
      </c>
      <c r="D45" s="14">
        <v>1868551</v>
      </c>
      <c r="E45" s="14">
        <v>-4767</v>
      </c>
      <c r="F45" s="14">
        <f>+E45+D45</f>
        <v>1863784</v>
      </c>
      <c r="G45" s="9"/>
      <c r="H45" s="9"/>
    </row>
    <row r="46" spans="1:8" ht="20.100000000000001" customHeight="1" x14ac:dyDescent="0.25">
      <c r="A46" s="29" t="s">
        <v>5</v>
      </c>
      <c r="B46" s="30" t="s">
        <v>56</v>
      </c>
      <c r="C46" s="14">
        <v>448364</v>
      </c>
      <c r="D46" s="14">
        <v>457567</v>
      </c>
      <c r="E46" s="14">
        <v>0</v>
      </c>
      <c r="F46" s="14">
        <v>457567</v>
      </c>
      <c r="G46" s="9"/>
      <c r="H46" s="9"/>
    </row>
    <row r="47" spans="1:8" ht="20.100000000000001" customHeight="1" x14ac:dyDescent="0.25">
      <c r="A47" s="29" t="s">
        <v>6</v>
      </c>
      <c r="B47" s="30" t="s">
        <v>57</v>
      </c>
      <c r="C47" s="14">
        <v>693164</v>
      </c>
      <c r="D47" s="14">
        <v>746775</v>
      </c>
      <c r="E47" s="14">
        <v>0</v>
      </c>
      <c r="F47" s="14">
        <v>746775</v>
      </c>
      <c r="G47" s="9"/>
      <c r="H47" s="9"/>
    </row>
    <row r="48" spans="1:8" ht="20.100000000000001" customHeight="1" x14ac:dyDescent="0.25">
      <c r="A48" s="29" t="s">
        <v>7</v>
      </c>
      <c r="B48" s="30" t="s">
        <v>58</v>
      </c>
      <c r="C48" s="14">
        <v>196506</v>
      </c>
      <c r="D48" s="14">
        <v>252464</v>
      </c>
      <c r="E48" s="14">
        <v>0</v>
      </c>
      <c r="F48" s="14">
        <v>252464</v>
      </c>
      <c r="G48" s="9"/>
      <c r="H48" s="9"/>
    </row>
    <row r="49" spans="1:8" ht="20.100000000000001" customHeight="1" x14ac:dyDescent="0.25">
      <c r="A49" s="29" t="s">
        <v>8</v>
      </c>
      <c r="B49" s="30" t="s">
        <v>59</v>
      </c>
      <c r="C49" s="14">
        <v>1289715</v>
      </c>
      <c r="D49" s="14">
        <v>1439639</v>
      </c>
      <c r="E49" s="14">
        <v>0</v>
      </c>
      <c r="F49" s="14">
        <v>1439639</v>
      </c>
      <c r="G49" s="9"/>
      <c r="H49" s="9"/>
    </row>
    <row r="50" spans="1:8" ht="29.25" customHeight="1" x14ac:dyDescent="0.25">
      <c r="A50" s="29" t="s">
        <v>9</v>
      </c>
      <c r="B50" s="30" t="s">
        <v>60</v>
      </c>
      <c r="C50" s="14">
        <f>C43+C44+C45-C46-C47-C48-C49</f>
        <v>125512</v>
      </c>
      <c r="D50" s="14">
        <f>D43+D44+D45-D46-D47-D48-D49</f>
        <v>40228</v>
      </c>
      <c r="E50" s="14">
        <f>E43+E44+E45-E46-E47-E48-E49</f>
        <v>-4767</v>
      </c>
      <c r="F50" s="14">
        <f>F43+F44+F45-F46-F47-F48-F49</f>
        <v>35461</v>
      </c>
      <c r="G50" s="9"/>
      <c r="H50" s="9"/>
    </row>
    <row r="51" spans="1:8" ht="27.75" customHeight="1" x14ac:dyDescent="0.25">
      <c r="A51" s="29" t="s">
        <v>10</v>
      </c>
      <c r="B51" s="30" t="s">
        <v>61</v>
      </c>
      <c r="C51" s="14">
        <v>-3</v>
      </c>
      <c r="D51" s="14"/>
      <c r="E51" s="14">
        <v>0</v>
      </c>
      <c r="F51" s="14"/>
      <c r="G51" s="9"/>
      <c r="H51" s="9"/>
    </row>
    <row r="52" spans="1:8" ht="20.100000000000001" customHeight="1" x14ac:dyDescent="0.25">
      <c r="A52" s="29" t="s">
        <v>11</v>
      </c>
      <c r="B52" s="30" t="s">
        <v>62</v>
      </c>
      <c r="C52" s="14">
        <v>130107</v>
      </c>
      <c r="D52" s="14">
        <v>30500</v>
      </c>
      <c r="E52" s="14">
        <v>0</v>
      </c>
      <c r="F52" s="14">
        <v>30500</v>
      </c>
      <c r="G52" s="9"/>
      <c r="H52" s="9"/>
    </row>
    <row r="53" spans="1:8" ht="20.100000000000001" customHeight="1" x14ac:dyDescent="0.25">
      <c r="A53" s="29" t="s">
        <v>12</v>
      </c>
      <c r="B53" s="30" t="s">
        <v>63</v>
      </c>
      <c r="C53" s="14">
        <f>C51-C52</f>
        <v>-130110</v>
      </c>
      <c r="D53" s="14">
        <f>D51-D52</f>
        <v>-30500</v>
      </c>
      <c r="E53" s="14">
        <f>E51-E52</f>
        <v>0</v>
      </c>
      <c r="F53" s="14">
        <f>F51-F52</f>
        <v>-30500</v>
      </c>
    </row>
    <row r="54" spans="1:8" ht="20.100000000000001" customHeight="1" x14ac:dyDescent="0.25">
      <c r="A54" s="29" t="s">
        <v>13</v>
      </c>
      <c r="B54" s="30" t="s">
        <v>64</v>
      </c>
      <c r="C54" s="14">
        <f>C50+C53</f>
        <v>-4598</v>
      </c>
      <c r="D54" s="14">
        <f>D50+D53</f>
        <v>9728</v>
      </c>
      <c r="E54" s="14">
        <f>E50+E53</f>
        <v>-4767</v>
      </c>
      <c r="F54" s="14">
        <f>F50+F53</f>
        <v>4961</v>
      </c>
    </row>
    <row r="55" spans="1:8" ht="20.100000000000001" customHeight="1" x14ac:dyDescent="0.25">
      <c r="A55" s="29" t="s">
        <v>65</v>
      </c>
      <c r="B55" s="30" t="s">
        <v>66</v>
      </c>
      <c r="C55" s="14">
        <v>0</v>
      </c>
      <c r="D55" s="14"/>
      <c r="E55" s="14">
        <v>0</v>
      </c>
      <c r="F55" s="14"/>
    </row>
    <row r="56" spans="1:8" ht="20.100000000000001" customHeight="1" x14ac:dyDescent="0.25">
      <c r="A56" s="29" t="s">
        <v>67</v>
      </c>
      <c r="B56" s="30" t="s">
        <v>68</v>
      </c>
      <c r="C56" s="14">
        <v>0</v>
      </c>
      <c r="D56" s="14">
        <v>0</v>
      </c>
      <c r="E56" s="14">
        <v>0</v>
      </c>
      <c r="F56" s="14">
        <v>0</v>
      </c>
    </row>
    <row r="57" spans="1:8" ht="20.100000000000001" customHeight="1" x14ac:dyDescent="0.25">
      <c r="A57" s="29" t="s">
        <v>69</v>
      </c>
      <c r="B57" s="30" t="s">
        <v>70</v>
      </c>
      <c r="C57" s="14">
        <f>C55-C56</f>
        <v>0</v>
      </c>
      <c r="D57" s="14">
        <f>D55-D56</f>
        <v>0</v>
      </c>
      <c r="E57" s="14">
        <f>E55-E56</f>
        <v>0</v>
      </c>
      <c r="F57" s="14">
        <f>F55-F56</f>
        <v>0</v>
      </c>
    </row>
    <row r="58" spans="1:8" ht="20.100000000000001" customHeight="1" x14ac:dyDescent="0.25">
      <c r="A58" s="29" t="s">
        <v>71</v>
      </c>
      <c r="B58" s="30" t="s">
        <v>72</v>
      </c>
      <c r="C58" s="14">
        <f>C54+C57</f>
        <v>-4598</v>
      </c>
      <c r="D58" s="14">
        <f>D54+D57</f>
        <v>9728</v>
      </c>
      <c r="E58" s="14">
        <f>E54+E57</f>
        <v>-4767</v>
      </c>
      <c r="F58" s="14">
        <f>F54+F57</f>
        <v>4961</v>
      </c>
    </row>
  </sheetData>
  <mergeCells count="9">
    <mergeCell ref="C36:E37"/>
    <mergeCell ref="A38:B38"/>
    <mergeCell ref="B39:D39"/>
    <mergeCell ref="E39:F40"/>
    <mergeCell ref="B40:D40"/>
    <mergeCell ref="A1:B2"/>
    <mergeCell ref="E2:F3"/>
    <mergeCell ref="B3:D3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2017-05-26T06:17:52Z</dcterms:modified>
</cp:coreProperties>
</file>