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.02.27\"/>
    </mc:Choice>
  </mc:AlternateContent>
  <bookViews>
    <workbookView xWindow="0" yWindow="120" windowWidth="12120" windowHeight="8700" activeTab="7"/>
  </bookViews>
  <sheets>
    <sheet name="Bevétel" sheetId="14" r:id="rId1"/>
    <sheet name="Kiadás2" sheetId="43" r:id="rId2"/>
    <sheet name="Átadott pénz" sheetId="53" r:id="rId3"/>
    <sheet name="Felhalmozási kiadások" sheetId="54" r:id="rId4"/>
    <sheet name="Mérleg" sheetId="60" r:id="rId5"/>
    <sheet name="Létszám" sheetId="65" r:id="rId6"/>
    <sheet name="Előir.felh.ütemterv" sheetId="61" r:id="rId7"/>
    <sheet name="Tartalék" sheetId="62" r:id="rId8"/>
    <sheet name="Munka1" sheetId="63" r:id="rId9"/>
  </sheets>
  <calcPr calcId="162913"/>
</workbook>
</file>

<file path=xl/calcChain.xml><?xml version="1.0" encoding="utf-8"?>
<calcChain xmlns="http://schemas.openxmlformats.org/spreadsheetml/2006/main">
  <c r="F12" i="65" l="1"/>
  <c r="B11" i="65"/>
  <c r="B13" i="65"/>
  <c r="F10" i="65"/>
  <c r="F9" i="65"/>
  <c r="F8" i="65"/>
  <c r="F7" i="65"/>
  <c r="F6" i="65"/>
  <c r="F11" i="65" s="1"/>
  <c r="F13" i="65" s="1"/>
  <c r="I35" i="14"/>
  <c r="G21" i="14"/>
  <c r="D19" i="54"/>
  <c r="G25" i="14"/>
  <c r="I16" i="43"/>
  <c r="I15" i="43"/>
  <c r="I12" i="43"/>
  <c r="I13" i="43"/>
  <c r="I11" i="43"/>
  <c r="I10" i="43"/>
  <c r="I7" i="43"/>
  <c r="I4" i="43" s="1"/>
  <c r="G21" i="43"/>
  <c r="I21" i="43" s="1"/>
  <c r="I20" i="43" s="1"/>
  <c r="I6" i="43"/>
  <c r="G9" i="43"/>
  <c r="G4" i="43"/>
  <c r="D11" i="62"/>
  <c r="E12" i="60"/>
  <c r="F18" i="60"/>
  <c r="E18" i="60"/>
  <c r="E20" i="60" s="1"/>
  <c r="C18" i="60"/>
  <c r="C20" i="60" s="1"/>
  <c r="B18" i="60"/>
  <c r="F12" i="60"/>
  <c r="F20" i="60"/>
  <c r="C12" i="60"/>
  <c r="B12" i="60"/>
  <c r="D23" i="54"/>
  <c r="C23" i="54"/>
  <c r="D15" i="54"/>
  <c r="D24" i="54" s="1"/>
  <c r="D25" i="54" s="1"/>
  <c r="E20" i="53"/>
  <c r="E17" i="53"/>
  <c r="E11" i="53"/>
  <c r="G17" i="43"/>
  <c r="G14" i="43" s="1"/>
  <c r="F17" i="43"/>
  <c r="F14" i="43" s="1"/>
  <c r="F23" i="43" s="1"/>
  <c r="H17" i="43"/>
  <c r="I18" i="43"/>
  <c r="I17" i="43"/>
  <c r="I8" i="43"/>
  <c r="I5" i="43"/>
  <c r="H9" i="43"/>
  <c r="H4" i="43"/>
  <c r="H14" i="43"/>
  <c r="I33" i="14"/>
  <c r="H32" i="14"/>
  <c r="H29" i="14"/>
  <c r="H26" i="14"/>
  <c r="H21" i="14"/>
  <c r="H18" i="14"/>
  <c r="H16" i="14"/>
  <c r="H12" i="14"/>
  <c r="H4" i="14"/>
  <c r="H36" i="14" s="1"/>
  <c r="G34" i="14"/>
  <c r="I34" i="14" s="1"/>
  <c r="I32" i="14" s="1"/>
  <c r="G32" i="14"/>
  <c r="G31" i="14"/>
  <c r="G30" i="14"/>
  <c r="G29" i="14"/>
  <c r="G28" i="14"/>
  <c r="I28" i="14" s="1"/>
  <c r="I26" i="14" s="1"/>
  <c r="G24" i="14"/>
  <c r="I24" i="14"/>
  <c r="G20" i="14"/>
  <c r="G18" i="14" s="1"/>
  <c r="G15" i="14" s="1"/>
  <c r="G17" i="14"/>
  <c r="I17" i="14"/>
  <c r="G14" i="14"/>
  <c r="I14" i="14" s="1"/>
  <c r="G13" i="14"/>
  <c r="G10" i="14"/>
  <c r="I10" i="14" s="1"/>
  <c r="G8" i="14"/>
  <c r="I8" i="14" s="1"/>
  <c r="G6" i="14"/>
  <c r="G5" i="14"/>
  <c r="I5" i="14" s="1"/>
  <c r="G4" i="14"/>
  <c r="D17" i="53"/>
  <c r="E17" i="43"/>
  <c r="E9" i="43"/>
  <c r="E4" i="43" s="1"/>
  <c r="E23" i="43" s="1"/>
  <c r="F9" i="43"/>
  <c r="F4" i="43"/>
  <c r="G14" i="61"/>
  <c r="O22" i="61"/>
  <c r="F32" i="14"/>
  <c r="C15" i="54"/>
  <c r="E14" i="43"/>
  <c r="E32" i="14"/>
  <c r="C19" i="54"/>
  <c r="C24" i="54"/>
  <c r="C25" i="54"/>
  <c r="C11" i="62"/>
  <c r="C14" i="61"/>
  <c r="D14" i="61"/>
  <c r="O14" i="61" s="1"/>
  <c r="E14" i="61"/>
  <c r="F14" i="61"/>
  <c r="H14" i="61"/>
  <c r="I14" i="61"/>
  <c r="J14" i="61"/>
  <c r="K14" i="61"/>
  <c r="L14" i="61"/>
  <c r="M14" i="61"/>
  <c r="N14" i="61"/>
  <c r="C25" i="61"/>
  <c r="D25" i="61"/>
  <c r="E25" i="61"/>
  <c r="F25" i="61"/>
  <c r="G25" i="61"/>
  <c r="H25" i="61"/>
  <c r="I25" i="61"/>
  <c r="J25" i="61"/>
  <c r="K25" i="61"/>
  <c r="L25" i="61"/>
  <c r="M25" i="61"/>
  <c r="N25" i="61"/>
  <c r="O24" i="61"/>
  <c r="O23" i="61"/>
  <c r="O21" i="61"/>
  <c r="O20" i="61"/>
  <c r="O19" i="61"/>
  <c r="O18" i="61"/>
  <c r="O17" i="61"/>
  <c r="O16" i="61"/>
  <c r="O13" i="61"/>
  <c r="O12" i="61"/>
  <c r="O11" i="61"/>
  <c r="O10" i="61"/>
  <c r="O9" i="61"/>
  <c r="O8" i="61"/>
  <c r="O7" i="61"/>
  <c r="O6" i="61"/>
  <c r="E16" i="14"/>
  <c r="E18" i="14"/>
  <c r="E15" i="14" s="1"/>
  <c r="E36" i="14" s="1"/>
  <c r="F29" i="14"/>
  <c r="I30" i="14"/>
  <c r="E29" i="14"/>
  <c r="F26" i="14"/>
  <c r="E26" i="14"/>
  <c r="F18" i="14"/>
  <c r="D11" i="53"/>
  <c r="I7" i="14"/>
  <c r="I9" i="14"/>
  <c r="I11" i="14"/>
  <c r="I13" i="14"/>
  <c r="I19" i="14"/>
  <c r="I25" i="14"/>
  <c r="F12" i="14"/>
  <c r="E12" i="14"/>
  <c r="G12" i="14" s="1"/>
  <c r="I12" i="14" s="1"/>
  <c r="F4" i="14"/>
  <c r="E4" i="14"/>
  <c r="F16" i="14"/>
  <c r="F21" i="14"/>
  <c r="E21" i="14"/>
  <c r="B20" i="60"/>
  <c r="H23" i="43"/>
  <c r="I9" i="43"/>
  <c r="I6" i="14"/>
  <c r="I22" i="14"/>
  <c r="I27" i="14"/>
  <c r="I31" i="14"/>
  <c r="I29" i="14" s="1"/>
  <c r="I23" i="14"/>
  <c r="I21" i="14"/>
  <c r="I14" i="43"/>
  <c r="O25" i="61"/>
  <c r="F15" i="14"/>
  <c r="I15" i="14" s="1"/>
  <c r="G16" i="14"/>
  <c r="I16" i="14" s="1"/>
  <c r="F36" i="14"/>
  <c r="I23" i="43" l="1"/>
  <c r="G23" i="43"/>
  <c r="I4" i="14"/>
  <c r="I36" i="14" s="1"/>
  <c r="I20" i="14"/>
  <c r="I18" i="14" s="1"/>
  <c r="G20" i="43"/>
  <c r="G26" i="14"/>
  <c r="G36" i="14" s="1"/>
</calcChain>
</file>

<file path=xl/sharedStrings.xml><?xml version="1.0" encoding="utf-8"?>
<sst xmlns="http://schemas.openxmlformats.org/spreadsheetml/2006/main" count="298" uniqueCount="232">
  <si>
    <t>Dologi kiadások</t>
  </si>
  <si>
    <t>Felhalmozási kiadások</t>
  </si>
  <si>
    <t>Összesen</t>
  </si>
  <si>
    <t>Személyi kiadások</t>
  </si>
  <si>
    <t>Iparűzési adó</t>
  </si>
  <si>
    <t>Gépjárműadó</t>
  </si>
  <si>
    <t>I.</t>
  </si>
  <si>
    <t>II.</t>
  </si>
  <si>
    <t>III.</t>
  </si>
  <si>
    <t>IV.</t>
  </si>
  <si>
    <t>V.</t>
  </si>
  <si>
    <t>VII.</t>
  </si>
  <si>
    <t>VIII.</t>
  </si>
  <si>
    <t>BEVÉTEL ÖSSZESEN</t>
  </si>
  <si>
    <t>Működési kiadások</t>
  </si>
  <si>
    <t>Jogcím.csop.sz.</t>
  </si>
  <si>
    <t>Előir.  csop.sz.</t>
  </si>
  <si>
    <t>Cím, alcím, jogcím</t>
  </si>
  <si>
    <t>Jogcím. csop.sz.</t>
  </si>
  <si>
    <t>Előir.cs.sz.</t>
  </si>
  <si>
    <t>VI.</t>
  </si>
  <si>
    <t>Felújítások</t>
  </si>
  <si>
    <t>Működési célú központosított előirányzatok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</si>
  <si>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</si>
  <si>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</si>
  <si>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</si>
  <si>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</si>
  <si>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</si>
  <si>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B111</t>
  </si>
  <si>
    <t>B112</t>
  </si>
  <si>
    <t>B113</t>
  </si>
  <si>
    <t>B114</t>
  </si>
  <si>
    <t>B115</t>
  </si>
  <si>
    <t>B116</t>
  </si>
  <si>
    <t>B1</t>
  </si>
  <si>
    <t>Működési célú támogatások államháztartáson belülről</t>
  </si>
  <si>
    <t>Felhalmozási célú támogatások államháztartáson belülről</t>
  </si>
  <si>
    <t>B2</t>
  </si>
  <si>
    <t>B21</t>
  </si>
  <si>
    <t>Felhalmozási célú önkormányzati támogatás</t>
  </si>
  <si>
    <t>B3</t>
  </si>
  <si>
    <t>Közhatalmi bevételek</t>
  </si>
  <si>
    <t>B4</t>
  </si>
  <si>
    <t>Működési bevételek</t>
  </si>
  <si>
    <t>B408</t>
  </si>
  <si>
    <t>Ebből kamatbevételek</t>
  </si>
  <si>
    <t>B5</t>
  </si>
  <si>
    <t>Felhalmozási bevételek</t>
  </si>
  <si>
    <t>B6</t>
  </si>
  <si>
    <t>Működési célú átvett pénzeszközök</t>
  </si>
  <si>
    <t>Egyéb működési célú átvett pénzeszközök</t>
  </si>
  <si>
    <t>B7</t>
  </si>
  <si>
    <t>Felhalmozási célú átvett pénzeszközök</t>
  </si>
  <si>
    <t>Egyéb felhalmozási célú átvett pénzeszközök</t>
  </si>
  <si>
    <t>B8</t>
  </si>
  <si>
    <t>Finanszírozási bevételek</t>
  </si>
  <si>
    <t>B8131</t>
  </si>
  <si>
    <t>Előző év költségvetési maradványának igénybevétele</t>
  </si>
  <si>
    <t>B34</t>
  </si>
  <si>
    <t>Vagyoni tipusú adók</t>
  </si>
  <si>
    <t>Magánszemélyek kommunális adója</t>
  </si>
  <si>
    <t>B35</t>
  </si>
  <si>
    <t>B36</t>
  </si>
  <si>
    <t>Egyéb közhatalmi bevételek</t>
  </si>
  <si>
    <t>Igazgatási szolg.díjak, egyéb bírságok, pótlékok</t>
  </si>
  <si>
    <t>B16</t>
  </si>
  <si>
    <t>Egyéb működési célú támogatások bevételei államháztartáson belülről</t>
  </si>
  <si>
    <t>B25</t>
  </si>
  <si>
    <t>Egyéb felhalmozási célú támogatások bevételei államháztartáson belülről</t>
  </si>
  <si>
    <t>K1</t>
  </si>
  <si>
    <t>Munkaadókat terhelő járulékok és szociális hozzájárulási adó</t>
  </si>
  <si>
    <t>K2</t>
  </si>
  <si>
    <t>K3</t>
  </si>
  <si>
    <t>K4</t>
  </si>
  <si>
    <t>K5</t>
  </si>
  <si>
    <t>K6</t>
  </si>
  <si>
    <t>K7</t>
  </si>
  <si>
    <t>K8</t>
  </si>
  <si>
    <t>Ellátottak pénzbeli juttatásai</t>
  </si>
  <si>
    <t>Egyéb működési célú kiadások</t>
  </si>
  <si>
    <t>K506</t>
  </si>
  <si>
    <t>Ebből: Egyéb működési célú támogatások államháztartáson kívülre</t>
  </si>
  <si>
    <t>Beruházások</t>
  </si>
  <si>
    <t>Egyéb felhalmozási célú kiadások</t>
  </si>
  <si>
    <t>Társadalmi szervezetek támogatása</t>
  </si>
  <si>
    <t>Kormányzati kód</t>
  </si>
  <si>
    <t>Rovatszám</t>
  </si>
  <si>
    <t>Megnevezés</t>
  </si>
  <si>
    <t>Beruházás</t>
  </si>
  <si>
    <t>FELÚJÍTÁSOK, BERUHÁZÁSOK</t>
  </si>
  <si>
    <t>FELHALMOZÁSI KIADÁS ÖSSZESEN:</t>
  </si>
  <si>
    <t>Termékek és szolgáltatások adói</t>
  </si>
  <si>
    <t>Egyéb működési célú támogatások államháztartáson belülre</t>
  </si>
  <si>
    <t>Egyéb működési célú támogatások államháztartáson belülre összesen</t>
  </si>
  <si>
    <t>Egyéb működési célú támogatás államháztartáson kívülre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</si>
  <si>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</si>
  <si>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</si>
  <si>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</si>
  <si>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</si>
  <si>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</si>
  <si>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</si>
  <si>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</si>
  <si>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</si>
  <si>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</si>
  <si>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</si>
  <si>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</si>
  <si>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HIDRO-G Kft támogatása</t>
  </si>
  <si>
    <t>Bursa Hungarica ösztöndíj</t>
  </si>
  <si>
    <t>K512</t>
  </si>
  <si>
    <t>Ebből: Tartalék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</si>
  <si>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</si>
  <si>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</si>
  <si>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</si>
  <si>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</si>
  <si>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</si>
  <si>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</si>
  <si>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</si>
  <si>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</si>
  <si>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</si>
  <si>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</si>
  <si>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</si>
  <si>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</si>
  <si>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</si>
  <si>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</si>
  <si>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</si>
  <si>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</si>
  <si>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Bevételek összesen:</t>
  </si>
  <si>
    <t>Kiadások</t>
  </si>
  <si>
    <t>Személyi juttatások</t>
  </si>
  <si>
    <t>Dologi  kiadások</t>
  </si>
  <si>
    <t>Egyéb felhalmozási kiadások</t>
  </si>
  <si>
    <t>Finanszírozási kiadások</t>
  </si>
  <si>
    <t>Kiadások összesen:</t>
  </si>
  <si>
    <t>Sorszám</t>
  </si>
  <si>
    <t>cél megnevezése</t>
  </si>
  <si>
    <t>Ö S S Z E S E N :</t>
  </si>
  <si>
    <t>ÁLTALÁNOS TARTALÉK</t>
  </si>
  <si>
    <t>Gyomai üdülő támogatása</t>
  </si>
  <si>
    <t>Ivóvízhálózat értéknövelő felújítása</t>
  </si>
  <si>
    <t>107060</t>
  </si>
  <si>
    <t>013350</t>
  </si>
  <si>
    <t>084031</t>
  </si>
  <si>
    <t>B64</t>
  </si>
  <si>
    <t>Működési célú visszatérítendő támogatások Áh.kívülről</t>
  </si>
  <si>
    <t>B65</t>
  </si>
  <si>
    <t>B74</t>
  </si>
  <si>
    <t>Felhalmozási célú visszatérítendő támogatások Áh. kívülről</t>
  </si>
  <si>
    <t>B75</t>
  </si>
  <si>
    <t>B8121</t>
  </si>
  <si>
    <t>Forgatási célú belföldi értékpapírok beváltása, értékesítése</t>
  </si>
  <si>
    <t>Ebből: Egyéb működési célú támogatások államháztartáson belülre</t>
  </si>
  <si>
    <t>K508</t>
  </si>
  <si>
    <t>Működési célú visszatérítendő támogatások államháztartáson kívülre</t>
  </si>
  <si>
    <t>K87</t>
  </si>
  <si>
    <t>Ebből: Lakástámogatás</t>
  </si>
  <si>
    <t>Kétsopronyi Közös Önkormányzati Hivatal működési hozzájárulás</t>
  </si>
  <si>
    <t>Délkelet-Alföld Regionális Hulladékgazdálkodási Rendszer Létrehozását Célzó Önkormányzati Társulási Megállapodásának V. fejezet 35/b.) pontja alapján működési hozzájárulás</t>
  </si>
  <si>
    <t>Orosházi Kistérség Többcélú Társulás gyermekjólét, családsegítés, orvosi ügyelet támogatása</t>
  </si>
  <si>
    <t>K513</t>
  </si>
  <si>
    <t>Lakástámogatás</t>
  </si>
  <si>
    <t>Eredeti előirányzat</t>
  </si>
  <si>
    <t>GERENDÁS KÖZSÉG ÖNKORMÁNYZAT 2016. ÉVI KÖLTSÉGVETÉSE</t>
  </si>
  <si>
    <t>2016.évi önként vállalt feladat</t>
  </si>
  <si>
    <t>2016. évi kötelező feladat tv.szerint</t>
  </si>
  <si>
    <t>Civil szervezetek támogatása</t>
  </si>
  <si>
    <t>Közfoglalkoztatás önerő: 044/46 hrsz. 18,96 AK szántó</t>
  </si>
  <si>
    <t>Közfoglalkoztatás: aggregátor</t>
  </si>
  <si>
    <t>Közfoglalkoztatás: pótkocsi</t>
  </si>
  <si>
    <t>Közfoglalkoztatás: kis értékű tárgyi eszközök beszerzése</t>
  </si>
  <si>
    <t>Nyomtató védőnői szolgálat részére</t>
  </si>
  <si>
    <t>Fénymásoló Hivatal részére</t>
  </si>
  <si>
    <t>Játszótér bekamerázása</t>
  </si>
  <si>
    <t>Működési célú támogatások ÁH-on belülről</t>
  </si>
  <si>
    <t>Felhalmozási célú támogatások ÁH-on belülről</t>
  </si>
  <si>
    <t>Gerendás Község Önkormányzat 2016. évi költségvetése</t>
  </si>
  <si>
    <t>GERENDÁS KÖZSÉG ÖNKORMÁNYZAT 2016. ÉVI ÁLTALÁNOS TARTALÉKA</t>
  </si>
  <si>
    <t xml:space="preserve">2016.évi kötelező feladat tv.szerinti </t>
  </si>
  <si>
    <t>2016.évi kötelező feladat tv.szerinti módosított</t>
  </si>
  <si>
    <t>2016.évi önként vállalt feladat módosított</t>
  </si>
  <si>
    <t>K84</t>
  </si>
  <si>
    <t>Fej.kez.ei. EU pr. felh.c.támogatása</t>
  </si>
  <si>
    <t>K9</t>
  </si>
  <si>
    <t>K91</t>
  </si>
  <si>
    <t>Áht-n belüli megelőlegezések visszafizetése</t>
  </si>
  <si>
    <t>2016. évi kötelező feladat tv.szerinti módosított ei.</t>
  </si>
  <si>
    <t>2016. évi államigazgatási feladatok módosítot ei.</t>
  </si>
  <si>
    <t>Módosított előirányzat</t>
  </si>
  <si>
    <t>Civil szervezetek, egyház támogatása</t>
  </si>
  <si>
    <t>Egyéb felhalmozási célú támogatás</t>
  </si>
  <si>
    <t>K9 Finanszírozási kiadások</t>
  </si>
  <si>
    <t>B1 Működési célú támogatások ÁH-on belülről</t>
  </si>
  <si>
    <t>Működési célú bevételek öszesen:</t>
  </si>
  <si>
    <t>B2 Felhalmozási célú támogatások ÁH-on belülről</t>
  </si>
  <si>
    <t>Működési célú kiadások összesen:</t>
  </si>
  <si>
    <t>Felhalmozási célú bevételek összesen:</t>
  </si>
  <si>
    <t>Felhalmozási célú kiadások össz.</t>
  </si>
  <si>
    <t>BEVÉTELEK MINDÖSSZESEN</t>
  </si>
  <si>
    <t>KIADÁSOK MINDÖSSZESEN</t>
  </si>
  <si>
    <t>K2 Munkaadót terhelő járulékok</t>
  </si>
  <si>
    <t>K1 Személyi juttatások</t>
  </si>
  <si>
    <t>K3 Dologi kiadások</t>
  </si>
  <si>
    <t>Daráló villanymotorral felújítása</t>
  </si>
  <si>
    <t>Közmunka program önerő visszaforgatása</t>
  </si>
  <si>
    <t>Működési és fehalmozási költségvetési bevételei és kiadásai</t>
  </si>
  <si>
    <t>GERENDÁS KÖZSÉG ÖNKORMÁNYZAT 2016. évi kiadásainak módosítása</t>
  </si>
  <si>
    <t>GERENDÁS KÖZSÉG ÖNKORMÁNYZAT 2016. évi bevételeinek módosítása</t>
  </si>
  <si>
    <t xml:space="preserve">2016. </t>
  </si>
  <si>
    <t>Előirányzat-felhasználási terv módosítása
2014. évre</t>
  </si>
  <si>
    <t>Általános- és céltartalék módosítása</t>
  </si>
  <si>
    <t xml:space="preserve">Egyéb működési célú támogatások módosítása </t>
  </si>
  <si>
    <t xml:space="preserve">Beruházási és egyéb felhalmozási célú kiadások módosítása </t>
  </si>
  <si>
    <t>B8141</t>
  </si>
  <si>
    <t>Áht-on belüli megelőlegezések</t>
  </si>
  <si>
    <t>018030</t>
  </si>
  <si>
    <t>Békéscsaba Megyei Jogú Város Önkormányzata részére családsegítés és gyermekjóléti feladatok ellátásáért hozzájárulás</t>
  </si>
  <si>
    <t>"KÖZÉP-BÉKÉSI TÉRSÉG" Ivóvízminőség-javító Önkormányzati Társulás 2016. évi működési hozzájárulás</t>
  </si>
  <si>
    <t>Nyomtatóvásárlás önkormányzat részére</t>
  </si>
  <si>
    <t>Egyéb kis értékű tárgyi eszköz beszerzés</t>
  </si>
  <si>
    <t>LÉTSZÁMKERET KIMUTATÁS</t>
  </si>
  <si>
    <t>Álláshely</t>
  </si>
  <si>
    <t>teljes munkaidős</t>
  </si>
  <si>
    <t>rész munkaidős</t>
  </si>
  <si>
    <t>összesen</t>
  </si>
  <si>
    <t>Önkormányzat</t>
  </si>
  <si>
    <t>polgármester</t>
  </si>
  <si>
    <t>parkfenntartó</t>
  </si>
  <si>
    <t>takarító</t>
  </si>
  <si>
    <t>védőnő</t>
  </si>
  <si>
    <t>temető-üzemeltetés</t>
  </si>
  <si>
    <t>Önkormányzat engedélyezett létszámkeret</t>
  </si>
  <si>
    <t>Közfoglalkoztatotti engedélyezett létszámkeret</t>
  </si>
  <si>
    <t>Önkormányzat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</si>
</sst>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\.\ d\.;@"/>
    <numFmt numFmtId="165" formatCode="#,###"/>
  </numFmts>
  <fonts count="3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i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b/>
      <sz val="8"/>
      <name val="Times New Roman CE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0" xfId="0" applyFont="1"/>
    <xf numFmtId="3" fontId="6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3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Fill="1" applyBorder="1"/>
    <xf numFmtId="0" fontId="2" fillId="2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0" xfId="0" applyNumberFormat="1"/>
    <xf numFmtId="0" fontId="4" fillId="0" borderId="0" xfId="0" applyFont="1"/>
    <xf numFmtId="3" fontId="2" fillId="0" borderId="1" xfId="0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0" fillId="0" borderId="0" xfId="0" applyFill="1"/>
    <xf numFmtId="3" fontId="13" fillId="0" borderId="1" xfId="0" applyNumberFormat="1" applyFont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0" fillId="3" borderId="1" xfId="0" applyFill="1" applyBorder="1"/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0" fontId="16" fillId="0" borderId="0" xfId="1" applyFill="1" applyProtection="1"/>
    <xf numFmtId="0" fontId="16" fillId="0" borderId="0" xfId="1" applyFill="1" applyProtection="1">
      <protection locked="0"/>
    </xf>
    <xf numFmtId="0" fontId="17" fillId="0" borderId="0" xfId="0" applyFont="1" applyFill="1" applyAlignment="1">
      <alignment horizontal="right"/>
    </xf>
    <xf numFmtId="0" fontId="19" fillId="0" borderId="1" xfId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vertical="center"/>
      <protection locked="0"/>
    </xf>
    <xf numFmtId="165" fontId="19" fillId="0" borderId="3" xfId="1" applyNumberFormat="1" applyFont="1" applyFill="1" applyBorder="1" applyAlignment="1" applyProtection="1">
      <alignment vertical="center"/>
    </xf>
    <xf numFmtId="0" fontId="19" fillId="0" borderId="2" xfId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vertical="center"/>
      <protection locked="0"/>
    </xf>
    <xf numFmtId="165" fontId="19" fillId="0" borderId="4" xfId="1" applyNumberFormat="1" applyFont="1" applyFill="1" applyBorder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 indent="1"/>
    </xf>
    <xf numFmtId="0" fontId="19" fillId="0" borderId="2" xfId="1" applyFont="1" applyFill="1" applyBorder="1" applyAlignment="1" applyProtection="1">
      <alignment horizontal="left" vertical="center" indent="1"/>
    </xf>
    <xf numFmtId="0" fontId="19" fillId="0" borderId="5" xfId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7" xfId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left"/>
    </xf>
    <xf numFmtId="0" fontId="23" fillId="0" borderId="1" xfId="0" applyFont="1" applyFill="1" applyBorder="1"/>
    <xf numFmtId="0" fontId="25" fillId="0" borderId="1" xfId="0" applyFont="1" applyFill="1" applyBorder="1"/>
    <xf numFmtId="0" fontId="26" fillId="0" borderId="1" xfId="0" applyFont="1" applyFill="1" applyBorder="1" applyAlignment="1">
      <alignment horizontal="left"/>
    </xf>
    <xf numFmtId="0" fontId="23" fillId="3" borderId="1" xfId="0" applyFont="1" applyFill="1" applyBorder="1"/>
    <xf numFmtId="0" fontId="27" fillId="0" borderId="1" xfId="0" applyFont="1" applyBorder="1"/>
    <xf numFmtId="0" fontId="23" fillId="3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centerContinuous" vertical="center" wrapText="1"/>
    </xf>
    <xf numFmtId="0" fontId="27" fillId="0" borderId="0" xfId="0" applyFont="1"/>
    <xf numFmtId="0" fontId="23" fillId="0" borderId="1" xfId="0" applyFont="1" applyFill="1" applyBorder="1" applyAlignment="1">
      <alignment horizontal="centerContinuous" vertical="center" wrapText="1"/>
    </xf>
    <xf numFmtId="3" fontId="7" fillId="0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/>
    <xf numFmtId="164" fontId="3" fillId="3" borderId="1" xfId="0" applyNumberFormat="1" applyFont="1" applyFill="1" applyBorder="1"/>
    <xf numFmtId="3" fontId="27" fillId="0" borderId="1" xfId="0" applyNumberFormat="1" applyFont="1" applyBorder="1"/>
    <xf numFmtId="49" fontId="24" fillId="0" borderId="1" xfId="0" applyNumberFormat="1" applyFont="1" applyBorder="1"/>
    <xf numFmtId="0" fontId="24" fillId="0" borderId="1" xfId="0" applyFont="1" applyBorder="1"/>
    <xf numFmtId="0" fontId="24" fillId="0" borderId="1" xfId="0" applyFont="1" applyFill="1" applyBorder="1"/>
    <xf numFmtId="49" fontId="27" fillId="0" borderId="1" xfId="0" applyNumberFormat="1" applyFont="1" applyBorder="1"/>
    <xf numFmtId="0" fontId="7" fillId="3" borderId="1" xfId="0" applyFont="1" applyFill="1" applyBorder="1" applyAlignment="1">
      <alignment wrapText="1"/>
    </xf>
    <xf numFmtId="3" fontId="23" fillId="3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24" fillId="0" borderId="0" xfId="0" applyFont="1"/>
    <xf numFmtId="0" fontId="24" fillId="0" borderId="1" xfId="0" applyFont="1" applyBorder="1" applyAlignment="1">
      <alignment wrapText="1"/>
    </xf>
    <xf numFmtId="3" fontId="24" fillId="0" borderId="1" xfId="0" applyNumberFormat="1" applyFont="1" applyBorder="1"/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3" fontId="7" fillId="3" borderId="1" xfId="0" applyNumberFormat="1" applyFont="1" applyFill="1" applyBorder="1"/>
    <xf numFmtId="3" fontId="24" fillId="3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18" fillId="3" borderId="8" xfId="1" applyFont="1" applyFill="1" applyBorder="1" applyAlignment="1" applyProtection="1">
      <alignment horizontal="center" vertical="center" wrapText="1"/>
    </xf>
    <xf numFmtId="0" fontId="18" fillId="3" borderId="9" xfId="1" applyFont="1" applyFill="1" applyBorder="1" applyAlignment="1" applyProtection="1">
      <alignment horizontal="center" vertical="center"/>
    </xf>
    <xf numFmtId="0" fontId="19" fillId="3" borderId="5" xfId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left" vertical="center" indent="1"/>
    </xf>
    <xf numFmtId="165" fontId="22" fillId="3" borderId="10" xfId="1" applyNumberFormat="1" applyFont="1" applyFill="1" applyBorder="1" applyAlignment="1" applyProtection="1">
      <alignment vertical="center"/>
    </xf>
    <xf numFmtId="165" fontId="22" fillId="3" borderId="11" xfId="1" applyNumberFormat="1" applyFont="1" applyFill="1" applyBorder="1" applyAlignment="1" applyProtection="1">
      <alignment vertical="center"/>
    </xf>
    <xf numFmtId="0" fontId="18" fillId="3" borderId="12" xfId="1" applyFont="1" applyFill="1" applyBorder="1" applyAlignment="1" applyProtection="1">
      <alignment horizontal="center" vertical="center"/>
    </xf>
    <xf numFmtId="0" fontId="22" fillId="3" borderId="5" xfId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3" fontId="24" fillId="0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24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3" fontId="24" fillId="3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0" fontId="23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23" fillId="5" borderId="1" xfId="0" applyFont="1" applyFill="1" applyBorder="1" applyAlignment="1">
      <alignment horizontal="left"/>
    </xf>
    <xf numFmtId="3" fontId="12" fillId="5" borderId="1" xfId="0" applyNumberFormat="1" applyFont="1" applyFill="1" applyBorder="1"/>
    <xf numFmtId="165" fontId="19" fillId="0" borderId="13" xfId="1" applyNumberFormat="1" applyFont="1" applyFill="1" applyBorder="1" applyAlignment="1" applyProtection="1">
      <alignment vertical="center"/>
      <protection locked="0"/>
    </xf>
    <xf numFmtId="165" fontId="28" fillId="5" borderId="10" xfId="1" applyNumberFormat="1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4" borderId="0" xfId="0" applyFont="1" applyFill="1" applyBorder="1"/>
    <xf numFmtId="0" fontId="7" fillId="0" borderId="0" xfId="0" applyFont="1" applyFill="1" applyBorder="1"/>
    <xf numFmtId="0" fontId="7" fillId="0" borderId="0" xfId="0" applyFont="1"/>
    <xf numFmtId="3" fontId="3" fillId="0" borderId="1" xfId="0" applyNumberFormat="1" applyFont="1" applyBorder="1"/>
    <xf numFmtId="0" fontId="24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3" fillId="4" borderId="1" xfId="0" applyFont="1" applyFill="1" applyBorder="1"/>
    <xf numFmtId="3" fontId="2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3" fillId="5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9" fillId="4" borderId="1" xfId="0" applyFont="1" applyFill="1" applyBorder="1"/>
    <xf numFmtId="0" fontId="2" fillId="3" borderId="1" xfId="0" applyFont="1" applyFill="1" applyBorder="1"/>
    <xf numFmtId="0" fontId="30" fillId="3" borderId="1" xfId="0" applyFont="1" applyFill="1" applyBorder="1"/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24" fillId="0" borderId="14" xfId="0" applyNumberFormat="1" applyFont="1" applyBorder="1" applyAlignment="1">
      <alignment horizontal="right"/>
    </xf>
    <xf numFmtId="3" fontId="24" fillId="0" borderId="16" xfId="0" applyNumberFormat="1" applyFont="1" applyBorder="1" applyAlignment="1">
      <alignment horizontal="right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2" fontId="3" fillId="3" borderId="14" xfId="0" applyNumberFormat="1" applyFont="1" applyFill="1" applyBorder="1" applyAlignment="1">
      <alignment horizontal="center" wrapText="1"/>
    </xf>
    <xf numFmtId="2" fontId="3" fillId="3" borderId="15" xfId="0" applyNumberFormat="1" applyFont="1" applyFill="1" applyBorder="1" applyAlignment="1">
      <alignment horizontal="center" wrapText="1"/>
    </xf>
    <xf numFmtId="2" fontId="3" fillId="3" borderId="16" xfId="0" applyNumberFormat="1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3" fontId="27" fillId="0" borderId="14" xfId="0" applyNumberFormat="1" applyFont="1" applyBorder="1" applyAlignment="1">
      <alignment horizontal="right"/>
    </xf>
    <xf numFmtId="3" fontId="27" fillId="0" borderId="16" xfId="0" applyNumberFormat="1" applyFont="1" applyBorder="1" applyAlignment="1">
      <alignment horizontal="right"/>
    </xf>
    <xf numFmtId="3" fontId="23" fillId="3" borderId="14" xfId="0" applyNumberFormat="1" applyFont="1" applyFill="1" applyBorder="1" applyAlignment="1">
      <alignment horizontal="right"/>
    </xf>
    <xf numFmtId="3" fontId="23" fillId="3" borderId="16" xfId="0" applyNumberFormat="1" applyFont="1" applyFill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3" fontId="27" fillId="0" borderId="14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0" fontId="23" fillId="4" borderId="14" xfId="0" applyFont="1" applyFill="1" applyBorder="1" applyAlignment="1">
      <alignment horizontal="left"/>
    </xf>
    <xf numFmtId="0" fontId="23" fillId="4" borderId="16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10" fillId="0" borderId="17" xfId="0" applyFont="1" applyBorder="1" applyAlignment="1">
      <alignment horizontal="center" shrinkToFit="1"/>
    </xf>
    <xf numFmtId="2" fontId="14" fillId="5" borderId="21" xfId="0" applyNumberFormat="1" applyFont="1" applyFill="1" applyBorder="1" applyAlignment="1">
      <alignment horizontal="center" wrapText="1"/>
    </xf>
    <xf numFmtId="2" fontId="14" fillId="5" borderId="22" xfId="0" applyNumberFormat="1" applyFont="1" applyFill="1" applyBorder="1" applyAlignment="1">
      <alignment horizontal="center" wrapText="1"/>
    </xf>
    <xf numFmtId="2" fontId="14" fillId="5" borderId="23" xfId="0" applyNumberFormat="1" applyFont="1" applyFill="1" applyBorder="1" applyAlignment="1">
      <alignment horizontal="center" wrapText="1"/>
    </xf>
    <xf numFmtId="0" fontId="14" fillId="5" borderId="24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5" fillId="0" borderId="0" xfId="1" applyFont="1" applyFill="1" applyAlignment="1" applyProtection="1">
      <alignment horizontal="center" wrapText="1"/>
    </xf>
    <xf numFmtId="0" fontId="15" fillId="0" borderId="0" xfId="1" applyFont="1" applyFill="1" applyAlignment="1" applyProtection="1">
      <alignment horizontal="center"/>
    </xf>
    <xf numFmtId="0" fontId="20" fillId="0" borderId="18" xfId="1" applyFont="1" applyFill="1" applyBorder="1" applyAlignment="1" applyProtection="1">
      <alignment horizontal="left" vertical="center" indent="1"/>
    </xf>
    <xf numFmtId="0" fontId="20" fillId="0" borderId="19" xfId="1" applyFont="1" applyFill="1" applyBorder="1" applyAlignment="1" applyProtection="1">
      <alignment horizontal="left" vertical="center" indent="1"/>
    </xf>
    <xf numFmtId="0" fontId="20" fillId="0" borderId="20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53"/>
  <sheetViews>
    <sheetView view="pageLayout" zoomScaleNormal="85" workbookViewId="0">
      <selection activeCell="G28" sqref="G28"/>
    </sheetView>
  </sheetViews>
  <sheetFormatPr defaultRowHeight="15" x14ac:dyDescent="0.2"/>
  <cols>
    <col min="1" max="1" width="7.7109375" style="14" customWidth="1"/>
    <col min="2" max="2" width="6.7109375" style="14" customWidth="1"/>
    <col min="3" max="3" width="7" style="14" customWidth="1"/>
    <col min="4" max="4" width="37.7109375" style="11" customWidth="1"/>
    <col min="5" max="5" width="13.42578125" style="15" customWidth="1"/>
    <col min="6" max="6" width="13.140625" style="15" customWidth="1"/>
    <col min="7" max="7" width="14.140625" style="15" customWidth="1"/>
    <col min="8" max="8" width="14.7109375" style="15" customWidth="1"/>
    <col min="9" max="9" width="14.28515625" style="14" customWidth="1"/>
    <col min="10" max="10" width="9.140625" style="6" customWidth="1"/>
  </cols>
  <sheetData>
    <row r="1" spans="1:10" ht="15.75" x14ac:dyDescent="0.2">
      <c r="A1" s="152" t="s">
        <v>205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s="7" customFormat="1" ht="78.75" x14ac:dyDescent="0.2">
      <c r="A3" s="42" t="s">
        <v>18</v>
      </c>
      <c r="B3" s="42" t="s">
        <v>19</v>
      </c>
      <c r="C3" s="42" t="s">
        <v>16</v>
      </c>
      <c r="D3" s="42" t="s">
        <v>17</v>
      </c>
      <c r="E3" s="44" t="s">
        <v>176</v>
      </c>
      <c r="F3" s="44" t="s">
        <v>162</v>
      </c>
      <c r="G3" s="44" t="s">
        <v>177</v>
      </c>
      <c r="H3" s="44" t="s">
        <v>178</v>
      </c>
      <c r="I3" s="44" t="s">
        <v>2</v>
      </c>
      <c r="J3" s="17"/>
    </row>
    <row r="4" spans="1:10" s="8" customFormat="1" ht="31.5" x14ac:dyDescent="0.2">
      <c r="A4" s="46" t="s">
        <v>6</v>
      </c>
      <c r="B4" s="46" t="s">
        <v>34</v>
      </c>
      <c r="C4" s="47"/>
      <c r="D4" s="48" t="s">
        <v>35</v>
      </c>
      <c r="E4" s="49">
        <f>E5+E6+E7+E8+E9+E10+E11</f>
        <v>87184</v>
      </c>
      <c r="F4" s="49">
        <f>F5+F6+F7+F8+F9+F10+F11</f>
        <v>0</v>
      </c>
      <c r="G4" s="49">
        <f>G5+G6+G7+G8+G9+G10+G11</f>
        <v>90890</v>
      </c>
      <c r="H4" s="49">
        <f>H5+H6+H7+H8+H9+H10+H11</f>
        <v>0</v>
      </c>
      <c r="I4" s="49">
        <f>I5+I6+I7+I8+I9+I10+I11</f>
        <v>90890</v>
      </c>
      <c r="J4" s="34"/>
    </row>
    <row r="5" spans="1:10" ht="33" customHeight="1" x14ac:dyDescent="0.2">
      <c r="A5" s="21"/>
      <c r="B5" s="21"/>
      <c r="C5" s="115" t="s">
        <v>28</v>
      </c>
      <c r="D5" s="108" t="s">
        <v>23</v>
      </c>
      <c r="E5" s="109">
        <v>16</v>
      </c>
      <c r="F5" s="109"/>
      <c r="G5" s="109">
        <f t="shared" ref="G5:G14" si="0">SUM(D5:F5)</f>
        <v>16</v>
      </c>
      <c r="H5" s="109"/>
      <c r="I5" s="109">
        <f t="shared" ref="I5:I17" si="1">SUM(F5:H5)</f>
        <v>16</v>
      </c>
    </row>
    <row r="6" spans="1:10" ht="33" customHeight="1" x14ac:dyDescent="0.2">
      <c r="A6" s="21"/>
      <c r="B6" s="21"/>
      <c r="C6" s="115" t="s">
        <v>29</v>
      </c>
      <c r="D6" s="108" t="s">
        <v>24</v>
      </c>
      <c r="E6" s="109">
        <v>0</v>
      </c>
      <c r="F6" s="109"/>
      <c r="G6" s="109">
        <f t="shared" si="0"/>
        <v>0</v>
      </c>
      <c r="H6" s="109"/>
      <c r="I6" s="109">
        <f t="shared" si="1"/>
        <v>0</v>
      </c>
    </row>
    <row r="7" spans="1:10" ht="47.25" customHeight="1" x14ac:dyDescent="0.2">
      <c r="A7" s="21"/>
      <c r="B7" s="21"/>
      <c r="C7" s="115" t="s">
        <v>30</v>
      </c>
      <c r="D7" s="108" t="s">
        <v>25</v>
      </c>
      <c r="E7" s="109">
        <v>439</v>
      </c>
      <c r="F7" s="109"/>
      <c r="G7" s="109">
        <v>249</v>
      </c>
      <c r="H7" s="109"/>
      <c r="I7" s="109">
        <f t="shared" si="1"/>
        <v>249</v>
      </c>
    </row>
    <row r="8" spans="1:10" ht="30" customHeight="1" x14ac:dyDescent="0.2">
      <c r="A8" s="21"/>
      <c r="B8" s="21"/>
      <c r="C8" s="115" t="s">
        <v>31</v>
      </c>
      <c r="D8" s="108" t="s">
        <v>26</v>
      </c>
      <c r="E8" s="109">
        <v>1540</v>
      </c>
      <c r="F8" s="109"/>
      <c r="G8" s="109">
        <f t="shared" si="0"/>
        <v>1540</v>
      </c>
      <c r="H8" s="109"/>
      <c r="I8" s="109">
        <f t="shared" si="1"/>
        <v>1540</v>
      </c>
    </row>
    <row r="9" spans="1:10" ht="33.75" customHeight="1" x14ac:dyDescent="0.2">
      <c r="A9" s="21"/>
      <c r="B9" s="21"/>
      <c r="C9" s="115" t="s">
        <v>32</v>
      </c>
      <c r="D9" s="108" t="s">
        <v>22</v>
      </c>
      <c r="E9" s="109"/>
      <c r="F9" s="109"/>
      <c r="G9" s="109">
        <v>1621</v>
      </c>
      <c r="H9" s="109"/>
      <c r="I9" s="109">
        <f t="shared" si="1"/>
        <v>1621</v>
      </c>
    </row>
    <row r="10" spans="1:10" ht="30" customHeight="1" x14ac:dyDescent="0.2">
      <c r="A10" s="21"/>
      <c r="B10" s="21"/>
      <c r="C10" s="115" t="s">
        <v>33</v>
      </c>
      <c r="D10" s="108" t="s">
        <v>27</v>
      </c>
      <c r="E10" s="109"/>
      <c r="F10" s="109"/>
      <c r="G10" s="109">
        <f t="shared" si="0"/>
        <v>0</v>
      </c>
      <c r="H10" s="109"/>
      <c r="I10" s="109">
        <f t="shared" si="1"/>
        <v>0</v>
      </c>
    </row>
    <row r="11" spans="1:10" ht="36" customHeight="1" x14ac:dyDescent="0.2">
      <c r="A11" s="21"/>
      <c r="B11" s="21"/>
      <c r="C11" s="115" t="s">
        <v>65</v>
      </c>
      <c r="D11" s="108" t="s">
        <v>66</v>
      </c>
      <c r="E11" s="109">
        <v>85189</v>
      </c>
      <c r="F11" s="109"/>
      <c r="G11" s="109">
        <v>87464</v>
      </c>
      <c r="H11" s="109"/>
      <c r="I11" s="109">
        <f t="shared" si="1"/>
        <v>87464</v>
      </c>
    </row>
    <row r="12" spans="1:10" s="10" customFormat="1" ht="30" x14ac:dyDescent="0.25">
      <c r="A12" s="46" t="s">
        <v>7</v>
      </c>
      <c r="B12" s="46" t="s">
        <v>37</v>
      </c>
      <c r="C12" s="116"/>
      <c r="D12" s="110" t="s">
        <v>36</v>
      </c>
      <c r="E12" s="111">
        <f>E13+E14</f>
        <v>0</v>
      </c>
      <c r="F12" s="111">
        <f>F13+F14</f>
        <v>0</v>
      </c>
      <c r="G12" s="111">
        <f t="shared" si="0"/>
        <v>0</v>
      </c>
      <c r="H12" s="111">
        <f>H13+H14</f>
        <v>0</v>
      </c>
      <c r="I12" s="111">
        <f t="shared" si="1"/>
        <v>0</v>
      </c>
      <c r="J12" s="16"/>
    </row>
    <row r="13" spans="1:10" ht="30.75" customHeight="1" x14ac:dyDescent="0.2">
      <c r="A13" s="21"/>
      <c r="B13" s="21"/>
      <c r="C13" s="115" t="s">
        <v>38</v>
      </c>
      <c r="D13" s="108" t="s">
        <v>39</v>
      </c>
      <c r="E13" s="112">
        <v>0</v>
      </c>
      <c r="F13" s="112">
        <v>0</v>
      </c>
      <c r="G13" s="109">
        <f t="shared" si="0"/>
        <v>0</v>
      </c>
      <c r="H13" s="112">
        <v>0</v>
      </c>
      <c r="I13" s="109">
        <f t="shared" si="1"/>
        <v>0</v>
      </c>
    </row>
    <row r="14" spans="1:10" ht="28.5" x14ac:dyDescent="0.2">
      <c r="A14" s="21"/>
      <c r="B14" s="21"/>
      <c r="C14" s="115" t="s">
        <v>67</v>
      </c>
      <c r="D14" s="108" t="s">
        <v>68</v>
      </c>
      <c r="E14" s="112"/>
      <c r="F14" s="112"/>
      <c r="G14" s="109">
        <f t="shared" si="0"/>
        <v>0</v>
      </c>
      <c r="H14" s="112"/>
      <c r="I14" s="109">
        <f t="shared" si="1"/>
        <v>0</v>
      </c>
    </row>
    <row r="15" spans="1:10" s="10" customFormat="1" ht="22.5" customHeight="1" x14ac:dyDescent="0.25">
      <c r="A15" s="46" t="s">
        <v>8</v>
      </c>
      <c r="B15" s="46" t="s">
        <v>40</v>
      </c>
      <c r="C15" s="116"/>
      <c r="D15" s="110" t="s">
        <v>41</v>
      </c>
      <c r="E15" s="111">
        <f>E16+E18+E21</f>
        <v>39340</v>
      </c>
      <c r="F15" s="111">
        <f>F16+F18+F21</f>
        <v>0</v>
      </c>
      <c r="G15" s="111">
        <f>G16+G18+G21</f>
        <v>46238</v>
      </c>
      <c r="H15" s="111">
        <v>0</v>
      </c>
      <c r="I15" s="111">
        <f t="shared" si="1"/>
        <v>46238</v>
      </c>
      <c r="J15" s="16"/>
    </row>
    <row r="16" spans="1:10" s="3" customFormat="1" ht="23.25" customHeight="1" x14ac:dyDescent="0.2">
      <c r="A16" s="22"/>
      <c r="B16" s="22"/>
      <c r="C16" s="117" t="s">
        <v>58</v>
      </c>
      <c r="D16" s="99" t="s">
        <v>59</v>
      </c>
      <c r="E16" s="113">
        <f>E17</f>
        <v>3000</v>
      </c>
      <c r="F16" s="113">
        <f>F17</f>
        <v>0</v>
      </c>
      <c r="G16" s="109">
        <f>SUM(D16:F16)</f>
        <v>3000</v>
      </c>
      <c r="H16" s="113">
        <f>H17</f>
        <v>0</v>
      </c>
      <c r="I16" s="109">
        <f t="shared" si="1"/>
        <v>3000</v>
      </c>
      <c r="J16" s="12"/>
    </row>
    <row r="17" spans="1:10" s="10" customFormat="1" ht="22.5" customHeight="1" x14ac:dyDescent="0.25">
      <c r="A17" s="22"/>
      <c r="B17" s="22"/>
      <c r="C17" s="117"/>
      <c r="D17" s="108" t="s">
        <v>60</v>
      </c>
      <c r="E17" s="113">
        <v>3000</v>
      </c>
      <c r="F17" s="113"/>
      <c r="G17" s="109">
        <f>SUM(D17:F17)</f>
        <v>3000</v>
      </c>
      <c r="H17" s="113"/>
      <c r="I17" s="109">
        <f t="shared" si="1"/>
        <v>3000</v>
      </c>
      <c r="J17" s="16"/>
    </row>
    <row r="18" spans="1:10" s="3" customFormat="1" ht="22.5" customHeight="1" x14ac:dyDescent="0.2">
      <c r="A18" s="22"/>
      <c r="B18" s="22"/>
      <c r="C18" s="117" t="s">
        <v>61</v>
      </c>
      <c r="D18" s="99" t="s">
        <v>91</v>
      </c>
      <c r="E18" s="113">
        <f>E19+E20</f>
        <v>36000</v>
      </c>
      <c r="F18" s="113">
        <f>F19+F20</f>
        <v>0</v>
      </c>
      <c r="G18" s="113">
        <f>G19+G20</f>
        <v>43080</v>
      </c>
      <c r="H18" s="113">
        <f>H19+H20</f>
        <v>0</v>
      </c>
      <c r="I18" s="113">
        <f>I19+I20</f>
        <v>43080</v>
      </c>
      <c r="J18" s="12"/>
    </row>
    <row r="19" spans="1:10" s="10" customFormat="1" ht="24.75" customHeight="1" x14ac:dyDescent="0.25">
      <c r="A19" s="22"/>
      <c r="B19" s="22"/>
      <c r="C19" s="117"/>
      <c r="D19" s="108" t="s">
        <v>4</v>
      </c>
      <c r="E19" s="109">
        <v>28000</v>
      </c>
      <c r="F19" s="113"/>
      <c r="G19" s="109">
        <v>35080</v>
      </c>
      <c r="H19" s="113"/>
      <c r="I19" s="109">
        <f t="shared" ref="I19:I25" si="2">SUM(F19:H19)</f>
        <v>35080</v>
      </c>
      <c r="J19" s="16"/>
    </row>
    <row r="20" spans="1:10" s="10" customFormat="1" ht="21.75" customHeight="1" x14ac:dyDescent="0.25">
      <c r="A20" s="22"/>
      <c r="B20" s="22"/>
      <c r="C20" s="117"/>
      <c r="D20" s="108" t="s">
        <v>5</v>
      </c>
      <c r="E20" s="109">
        <v>8000</v>
      </c>
      <c r="F20" s="113"/>
      <c r="G20" s="109">
        <f>SUM(D20:F20)</f>
        <v>8000</v>
      </c>
      <c r="H20" s="113"/>
      <c r="I20" s="109">
        <f t="shared" si="2"/>
        <v>8000</v>
      </c>
      <c r="J20" s="16"/>
    </row>
    <row r="21" spans="1:10" s="3" customFormat="1" ht="24.75" customHeight="1" x14ac:dyDescent="0.2">
      <c r="A21" s="22"/>
      <c r="B21" s="22"/>
      <c r="C21" s="117" t="s">
        <v>62</v>
      </c>
      <c r="D21" s="99" t="s">
        <v>63</v>
      </c>
      <c r="E21" s="113">
        <f>E22</f>
        <v>340</v>
      </c>
      <c r="F21" s="113">
        <f>F22</f>
        <v>0</v>
      </c>
      <c r="G21" s="109">
        <f>SUM(G22)</f>
        <v>158</v>
      </c>
      <c r="H21" s="113">
        <f>H22</f>
        <v>0</v>
      </c>
      <c r="I21" s="109">
        <f t="shared" si="2"/>
        <v>158</v>
      </c>
      <c r="J21" s="12"/>
    </row>
    <row r="22" spans="1:10" s="10" customFormat="1" ht="27.75" customHeight="1" x14ac:dyDescent="0.25">
      <c r="A22" s="22"/>
      <c r="B22" s="22"/>
      <c r="C22" s="117"/>
      <c r="D22" s="108" t="s">
        <v>64</v>
      </c>
      <c r="E22" s="109">
        <v>340</v>
      </c>
      <c r="F22" s="113"/>
      <c r="G22" s="109">
        <v>158</v>
      </c>
      <c r="H22" s="113"/>
      <c r="I22" s="109">
        <f t="shared" si="2"/>
        <v>158</v>
      </c>
      <c r="J22" s="16"/>
    </row>
    <row r="23" spans="1:10" s="36" customFormat="1" ht="24.75" customHeight="1" x14ac:dyDescent="0.2">
      <c r="A23" s="46" t="s">
        <v>9</v>
      </c>
      <c r="B23" s="46" t="s">
        <v>42</v>
      </c>
      <c r="C23" s="116"/>
      <c r="D23" s="110" t="s">
        <v>43</v>
      </c>
      <c r="E23" s="111">
        <v>8097</v>
      </c>
      <c r="F23" s="111">
        <v>0</v>
      </c>
      <c r="G23" s="111">
        <v>13112</v>
      </c>
      <c r="H23" s="111">
        <v>0</v>
      </c>
      <c r="I23" s="111">
        <f t="shared" si="2"/>
        <v>13112</v>
      </c>
      <c r="J23" s="35"/>
    </row>
    <row r="24" spans="1:10" ht="21.75" customHeight="1" x14ac:dyDescent="0.2">
      <c r="A24" s="21"/>
      <c r="B24" s="21"/>
      <c r="C24" s="115" t="s">
        <v>44</v>
      </c>
      <c r="D24" s="108" t="s">
        <v>45</v>
      </c>
      <c r="E24" s="109">
        <v>0</v>
      </c>
      <c r="F24" s="109"/>
      <c r="G24" s="109">
        <f>SUM(D24:F24)</f>
        <v>0</v>
      </c>
      <c r="H24" s="109"/>
      <c r="I24" s="109">
        <f t="shared" si="2"/>
        <v>0</v>
      </c>
    </row>
    <row r="25" spans="1:10" s="8" customFormat="1" ht="23.25" customHeight="1" x14ac:dyDescent="0.2">
      <c r="A25" s="46" t="s">
        <v>10</v>
      </c>
      <c r="B25" s="46" t="s">
        <v>46</v>
      </c>
      <c r="C25" s="116"/>
      <c r="D25" s="110" t="s">
        <v>47</v>
      </c>
      <c r="E25" s="114">
        <v>0</v>
      </c>
      <c r="F25" s="114"/>
      <c r="G25" s="111">
        <f>SUM(D25:F25)</f>
        <v>0</v>
      </c>
      <c r="H25" s="114"/>
      <c r="I25" s="111">
        <f t="shared" si="2"/>
        <v>0</v>
      </c>
      <c r="J25" s="34"/>
    </row>
    <row r="26" spans="1:10" s="8" customFormat="1" ht="23.25" customHeight="1" x14ac:dyDescent="0.2">
      <c r="A26" s="46" t="s">
        <v>20</v>
      </c>
      <c r="B26" s="46" t="s">
        <v>48</v>
      </c>
      <c r="C26" s="116"/>
      <c r="D26" s="110" t="s">
        <v>49</v>
      </c>
      <c r="E26" s="111">
        <f>E27+E28</f>
        <v>1000</v>
      </c>
      <c r="F26" s="111">
        <f>F27+F28</f>
        <v>0</v>
      </c>
      <c r="G26" s="111">
        <f>G27+G28</f>
        <v>1136</v>
      </c>
      <c r="H26" s="111">
        <f>H27+H28</f>
        <v>0</v>
      </c>
      <c r="I26" s="111">
        <f>I27+I28</f>
        <v>1136</v>
      </c>
      <c r="J26" s="34"/>
    </row>
    <row r="27" spans="1:10" s="32" customFormat="1" ht="32.25" customHeight="1" x14ac:dyDescent="0.2">
      <c r="A27" s="21"/>
      <c r="B27" s="21"/>
      <c r="C27" s="115" t="s">
        <v>142</v>
      </c>
      <c r="D27" s="108" t="s">
        <v>143</v>
      </c>
      <c r="E27" s="109">
        <v>1000</v>
      </c>
      <c r="F27" s="109"/>
      <c r="G27" s="109">
        <v>1136</v>
      </c>
      <c r="H27" s="109"/>
      <c r="I27" s="109">
        <f>SUM(F27:H27)</f>
        <v>1136</v>
      </c>
      <c r="J27" s="14"/>
    </row>
    <row r="28" spans="1:10" ht="32.25" customHeight="1" x14ac:dyDescent="0.2">
      <c r="A28" s="21"/>
      <c r="B28" s="21"/>
      <c r="C28" s="115" t="s">
        <v>144</v>
      </c>
      <c r="D28" s="108" t="s">
        <v>50</v>
      </c>
      <c r="E28" s="109"/>
      <c r="F28" s="109"/>
      <c r="G28" s="109">
        <f>SUM(D28:F28)</f>
        <v>0</v>
      </c>
      <c r="H28" s="109"/>
      <c r="I28" s="109">
        <f>SUM(F28:H28)</f>
        <v>0</v>
      </c>
    </row>
    <row r="29" spans="1:10" s="8" customFormat="1" ht="30" x14ac:dyDescent="0.2">
      <c r="A29" s="46" t="s">
        <v>11</v>
      </c>
      <c r="B29" s="46" t="s">
        <v>51</v>
      </c>
      <c r="C29" s="116"/>
      <c r="D29" s="110" t="s">
        <v>52</v>
      </c>
      <c r="E29" s="111">
        <f>E30+E31</f>
        <v>300</v>
      </c>
      <c r="F29" s="111">
        <f>F30+F31</f>
        <v>0</v>
      </c>
      <c r="G29" s="111">
        <f>G30+G31</f>
        <v>300</v>
      </c>
      <c r="H29" s="111">
        <f>H30+H31</f>
        <v>0</v>
      </c>
      <c r="I29" s="111">
        <f>I30+I31</f>
        <v>300</v>
      </c>
      <c r="J29" s="34"/>
    </row>
    <row r="30" spans="1:10" s="32" customFormat="1" ht="34.5" customHeight="1" x14ac:dyDescent="0.2">
      <c r="A30" s="21"/>
      <c r="B30" s="21"/>
      <c r="C30" s="115" t="s">
        <v>145</v>
      </c>
      <c r="D30" s="108" t="s">
        <v>146</v>
      </c>
      <c r="E30" s="109">
        <v>300</v>
      </c>
      <c r="F30" s="109"/>
      <c r="G30" s="109">
        <f>SUM(D30:F30)</f>
        <v>300</v>
      </c>
      <c r="H30" s="109"/>
      <c r="I30" s="109">
        <f>SUM(F30:H30)</f>
        <v>300</v>
      </c>
      <c r="J30" s="14"/>
    </row>
    <row r="31" spans="1:10" ht="28.5" x14ac:dyDescent="0.2">
      <c r="A31" s="21"/>
      <c r="B31" s="21"/>
      <c r="C31" s="115" t="s">
        <v>147</v>
      </c>
      <c r="D31" s="108" t="s">
        <v>53</v>
      </c>
      <c r="E31" s="109"/>
      <c r="F31" s="109"/>
      <c r="G31" s="109">
        <f>SUM(D31:F31)</f>
        <v>0</v>
      </c>
      <c r="H31" s="109"/>
      <c r="I31" s="109">
        <f>SUM(F31:H31)</f>
        <v>0</v>
      </c>
    </row>
    <row r="32" spans="1:10" s="8" customFormat="1" ht="30.75" customHeight="1" x14ac:dyDescent="0.2">
      <c r="A32" s="46" t="s">
        <v>12</v>
      </c>
      <c r="B32" s="46" t="s">
        <v>54</v>
      </c>
      <c r="C32" s="116"/>
      <c r="D32" s="110" t="s">
        <v>55</v>
      </c>
      <c r="E32" s="111">
        <f>SUM(E33:E34)</f>
        <v>17098</v>
      </c>
      <c r="F32" s="111">
        <f>SUM(F33:F34)</f>
        <v>3000</v>
      </c>
      <c r="G32" s="111">
        <f>SUM(G33:G34)</f>
        <v>17098</v>
      </c>
      <c r="H32" s="111">
        <f>SUM(H33:H34)</f>
        <v>3000</v>
      </c>
      <c r="I32" s="111">
        <f>SUM(I33:I35)</f>
        <v>20171</v>
      </c>
      <c r="J32" s="34"/>
    </row>
    <row r="33" spans="1:10" s="8" customFormat="1" ht="33" customHeight="1" x14ac:dyDescent="0.2">
      <c r="A33" s="21"/>
      <c r="B33" s="21"/>
      <c r="C33" s="115" t="s">
        <v>148</v>
      </c>
      <c r="D33" s="108" t="s">
        <v>149</v>
      </c>
      <c r="E33" s="109">
        <v>4000</v>
      </c>
      <c r="F33" s="109">
        <v>3000</v>
      </c>
      <c r="G33" s="109">
        <v>4000</v>
      </c>
      <c r="H33" s="109">
        <v>3000</v>
      </c>
      <c r="I33" s="109">
        <f>SUM(G33:H33)</f>
        <v>7000</v>
      </c>
      <c r="J33" s="34"/>
    </row>
    <row r="34" spans="1:10" ht="31.5" customHeight="1" x14ac:dyDescent="0.2">
      <c r="A34" s="21"/>
      <c r="B34" s="21"/>
      <c r="C34" s="115" t="s">
        <v>56</v>
      </c>
      <c r="D34" s="108" t="s">
        <v>57</v>
      </c>
      <c r="E34" s="109">
        <v>13098</v>
      </c>
      <c r="F34" s="109">
        <v>0</v>
      </c>
      <c r="G34" s="109">
        <f>SUM(D34:F34)</f>
        <v>13098</v>
      </c>
      <c r="H34" s="109">
        <v>0</v>
      </c>
      <c r="I34" s="109">
        <f>SUM(F34:H34)</f>
        <v>13098</v>
      </c>
    </row>
    <row r="35" spans="1:10" ht="31.5" customHeight="1" x14ac:dyDescent="0.2">
      <c r="A35" s="21"/>
      <c r="B35" s="21"/>
      <c r="C35" s="115" t="s">
        <v>211</v>
      </c>
      <c r="D35" s="108" t="s">
        <v>212</v>
      </c>
      <c r="E35" s="109"/>
      <c r="F35" s="109"/>
      <c r="G35" s="109">
        <v>73</v>
      </c>
      <c r="H35" s="109"/>
      <c r="I35" s="109">
        <f>SUM(F35:H35)</f>
        <v>73</v>
      </c>
    </row>
    <row r="36" spans="1:10" s="10" customFormat="1" ht="30.75" customHeight="1" x14ac:dyDescent="0.25">
      <c r="A36" s="46"/>
      <c r="B36" s="46"/>
      <c r="C36" s="116"/>
      <c r="D36" s="110" t="s">
        <v>13</v>
      </c>
      <c r="E36" s="111">
        <f>E4+E12+E15+E23+E25+E26+E29+E32</f>
        <v>153019</v>
      </c>
      <c r="F36" s="111">
        <f>F4+F12+F15+F23+F25+F26+F29+F32</f>
        <v>3000</v>
      </c>
      <c r="G36" s="111">
        <f>G4+G12+G15+G23+G25+G26+G29+G32</f>
        <v>168774</v>
      </c>
      <c r="H36" s="111">
        <f>H4+H12+H15+H23+H25+H26+H29+H32</f>
        <v>3000</v>
      </c>
      <c r="I36" s="111">
        <f>I4+I12+I15+I23+I25+I26+I29+I32</f>
        <v>171847</v>
      </c>
      <c r="J36" s="16"/>
    </row>
    <row r="37" spans="1:10" x14ac:dyDescent="0.2">
      <c r="A37" s="18"/>
      <c r="B37" s="18"/>
      <c r="C37" s="18"/>
      <c r="D37" s="13"/>
      <c r="E37" s="19"/>
      <c r="F37" s="19"/>
      <c r="G37" s="19"/>
      <c r="H37" s="19"/>
      <c r="I37" s="18"/>
    </row>
    <row r="38" spans="1:10" x14ac:dyDescent="0.2">
      <c r="A38" s="18"/>
      <c r="B38" s="18"/>
      <c r="C38" s="18"/>
      <c r="D38" s="13"/>
      <c r="E38" s="19"/>
      <c r="F38" s="19"/>
      <c r="G38" s="19"/>
      <c r="H38" s="19"/>
      <c r="I38" s="18"/>
    </row>
    <row r="39" spans="1:10" x14ac:dyDescent="0.2">
      <c r="A39" s="18"/>
      <c r="B39" s="18"/>
      <c r="C39" s="18"/>
      <c r="D39" s="13"/>
      <c r="E39" s="19"/>
      <c r="F39" s="19"/>
      <c r="G39" s="19"/>
      <c r="H39" s="19"/>
      <c r="I39" s="18"/>
    </row>
    <row r="40" spans="1:10" x14ac:dyDescent="0.2">
      <c r="A40" s="18"/>
      <c r="B40" s="18"/>
      <c r="C40" s="18"/>
      <c r="D40" s="13"/>
      <c r="E40" s="19"/>
      <c r="F40" s="19"/>
      <c r="G40" s="19"/>
      <c r="H40" s="19"/>
      <c r="I40" s="18"/>
    </row>
    <row r="41" spans="1:10" x14ac:dyDescent="0.2">
      <c r="A41" s="18"/>
      <c r="B41" s="18"/>
      <c r="C41" s="18"/>
      <c r="D41" s="13"/>
      <c r="E41" s="19"/>
      <c r="F41" s="19"/>
      <c r="G41" s="19"/>
      <c r="H41" s="19"/>
      <c r="I41" s="18"/>
    </row>
    <row r="42" spans="1:10" x14ac:dyDescent="0.2">
      <c r="A42" s="18"/>
      <c r="B42" s="18"/>
      <c r="C42" s="18"/>
      <c r="D42" s="13"/>
      <c r="E42" s="19"/>
      <c r="F42" s="19"/>
      <c r="G42" s="19"/>
      <c r="H42" s="19"/>
      <c r="I42" s="18"/>
    </row>
    <row r="43" spans="1:10" x14ac:dyDescent="0.2">
      <c r="A43" s="18"/>
      <c r="B43" s="18"/>
      <c r="C43" s="18"/>
      <c r="D43" s="13"/>
      <c r="E43" s="19"/>
      <c r="F43" s="19"/>
      <c r="G43" s="19"/>
      <c r="H43" s="19"/>
      <c r="I43" s="18"/>
    </row>
    <row r="44" spans="1:10" x14ac:dyDescent="0.2">
      <c r="A44" s="18"/>
      <c r="B44" s="18"/>
      <c r="C44" s="18"/>
      <c r="D44" s="13"/>
      <c r="E44" s="19"/>
      <c r="F44" s="19"/>
      <c r="G44" s="19"/>
      <c r="H44" s="19"/>
      <c r="I44" s="18"/>
    </row>
    <row r="45" spans="1:10" x14ac:dyDescent="0.2">
      <c r="A45" s="18"/>
      <c r="B45" s="18"/>
      <c r="C45" s="18"/>
      <c r="D45" s="13"/>
      <c r="E45" s="19"/>
      <c r="F45" s="19"/>
      <c r="G45" s="19"/>
      <c r="H45" s="19"/>
      <c r="I45" s="18"/>
    </row>
    <row r="46" spans="1:10" x14ac:dyDescent="0.2">
      <c r="A46" s="18"/>
      <c r="B46" s="18"/>
      <c r="C46" s="18"/>
      <c r="D46" s="13"/>
      <c r="E46" s="19"/>
      <c r="F46" s="19"/>
      <c r="G46" s="19"/>
      <c r="H46" s="19"/>
      <c r="I46" s="18"/>
    </row>
    <row r="47" spans="1:10" x14ac:dyDescent="0.2">
      <c r="A47" s="18"/>
      <c r="B47" s="18"/>
      <c r="C47" s="18"/>
      <c r="D47" s="13"/>
      <c r="E47" s="19"/>
      <c r="F47" s="19"/>
      <c r="G47" s="19"/>
      <c r="H47" s="19"/>
      <c r="I47" s="18"/>
    </row>
    <row r="48" spans="1:10" x14ac:dyDescent="0.2">
      <c r="A48" s="18"/>
      <c r="B48" s="18"/>
      <c r="C48" s="18"/>
      <c r="D48" s="13"/>
      <c r="E48" s="19"/>
      <c r="F48" s="19"/>
      <c r="G48" s="19"/>
      <c r="H48" s="19"/>
      <c r="I48" s="18"/>
    </row>
    <row r="49" spans="1:9" x14ac:dyDescent="0.2">
      <c r="A49" s="18"/>
      <c r="B49" s="18"/>
      <c r="C49" s="18"/>
      <c r="D49" s="13"/>
      <c r="E49" s="19"/>
      <c r="F49" s="19"/>
      <c r="G49" s="19"/>
      <c r="H49" s="19"/>
      <c r="I49" s="18"/>
    </row>
    <row r="50" spans="1:9" x14ac:dyDescent="0.2">
      <c r="A50" s="18"/>
      <c r="B50" s="18"/>
      <c r="C50" s="18"/>
      <c r="D50" s="13"/>
      <c r="E50" s="19"/>
      <c r="F50" s="19"/>
      <c r="G50" s="19"/>
      <c r="H50" s="19"/>
      <c r="I50" s="18"/>
    </row>
    <row r="51" spans="1:9" x14ac:dyDescent="0.2">
      <c r="A51" s="18"/>
      <c r="B51" s="18"/>
      <c r="C51" s="18"/>
      <c r="D51" s="13"/>
      <c r="E51" s="19"/>
      <c r="F51" s="19"/>
      <c r="G51" s="19"/>
      <c r="H51" s="19"/>
      <c r="I51" s="18"/>
    </row>
    <row r="52" spans="1:9" x14ac:dyDescent="0.2">
      <c r="A52" s="18"/>
      <c r="B52" s="18"/>
      <c r="C52" s="18"/>
      <c r="D52" s="13"/>
      <c r="E52" s="19"/>
      <c r="F52" s="19"/>
      <c r="G52" s="19"/>
      <c r="H52" s="19"/>
      <c r="I52" s="18"/>
    </row>
    <row r="53" spans="1:9" x14ac:dyDescent="0.2">
      <c r="A53" s="18"/>
      <c r="B53" s="18"/>
      <c r="C53" s="18"/>
      <c r="D53" s="13"/>
      <c r="E53" s="19"/>
      <c r="F53" s="19"/>
      <c r="G53" s="19"/>
      <c r="H53" s="19"/>
      <c r="I53" s="18"/>
    </row>
  </sheetData>
  <mergeCells count="2">
    <mergeCell ref="A1:J1"/>
    <mergeCell ref="A2:J2"/>
  </mergeCells>
  <phoneticPr fontId="1" type="noConversion"/>
  <printOptions horizontalCentered="1" headings="1"/>
  <pageMargins left="0.78791666666666671" right="0.78740157480314965" top="0.78791666666666671" bottom="0.98425196850393704" header="0.51181102362204722" footer="0.51181102362204722"/>
  <pageSetup paperSize="9" scale="61" orientation="portrait" r:id="rId1"/>
  <headerFooter alignWithMargins="0">
    <oddHeader xml:space="preserve">&amp;L1. melléklet a 2/2017.(II.27.) önk. rendelethez ezer Ft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111"/>
  <sheetViews>
    <sheetView view="pageLayout" zoomScale="90" zoomScaleNormal="85" zoomScalePageLayoutView="90" workbookViewId="0">
      <selection activeCell="G6" sqref="G6"/>
    </sheetView>
  </sheetViews>
  <sheetFormatPr defaultRowHeight="15" x14ac:dyDescent="0.2"/>
  <cols>
    <col min="1" max="1" width="7.140625" customWidth="1"/>
    <col min="2" max="3" width="8.42578125" customWidth="1"/>
    <col min="4" max="4" width="32.140625" customWidth="1"/>
    <col min="5" max="5" width="14.7109375" customWidth="1"/>
    <col min="6" max="7" width="13.42578125" customWidth="1"/>
    <col min="8" max="8" width="14" customWidth="1"/>
    <col min="9" max="9" width="13" style="8" customWidth="1"/>
    <col min="10" max="10" width="12.5703125" customWidth="1"/>
  </cols>
  <sheetData>
    <row r="1" spans="1:9" ht="24.75" customHeight="1" x14ac:dyDescent="0.25">
      <c r="A1" s="155" t="s">
        <v>204</v>
      </c>
      <c r="B1" s="155"/>
      <c r="C1" s="155"/>
      <c r="D1" s="155"/>
      <c r="E1" s="155"/>
      <c r="F1" s="155"/>
      <c r="G1" s="155"/>
      <c r="H1" s="155"/>
      <c r="I1" s="155"/>
    </row>
    <row r="2" spans="1:9" ht="27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</row>
    <row r="3" spans="1:9" s="6" customFormat="1" ht="90" x14ac:dyDescent="0.2">
      <c r="A3" s="42" t="s">
        <v>15</v>
      </c>
      <c r="B3" s="42" t="s">
        <v>16</v>
      </c>
      <c r="C3" s="42"/>
      <c r="D3" s="42" t="s">
        <v>17</v>
      </c>
      <c r="E3" s="43" t="s">
        <v>163</v>
      </c>
      <c r="F3" s="43" t="s">
        <v>162</v>
      </c>
      <c r="G3" s="43" t="s">
        <v>184</v>
      </c>
      <c r="H3" s="43" t="s">
        <v>185</v>
      </c>
      <c r="I3" s="44" t="s">
        <v>2</v>
      </c>
    </row>
    <row r="4" spans="1:9" s="8" customFormat="1" ht="27" customHeight="1" x14ac:dyDescent="0.25">
      <c r="A4" s="78" t="s">
        <v>6</v>
      </c>
      <c r="B4" s="78"/>
      <c r="C4" s="78"/>
      <c r="D4" s="78" t="s">
        <v>14</v>
      </c>
      <c r="E4" s="45">
        <f>SUM(E5:E9)</f>
        <v>143650</v>
      </c>
      <c r="F4" s="45">
        <f>SUM(F5:F9)</f>
        <v>3000</v>
      </c>
      <c r="G4" s="45">
        <f>SUM(G5:G9)</f>
        <v>155818</v>
      </c>
      <c r="H4" s="45">
        <f>SUM(H5:H9)</f>
        <v>3000</v>
      </c>
      <c r="I4" s="45">
        <f>SUM(I5:I9)</f>
        <v>158818</v>
      </c>
    </row>
    <row r="5" spans="1:9" s="8" customFormat="1" ht="27" customHeight="1" x14ac:dyDescent="0.25">
      <c r="A5" s="79"/>
      <c r="B5" s="80" t="s">
        <v>69</v>
      </c>
      <c r="C5" s="80"/>
      <c r="D5" s="81" t="s">
        <v>3</v>
      </c>
      <c r="E5" s="82">
        <v>73845</v>
      </c>
      <c r="F5" s="82"/>
      <c r="G5" s="82">
        <v>74439</v>
      </c>
      <c r="H5" s="82"/>
      <c r="I5" s="132">
        <f>SUM(G5:H5)</f>
        <v>74439</v>
      </c>
    </row>
    <row r="6" spans="1:9" s="8" customFormat="1" ht="33.75" customHeight="1" x14ac:dyDescent="0.25">
      <c r="A6" s="79"/>
      <c r="B6" s="80" t="s">
        <v>71</v>
      </c>
      <c r="C6" s="80"/>
      <c r="D6" s="81" t="s">
        <v>70</v>
      </c>
      <c r="E6" s="82">
        <v>12078</v>
      </c>
      <c r="F6" s="82"/>
      <c r="G6" s="82">
        <v>12348</v>
      </c>
      <c r="H6" s="82"/>
      <c r="I6" s="132">
        <f>SUM(G6:H6)</f>
        <v>12348</v>
      </c>
    </row>
    <row r="7" spans="1:9" s="8" customFormat="1" ht="27" customHeight="1" x14ac:dyDescent="0.25">
      <c r="A7" s="79"/>
      <c r="B7" s="80" t="s">
        <v>72</v>
      </c>
      <c r="C7" s="80"/>
      <c r="D7" s="81" t="s">
        <v>0</v>
      </c>
      <c r="E7" s="82">
        <v>44206</v>
      </c>
      <c r="F7" s="82"/>
      <c r="G7" s="82">
        <v>47500</v>
      </c>
      <c r="H7" s="82"/>
      <c r="I7" s="132">
        <f>SUM(G7)</f>
        <v>47500</v>
      </c>
    </row>
    <row r="8" spans="1:9" s="8" customFormat="1" ht="27" customHeight="1" x14ac:dyDescent="0.25">
      <c r="A8" s="79"/>
      <c r="B8" s="80" t="s">
        <v>73</v>
      </c>
      <c r="C8" s="80"/>
      <c r="D8" s="81" t="s">
        <v>78</v>
      </c>
      <c r="E8" s="82">
        <v>1879</v>
      </c>
      <c r="F8" s="82"/>
      <c r="G8" s="82">
        <v>3319</v>
      </c>
      <c r="H8" s="82"/>
      <c r="I8" s="132">
        <f t="shared" ref="I8:I13" si="0">SUM(G8:H8)</f>
        <v>3319</v>
      </c>
    </row>
    <row r="9" spans="1:9" s="8" customFormat="1" ht="27" customHeight="1" x14ac:dyDescent="0.25">
      <c r="A9" s="79"/>
      <c r="B9" s="80" t="s">
        <v>74</v>
      </c>
      <c r="C9" s="80"/>
      <c r="D9" s="81" t="s">
        <v>79</v>
      </c>
      <c r="E9" s="82">
        <f>SUM(E10:E13)</f>
        <v>11642</v>
      </c>
      <c r="F9" s="82">
        <f>SUM(F10:F13)</f>
        <v>3000</v>
      </c>
      <c r="G9" s="82">
        <f>SUM(G10:G13)</f>
        <v>18212</v>
      </c>
      <c r="H9" s="82">
        <f>SUM(H10:H13)</f>
        <v>3000</v>
      </c>
      <c r="I9" s="132">
        <f t="shared" si="0"/>
        <v>21212</v>
      </c>
    </row>
    <row r="10" spans="1:9" s="8" customFormat="1" ht="46.5" customHeight="1" x14ac:dyDescent="0.25">
      <c r="A10" s="79"/>
      <c r="B10" s="80"/>
      <c r="C10" s="80" t="s">
        <v>80</v>
      </c>
      <c r="D10" s="81" t="s">
        <v>150</v>
      </c>
      <c r="E10" s="82">
        <v>7253</v>
      </c>
      <c r="F10" s="82"/>
      <c r="G10" s="82">
        <v>8092</v>
      </c>
      <c r="H10" s="82"/>
      <c r="I10" s="20">
        <f t="shared" si="0"/>
        <v>8092</v>
      </c>
    </row>
    <row r="11" spans="1:9" s="8" customFormat="1" ht="47.25" customHeight="1" x14ac:dyDescent="0.25">
      <c r="A11" s="79"/>
      <c r="B11" s="80"/>
      <c r="C11" s="80" t="s">
        <v>151</v>
      </c>
      <c r="D11" s="81" t="s">
        <v>152</v>
      </c>
      <c r="E11" s="82">
        <v>1000</v>
      </c>
      <c r="F11" s="82"/>
      <c r="G11" s="82">
        <v>974</v>
      </c>
      <c r="H11" s="82"/>
      <c r="I11" s="20">
        <f t="shared" si="0"/>
        <v>974</v>
      </c>
    </row>
    <row r="12" spans="1:9" s="8" customFormat="1" ht="47.25" customHeight="1" x14ac:dyDescent="0.25">
      <c r="A12" s="79"/>
      <c r="B12" s="80"/>
      <c r="C12" s="80" t="s">
        <v>108</v>
      </c>
      <c r="D12" s="81" t="s">
        <v>81</v>
      </c>
      <c r="E12" s="82">
        <v>2350</v>
      </c>
      <c r="F12" s="82">
        <v>3000</v>
      </c>
      <c r="G12" s="82">
        <v>2639</v>
      </c>
      <c r="H12" s="82">
        <v>3000</v>
      </c>
      <c r="I12" s="20">
        <f t="shared" si="0"/>
        <v>5639</v>
      </c>
    </row>
    <row r="13" spans="1:9" s="8" customFormat="1" ht="44.25" customHeight="1" x14ac:dyDescent="0.25">
      <c r="A13" s="79"/>
      <c r="B13" s="80"/>
      <c r="C13" s="80" t="s">
        <v>158</v>
      </c>
      <c r="D13" s="81" t="s">
        <v>109</v>
      </c>
      <c r="E13" s="82">
        <v>1039</v>
      </c>
      <c r="F13" s="82"/>
      <c r="G13" s="82">
        <v>6507</v>
      </c>
      <c r="H13" s="82"/>
      <c r="I13" s="20">
        <f t="shared" si="0"/>
        <v>6507</v>
      </c>
    </row>
    <row r="14" spans="1:9" s="8" customFormat="1" ht="27" customHeight="1" x14ac:dyDescent="0.25">
      <c r="A14" s="78" t="s">
        <v>7</v>
      </c>
      <c r="B14" s="83"/>
      <c r="C14" s="83"/>
      <c r="D14" s="48" t="s">
        <v>1</v>
      </c>
      <c r="E14" s="45">
        <f>SUM(E15:E17)</f>
        <v>9369</v>
      </c>
      <c r="F14" s="45">
        <f>F15+F16+F17</f>
        <v>0</v>
      </c>
      <c r="G14" s="45">
        <f>SUM(G15:G17)</f>
        <v>12967</v>
      </c>
      <c r="H14" s="45">
        <f>H15+H16+H17</f>
        <v>0</v>
      </c>
      <c r="I14" s="45">
        <f>I15+I16+I17</f>
        <v>12967</v>
      </c>
    </row>
    <row r="15" spans="1:9" s="8" customFormat="1" ht="27" customHeight="1" x14ac:dyDescent="0.25">
      <c r="A15" s="79"/>
      <c r="B15" s="80" t="s">
        <v>75</v>
      </c>
      <c r="C15" s="80"/>
      <c r="D15" s="81" t="s">
        <v>82</v>
      </c>
      <c r="E15" s="82">
        <v>4349</v>
      </c>
      <c r="F15" s="82"/>
      <c r="G15" s="82">
        <v>6839</v>
      </c>
      <c r="H15" s="82"/>
      <c r="I15" s="20">
        <f>SUM(G15:H15)</f>
        <v>6839</v>
      </c>
    </row>
    <row r="16" spans="1:9" s="8" customFormat="1" ht="27" customHeight="1" x14ac:dyDescent="0.25">
      <c r="A16" s="79"/>
      <c r="B16" s="80" t="s">
        <v>76</v>
      </c>
      <c r="C16" s="80"/>
      <c r="D16" s="81" t="s">
        <v>21</v>
      </c>
      <c r="E16" s="82">
        <v>3820</v>
      </c>
      <c r="F16" s="82"/>
      <c r="G16" s="82">
        <v>4906</v>
      </c>
      <c r="H16" s="82">
        <v>0</v>
      </c>
      <c r="I16" s="20">
        <f>SUM(G16:H16)</f>
        <v>4906</v>
      </c>
    </row>
    <row r="17" spans="1:9" s="8" customFormat="1" ht="39" customHeight="1" x14ac:dyDescent="0.25">
      <c r="A17" s="79"/>
      <c r="B17" s="80" t="s">
        <v>77</v>
      </c>
      <c r="C17" s="80"/>
      <c r="D17" s="81" t="s">
        <v>83</v>
      </c>
      <c r="E17" s="82">
        <f>SUM(E19)</f>
        <v>1200</v>
      </c>
      <c r="F17" s="82">
        <f>SUM(F19)</f>
        <v>0</v>
      </c>
      <c r="G17" s="82">
        <f>SUM(G18:G19)</f>
        <v>1222</v>
      </c>
      <c r="H17" s="82">
        <f>SUM(H19)</f>
        <v>0</v>
      </c>
      <c r="I17" s="132">
        <f>SUM(I18:I19)</f>
        <v>1222</v>
      </c>
    </row>
    <row r="18" spans="1:9" s="8" customFormat="1" ht="39" customHeight="1" x14ac:dyDescent="0.25">
      <c r="A18" s="79"/>
      <c r="B18" s="80"/>
      <c r="C18" s="80" t="s">
        <v>179</v>
      </c>
      <c r="D18" s="81" t="s">
        <v>180</v>
      </c>
      <c r="E18" s="82">
        <v>0</v>
      </c>
      <c r="F18" s="82"/>
      <c r="G18" s="82">
        <v>22</v>
      </c>
      <c r="H18" s="82"/>
      <c r="I18" s="20">
        <f>SUM(G18:H18)</f>
        <v>22</v>
      </c>
    </row>
    <row r="19" spans="1:9" s="8" customFormat="1" ht="33" customHeight="1" x14ac:dyDescent="0.25">
      <c r="A19" s="79"/>
      <c r="B19" s="80"/>
      <c r="C19" s="80" t="s">
        <v>153</v>
      </c>
      <c r="D19" s="81" t="s">
        <v>154</v>
      </c>
      <c r="E19" s="82">
        <v>1200</v>
      </c>
      <c r="F19" s="82"/>
      <c r="G19" s="82">
        <v>1200</v>
      </c>
      <c r="H19" s="82">
        <v>0</v>
      </c>
      <c r="I19" s="20">
        <v>1200</v>
      </c>
    </row>
    <row r="20" spans="1:9" s="8" customFormat="1" ht="33" customHeight="1" x14ac:dyDescent="0.25">
      <c r="A20" s="141" t="s">
        <v>8</v>
      </c>
      <c r="B20" s="142"/>
      <c r="C20" s="142"/>
      <c r="D20" s="143" t="s">
        <v>131</v>
      </c>
      <c r="E20" s="144">
        <v>0</v>
      </c>
      <c r="F20" s="144">
        <v>0</v>
      </c>
      <c r="G20" s="144">
        <f>SUM(G21)</f>
        <v>62</v>
      </c>
      <c r="H20" s="144">
        <v>0</v>
      </c>
      <c r="I20" s="144">
        <f>SUM(I21)</f>
        <v>62</v>
      </c>
    </row>
    <row r="21" spans="1:9" s="8" customFormat="1" ht="33" customHeight="1" x14ac:dyDescent="0.25">
      <c r="A21" s="79"/>
      <c r="B21" s="80" t="s">
        <v>181</v>
      </c>
      <c r="C21" s="80"/>
      <c r="D21" s="81" t="s">
        <v>131</v>
      </c>
      <c r="E21" s="82">
        <v>0</v>
      </c>
      <c r="F21" s="82"/>
      <c r="G21" s="82">
        <f>SUM(G22)</f>
        <v>62</v>
      </c>
      <c r="H21" s="82"/>
      <c r="I21" s="20">
        <f>SUM(G21:H21)</f>
        <v>62</v>
      </c>
    </row>
    <row r="22" spans="1:9" s="8" customFormat="1" ht="33" customHeight="1" x14ac:dyDescent="0.25">
      <c r="A22" s="79"/>
      <c r="B22" s="80"/>
      <c r="C22" s="80" t="s">
        <v>182</v>
      </c>
      <c r="D22" s="81" t="s">
        <v>183</v>
      </c>
      <c r="E22" s="82">
        <v>0</v>
      </c>
      <c r="F22" s="82"/>
      <c r="G22" s="82">
        <v>62</v>
      </c>
      <c r="H22" s="82"/>
      <c r="I22" s="20">
        <v>62</v>
      </c>
    </row>
    <row r="23" spans="1:9" s="10" customFormat="1" ht="27" customHeight="1" x14ac:dyDescent="0.25">
      <c r="A23" s="154" t="s">
        <v>2</v>
      </c>
      <c r="B23" s="154"/>
      <c r="C23" s="154"/>
      <c r="D23" s="154"/>
      <c r="E23" s="45">
        <f>E4+E14</f>
        <v>153019</v>
      </c>
      <c r="F23" s="45">
        <f>F4+F14</f>
        <v>3000</v>
      </c>
      <c r="G23" s="45">
        <f>G4+G14+G20</f>
        <v>168847</v>
      </c>
      <c r="H23" s="45">
        <f>H4+H14</f>
        <v>3000</v>
      </c>
      <c r="I23" s="45">
        <f>I4+I14+I20</f>
        <v>171847</v>
      </c>
    </row>
    <row r="24" spans="1:9" x14ac:dyDescent="0.2">
      <c r="B24" s="5"/>
      <c r="C24" s="5"/>
    </row>
    <row r="25" spans="1:9" x14ac:dyDescent="0.2">
      <c r="I25" s="9"/>
    </row>
    <row r="26" spans="1:9" x14ac:dyDescent="0.2">
      <c r="E26" s="4"/>
      <c r="F26" s="4"/>
      <c r="G26" s="4"/>
      <c r="H26" s="4"/>
      <c r="I26" s="9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45" spans="2:3" x14ac:dyDescent="0.2">
      <c r="B45" s="4"/>
      <c r="C45" s="4"/>
    </row>
    <row r="46" spans="2:3" x14ac:dyDescent="0.2">
      <c r="B46" s="4"/>
      <c r="C46" s="4"/>
    </row>
    <row r="47" spans="2:3" x14ac:dyDescent="0.2">
      <c r="B47" s="4"/>
      <c r="C47" s="4"/>
    </row>
    <row r="48" spans="2:3" x14ac:dyDescent="0.2">
      <c r="B48" s="4"/>
      <c r="C48" s="4"/>
    </row>
    <row r="49" spans="2:3" x14ac:dyDescent="0.2">
      <c r="B49" s="4"/>
      <c r="C49" s="4"/>
    </row>
    <row r="50" spans="2:3" x14ac:dyDescent="0.2">
      <c r="B50" s="4"/>
      <c r="C50" s="4"/>
    </row>
    <row r="51" spans="2:3" x14ac:dyDescent="0.2">
      <c r="B51" s="4"/>
      <c r="C51" s="4"/>
    </row>
    <row r="52" spans="2:3" x14ac:dyDescent="0.2">
      <c r="B52" s="4"/>
      <c r="C52" s="4"/>
    </row>
    <row r="53" spans="2:3" x14ac:dyDescent="0.2">
      <c r="B53" s="4"/>
      <c r="C53" s="4"/>
    </row>
    <row r="54" spans="2:3" x14ac:dyDescent="0.2">
      <c r="B54" s="4"/>
      <c r="C54" s="4"/>
    </row>
    <row r="55" spans="2:3" x14ac:dyDescent="0.2">
      <c r="B55" s="4"/>
      <c r="C55" s="4"/>
    </row>
    <row r="56" spans="2:3" x14ac:dyDescent="0.2">
      <c r="B56" s="4"/>
      <c r="C56" s="4"/>
    </row>
    <row r="57" spans="2:3" x14ac:dyDescent="0.2">
      <c r="B57" s="4"/>
      <c r="C57" s="4"/>
    </row>
    <row r="58" spans="2:3" x14ac:dyDescent="0.2">
      <c r="B58" s="4"/>
      <c r="C58" s="4"/>
    </row>
    <row r="59" spans="2:3" x14ac:dyDescent="0.2">
      <c r="B59" s="4"/>
      <c r="C59" s="4"/>
    </row>
    <row r="60" spans="2:3" x14ac:dyDescent="0.2">
      <c r="B60" s="4"/>
      <c r="C60" s="4"/>
    </row>
    <row r="61" spans="2:3" x14ac:dyDescent="0.2">
      <c r="B61" s="4"/>
      <c r="C61" s="4"/>
    </row>
    <row r="62" spans="2:3" x14ac:dyDescent="0.2">
      <c r="B62" s="4"/>
      <c r="C62" s="4"/>
    </row>
    <row r="63" spans="2:3" x14ac:dyDescent="0.2">
      <c r="B63" s="4"/>
      <c r="C63" s="4"/>
    </row>
    <row r="64" spans="2:3" x14ac:dyDescent="0.2">
      <c r="B64" s="4"/>
      <c r="C64" s="4"/>
    </row>
    <row r="65" spans="2:3" x14ac:dyDescent="0.2">
      <c r="B65" s="4"/>
      <c r="C65" s="4"/>
    </row>
    <row r="66" spans="2:3" x14ac:dyDescent="0.2">
      <c r="B66" s="4"/>
      <c r="C66" s="4"/>
    </row>
    <row r="67" spans="2:3" x14ac:dyDescent="0.2">
      <c r="B67" s="4"/>
      <c r="C67" s="4"/>
    </row>
    <row r="68" spans="2:3" x14ac:dyDescent="0.2">
      <c r="B68" s="4"/>
      <c r="C68" s="4"/>
    </row>
    <row r="69" spans="2:3" x14ac:dyDescent="0.2">
      <c r="B69" s="4"/>
      <c r="C69" s="4"/>
    </row>
    <row r="70" spans="2:3" x14ac:dyDescent="0.2">
      <c r="B70" s="4"/>
      <c r="C70" s="4"/>
    </row>
    <row r="71" spans="2:3" x14ac:dyDescent="0.2">
      <c r="B71" s="4"/>
      <c r="C71" s="4"/>
    </row>
    <row r="72" spans="2:3" x14ac:dyDescent="0.2">
      <c r="B72" s="4"/>
      <c r="C72" s="4"/>
    </row>
    <row r="73" spans="2:3" x14ac:dyDescent="0.2">
      <c r="B73" s="4"/>
      <c r="C73" s="4"/>
    </row>
    <row r="74" spans="2:3" x14ac:dyDescent="0.2">
      <c r="B74" s="4"/>
      <c r="C74" s="4"/>
    </row>
    <row r="75" spans="2:3" x14ac:dyDescent="0.2">
      <c r="B75" s="4"/>
      <c r="C75" s="4"/>
    </row>
    <row r="76" spans="2:3" x14ac:dyDescent="0.2">
      <c r="B76" s="4"/>
      <c r="C76" s="4"/>
    </row>
    <row r="77" spans="2:3" x14ac:dyDescent="0.2">
      <c r="B77" s="4"/>
      <c r="C77" s="4"/>
    </row>
    <row r="78" spans="2:3" x14ac:dyDescent="0.2">
      <c r="B78" s="4"/>
      <c r="C78" s="4"/>
    </row>
    <row r="79" spans="2:3" x14ac:dyDescent="0.2">
      <c r="B79" s="4"/>
      <c r="C79" s="4"/>
    </row>
    <row r="80" spans="2:3" x14ac:dyDescent="0.2">
      <c r="B80" s="4"/>
      <c r="C80" s="4"/>
    </row>
    <row r="81" spans="2:3" x14ac:dyDescent="0.2">
      <c r="B81" s="4"/>
      <c r="C81" s="4"/>
    </row>
    <row r="82" spans="2:3" x14ac:dyDescent="0.2">
      <c r="B82" s="4"/>
      <c r="C82" s="4"/>
    </row>
    <row r="83" spans="2:3" x14ac:dyDescent="0.2">
      <c r="B83" s="4"/>
      <c r="C83" s="4"/>
    </row>
    <row r="84" spans="2:3" x14ac:dyDescent="0.2">
      <c r="B84" s="4"/>
      <c r="C84" s="4"/>
    </row>
    <row r="85" spans="2:3" x14ac:dyDescent="0.2">
      <c r="B85" s="4"/>
      <c r="C85" s="4"/>
    </row>
    <row r="86" spans="2:3" x14ac:dyDescent="0.2">
      <c r="B86" s="4"/>
      <c r="C86" s="4"/>
    </row>
    <row r="87" spans="2:3" x14ac:dyDescent="0.2">
      <c r="B87" s="4"/>
      <c r="C87" s="4"/>
    </row>
    <row r="88" spans="2:3" x14ac:dyDescent="0.2">
      <c r="B88" s="4"/>
      <c r="C88" s="4"/>
    </row>
    <row r="89" spans="2:3" x14ac:dyDescent="0.2">
      <c r="B89" s="4"/>
      <c r="C89" s="4"/>
    </row>
    <row r="90" spans="2:3" x14ac:dyDescent="0.2">
      <c r="B90" s="4"/>
      <c r="C90" s="4"/>
    </row>
    <row r="91" spans="2:3" x14ac:dyDescent="0.2">
      <c r="B91" s="4"/>
      <c r="C91" s="4"/>
    </row>
    <row r="92" spans="2:3" x14ac:dyDescent="0.2">
      <c r="B92" s="4"/>
      <c r="C92" s="4"/>
    </row>
    <row r="93" spans="2:3" x14ac:dyDescent="0.2">
      <c r="B93" s="4"/>
      <c r="C93" s="4"/>
    </row>
    <row r="94" spans="2:3" x14ac:dyDescent="0.2">
      <c r="B94" s="4"/>
      <c r="C94" s="4"/>
    </row>
    <row r="95" spans="2:3" x14ac:dyDescent="0.2">
      <c r="B95" s="4"/>
      <c r="C95" s="4"/>
    </row>
    <row r="96" spans="2:3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</sheetData>
  <mergeCells count="3">
    <mergeCell ref="A23:D23"/>
    <mergeCell ref="A1:I1"/>
    <mergeCell ref="A2:I2"/>
  </mergeCells>
  <phoneticPr fontId="1" type="noConversion"/>
  <printOptions headings="1"/>
  <pageMargins left="0.75" right="0.75" top="1" bottom="1" header="0.5" footer="0.5"/>
  <pageSetup paperSize="9" scale="65" orientation="portrait" r:id="rId1"/>
  <headerFooter alignWithMargins="0">
    <oddHeader>&amp;L2. melléklet a 2/2017.(II.27.) önk.rendelethez ezer Ft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workbookViewId="0">
      <selection activeCell="E20" sqref="E20:F20"/>
    </sheetView>
  </sheetViews>
  <sheetFormatPr defaultRowHeight="12.75" x14ac:dyDescent="0.2"/>
  <cols>
    <col min="1" max="1" width="12.5703125" style="31" customWidth="1"/>
    <col min="2" max="2" width="10.42578125" customWidth="1"/>
    <col min="3" max="3" width="54.85546875" customWidth="1"/>
    <col min="4" max="4" width="17.28515625" customWidth="1"/>
  </cols>
  <sheetData>
    <row r="1" spans="1:6" ht="35.25" customHeight="1" x14ac:dyDescent="0.25">
      <c r="A1" s="164" t="s">
        <v>161</v>
      </c>
      <c r="B1" s="165"/>
      <c r="C1" s="165"/>
      <c r="D1" s="165"/>
      <c r="E1" s="165"/>
      <c r="F1" s="166"/>
    </row>
    <row r="2" spans="1:6" ht="35.25" customHeight="1" x14ac:dyDescent="0.25">
      <c r="A2" s="167" t="s">
        <v>209</v>
      </c>
      <c r="B2" s="168"/>
      <c r="C2" s="168"/>
      <c r="D2" s="168"/>
      <c r="E2" s="168"/>
      <c r="F2" s="169"/>
    </row>
    <row r="3" spans="1:6" ht="15.75" x14ac:dyDescent="0.2">
      <c r="A3" s="29" t="s">
        <v>85</v>
      </c>
      <c r="B3" s="23" t="s">
        <v>86</v>
      </c>
      <c r="C3" s="23" t="s">
        <v>17</v>
      </c>
      <c r="D3" s="157" t="s">
        <v>206</v>
      </c>
      <c r="E3" s="158"/>
      <c r="F3" s="159"/>
    </row>
    <row r="4" spans="1:6" s="75" customFormat="1" ht="54.75" customHeight="1" x14ac:dyDescent="0.2">
      <c r="A4" s="186" t="s">
        <v>92</v>
      </c>
      <c r="B4" s="187"/>
      <c r="C4" s="188"/>
      <c r="D4" s="134" t="s">
        <v>160</v>
      </c>
      <c r="E4" s="181" t="s">
        <v>186</v>
      </c>
      <c r="F4" s="182"/>
    </row>
    <row r="5" spans="1:6" s="75" customFormat="1" ht="66" customHeight="1" x14ac:dyDescent="0.2">
      <c r="A5" s="85" t="s">
        <v>213</v>
      </c>
      <c r="B5" s="86" t="s">
        <v>80</v>
      </c>
      <c r="C5" s="65" t="s">
        <v>156</v>
      </c>
      <c r="D5" s="84">
        <v>94</v>
      </c>
      <c r="E5" s="170">
        <v>94</v>
      </c>
      <c r="F5" s="171"/>
    </row>
    <row r="6" spans="1:6" s="75" customFormat="1" ht="32.25" customHeight="1" x14ac:dyDescent="0.2">
      <c r="A6" s="85" t="s">
        <v>213</v>
      </c>
      <c r="B6" s="86" t="s">
        <v>80</v>
      </c>
      <c r="C6" s="65" t="s">
        <v>155</v>
      </c>
      <c r="D6" s="84">
        <v>6296</v>
      </c>
      <c r="E6" s="170">
        <v>6296</v>
      </c>
      <c r="F6" s="171"/>
    </row>
    <row r="7" spans="1:6" s="75" customFormat="1" ht="33.75" customHeight="1" x14ac:dyDescent="0.2">
      <c r="A7" s="85" t="s">
        <v>213</v>
      </c>
      <c r="B7" s="86" t="s">
        <v>80</v>
      </c>
      <c r="C7" s="133" t="s">
        <v>157</v>
      </c>
      <c r="D7" s="84">
        <v>709</v>
      </c>
      <c r="E7" s="170">
        <v>953</v>
      </c>
      <c r="F7" s="171"/>
    </row>
    <row r="8" spans="1:6" s="75" customFormat="1" ht="39.75" customHeight="1" x14ac:dyDescent="0.2">
      <c r="A8" s="85" t="s">
        <v>213</v>
      </c>
      <c r="B8" s="86" t="s">
        <v>80</v>
      </c>
      <c r="C8" s="65" t="s">
        <v>215</v>
      </c>
      <c r="D8" s="84">
        <v>124</v>
      </c>
      <c r="E8" s="174">
        <v>124</v>
      </c>
      <c r="F8" s="175"/>
    </row>
    <row r="9" spans="1:6" s="75" customFormat="1" ht="48" customHeight="1" x14ac:dyDescent="0.2">
      <c r="A9" s="85" t="s">
        <v>213</v>
      </c>
      <c r="B9" s="86" t="s">
        <v>80</v>
      </c>
      <c r="C9" s="65" t="s">
        <v>214</v>
      </c>
      <c r="D9" s="84"/>
      <c r="E9" s="174">
        <v>595</v>
      </c>
      <c r="F9" s="175"/>
    </row>
    <row r="10" spans="1:6" s="75" customFormat="1" ht="24.95" customHeight="1" x14ac:dyDescent="0.2">
      <c r="A10" s="85" t="s">
        <v>213</v>
      </c>
      <c r="B10" s="86" t="s">
        <v>80</v>
      </c>
      <c r="C10" s="87" t="s">
        <v>137</v>
      </c>
      <c r="D10" s="84">
        <v>30</v>
      </c>
      <c r="E10" s="170">
        <v>30</v>
      </c>
      <c r="F10" s="171"/>
    </row>
    <row r="11" spans="1:6" s="75" customFormat="1" ht="30" x14ac:dyDescent="0.25">
      <c r="A11" s="88"/>
      <c r="B11" s="71"/>
      <c r="C11" s="89" t="s">
        <v>93</v>
      </c>
      <c r="D11" s="90">
        <f>SUM(D5:D10)</f>
        <v>7253</v>
      </c>
      <c r="E11" s="172">
        <f>SUM(E5:E10)</f>
        <v>8092</v>
      </c>
      <c r="F11" s="173"/>
    </row>
    <row r="12" spans="1:6" s="75" customFormat="1" ht="15" x14ac:dyDescent="0.25">
      <c r="A12" s="88"/>
      <c r="B12" s="71"/>
      <c r="C12" s="91"/>
      <c r="D12" s="84"/>
      <c r="E12" s="162"/>
      <c r="F12" s="163"/>
    </row>
    <row r="13" spans="1:6" s="75" customFormat="1" ht="25.5" customHeight="1" x14ac:dyDescent="0.25">
      <c r="A13" s="183" t="s">
        <v>94</v>
      </c>
      <c r="B13" s="184"/>
      <c r="C13" s="185"/>
      <c r="D13" s="84"/>
      <c r="E13" s="189"/>
      <c r="F13" s="190"/>
    </row>
    <row r="14" spans="1:6" s="75" customFormat="1" ht="45" customHeight="1" x14ac:dyDescent="0.25">
      <c r="A14" s="126"/>
      <c r="B14" s="127"/>
      <c r="C14" s="128"/>
      <c r="D14" s="134" t="s">
        <v>160</v>
      </c>
      <c r="E14" s="181" t="s">
        <v>186</v>
      </c>
      <c r="F14" s="182"/>
    </row>
    <row r="15" spans="1:6" s="75" customFormat="1" ht="32.25" customHeight="1" x14ac:dyDescent="0.2">
      <c r="A15" s="85" t="s">
        <v>140</v>
      </c>
      <c r="B15" s="86" t="s">
        <v>108</v>
      </c>
      <c r="C15" s="65" t="s">
        <v>106</v>
      </c>
      <c r="D15" s="94">
        <v>3000</v>
      </c>
      <c r="E15" s="160">
        <v>3000</v>
      </c>
      <c r="F15" s="161"/>
    </row>
    <row r="16" spans="1:6" s="75" customFormat="1" ht="32.25" customHeight="1" x14ac:dyDescent="0.2">
      <c r="A16" s="85" t="s">
        <v>139</v>
      </c>
      <c r="B16" s="86" t="s">
        <v>108</v>
      </c>
      <c r="C16" s="65" t="s">
        <v>107</v>
      </c>
      <c r="D16" s="94">
        <v>350</v>
      </c>
      <c r="E16" s="160">
        <v>325</v>
      </c>
      <c r="F16" s="161"/>
    </row>
    <row r="17" spans="1:6" s="75" customFormat="1" ht="25.5" customHeight="1" x14ac:dyDescent="0.25">
      <c r="A17" s="85"/>
      <c r="B17" s="86"/>
      <c r="C17" s="65"/>
      <c r="D17" s="96">
        <f>SUM(D15:D16)</f>
        <v>3350</v>
      </c>
      <c r="E17" s="179">
        <f>SUM(E15:E16)</f>
        <v>3325</v>
      </c>
      <c r="F17" s="180"/>
    </row>
    <row r="18" spans="1:6" s="75" customFormat="1" ht="25.5" customHeight="1" x14ac:dyDescent="0.25">
      <c r="A18" s="176" t="s">
        <v>164</v>
      </c>
      <c r="B18" s="177"/>
      <c r="C18" s="178"/>
      <c r="D18" s="96"/>
      <c r="E18" s="162"/>
      <c r="F18" s="163"/>
    </row>
    <row r="19" spans="1:6" s="75" customFormat="1" ht="34.5" customHeight="1" x14ac:dyDescent="0.2">
      <c r="A19" s="85" t="s">
        <v>141</v>
      </c>
      <c r="B19" s="86" t="s">
        <v>108</v>
      </c>
      <c r="C19" s="65" t="s">
        <v>187</v>
      </c>
      <c r="D19" s="84">
        <v>2000</v>
      </c>
      <c r="E19" s="174">
        <v>2314</v>
      </c>
      <c r="F19" s="175"/>
    </row>
    <row r="20" spans="1:6" s="75" customFormat="1" ht="39" customHeight="1" x14ac:dyDescent="0.25">
      <c r="A20" s="88"/>
      <c r="B20" s="71"/>
      <c r="C20" s="89" t="s">
        <v>94</v>
      </c>
      <c r="D20" s="90">
        <v>2000</v>
      </c>
      <c r="E20" s="172">
        <f>SUM(E19)</f>
        <v>2314</v>
      </c>
      <c r="F20" s="173"/>
    </row>
    <row r="21" spans="1:6" hidden="1" x14ac:dyDescent="0.2">
      <c r="A21" s="30"/>
      <c r="B21" s="1"/>
      <c r="C21" s="24" t="s">
        <v>84</v>
      </c>
      <c r="D21" s="2"/>
    </row>
    <row r="22" spans="1:6" hidden="1" x14ac:dyDescent="0.2">
      <c r="A22" s="30"/>
      <c r="B22" s="1"/>
      <c r="C22" s="25" t="s">
        <v>2</v>
      </c>
      <c r="D22" s="2"/>
    </row>
    <row r="23" spans="1:6" hidden="1" x14ac:dyDescent="0.2"/>
    <row r="24" spans="1:6" ht="15" hidden="1" x14ac:dyDescent="0.25">
      <c r="C24" s="129"/>
      <c r="D24" s="92"/>
    </row>
    <row r="25" spans="1:6" hidden="1" x14ac:dyDescent="0.2">
      <c r="C25" s="27"/>
    </row>
    <row r="26" spans="1:6" ht="15" hidden="1" x14ac:dyDescent="0.25">
      <c r="C26" s="130"/>
      <c r="D26" s="131"/>
    </row>
    <row r="27" spans="1:6" hidden="1" x14ac:dyDescent="0.2">
      <c r="C27" s="28"/>
    </row>
    <row r="28" spans="1:6" hidden="1" x14ac:dyDescent="0.2">
      <c r="C28" s="28"/>
    </row>
    <row r="29" spans="1:6" hidden="1" x14ac:dyDescent="0.2">
      <c r="C29" s="28"/>
    </row>
    <row r="30" spans="1:6" hidden="1" x14ac:dyDescent="0.2">
      <c r="C30" s="28"/>
    </row>
    <row r="31" spans="1:6" hidden="1" x14ac:dyDescent="0.2"/>
    <row r="32" spans="1:6" hidden="1" x14ac:dyDescent="0.2"/>
    <row r="34" ht="23.25" customHeight="1" x14ac:dyDescent="0.2"/>
  </sheetData>
  <mergeCells count="23">
    <mergeCell ref="E20:F20"/>
    <mergeCell ref="E12:F12"/>
    <mergeCell ref="A18:C18"/>
    <mergeCell ref="E16:F16"/>
    <mergeCell ref="E17:F17"/>
    <mergeCell ref="E14:F14"/>
    <mergeCell ref="A13:C13"/>
    <mergeCell ref="E13:F13"/>
    <mergeCell ref="E19:F19"/>
    <mergeCell ref="D3:F3"/>
    <mergeCell ref="E15:F15"/>
    <mergeCell ref="E18:F18"/>
    <mergeCell ref="A1:F1"/>
    <mergeCell ref="A2:F2"/>
    <mergeCell ref="E5:F5"/>
    <mergeCell ref="E10:F10"/>
    <mergeCell ref="E11:F11"/>
    <mergeCell ref="E6:F6"/>
    <mergeCell ref="E9:F9"/>
    <mergeCell ref="E7:F7"/>
    <mergeCell ref="E8:F8"/>
    <mergeCell ref="A4:C4"/>
    <mergeCell ref="E4:F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headerFooter>
    <oddHeader xml:space="preserve">&amp;L3. melléklet a 2/2017.(II.27.) önk.rendelethez  ezer Ft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Layout" workbookViewId="0">
      <selection activeCell="B5" sqref="B5"/>
    </sheetView>
  </sheetViews>
  <sheetFormatPr defaultRowHeight="12.75" x14ac:dyDescent="0.2"/>
  <cols>
    <col min="1" max="1" width="14.85546875" customWidth="1"/>
    <col min="2" max="2" width="51.42578125" customWidth="1"/>
    <col min="3" max="3" width="12.85546875" style="4" customWidth="1"/>
    <col min="4" max="4" width="11.7109375" customWidth="1"/>
  </cols>
  <sheetData>
    <row r="1" spans="1:4" ht="48" customHeight="1" x14ac:dyDescent="0.25">
      <c r="A1" s="164" t="s">
        <v>161</v>
      </c>
      <c r="B1" s="165"/>
      <c r="C1" s="165"/>
      <c r="D1" s="166"/>
    </row>
    <row r="2" spans="1:4" s="92" customFormat="1" ht="24" customHeight="1" x14ac:dyDescent="0.25">
      <c r="A2" s="193" t="s">
        <v>210</v>
      </c>
      <c r="B2" s="194"/>
      <c r="C2" s="194"/>
      <c r="D2" s="195"/>
    </row>
    <row r="3" spans="1:4" s="75" customFormat="1" ht="37.5" customHeight="1" x14ac:dyDescent="0.2">
      <c r="A3" s="73"/>
      <c r="B3" s="74" t="s">
        <v>87</v>
      </c>
      <c r="C3" s="136" t="s">
        <v>160</v>
      </c>
      <c r="D3" s="136" t="s">
        <v>186</v>
      </c>
    </row>
    <row r="4" spans="1:4" s="75" customFormat="1" ht="15" x14ac:dyDescent="0.25">
      <c r="A4" s="64" t="s">
        <v>88</v>
      </c>
      <c r="B4" s="76"/>
      <c r="C4" s="77"/>
      <c r="D4" s="77"/>
    </row>
    <row r="5" spans="1:4" ht="21.95" customHeight="1" x14ac:dyDescent="0.25">
      <c r="A5" s="64"/>
      <c r="B5" s="68" t="s">
        <v>165</v>
      </c>
      <c r="C5" s="38">
        <v>853</v>
      </c>
      <c r="D5" s="38">
        <v>853</v>
      </c>
    </row>
    <row r="6" spans="1:4" ht="21.95" customHeight="1" x14ac:dyDescent="0.25">
      <c r="A6" s="64"/>
      <c r="B6" s="68" t="s">
        <v>166</v>
      </c>
      <c r="C6" s="38">
        <v>1016</v>
      </c>
      <c r="D6" s="38">
        <v>1016</v>
      </c>
    </row>
    <row r="7" spans="1:4" ht="21.95" customHeight="1" x14ac:dyDescent="0.25">
      <c r="A7" s="64"/>
      <c r="B7" s="68" t="s">
        <v>167</v>
      </c>
      <c r="C7" s="38">
        <v>635</v>
      </c>
      <c r="D7" s="38">
        <v>635</v>
      </c>
    </row>
    <row r="8" spans="1:4" ht="21.95" customHeight="1" x14ac:dyDescent="0.25">
      <c r="A8" s="64"/>
      <c r="B8" s="68" t="s">
        <v>168</v>
      </c>
      <c r="C8" s="38">
        <v>1121</v>
      </c>
      <c r="D8" s="38">
        <v>1121</v>
      </c>
    </row>
    <row r="9" spans="1:4" ht="21.95" customHeight="1" x14ac:dyDescent="0.25">
      <c r="A9" s="64"/>
      <c r="B9" s="68" t="s">
        <v>171</v>
      </c>
      <c r="C9" s="38">
        <v>500</v>
      </c>
      <c r="D9" s="38">
        <v>500</v>
      </c>
    </row>
    <row r="10" spans="1:4" ht="21.95" customHeight="1" x14ac:dyDescent="0.25">
      <c r="A10" s="64"/>
      <c r="B10" s="68" t="s">
        <v>170</v>
      </c>
      <c r="C10" s="38">
        <v>199</v>
      </c>
      <c r="D10" s="38">
        <v>199</v>
      </c>
    </row>
    <row r="11" spans="1:4" ht="21.95" customHeight="1" x14ac:dyDescent="0.25">
      <c r="A11" s="64"/>
      <c r="B11" s="65" t="s">
        <v>169</v>
      </c>
      <c r="C11" s="26">
        <v>25</v>
      </c>
      <c r="D11" s="26">
        <v>25</v>
      </c>
    </row>
    <row r="12" spans="1:4" ht="21.95" customHeight="1" x14ac:dyDescent="0.25">
      <c r="A12" s="64"/>
      <c r="B12" s="65" t="s">
        <v>216</v>
      </c>
      <c r="C12" s="26"/>
      <c r="D12" s="26">
        <v>170</v>
      </c>
    </row>
    <row r="13" spans="1:4" ht="21.95" customHeight="1" x14ac:dyDescent="0.25">
      <c r="A13" s="64"/>
      <c r="B13" s="65" t="s">
        <v>217</v>
      </c>
      <c r="C13" s="26"/>
      <c r="D13" s="26">
        <v>120</v>
      </c>
    </row>
    <row r="14" spans="1:4" ht="20.25" customHeight="1" x14ac:dyDescent="0.25">
      <c r="A14" s="64"/>
      <c r="B14" s="65" t="s">
        <v>202</v>
      </c>
      <c r="C14" s="26"/>
      <c r="D14" s="26">
        <v>2200</v>
      </c>
    </row>
    <row r="15" spans="1:4" s="32" customFormat="1" ht="21.95" customHeight="1" x14ac:dyDescent="0.25">
      <c r="A15" s="66"/>
      <c r="B15" s="121" t="s">
        <v>2</v>
      </c>
      <c r="C15" s="119">
        <f>SUM(C5:C14)</f>
        <v>4349</v>
      </c>
      <c r="D15" s="119">
        <f>SUM(D5:D14)</f>
        <v>6839</v>
      </c>
    </row>
    <row r="16" spans="1:4" ht="21.95" customHeight="1" x14ac:dyDescent="0.25">
      <c r="A16" s="67" t="s">
        <v>21</v>
      </c>
      <c r="B16" s="67"/>
      <c r="C16" s="2"/>
      <c r="D16" s="2"/>
    </row>
    <row r="17" spans="1:4" ht="21.95" customHeight="1" x14ac:dyDescent="0.25">
      <c r="A17" s="67"/>
      <c r="B17" s="68" t="s">
        <v>138</v>
      </c>
      <c r="C17" s="38">
        <v>3820</v>
      </c>
      <c r="D17" s="38">
        <v>4840</v>
      </c>
    </row>
    <row r="18" spans="1:4" ht="21.95" customHeight="1" x14ac:dyDescent="0.25">
      <c r="A18" s="67"/>
      <c r="B18" s="68" t="s">
        <v>201</v>
      </c>
      <c r="C18" s="38">
        <v>0</v>
      </c>
      <c r="D18" s="38">
        <v>66</v>
      </c>
    </row>
    <row r="19" spans="1:4" ht="21.95" customHeight="1" x14ac:dyDescent="0.25">
      <c r="A19" s="69"/>
      <c r="B19" s="122" t="s">
        <v>2</v>
      </c>
      <c r="C19" s="123">
        <f>SUM(C17:C17)</f>
        <v>3820</v>
      </c>
      <c r="D19" s="123">
        <f>SUM(D17:D18)</f>
        <v>4906</v>
      </c>
    </row>
    <row r="20" spans="1:4" s="32" customFormat="1" ht="21.95" customHeight="1" x14ac:dyDescent="0.25">
      <c r="A20" s="191" t="s">
        <v>83</v>
      </c>
      <c r="B20" s="192"/>
      <c r="C20" s="118"/>
      <c r="D20" s="118"/>
    </row>
    <row r="21" spans="1:4" ht="21.95" customHeight="1" x14ac:dyDescent="0.25">
      <c r="A21" s="66"/>
      <c r="B21" s="67" t="s">
        <v>159</v>
      </c>
      <c r="C21" s="33">
        <v>1200</v>
      </c>
      <c r="D21" s="33">
        <v>1200</v>
      </c>
    </row>
    <row r="22" spans="1:4" ht="21.95" customHeight="1" x14ac:dyDescent="0.25">
      <c r="A22" s="66"/>
      <c r="B22" s="135" t="s">
        <v>188</v>
      </c>
      <c r="C22" s="118">
        <v>0</v>
      </c>
      <c r="D22" s="118">
        <v>22</v>
      </c>
    </row>
    <row r="23" spans="1:4" ht="21.95" customHeight="1" x14ac:dyDescent="0.25">
      <c r="A23" s="66"/>
      <c r="B23" s="120" t="s">
        <v>2</v>
      </c>
      <c r="C23" s="119">
        <f>SUM(C21:C22)</f>
        <v>1200</v>
      </c>
      <c r="D23" s="119">
        <f>SUM(D21:D22)</f>
        <v>1222</v>
      </c>
    </row>
    <row r="24" spans="1:4" ht="21.95" customHeight="1" x14ac:dyDescent="0.25">
      <c r="A24" s="72" t="s">
        <v>89</v>
      </c>
      <c r="B24" s="70"/>
      <c r="C24" s="40">
        <f>SUM(C15,C19)</f>
        <v>8169</v>
      </c>
      <c r="D24" s="40">
        <f>SUM(D15,D19)</f>
        <v>11745</v>
      </c>
    </row>
    <row r="25" spans="1:4" s="37" customFormat="1" ht="19.5" customHeight="1" x14ac:dyDescent="0.25">
      <c r="A25" s="70" t="s">
        <v>90</v>
      </c>
      <c r="B25" s="72"/>
      <c r="C25" s="40">
        <f>SUM(C23:C24)</f>
        <v>9369</v>
      </c>
      <c r="D25" s="40">
        <f>SUM(D23:D24)</f>
        <v>12967</v>
      </c>
    </row>
    <row r="26" spans="1:4" ht="21.95" customHeight="1" x14ac:dyDescent="0.2">
      <c r="C26"/>
      <c r="D26" s="3"/>
    </row>
    <row r="27" spans="1:4" ht="21.95" customHeight="1" x14ac:dyDescent="0.2">
      <c r="D27" s="3"/>
    </row>
  </sheetData>
  <mergeCells count="3">
    <mergeCell ref="A20:B20"/>
    <mergeCell ref="A1:D1"/>
    <mergeCell ref="A2:D2"/>
  </mergeCells>
  <phoneticPr fontId="11" type="noConversion"/>
  <pageMargins left="0.7" right="0.7" top="0.75" bottom="0.75" header="0.3" footer="0.3"/>
  <pageSetup paperSize="9" scale="96" orientation="portrait" horizontalDpi="300" verticalDpi="300" r:id="rId1"/>
  <headerFooter>
    <oddHeader xml:space="preserve">&amp;L4. melléklet a 2/2017.(II.27.) önk.rendelethez, ezer Ft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Layout" workbookViewId="0">
      <selection activeCell="A10" sqref="A10"/>
    </sheetView>
  </sheetViews>
  <sheetFormatPr defaultRowHeight="12.75" x14ac:dyDescent="0.2"/>
  <cols>
    <col min="1" max="1" width="47" style="7" customWidth="1"/>
    <col min="2" max="2" width="12.140625" customWidth="1"/>
    <col min="3" max="3" width="12.28515625" customWidth="1"/>
    <col min="4" max="4" width="37" style="7" customWidth="1"/>
    <col min="5" max="5" width="12.5703125" customWidth="1"/>
    <col min="6" max="6" width="12" customWidth="1"/>
  </cols>
  <sheetData>
    <row r="1" spans="1:6" ht="15.75" x14ac:dyDescent="0.25">
      <c r="A1" s="196" t="s">
        <v>161</v>
      </c>
      <c r="B1" s="196"/>
      <c r="C1" s="196"/>
      <c r="D1" s="196"/>
      <c r="E1" s="196"/>
      <c r="F1" s="196"/>
    </row>
    <row r="2" spans="1:6" ht="18.75" x14ac:dyDescent="0.3">
      <c r="A2" s="197" t="s">
        <v>203</v>
      </c>
      <c r="B2" s="197"/>
      <c r="C2" s="197"/>
      <c r="D2" s="197"/>
      <c r="E2" s="197"/>
      <c r="F2" s="197"/>
    </row>
    <row r="3" spans="1:6" ht="18.75" x14ac:dyDescent="0.3">
      <c r="A3" s="198"/>
      <c r="B3" s="198"/>
      <c r="C3" s="198"/>
      <c r="D3" s="198"/>
      <c r="E3" s="198"/>
      <c r="F3" s="198"/>
    </row>
    <row r="4" spans="1:6" ht="27" customHeight="1" x14ac:dyDescent="0.2">
      <c r="A4" s="39" t="s">
        <v>43</v>
      </c>
      <c r="B4" s="136" t="s">
        <v>160</v>
      </c>
      <c r="C4" s="136" t="s">
        <v>186</v>
      </c>
      <c r="D4" s="39" t="s">
        <v>14</v>
      </c>
      <c r="E4" s="136" t="s">
        <v>160</v>
      </c>
      <c r="F4" s="136" t="s">
        <v>186</v>
      </c>
    </row>
    <row r="5" spans="1:6" s="92" customFormat="1" ht="24" customHeight="1" x14ac:dyDescent="0.2">
      <c r="A5" s="93" t="s">
        <v>190</v>
      </c>
      <c r="B5" s="94">
        <v>87184</v>
      </c>
      <c r="C5" s="94">
        <v>90890</v>
      </c>
      <c r="D5" s="93" t="s">
        <v>199</v>
      </c>
      <c r="E5" s="94">
        <v>73845</v>
      </c>
      <c r="F5" s="94">
        <v>74439</v>
      </c>
    </row>
    <row r="6" spans="1:6" s="92" customFormat="1" ht="18" customHeight="1" x14ac:dyDescent="0.2">
      <c r="A6" s="93" t="s">
        <v>95</v>
      </c>
      <c r="B6" s="94">
        <v>39340</v>
      </c>
      <c r="C6" s="94">
        <v>46238</v>
      </c>
      <c r="D6" s="93" t="s">
        <v>198</v>
      </c>
      <c r="E6" s="94">
        <v>12078</v>
      </c>
      <c r="F6" s="94">
        <v>12348</v>
      </c>
    </row>
    <row r="7" spans="1:6" s="92" customFormat="1" ht="18" customHeight="1" x14ac:dyDescent="0.2">
      <c r="A7" s="93" t="s">
        <v>96</v>
      </c>
      <c r="B7" s="94">
        <v>8097</v>
      </c>
      <c r="C7" s="94">
        <v>13112</v>
      </c>
      <c r="D7" s="93" t="s">
        <v>200</v>
      </c>
      <c r="E7" s="94">
        <v>44206</v>
      </c>
      <c r="F7" s="94">
        <v>47500</v>
      </c>
    </row>
    <row r="8" spans="1:6" s="92" customFormat="1" ht="18.75" customHeight="1" x14ac:dyDescent="0.2">
      <c r="A8" s="93" t="s">
        <v>98</v>
      </c>
      <c r="B8" s="94">
        <v>1000</v>
      </c>
      <c r="C8" s="94">
        <v>1136</v>
      </c>
      <c r="D8" s="93" t="s">
        <v>101</v>
      </c>
      <c r="E8" s="94">
        <v>1879</v>
      </c>
      <c r="F8" s="94">
        <v>3319</v>
      </c>
    </row>
    <row r="9" spans="1:6" s="92" customFormat="1" ht="20.25" customHeight="1" x14ac:dyDescent="0.2">
      <c r="A9" s="93" t="s">
        <v>100</v>
      </c>
      <c r="B9" s="94">
        <v>11029</v>
      </c>
      <c r="C9" s="94">
        <v>7504</v>
      </c>
      <c r="D9" s="93" t="s">
        <v>102</v>
      </c>
      <c r="E9" s="94">
        <v>14642</v>
      </c>
      <c r="F9" s="94">
        <v>21212</v>
      </c>
    </row>
    <row r="10" spans="1:6" s="92" customFormat="1" ht="21.95" customHeight="1" x14ac:dyDescent="0.25">
      <c r="A10" s="95"/>
      <c r="B10" s="96"/>
      <c r="C10" s="96"/>
      <c r="D10" s="93" t="s">
        <v>189</v>
      </c>
      <c r="E10" s="94">
        <v>0</v>
      </c>
      <c r="F10" s="94">
        <v>62</v>
      </c>
    </row>
    <row r="11" spans="1:6" s="92" customFormat="1" ht="16.5" customHeight="1" x14ac:dyDescent="0.25">
      <c r="A11" s="93"/>
      <c r="B11" s="94"/>
      <c r="C11" s="94"/>
      <c r="D11" s="93"/>
      <c r="E11" s="94"/>
      <c r="F11" s="96"/>
    </row>
    <row r="12" spans="1:6" s="92" customFormat="1" ht="25.5" customHeight="1" x14ac:dyDescent="0.25">
      <c r="A12" s="89" t="s">
        <v>191</v>
      </c>
      <c r="B12" s="97">
        <f>SUM(B5:B11)</f>
        <v>146650</v>
      </c>
      <c r="C12" s="97">
        <f>SUM(C5:C11)</f>
        <v>158880</v>
      </c>
      <c r="D12" s="89" t="s">
        <v>193</v>
      </c>
      <c r="E12" s="97">
        <f>SUM(E5:E11)</f>
        <v>146650</v>
      </c>
      <c r="F12" s="97">
        <f>SUM(F5:F11)</f>
        <v>158880</v>
      </c>
    </row>
    <row r="13" spans="1:6" s="92" customFormat="1" ht="18" customHeight="1" x14ac:dyDescent="0.25">
      <c r="A13" s="89"/>
      <c r="B13" s="97"/>
      <c r="C13" s="97"/>
      <c r="D13" s="89"/>
      <c r="E13" s="98"/>
      <c r="F13" s="97"/>
    </row>
    <row r="14" spans="1:6" s="92" customFormat="1" ht="24.75" customHeight="1" x14ac:dyDescent="0.2">
      <c r="A14" s="93" t="s">
        <v>192</v>
      </c>
      <c r="B14" s="94"/>
      <c r="C14" s="94"/>
      <c r="D14" s="93" t="s">
        <v>103</v>
      </c>
      <c r="E14" s="94">
        <v>4349</v>
      </c>
      <c r="F14" s="94">
        <v>6839</v>
      </c>
    </row>
    <row r="15" spans="1:6" s="92" customFormat="1" ht="21.95" customHeight="1" x14ac:dyDescent="0.2">
      <c r="A15" s="93" t="s">
        <v>97</v>
      </c>
      <c r="B15" s="94"/>
      <c r="C15" s="94"/>
      <c r="D15" s="93" t="s">
        <v>104</v>
      </c>
      <c r="E15" s="94">
        <v>3820</v>
      </c>
      <c r="F15" s="94">
        <v>4906</v>
      </c>
    </row>
    <row r="16" spans="1:6" s="92" customFormat="1" ht="21.75" customHeight="1" x14ac:dyDescent="0.2">
      <c r="A16" s="93" t="s">
        <v>99</v>
      </c>
      <c r="B16" s="94">
        <v>300</v>
      </c>
      <c r="C16" s="94">
        <v>300</v>
      </c>
      <c r="D16" s="93" t="s">
        <v>105</v>
      </c>
      <c r="E16" s="94">
        <v>1200</v>
      </c>
      <c r="F16" s="94">
        <v>1222</v>
      </c>
    </row>
    <row r="17" spans="1:6" s="92" customFormat="1" ht="21.75" customHeight="1" x14ac:dyDescent="0.2">
      <c r="A17" s="93" t="s">
        <v>100</v>
      </c>
      <c r="B17" s="94">
        <v>9069</v>
      </c>
      <c r="C17" s="94">
        <v>12667</v>
      </c>
      <c r="D17" s="93" t="s">
        <v>189</v>
      </c>
      <c r="E17" s="94">
        <v>0</v>
      </c>
      <c r="F17" s="94">
        <v>0</v>
      </c>
    </row>
    <row r="18" spans="1:6" s="92" customFormat="1" ht="21.95" customHeight="1" x14ac:dyDescent="0.25">
      <c r="A18" s="89" t="s">
        <v>194</v>
      </c>
      <c r="B18" s="97">
        <f>SUM(B14:B17)</f>
        <v>9369</v>
      </c>
      <c r="C18" s="97">
        <f>SUM(C14:C17)</f>
        <v>12967</v>
      </c>
      <c r="D18" s="89" t="s">
        <v>195</v>
      </c>
      <c r="E18" s="97">
        <f>SUM(E14:E17)</f>
        <v>9369</v>
      </c>
      <c r="F18" s="97">
        <f>SUM(F14:F17)</f>
        <v>12967</v>
      </c>
    </row>
    <row r="19" spans="1:6" s="92" customFormat="1" ht="21.95" customHeight="1" x14ac:dyDescent="0.25">
      <c r="A19" s="137"/>
      <c r="B19" s="138"/>
      <c r="C19" s="138"/>
      <c r="D19" s="137"/>
      <c r="E19" s="138"/>
      <c r="F19" s="138"/>
    </row>
    <row r="20" spans="1:6" s="92" customFormat="1" ht="23.25" customHeight="1" x14ac:dyDescent="0.25">
      <c r="A20" s="89" t="s">
        <v>196</v>
      </c>
      <c r="B20" s="97">
        <f>SUM(B18,B12)</f>
        <v>156019</v>
      </c>
      <c r="C20" s="97">
        <f>SUM(C18,C12)</f>
        <v>171847</v>
      </c>
      <c r="D20" s="89" t="s">
        <v>197</v>
      </c>
      <c r="E20" s="97">
        <f>SUM(E18+E12)</f>
        <v>156019</v>
      </c>
      <c r="F20" s="97">
        <f>SUM(F18+F12)</f>
        <v>171847</v>
      </c>
    </row>
    <row r="21" spans="1:6" ht="30.75" customHeight="1" x14ac:dyDescent="0.2"/>
  </sheetData>
  <mergeCells count="3">
    <mergeCell ref="A1:F1"/>
    <mergeCell ref="A2:F2"/>
    <mergeCell ref="A3:F3"/>
  </mergeCells>
  <phoneticPr fontId="11" type="noConversion"/>
  <pageMargins left="0.7" right="0.7" top="0.75" bottom="0.75" header="0.3" footer="0.3"/>
  <pageSetup paperSize="9" orientation="landscape" r:id="rId1"/>
  <headerFooter>
    <oddHeader>&amp;L5. melléklet a 2/2017.(II.27.) önk. rendelethez, ezer 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Layout" workbookViewId="0">
      <selection activeCell="A9" sqref="A9"/>
    </sheetView>
  </sheetViews>
  <sheetFormatPr defaultRowHeight="12.75" x14ac:dyDescent="0.2"/>
  <cols>
    <col min="1" max="1" width="45.140625" customWidth="1"/>
    <col min="2" max="3" width="7.42578125" customWidth="1"/>
    <col min="5" max="5" width="3" customWidth="1"/>
    <col min="6" max="6" width="14.140625" customWidth="1"/>
  </cols>
  <sheetData>
    <row r="1" spans="1:6" ht="34.5" customHeight="1" x14ac:dyDescent="0.25">
      <c r="A1" s="199" t="s">
        <v>161</v>
      </c>
      <c r="B1" s="200"/>
      <c r="C1" s="200"/>
      <c r="D1" s="200"/>
      <c r="E1" s="200"/>
      <c r="F1" s="201"/>
    </row>
    <row r="2" spans="1:6" ht="46.5" customHeight="1" x14ac:dyDescent="0.25">
      <c r="A2" s="202" t="s">
        <v>218</v>
      </c>
      <c r="B2" s="203"/>
      <c r="C2" s="203"/>
      <c r="D2" s="203"/>
      <c r="E2" s="203"/>
      <c r="F2" s="204"/>
    </row>
    <row r="3" spans="1:6" x14ac:dyDescent="0.2">
      <c r="A3" s="145"/>
      <c r="B3" s="205" t="s">
        <v>186</v>
      </c>
      <c r="C3" s="206"/>
      <c r="D3" s="207"/>
      <c r="E3" s="207"/>
      <c r="F3" s="208"/>
    </row>
    <row r="4" spans="1:6" x14ac:dyDescent="0.2">
      <c r="A4" s="146" t="s">
        <v>219</v>
      </c>
      <c r="B4" s="209" t="s">
        <v>220</v>
      </c>
      <c r="C4" s="210"/>
      <c r="D4" s="209" t="s">
        <v>221</v>
      </c>
      <c r="E4" s="210"/>
      <c r="F4" s="146" t="s">
        <v>222</v>
      </c>
    </row>
    <row r="5" spans="1:6" ht="30" customHeight="1" x14ac:dyDescent="0.2">
      <c r="A5" s="147" t="s">
        <v>223</v>
      </c>
      <c r="B5" s="211"/>
      <c r="C5" s="212"/>
      <c r="D5" s="211"/>
      <c r="E5" s="212"/>
      <c r="F5" s="148"/>
    </row>
    <row r="6" spans="1:6" ht="30" customHeight="1" x14ac:dyDescent="0.2">
      <c r="A6" s="149" t="s">
        <v>224</v>
      </c>
      <c r="B6" s="211">
        <v>1</v>
      </c>
      <c r="C6" s="212"/>
      <c r="D6" s="211"/>
      <c r="E6" s="212"/>
      <c r="F6" s="150">
        <f>SUM(B6:E6)</f>
        <v>1</v>
      </c>
    </row>
    <row r="7" spans="1:6" ht="30" customHeight="1" x14ac:dyDescent="0.2">
      <c r="A7" s="149" t="s">
        <v>225</v>
      </c>
      <c r="B7" s="211">
        <v>1</v>
      </c>
      <c r="C7" s="212"/>
      <c r="D7" s="211"/>
      <c r="E7" s="212"/>
      <c r="F7" s="150">
        <f>SUM(B7:E7)</f>
        <v>1</v>
      </c>
    </row>
    <row r="8" spans="1:6" ht="30" customHeight="1" x14ac:dyDescent="0.2">
      <c r="A8" s="149" t="s">
        <v>226</v>
      </c>
      <c r="B8" s="211">
        <v>1</v>
      </c>
      <c r="C8" s="212"/>
      <c r="D8" s="211"/>
      <c r="E8" s="212"/>
      <c r="F8" s="150">
        <f>SUM(B8:E8)</f>
        <v>1</v>
      </c>
    </row>
    <row r="9" spans="1:6" ht="30" customHeight="1" x14ac:dyDescent="0.2">
      <c r="A9" s="149" t="s">
        <v>227</v>
      </c>
      <c r="B9" s="211">
        <v>1</v>
      </c>
      <c r="C9" s="212"/>
      <c r="D9" s="211"/>
      <c r="E9" s="212"/>
      <c r="F9" s="150">
        <f>SUM(B9:E9)</f>
        <v>1</v>
      </c>
    </row>
    <row r="10" spans="1:6" ht="30" customHeight="1" x14ac:dyDescent="0.2">
      <c r="A10" s="149" t="s">
        <v>228</v>
      </c>
      <c r="B10" s="211">
        <v>0</v>
      </c>
      <c r="C10" s="212"/>
      <c r="D10" s="211"/>
      <c r="E10" s="212"/>
      <c r="F10" s="150">
        <f>SUM(B10:E10)</f>
        <v>0</v>
      </c>
    </row>
    <row r="11" spans="1:6" ht="30" customHeight="1" x14ac:dyDescent="0.2">
      <c r="A11" s="151" t="s">
        <v>229</v>
      </c>
      <c r="B11" s="209">
        <f>SUM(B6:C10)</f>
        <v>4</v>
      </c>
      <c r="C11" s="210"/>
      <c r="D11" s="209"/>
      <c r="E11" s="210"/>
      <c r="F11" s="150">
        <f>SUM(F6:F10)</f>
        <v>4</v>
      </c>
    </row>
    <row r="12" spans="1:6" ht="30" customHeight="1" x14ac:dyDescent="0.2">
      <c r="A12" s="151" t="s">
        <v>230</v>
      </c>
      <c r="B12" s="209">
        <v>52</v>
      </c>
      <c r="C12" s="210"/>
      <c r="D12" s="209"/>
      <c r="E12" s="210"/>
      <c r="F12" s="150">
        <f>SUM(B12:E12)</f>
        <v>52</v>
      </c>
    </row>
    <row r="13" spans="1:6" ht="30" customHeight="1" x14ac:dyDescent="0.2">
      <c r="A13" s="151" t="s">
        <v>231</v>
      </c>
      <c r="B13" s="209">
        <f>SUM(B11:C12)</f>
        <v>56</v>
      </c>
      <c r="C13" s="210"/>
      <c r="D13" s="209"/>
      <c r="E13" s="210"/>
      <c r="F13" s="150">
        <f>SUM(F11:F12)</f>
        <v>56</v>
      </c>
    </row>
  </sheetData>
  <mergeCells count="23">
    <mergeCell ref="B8:C8"/>
    <mergeCell ref="D8:E8"/>
    <mergeCell ref="B12:C12"/>
    <mergeCell ref="D12:E12"/>
    <mergeCell ref="B13:C13"/>
    <mergeCell ref="D13:E13"/>
    <mergeCell ref="B9:C9"/>
    <mergeCell ref="D9:E9"/>
    <mergeCell ref="B10:C10"/>
    <mergeCell ref="D10:E10"/>
    <mergeCell ref="B11:C11"/>
    <mergeCell ref="D11:E11"/>
    <mergeCell ref="B5:C5"/>
    <mergeCell ref="D5:E5"/>
    <mergeCell ref="B6:C6"/>
    <mergeCell ref="D6:E6"/>
    <mergeCell ref="B7:C7"/>
    <mergeCell ref="D7:E7"/>
    <mergeCell ref="A1:F1"/>
    <mergeCell ref="A2:F2"/>
    <mergeCell ref="B3:F3"/>
    <mergeCell ref="B4:C4"/>
    <mergeCell ref="D4:E4"/>
  </mergeCells>
  <pageMargins left="0.7" right="0.7" top="0.75" bottom="0.75" header="0.3" footer="0.3"/>
  <pageSetup paperSize="9" orientation="portrait" r:id="rId1"/>
  <headerFooter>
    <oddHeader>&amp;L6. melléklet a 2/2017.(II.27.) önk.rendelethez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Layout" workbookViewId="0">
      <selection activeCell="K23" sqref="K23"/>
    </sheetView>
  </sheetViews>
  <sheetFormatPr defaultRowHeight="12.75" x14ac:dyDescent="0.2"/>
  <cols>
    <col min="1" max="1" width="3.140625" customWidth="1"/>
    <col min="2" max="2" width="31" customWidth="1"/>
    <col min="3" max="14" width="7.42578125" customWidth="1"/>
    <col min="15" max="15" width="9.42578125" customWidth="1"/>
  </cols>
  <sheetData>
    <row r="1" spans="1:15" ht="24.75" customHeight="1" x14ac:dyDescent="0.25">
      <c r="B1" s="218" t="s">
        <v>161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15.75" x14ac:dyDescent="0.25">
      <c r="A2" s="213" t="s">
        <v>207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16.5" thickBot="1" x14ac:dyDescent="0.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39.75" customHeight="1" thickBot="1" x14ac:dyDescent="0.25">
      <c r="A4" s="100" t="s">
        <v>110</v>
      </c>
      <c r="B4" s="101" t="s">
        <v>87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1" t="s">
        <v>116</v>
      </c>
      <c r="I4" s="101" t="s">
        <v>117</v>
      </c>
      <c r="J4" s="101" t="s">
        <v>118</v>
      </c>
      <c r="K4" s="101" t="s">
        <v>119</v>
      </c>
      <c r="L4" s="101" t="s">
        <v>120</v>
      </c>
      <c r="M4" s="101" t="s">
        <v>121</v>
      </c>
      <c r="N4" s="101" t="s">
        <v>122</v>
      </c>
      <c r="O4" s="106" t="s">
        <v>123</v>
      </c>
    </row>
    <row r="5" spans="1:15" ht="13.5" thickBot="1" x14ac:dyDescent="0.25">
      <c r="A5" s="61" t="s">
        <v>124</v>
      </c>
      <c r="B5" s="215" t="s">
        <v>125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7"/>
    </row>
    <row r="6" spans="1:15" ht="24.75" customHeight="1" x14ac:dyDescent="0.2">
      <c r="A6" s="62">
        <v>2</v>
      </c>
      <c r="B6" s="53" t="s">
        <v>172</v>
      </c>
      <c r="C6" s="54">
        <v>7574</v>
      </c>
      <c r="D6" s="54">
        <v>7574</v>
      </c>
      <c r="E6" s="54">
        <v>7574</v>
      </c>
      <c r="F6" s="54">
        <v>7574</v>
      </c>
      <c r="G6" s="54">
        <v>7574</v>
      </c>
      <c r="H6" s="54">
        <v>7574</v>
      </c>
      <c r="I6" s="54">
        <v>7574</v>
      </c>
      <c r="J6" s="54">
        <v>7574</v>
      </c>
      <c r="K6" s="54">
        <v>7574</v>
      </c>
      <c r="L6" s="54">
        <v>7575</v>
      </c>
      <c r="M6" s="54">
        <v>7575</v>
      </c>
      <c r="N6" s="54">
        <v>7574</v>
      </c>
      <c r="O6" s="55">
        <f t="shared" ref="O6:O24" si="0">SUM(C6:N6)</f>
        <v>90890</v>
      </c>
    </row>
    <row r="7" spans="1:15" ht="24.75" customHeight="1" x14ac:dyDescent="0.2">
      <c r="A7" s="62">
        <v>3</v>
      </c>
      <c r="B7" s="56" t="s">
        <v>173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>
        <f t="shared" si="0"/>
        <v>0</v>
      </c>
    </row>
    <row r="8" spans="1:15" x14ac:dyDescent="0.2">
      <c r="A8" s="62">
        <v>4</v>
      </c>
      <c r="B8" s="59" t="s">
        <v>41</v>
      </c>
      <c r="C8" s="54">
        <v>500</v>
      </c>
      <c r="D8" s="54">
        <v>500</v>
      </c>
      <c r="E8" s="54">
        <v>9764</v>
      </c>
      <c r="F8" s="54">
        <v>2550</v>
      </c>
      <c r="G8" s="54">
        <v>1600</v>
      </c>
      <c r="H8" s="54">
        <v>1600</v>
      </c>
      <c r="I8" s="54">
        <v>1600</v>
      </c>
      <c r="J8" s="54">
        <v>2181</v>
      </c>
      <c r="K8" s="54">
        <v>14930</v>
      </c>
      <c r="L8" s="54">
        <v>5113</v>
      </c>
      <c r="M8" s="54">
        <v>3500</v>
      </c>
      <c r="N8" s="54">
        <v>2400</v>
      </c>
      <c r="O8" s="55">
        <f t="shared" si="0"/>
        <v>46238</v>
      </c>
    </row>
    <row r="9" spans="1:15" x14ac:dyDescent="0.2">
      <c r="A9" s="62">
        <v>5</v>
      </c>
      <c r="B9" s="59" t="s">
        <v>43</v>
      </c>
      <c r="C9" s="54">
        <v>1092</v>
      </c>
      <c r="D9" s="54">
        <v>1092</v>
      </c>
      <c r="E9" s="54">
        <v>1093</v>
      </c>
      <c r="F9" s="54">
        <v>1093</v>
      </c>
      <c r="G9" s="54">
        <v>1093</v>
      </c>
      <c r="H9" s="54">
        <v>1093</v>
      </c>
      <c r="I9" s="54">
        <v>1093</v>
      </c>
      <c r="J9" s="54">
        <v>1093</v>
      </c>
      <c r="K9" s="54">
        <v>1093</v>
      </c>
      <c r="L9" s="54">
        <v>1092</v>
      </c>
      <c r="M9" s="54">
        <v>1093</v>
      </c>
      <c r="N9" s="54">
        <v>1092</v>
      </c>
      <c r="O9" s="55">
        <f t="shared" si="0"/>
        <v>13112</v>
      </c>
    </row>
    <row r="10" spans="1:15" x14ac:dyDescent="0.2">
      <c r="A10" s="62">
        <v>6</v>
      </c>
      <c r="B10" s="59" t="s">
        <v>47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>
        <f t="shared" si="0"/>
        <v>0</v>
      </c>
    </row>
    <row r="11" spans="1:15" x14ac:dyDescent="0.2">
      <c r="A11" s="62">
        <v>7</v>
      </c>
      <c r="B11" s="59" t="s">
        <v>49</v>
      </c>
      <c r="C11" s="54">
        <v>83</v>
      </c>
      <c r="D11" s="54">
        <v>83</v>
      </c>
      <c r="E11" s="54">
        <v>83</v>
      </c>
      <c r="F11" s="54">
        <v>83</v>
      </c>
      <c r="G11" s="54">
        <v>83</v>
      </c>
      <c r="H11" s="54">
        <v>83</v>
      </c>
      <c r="I11" s="54">
        <v>84</v>
      </c>
      <c r="J11" s="54">
        <v>83</v>
      </c>
      <c r="K11" s="54">
        <v>218</v>
      </c>
      <c r="L11" s="54">
        <v>85</v>
      </c>
      <c r="M11" s="54">
        <v>84</v>
      </c>
      <c r="N11" s="54">
        <v>84</v>
      </c>
      <c r="O11" s="55">
        <f t="shared" si="0"/>
        <v>1136</v>
      </c>
    </row>
    <row r="12" spans="1:15" ht="19.5" customHeight="1" x14ac:dyDescent="0.2">
      <c r="A12" s="62">
        <v>8</v>
      </c>
      <c r="B12" s="53" t="s">
        <v>52</v>
      </c>
      <c r="C12" s="54">
        <v>25</v>
      </c>
      <c r="D12" s="54">
        <v>25</v>
      </c>
      <c r="E12" s="54">
        <v>25</v>
      </c>
      <c r="F12" s="54">
        <v>25</v>
      </c>
      <c r="G12" s="54">
        <v>25</v>
      </c>
      <c r="H12" s="54">
        <v>25</v>
      </c>
      <c r="I12" s="54">
        <v>25</v>
      </c>
      <c r="J12" s="54">
        <v>25</v>
      </c>
      <c r="K12" s="54">
        <v>25</v>
      </c>
      <c r="L12" s="54">
        <v>25</v>
      </c>
      <c r="M12" s="54">
        <v>25</v>
      </c>
      <c r="N12" s="54">
        <v>25</v>
      </c>
      <c r="O12" s="55">
        <f t="shared" si="0"/>
        <v>300</v>
      </c>
    </row>
    <row r="13" spans="1:15" ht="13.5" thickBot="1" x14ac:dyDescent="0.25">
      <c r="A13" s="62">
        <v>9</v>
      </c>
      <c r="B13" s="59" t="s">
        <v>55</v>
      </c>
      <c r="C13" s="54">
        <v>4000</v>
      </c>
      <c r="D13" s="54">
        <v>2100</v>
      </c>
      <c r="E13" s="54">
        <v>675</v>
      </c>
      <c r="F13" s="54">
        <v>1675</v>
      </c>
      <c r="G13" s="124">
        <v>1890</v>
      </c>
      <c r="H13" s="54">
        <v>2200</v>
      </c>
      <c r="I13" s="54">
        <v>2600</v>
      </c>
      <c r="J13" s="54">
        <v>250</v>
      </c>
      <c r="K13" s="54">
        <v>300</v>
      </c>
      <c r="L13" s="54">
        <v>1059</v>
      </c>
      <c r="M13" s="54">
        <v>1675</v>
      </c>
      <c r="N13" s="54">
        <v>1747</v>
      </c>
      <c r="O13" s="55">
        <f t="shared" si="0"/>
        <v>20171</v>
      </c>
    </row>
    <row r="14" spans="1:15" ht="13.5" thickBot="1" x14ac:dyDescent="0.25">
      <c r="A14" s="102">
        <v>10</v>
      </c>
      <c r="B14" s="103" t="s">
        <v>126</v>
      </c>
      <c r="C14" s="104">
        <f t="shared" ref="C14:N14" si="1">SUM(C6:C13)</f>
        <v>13274</v>
      </c>
      <c r="D14" s="104">
        <f t="shared" si="1"/>
        <v>11374</v>
      </c>
      <c r="E14" s="104">
        <f t="shared" si="1"/>
        <v>19214</v>
      </c>
      <c r="F14" s="104">
        <f t="shared" si="1"/>
        <v>13000</v>
      </c>
      <c r="G14" s="125">
        <f t="shared" si="1"/>
        <v>12265</v>
      </c>
      <c r="H14" s="104">
        <f t="shared" si="1"/>
        <v>12575</v>
      </c>
      <c r="I14" s="104">
        <f t="shared" si="1"/>
        <v>12976</v>
      </c>
      <c r="J14" s="104">
        <f t="shared" si="1"/>
        <v>11206</v>
      </c>
      <c r="K14" s="104">
        <f t="shared" si="1"/>
        <v>24140</v>
      </c>
      <c r="L14" s="104">
        <f t="shared" si="1"/>
        <v>14949</v>
      </c>
      <c r="M14" s="104">
        <f t="shared" si="1"/>
        <v>13952</v>
      </c>
      <c r="N14" s="104">
        <f t="shared" si="1"/>
        <v>12922</v>
      </c>
      <c r="O14" s="105">
        <f>SUM(C14:N14)</f>
        <v>171847</v>
      </c>
    </row>
    <row r="15" spans="1:15" ht="13.5" thickBot="1" x14ac:dyDescent="0.25">
      <c r="A15" s="61">
        <v>11</v>
      </c>
      <c r="B15" s="215" t="s">
        <v>127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7"/>
    </row>
    <row r="16" spans="1:15" x14ac:dyDescent="0.2">
      <c r="A16" s="63">
        <v>12</v>
      </c>
      <c r="B16" s="60" t="s">
        <v>128</v>
      </c>
      <c r="C16" s="57">
        <v>6203</v>
      </c>
      <c r="D16" s="57">
        <v>6203</v>
      </c>
      <c r="E16" s="57">
        <v>6204</v>
      </c>
      <c r="F16" s="57">
        <v>6204</v>
      </c>
      <c r="G16" s="57">
        <v>6203</v>
      </c>
      <c r="H16" s="57">
        <v>6203</v>
      </c>
      <c r="I16" s="57">
        <v>6204</v>
      </c>
      <c r="J16" s="57">
        <v>6203</v>
      </c>
      <c r="K16" s="57">
        <v>6204</v>
      </c>
      <c r="L16" s="57">
        <v>6203</v>
      </c>
      <c r="M16" s="57">
        <v>6203</v>
      </c>
      <c r="N16" s="57">
        <v>6202</v>
      </c>
      <c r="O16" s="58">
        <f t="shared" si="0"/>
        <v>74439</v>
      </c>
    </row>
    <row r="17" spans="1:15" ht="22.5" x14ac:dyDescent="0.2">
      <c r="A17" s="62">
        <v>13</v>
      </c>
      <c r="B17" s="53" t="s">
        <v>70</v>
      </c>
      <c r="C17" s="54">
        <v>1029</v>
      </c>
      <c r="D17" s="54">
        <v>1029</v>
      </c>
      <c r="E17" s="54">
        <v>1029</v>
      </c>
      <c r="F17" s="54">
        <v>1029</v>
      </c>
      <c r="G17" s="54">
        <v>1029</v>
      </c>
      <c r="H17" s="54">
        <v>1029</v>
      </c>
      <c r="I17" s="54">
        <v>1029</v>
      </c>
      <c r="J17" s="54">
        <v>1029</v>
      </c>
      <c r="K17" s="54">
        <v>1029</v>
      </c>
      <c r="L17" s="54">
        <v>1029</v>
      </c>
      <c r="M17" s="54">
        <v>1029</v>
      </c>
      <c r="N17" s="54">
        <v>1029</v>
      </c>
      <c r="O17" s="55">
        <f t="shared" si="0"/>
        <v>12348</v>
      </c>
    </row>
    <row r="18" spans="1:15" x14ac:dyDescent="0.2">
      <c r="A18" s="62">
        <v>14</v>
      </c>
      <c r="B18" s="59" t="s">
        <v>129</v>
      </c>
      <c r="C18" s="54">
        <v>3962</v>
      </c>
      <c r="D18" s="54">
        <v>2113</v>
      </c>
      <c r="E18" s="54">
        <v>6200</v>
      </c>
      <c r="F18" s="54">
        <v>3683</v>
      </c>
      <c r="G18" s="54">
        <v>3001</v>
      </c>
      <c r="H18" s="54">
        <v>3311</v>
      </c>
      <c r="I18" s="54">
        <v>4041</v>
      </c>
      <c r="J18" s="54">
        <v>876</v>
      </c>
      <c r="K18" s="54">
        <v>8063</v>
      </c>
      <c r="L18" s="54">
        <v>4231</v>
      </c>
      <c r="M18" s="54">
        <v>4010</v>
      </c>
      <c r="N18" s="54">
        <v>4009</v>
      </c>
      <c r="O18" s="55">
        <f t="shared" si="0"/>
        <v>47500</v>
      </c>
    </row>
    <row r="19" spans="1:15" x14ac:dyDescent="0.2">
      <c r="A19" s="62">
        <v>15</v>
      </c>
      <c r="B19" s="59" t="s">
        <v>78</v>
      </c>
      <c r="C19" s="54">
        <v>276</v>
      </c>
      <c r="D19" s="54">
        <v>276</v>
      </c>
      <c r="E19" s="54">
        <v>276</v>
      </c>
      <c r="F19" s="54">
        <v>276</v>
      </c>
      <c r="G19" s="54">
        <v>277</v>
      </c>
      <c r="H19" s="54">
        <v>277</v>
      </c>
      <c r="I19" s="54">
        <v>276</v>
      </c>
      <c r="J19" s="54">
        <v>277</v>
      </c>
      <c r="K19" s="54">
        <v>277</v>
      </c>
      <c r="L19" s="54">
        <v>277</v>
      </c>
      <c r="M19" s="54">
        <v>277</v>
      </c>
      <c r="N19" s="54">
        <v>277</v>
      </c>
      <c r="O19" s="55">
        <f t="shared" si="0"/>
        <v>3319</v>
      </c>
    </row>
    <row r="20" spans="1:15" x14ac:dyDescent="0.2">
      <c r="A20" s="62">
        <v>16</v>
      </c>
      <c r="B20" s="59" t="s">
        <v>79</v>
      </c>
      <c r="C20" s="54">
        <v>1767</v>
      </c>
      <c r="D20" s="54">
        <v>1767</v>
      </c>
      <c r="E20" s="54">
        <v>1767</v>
      </c>
      <c r="F20" s="54">
        <v>1767</v>
      </c>
      <c r="G20" s="54">
        <v>1767</v>
      </c>
      <c r="H20" s="54">
        <v>1767</v>
      </c>
      <c r="I20" s="54">
        <v>1767</v>
      </c>
      <c r="J20" s="54">
        <v>1767</v>
      </c>
      <c r="K20" s="54">
        <v>1770</v>
      </c>
      <c r="L20" s="54">
        <v>1770</v>
      </c>
      <c r="M20" s="54">
        <v>1768</v>
      </c>
      <c r="N20" s="54">
        <v>1768</v>
      </c>
      <c r="O20" s="55">
        <f t="shared" si="0"/>
        <v>21212</v>
      </c>
    </row>
    <row r="21" spans="1:15" x14ac:dyDescent="0.2">
      <c r="A21" s="62">
        <v>17</v>
      </c>
      <c r="B21" s="59" t="s">
        <v>82</v>
      </c>
      <c r="C21" s="54">
        <v>50</v>
      </c>
      <c r="D21" s="54">
        <v>0</v>
      </c>
      <c r="E21" s="54">
        <v>3150</v>
      </c>
      <c r="F21" s="54">
        <v>55</v>
      </c>
      <c r="G21" s="54"/>
      <c r="H21" s="54"/>
      <c r="I21" s="54"/>
      <c r="J21" s="54">
        <v>3394</v>
      </c>
      <c r="K21" s="54"/>
      <c r="L21" s="54"/>
      <c r="M21" s="54">
        <v>190</v>
      </c>
      <c r="N21" s="54"/>
      <c r="O21" s="55">
        <f t="shared" si="0"/>
        <v>6839</v>
      </c>
    </row>
    <row r="22" spans="1:15" x14ac:dyDescent="0.2">
      <c r="A22" s="62">
        <v>18</v>
      </c>
      <c r="B22" s="53" t="s">
        <v>21</v>
      </c>
      <c r="C22" s="54"/>
      <c r="D22" s="54"/>
      <c r="E22" s="54"/>
      <c r="F22" s="54"/>
      <c r="G22" s="54"/>
      <c r="H22" s="54"/>
      <c r="I22" s="54"/>
      <c r="J22" s="54"/>
      <c r="K22" s="54">
        <v>4906</v>
      </c>
      <c r="L22" s="54"/>
      <c r="M22" s="54"/>
      <c r="N22" s="54"/>
      <c r="O22" s="55">
        <f>SUM(C22:N22)</f>
        <v>4906</v>
      </c>
    </row>
    <row r="23" spans="1:15" x14ac:dyDescent="0.2">
      <c r="A23" s="62">
        <v>19</v>
      </c>
      <c r="B23" s="59" t="s">
        <v>130</v>
      </c>
      <c r="C23" s="54"/>
      <c r="D23" s="54">
        <v>0</v>
      </c>
      <c r="E23" s="54">
        <v>600</v>
      </c>
      <c r="F23" s="54"/>
      <c r="G23" s="54"/>
      <c r="H23" s="54"/>
      <c r="I23" s="54"/>
      <c r="J23" s="54"/>
      <c r="K23" s="54">
        <v>600</v>
      </c>
      <c r="L23" s="54">
        <v>22</v>
      </c>
      <c r="M23" s="54"/>
      <c r="N23" s="54"/>
      <c r="O23" s="55">
        <f t="shared" si="0"/>
        <v>1222</v>
      </c>
    </row>
    <row r="24" spans="1:15" ht="13.5" thickBot="1" x14ac:dyDescent="0.25">
      <c r="A24" s="62">
        <v>20</v>
      </c>
      <c r="B24" s="59" t="s">
        <v>131</v>
      </c>
      <c r="C24" s="54"/>
      <c r="D24" s="54"/>
      <c r="E24" s="54"/>
      <c r="F24" s="54"/>
      <c r="G24" s="54"/>
      <c r="H24" s="54"/>
      <c r="I24" s="54"/>
      <c r="J24" s="54"/>
      <c r="K24" s="54"/>
      <c r="L24" s="54">
        <v>62</v>
      </c>
      <c r="M24" s="54"/>
      <c r="N24" s="54"/>
      <c r="O24" s="55">
        <f t="shared" si="0"/>
        <v>62</v>
      </c>
    </row>
    <row r="25" spans="1:15" ht="13.5" thickBot="1" x14ac:dyDescent="0.25">
      <c r="A25" s="107">
        <v>21</v>
      </c>
      <c r="B25" s="103" t="s">
        <v>132</v>
      </c>
      <c r="C25" s="104">
        <f t="shared" ref="C25:N25" si="2">SUM(C16:C24)</f>
        <v>13287</v>
      </c>
      <c r="D25" s="104">
        <f t="shared" si="2"/>
        <v>11388</v>
      </c>
      <c r="E25" s="104">
        <f t="shared" si="2"/>
        <v>19226</v>
      </c>
      <c r="F25" s="104">
        <f t="shared" si="2"/>
        <v>13014</v>
      </c>
      <c r="G25" s="104">
        <f t="shared" si="2"/>
        <v>12277</v>
      </c>
      <c r="H25" s="104">
        <f t="shared" si="2"/>
        <v>12587</v>
      </c>
      <c r="I25" s="104">
        <f t="shared" si="2"/>
        <v>13317</v>
      </c>
      <c r="J25" s="104">
        <f t="shared" si="2"/>
        <v>13546</v>
      </c>
      <c r="K25" s="104">
        <f t="shared" si="2"/>
        <v>22849</v>
      </c>
      <c r="L25" s="104">
        <f t="shared" si="2"/>
        <v>13594</v>
      </c>
      <c r="M25" s="104">
        <f t="shared" si="2"/>
        <v>13477</v>
      </c>
      <c r="N25" s="104">
        <f t="shared" si="2"/>
        <v>13285</v>
      </c>
      <c r="O25" s="105">
        <f>SUM(O16:O24)</f>
        <v>171847</v>
      </c>
    </row>
  </sheetData>
  <mergeCells count="4">
    <mergeCell ref="A2:O2"/>
    <mergeCell ref="B5:O5"/>
    <mergeCell ref="B15:O15"/>
    <mergeCell ref="B1:O1"/>
  </mergeCells>
  <phoneticPr fontId="11" type="noConversion"/>
  <pageMargins left="0.56999999999999995" right="0.75" top="1" bottom="1" header="0.5" footer="0.5"/>
  <pageSetup paperSize="9" orientation="landscape" r:id="rId1"/>
  <headerFooter alignWithMargins="0">
    <oddHeader>&amp;L7.melléklet a 2/2017.(II.27.) önk.rendelethez ezer Ft.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view="pageLayout" workbookViewId="0">
      <selection activeCell="E9" sqref="E9"/>
    </sheetView>
  </sheetViews>
  <sheetFormatPr defaultRowHeight="12.75" x14ac:dyDescent="0.2"/>
  <cols>
    <col min="2" max="2" width="49.5703125" customWidth="1"/>
    <col min="3" max="4" width="12.5703125" customWidth="1"/>
  </cols>
  <sheetData>
    <row r="1" spans="1:4" ht="16.5" x14ac:dyDescent="0.25">
      <c r="A1" s="220" t="s">
        <v>174</v>
      </c>
      <c r="B1" s="221"/>
      <c r="C1" s="221"/>
      <c r="D1" s="222"/>
    </row>
    <row r="2" spans="1:4" ht="16.5" x14ac:dyDescent="0.25">
      <c r="A2" s="220" t="s">
        <v>208</v>
      </c>
      <c r="B2" s="221"/>
      <c r="C2" s="221"/>
      <c r="D2" s="222"/>
    </row>
    <row r="3" spans="1:4" ht="30" customHeight="1" x14ac:dyDescent="0.2">
      <c r="A3" s="139" t="s">
        <v>133</v>
      </c>
      <c r="B3" s="139" t="s">
        <v>134</v>
      </c>
      <c r="C3" s="140" t="s">
        <v>160</v>
      </c>
      <c r="D3" s="140" t="s">
        <v>186</v>
      </c>
    </row>
    <row r="4" spans="1:4" x14ac:dyDescent="0.2">
      <c r="A4" s="1" t="s">
        <v>124</v>
      </c>
      <c r="B4" s="1"/>
      <c r="C4" s="1"/>
      <c r="D4" s="1"/>
    </row>
    <row r="5" spans="1:4" x14ac:dyDescent="0.2">
      <c r="A5" s="1"/>
      <c r="B5" s="41" t="s">
        <v>135</v>
      </c>
      <c r="C5" s="41">
        <v>0</v>
      </c>
      <c r="D5" s="41">
        <v>0</v>
      </c>
    </row>
    <row r="6" spans="1:4" x14ac:dyDescent="0.2">
      <c r="A6" s="1"/>
      <c r="B6" s="1"/>
      <c r="C6" s="1"/>
    </row>
    <row r="7" spans="1:4" ht="18.75" customHeight="1" x14ac:dyDescent="0.2">
      <c r="A7" s="219" t="s">
        <v>175</v>
      </c>
      <c r="B7" s="219"/>
      <c r="C7" s="219"/>
    </row>
    <row r="8" spans="1:4" x14ac:dyDescent="0.2">
      <c r="A8" s="1"/>
      <c r="B8" s="1"/>
      <c r="C8" s="1"/>
      <c r="D8" s="1"/>
    </row>
    <row r="9" spans="1:4" x14ac:dyDescent="0.2">
      <c r="A9" s="1" t="s">
        <v>124</v>
      </c>
      <c r="B9" s="1" t="s">
        <v>136</v>
      </c>
      <c r="C9" s="1">
        <v>1039</v>
      </c>
      <c r="D9" s="1">
        <v>6507</v>
      </c>
    </row>
    <row r="10" spans="1:4" x14ac:dyDescent="0.2">
      <c r="A10" s="1"/>
      <c r="B10" s="1"/>
      <c r="C10" s="1"/>
      <c r="D10" s="1"/>
    </row>
    <row r="11" spans="1:4" x14ac:dyDescent="0.2">
      <c r="A11" s="1"/>
      <c r="B11" s="41" t="s">
        <v>135</v>
      </c>
      <c r="C11" s="41">
        <f>SUM(C9:C10)</f>
        <v>1039</v>
      </c>
      <c r="D11" s="41">
        <f>SUM(D9:D10)</f>
        <v>6507</v>
      </c>
    </row>
    <row r="12" spans="1:4" x14ac:dyDescent="0.2">
      <c r="A12" s="1"/>
      <c r="B12" s="24"/>
      <c r="C12" s="24"/>
      <c r="D12" s="24"/>
    </row>
    <row r="13" spans="1:4" x14ac:dyDescent="0.2">
      <c r="A13" s="1"/>
      <c r="B13" s="1"/>
      <c r="C13" s="1"/>
      <c r="D13" s="1"/>
    </row>
    <row r="14" spans="1:4" x14ac:dyDescent="0.2">
      <c r="A14" s="1"/>
      <c r="B14" s="1"/>
      <c r="C14" s="1"/>
      <c r="D14" s="1"/>
    </row>
    <row r="15" spans="1:4" x14ac:dyDescent="0.2">
      <c r="A15" s="1"/>
      <c r="B15" s="1"/>
      <c r="C15" s="1"/>
      <c r="D15" s="1"/>
    </row>
    <row r="16" spans="1:4" x14ac:dyDescent="0.2">
      <c r="A16" s="1"/>
      <c r="B16" s="1"/>
      <c r="C16" s="1"/>
      <c r="D16" s="1"/>
    </row>
  </sheetData>
  <mergeCells count="3">
    <mergeCell ref="A7:C7"/>
    <mergeCell ref="A1:D1"/>
    <mergeCell ref="A2:D2"/>
  </mergeCells>
  <phoneticPr fontId="11" type="noConversion"/>
  <pageMargins left="0.75" right="0.75" top="1" bottom="1" header="0.5" footer="0.5"/>
  <pageSetup paperSize="9" orientation="portrait" r:id="rId1"/>
  <headerFooter alignWithMargins="0">
    <oddHeader>&amp;L8.melléklet a 2/2017.(II.27.) önk.rendelethez  ezer Ft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Bevétel</vt:lpstr>
      <vt:lpstr>Kiadás2</vt:lpstr>
      <vt:lpstr>Átadott pénz</vt:lpstr>
      <vt:lpstr>Felhalmozási kiadások</vt:lpstr>
      <vt:lpstr>Mérleg</vt:lpstr>
      <vt:lpstr>Létszám</vt:lpstr>
      <vt:lpstr>Előir.felh.ütemterv</vt:lpstr>
      <vt:lpstr>Tartalék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karsai.anita</dc:creator>
  <cp:lastModifiedBy>Windows-felhasználó</cp:lastModifiedBy>
  <cp:lastPrinted>2017-03-14T07:07:14Z</cp:lastPrinted>
  <dcterms:created xsi:type="dcterms:W3CDTF">2005-02-03T09:30:35Z</dcterms:created>
  <dcterms:modified xsi:type="dcterms:W3CDTF">2017-03-14T07:08:08Z</dcterms:modified>
</cp:coreProperties>
</file>