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GYG2020\06.29\"/>
    </mc:Choice>
  </mc:AlternateContent>
  <xr:revisionPtr revIDLastSave="0" documentId="8_{D726EE31-7E9A-48AA-AAE3-5015EF233723}" xr6:coauthVersionLast="45" xr6:coauthVersionMax="45" xr10:uidLastSave="{00000000-0000-0000-0000-000000000000}"/>
  <bookViews>
    <workbookView xWindow="-120" yWindow="-120" windowWidth="29040" windowHeight="15840" tabRatio="855" activeTab="2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39" l="1"/>
  <c r="R97" i="39"/>
  <c r="O96" i="39"/>
  <c r="R96" i="39" s="1"/>
  <c r="R95" i="39"/>
  <c r="R94" i="39"/>
  <c r="R93" i="39"/>
  <c r="R92" i="39"/>
  <c r="R90" i="39"/>
  <c r="R89" i="39"/>
  <c r="R88" i="39"/>
  <c r="R87" i="39"/>
  <c r="R86" i="39"/>
  <c r="Q85" i="39"/>
  <c r="P85" i="39"/>
  <c r="O85" i="39"/>
  <c r="R85" i="39" s="1"/>
  <c r="R84" i="39"/>
  <c r="R83" i="39"/>
  <c r="R82" i="39"/>
  <c r="R81" i="39"/>
  <c r="Q80" i="39"/>
  <c r="P80" i="39"/>
  <c r="O80" i="39"/>
  <c r="R79" i="39"/>
  <c r="R78" i="39"/>
  <c r="R77" i="39"/>
  <c r="R76" i="39"/>
  <c r="Q75" i="39"/>
  <c r="P75" i="39"/>
  <c r="P91" i="39" s="1"/>
  <c r="P98" i="39" s="1"/>
  <c r="O75" i="39"/>
  <c r="R74" i="39"/>
  <c r="R73" i="39"/>
  <c r="R72" i="39"/>
  <c r="Q67" i="39"/>
  <c r="P67" i="39"/>
  <c r="O67" i="39"/>
  <c r="R67" i="39" s="1"/>
  <c r="R66" i="39"/>
  <c r="R65" i="39"/>
  <c r="R64" i="39"/>
  <c r="Q63" i="39"/>
  <c r="P63" i="39"/>
  <c r="O63" i="39"/>
  <c r="R62" i="39"/>
  <c r="R61" i="39"/>
  <c r="R60" i="39"/>
  <c r="R59" i="39"/>
  <c r="R58" i="39"/>
  <c r="Q57" i="39"/>
  <c r="R57" i="39" s="1"/>
  <c r="P57" i="39"/>
  <c r="O57" i="39"/>
  <c r="R56" i="39"/>
  <c r="R55" i="39"/>
  <c r="R54" i="39"/>
  <c r="R53" i="39"/>
  <c r="R52" i="39"/>
  <c r="Q50" i="39"/>
  <c r="P50" i="39"/>
  <c r="O50" i="39"/>
  <c r="R49" i="39"/>
  <c r="R48" i="39"/>
  <c r="R47" i="39"/>
  <c r="Q46" i="39"/>
  <c r="P46" i="39"/>
  <c r="R46" i="39" s="1"/>
  <c r="R45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R31" i="39"/>
  <c r="R30" i="39"/>
  <c r="R29" i="39"/>
  <c r="R28" i="39"/>
  <c r="R27" i="39"/>
  <c r="R26" i="39"/>
  <c r="R25" i="39"/>
  <c r="R24" i="39"/>
  <c r="Q23" i="39"/>
  <c r="Q34" i="39" s="1"/>
  <c r="P23" i="39"/>
  <c r="P34" i="39" s="1"/>
  <c r="R22" i="39"/>
  <c r="R21" i="39"/>
  <c r="R19" i="39"/>
  <c r="R18" i="39"/>
  <c r="R17" i="39"/>
  <c r="R16" i="39"/>
  <c r="R15" i="39"/>
  <c r="Q14" i="39"/>
  <c r="Q20" i="39" s="1"/>
  <c r="P14" i="39"/>
  <c r="R14" i="39" s="1"/>
  <c r="R13" i="39"/>
  <c r="R12" i="39"/>
  <c r="R11" i="39"/>
  <c r="R10" i="39"/>
  <c r="R9" i="39"/>
  <c r="R8" i="39"/>
  <c r="S75" i="38"/>
  <c r="S76" i="38" s="1"/>
  <c r="V130" i="38"/>
  <c r="U128" i="38"/>
  <c r="T128" i="38"/>
  <c r="S128" i="38"/>
  <c r="V127" i="38"/>
  <c r="V125" i="38"/>
  <c r="V124" i="38"/>
  <c r="V123" i="38"/>
  <c r="S121" i="38"/>
  <c r="V121" i="38" s="1"/>
  <c r="V120" i="38"/>
  <c r="V119" i="38"/>
  <c r="V118" i="38"/>
  <c r="V117" i="38"/>
  <c r="V116" i="38"/>
  <c r="U115" i="38"/>
  <c r="T115" i="38"/>
  <c r="V115" i="38" s="1"/>
  <c r="V114" i="38"/>
  <c r="V113" i="38"/>
  <c r="U112" i="38"/>
  <c r="T112" i="38"/>
  <c r="T122" i="38" s="1"/>
  <c r="T131" i="38" s="1"/>
  <c r="S112" i="38"/>
  <c r="V111" i="38"/>
  <c r="V110" i="38"/>
  <c r="V109" i="38"/>
  <c r="V108" i="38"/>
  <c r="V107" i="38"/>
  <c r="V106" i="38"/>
  <c r="U105" i="38"/>
  <c r="V105" i="38" s="1"/>
  <c r="T105" i="38"/>
  <c r="S105" i="38"/>
  <c r="V104" i="38"/>
  <c r="V103" i="38"/>
  <c r="V102" i="38"/>
  <c r="U99" i="38"/>
  <c r="T99" i="38"/>
  <c r="S99" i="38"/>
  <c r="S100" i="38" s="1"/>
  <c r="V98" i="38"/>
  <c r="V97" i="38"/>
  <c r="V96" i="38"/>
  <c r="V95" i="38"/>
  <c r="V94" i="38"/>
  <c r="V93" i="38"/>
  <c r="V92" i="38"/>
  <c r="V91" i="38"/>
  <c r="V90" i="38"/>
  <c r="U89" i="38"/>
  <c r="T89" i="38"/>
  <c r="V88" i="38"/>
  <c r="V87" i="38"/>
  <c r="V86" i="38"/>
  <c r="V85" i="38"/>
  <c r="U84" i="38"/>
  <c r="V84" i="38" s="1"/>
  <c r="T84" i="38"/>
  <c r="V83" i="38"/>
  <c r="V82" i="38"/>
  <c r="V81" i="38"/>
  <c r="V80" i="38"/>
  <c r="V79" i="38"/>
  <c r="V78" i="38"/>
  <c r="V77" i="38"/>
  <c r="U75" i="38"/>
  <c r="T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V61" i="38" s="1"/>
  <c r="T61" i="38"/>
  <c r="V60" i="38"/>
  <c r="V59" i="38"/>
  <c r="V58" i="38"/>
  <c r="V57" i="38"/>
  <c r="V56" i="38"/>
  <c r="V55" i="38"/>
  <c r="V54" i="38"/>
  <c r="V53" i="38"/>
  <c r="U51" i="38"/>
  <c r="T51" i="38"/>
  <c r="V50" i="38"/>
  <c r="V49" i="38"/>
  <c r="V48" i="38"/>
  <c r="V47" i="38"/>
  <c r="V46" i="38"/>
  <c r="U45" i="38"/>
  <c r="T45" i="38"/>
  <c r="V45" i="38" s="1"/>
  <c r="V44" i="38"/>
  <c r="V43" i="38"/>
  <c r="U42" i="38"/>
  <c r="T42" i="38"/>
  <c r="V42" i="38" s="1"/>
  <c r="V41" i="38"/>
  <c r="V40" i="38"/>
  <c r="V39" i="38"/>
  <c r="V38" i="38"/>
  <c r="V37" i="38"/>
  <c r="V36" i="38"/>
  <c r="V35" i="38"/>
  <c r="U34" i="38"/>
  <c r="T34" i="38"/>
  <c r="V34" i="38" s="1"/>
  <c r="V33" i="38"/>
  <c r="V32" i="38"/>
  <c r="U31" i="38"/>
  <c r="T31" i="38"/>
  <c r="V30" i="38"/>
  <c r="V29" i="38"/>
  <c r="V28" i="38"/>
  <c r="V27" i="38"/>
  <c r="U25" i="38"/>
  <c r="T25" i="38"/>
  <c r="V24" i="38"/>
  <c r="V23" i="38"/>
  <c r="V22" i="38"/>
  <c r="U21" i="38"/>
  <c r="T21" i="38"/>
  <c r="T26" i="38" s="1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U26" i="38" l="1"/>
  <c r="R32" i="39"/>
  <c r="P68" i="39"/>
  <c r="R50" i="39"/>
  <c r="O68" i="39"/>
  <c r="Q91" i="39"/>
  <c r="Q98" i="39" s="1"/>
  <c r="R63" i="39"/>
  <c r="R68" i="39" s="1"/>
  <c r="R80" i="39"/>
  <c r="O71" i="39"/>
  <c r="Q68" i="39"/>
  <c r="R75" i="39"/>
  <c r="T52" i="38"/>
  <c r="T101" i="38" s="1"/>
  <c r="T132" i="38" s="1"/>
  <c r="V51" i="38"/>
  <c r="T100" i="38"/>
  <c r="P71" i="39" s="1"/>
  <c r="V31" i="38"/>
  <c r="V89" i="38"/>
  <c r="V128" i="38"/>
  <c r="S122" i="38"/>
  <c r="R34" i="39"/>
  <c r="Q69" i="39"/>
  <c r="Q99" i="39" s="1"/>
  <c r="Q51" i="39"/>
  <c r="P20" i="39"/>
  <c r="R20" i="39" s="1"/>
  <c r="R23" i="39"/>
  <c r="O69" i="39"/>
  <c r="O91" i="39"/>
  <c r="O51" i="39"/>
  <c r="O70" i="39" s="1"/>
  <c r="T76" i="38"/>
  <c r="S101" i="38"/>
  <c r="V26" i="38"/>
  <c r="V25" i="38"/>
  <c r="U100" i="38"/>
  <c r="V21" i="38"/>
  <c r="V99" i="38"/>
  <c r="U122" i="38"/>
  <c r="U131" i="38" s="1"/>
  <c r="U52" i="38"/>
  <c r="V112" i="38"/>
  <c r="N97" i="39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5" i="39" s="1"/>
  <c r="N84" i="39"/>
  <c r="N83" i="39"/>
  <c r="N82" i="39"/>
  <c r="N81" i="39"/>
  <c r="M80" i="39"/>
  <c r="L80" i="39"/>
  <c r="K80" i="39"/>
  <c r="N79" i="39"/>
  <c r="N78" i="39"/>
  <c r="N77" i="39"/>
  <c r="N76" i="39"/>
  <c r="M75" i="39"/>
  <c r="L75" i="39"/>
  <c r="K75" i="39"/>
  <c r="N74" i="39"/>
  <c r="N73" i="39"/>
  <c r="N72" i="39"/>
  <c r="M67" i="39"/>
  <c r="L67" i="39"/>
  <c r="K67" i="39"/>
  <c r="N67" i="39" s="1"/>
  <c r="N66" i="39"/>
  <c r="N65" i="39"/>
  <c r="N64" i="39"/>
  <c r="M63" i="39"/>
  <c r="N63" i="39" s="1"/>
  <c r="L63" i="39"/>
  <c r="K63" i="39"/>
  <c r="N62" i="39"/>
  <c r="N61" i="39"/>
  <c r="N60" i="39"/>
  <c r="N59" i="39"/>
  <c r="N58" i="39"/>
  <c r="N57" i="39"/>
  <c r="M57" i="39"/>
  <c r="L57" i="39"/>
  <c r="K57" i="39"/>
  <c r="N56" i="39"/>
  <c r="N55" i="39"/>
  <c r="N54" i="39"/>
  <c r="N53" i="39"/>
  <c r="N52" i="39"/>
  <c r="M50" i="39"/>
  <c r="L50" i="39"/>
  <c r="K50" i="39"/>
  <c r="N49" i="39"/>
  <c r="N48" i="39"/>
  <c r="N47" i="39"/>
  <c r="M46" i="39"/>
  <c r="L46" i="39"/>
  <c r="K46" i="39"/>
  <c r="N45" i="39"/>
  <c r="N43" i="39"/>
  <c r="N42" i="39"/>
  <c r="N41" i="39"/>
  <c r="N40" i="39"/>
  <c r="N39" i="39"/>
  <c r="N38" i="39"/>
  <c r="N37" i="39"/>
  <c r="N36" i="39"/>
  <c r="N35" i="39"/>
  <c r="N33" i="39"/>
  <c r="M32" i="39"/>
  <c r="L32" i="39"/>
  <c r="K32" i="39"/>
  <c r="N31" i="39"/>
  <c r="N30" i="39"/>
  <c r="N29" i="39"/>
  <c r="N28" i="39"/>
  <c r="N27" i="39"/>
  <c r="N26" i="39"/>
  <c r="N25" i="39"/>
  <c r="N24" i="39"/>
  <c r="M23" i="39"/>
  <c r="L23" i="39"/>
  <c r="K23" i="39"/>
  <c r="K34" i="39" s="1"/>
  <c r="N22" i="39"/>
  <c r="N21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R130" i="38"/>
  <c r="Q128" i="38"/>
  <c r="P128" i="38"/>
  <c r="O128" i="38"/>
  <c r="R127" i="38"/>
  <c r="R125" i="38"/>
  <c r="R124" i="38"/>
  <c r="R123" i="38"/>
  <c r="O121" i="38"/>
  <c r="R121" i="38" s="1"/>
  <c r="R120" i="38"/>
  <c r="R119" i="38"/>
  <c r="R118" i="38"/>
  <c r="R117" i="38"/>
  <c r="R116" i="38"/>
  <c r="Q115" i="38"/>
  <c r="P115" i="38"/>
  <c r="R115" i="38" s="1"/>
  <c r="R114" i="38"/>
  <c r="R113" i="38"/>
  <c r="Q112" i="38"/>
  <c r="P112" i="38"/>
  <c r="P122" i="38" s="1"/>
  <c r="P131" i="38" s="1"/>
  <c r="O112" i="38"/>
  <c r="R111" i="38"/>
  <c r="R110" i="38"/>
  <c r="R109" i="38"/>
  <c r="R108" i="38"/>
  <c r="R107" i="38"/>
  <c r="R106" i="38"/>
  <c r="Q105" i="38"/>
  <c r="Q122" i="38" s="1"/>
  <c r="Q131" i="38" s="1"/>
  <c r="P105" i="38"/>
  <c r="O105" i="38"/>
  <c r="R104" i="38"/>
  <c r="R103" i="38"/>
  <c r="R102" i="38"/>
  <c r="Q99" i="38"/>
  <c r="P99" i="38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1" i="38"/>
  <c r="R40" i="38"/>
  <c r="R39" i="38"/>
  <c r="R38" i="38"/>
  <c r="R37" i="38"/>
  <c r="R36" i="38"/>
  <c r="R35" i="38"/>
  <c r="Q34" i="38"/>
  <c r="P34" i="38"/>
  <c r="O34" i="38"/>
  <c r="R33" i="38"/>
  <c r="R32" i="38"/>
  <c r="Q31" i="38"/>
  <c r="Q52" i="38" s="1"/>
  <c r="P31" i="38"/>
  <c r="O31" i="38"/>
  <c r="R31" i="38" s="1"/>
  <c r="R30" i="38"/>
  <c r="R29" i="38"/>
  <c r="R28" i="38"/>
  <c r="R27" i="38"/>
  <c r="Q25" i="38"/>
  <c r="P25" i="38"/>
  <c r="O25" i="38"/>
  <c r="R24" i="38"/>
  <c r="R23" i="38"/>
  <c r="R22" i="38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89" i="38" l="1"/>
  <c r="O26" i="38"/>
  <c r="R61" i="38"/>
  <c r="R75" i="38"/>
  <c r="Q100" i="38"/>
  <c r="R112" i="38"/>
  <c r="N46" i="39"/>
  <c r="N50" i="39"/>
  <c r="R128" i="38"/>
  <c r="V122" i="38"/>
  <c r="R25" i="38"/>
  <c r="P52" i="38"/>
  <c r="P101" i="38" s="1"/>
  <c r="P132" i="38" s="1"/>
  <c r="O100" i="38"/>
  <c r="L34" i="39"/>
  <c r="L91" i="39"/>
  <c r="L98" i="39" s="1"/>
  <c r="V52" i="38"/>
  <c r="S131" i="38"/>
  <c r="M34" i="39"/>
  <c r="L68" i="39"/>
  <c r="N80" i="39"/>
  <c r="N32" i="39"/>
  <c r="K68" i="39"/>
  <c r="M91" i="39"/>
  <c r="M98" i="39" s="1"/>
  <c r="M68" i="39"/>
  <c r="N68" i="39" s="1"/>
  <c r="N75" i="39"/>
  <c r="R84" i="38"/>
  <c r="R105" i="38"/>
  <c r="V100" i="38"/>
  <c r="R71" i="39" s="1"/>
  <c r="Q71" i="39"/>
  <c r="P26" i="38"/>
  <c r="R34" i="38"/>
  <c r="O122" i="38"/>
  <c r="O131" i="38" s="1"/>
  <c r="R131" i="38" s="1"/>
  <c r="Q26" i="38"/>
  <c r="R42" i="38"/>
  <c r="P100" i="38"/>
  <c r="R100" i="38" s="1"/>
  <c r="R99" i="38"/>
  <c r="O98" i="39"/>
  <c r="R98" i="39" s="1"/>
  <c r="R91" i="39"/>
  <c r="P69" i="39"/>
  <c r="P99" i="39" s="1"/>
  <c r="P51" i="39"/>
  <c r="P70" i="39" s="1"/>
  <c r="U101" i="38"/>
  <c r="U132" i="38" s="1"/>
  <c r="S132" i="38"/>
  <c r="V131" i="38"/>
  <c r="U76" i="38"/>
  <c r="N14" i="39"/>
  <c r="M69" i="39"/>
  <c r="M99" i="39" s="1"/>
  <c r="M51" i="39"/>
  <c r="N34" i="39"/>
  <c r="K51" i="39"/>
  <c r="L20" i="39"/>
  <c r="N23" i="39"/>
  <c r="K69" i="39"/>
  <c r="K91" i="39"/>
  <c r="O52" i="38"/>
  <c r="R122" i="38"/>
  <c r="Q101" i="38"/>
  <c r="Q132" i="38" s="1"/>
  <c r="Q76" i="38"/>
  <c r="R26" i="38"/>
  <c r="R21" i="38"/>
  <c r="J97" i="39"/>
  <c r="G96" i="39"/>
  <c r="J96" i="39" s="1"/>
  <c r="J95" i="39"/>
  <c r="J94" i="39"/>
  <c r="J93" i="39"/>
  <c r="J92" i="39"/>
  <c r="J90" i="39"/>
  <c r="J89" i="39"/>
  <c r="J88" i="39"/>
  <c r="J87" i="39"/>
  <c r="J86" i="39"/>
  <c r="I85" i="39"/>
  <c r="H85" i="39"/>
  <c r="G85" i="39"/>
  <c r="J84" i="39"/>
  <c r="J83" i="39"/>
  <c r="J82" i="39"/>
  <c r="J81" i="39"/>
  <c r="I80" i="39"/>
  <c r="H80" i="39"/>
  <c r="G80" i="39"/>
  <c r="J79" i="39"/>
  <c r="J78" i="39"/>
  <c r="J77" i="39"/>
  <c r="J76" i="39"/>
  <c r="I75" i="39"/>
  <c r="H75" i="39"/>
  <c r="G75" i="39"/>
  <c r="J74" i="39"/>
  <c r="J73" i="39"/>
  <c r="J72" i="39"/>
  <c r="I67" i="39"/>
  <c r="H67" i="39"/>
  <c r="G67" i="39"/>
  <c r="J66" i="39"/>
  <c r="J65" i="39"/>
  <c r="J64" i="39"/>
  <c r="I63" i="39"/>
  <c r="H63" i="39"/>
  <c r="G63" i="39"/>
  <c r="J62" i="39"/>
  <c r="J61" i="39"/>
  <c r="J60" i="39"/>
  <c r="J59" i="39"/>
  <c r="J58" i="39"/>
  <c r="I57" i="39"/>
  <c r="H57" i="39"/>
  <c r="G57" i="39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68" i="39" l="1"/>
  <c r="P76" i="38"/>
  <c r="R52" i="38"/>
  <c r="G34" i="39"/>
  <c r="G69" i="39" s="1"/>
  <c r="J57" i="39"/>
  <c r="H91" i="39"/>
  <c r="H98" i="39" s="1"/>
  <c r="I68" i="39"/>
  <c r="J85" i="39"/>
  <c r="V76" i="38"/>
  <c r="Q70" i="39"/>
  <c r="R69" i="39"/>
  <c r="O99" i="39"/>
  <c r="R99" i="39" s="1"/>
  <c r="R51" i="39"/>
  <c r="V101" i="38"/>
  <c r="V132" i="38"/>
  <c r="L69" i="39"/>
  <c r="L99" i="39" s="1"/>
  <c r="L51" i="39"/>
  <c r="N20" i="39"/>
  <c r="K98" i="39"/>
  <c r="N98" i="39" s="1"/>
  <c r="N91" i="39"/>
  <c r="N51" i="39"/>
  <c r="N69" i="39"/>
  <c r="O76" i="38"/>
  <c r="R76" i="38" s="1"/>
  <c r="O101" i="38"/>
  <c r="O132" i="38" s="1"/>
  <c r="R132" i="38" s="1"/>
  <c r="I91" i="39"/>
  <c r="I98" i="39" s="1"/>
  <c r="I34" i="39"/>
  <c r="J32" i="39"/>
  <c r="J46" i="39"/>
  <c r="J67" i="39"/>
  <c r="J80" i="39"/>
  <c r="J50" i="39"/>
  <c r="J63" i="39"/>
  <c r="G91" i="39"/>
  <c r="G98" i="39" s="1"/>
  <c r="J98" i="39" s="1"/>
  <c r="H51" i="39"/>
  <c r="H69" i="39"/>
  <c r="H99" i="39" s="1"/>
  <c r="J14" i="39"/>
  <c r="H68" i="39"/>
  <c r="J20" i="39"/>
  <c r="J23" i="39"/>
  <c r="J75" i="39"/>
  <c r="N23" i="38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4" i="38"/>
  <c r="N113" i="38"/>
  <c r="M112" i="38"/>
  <c r="L112" i="38"/>
  <c r="K112" i="38"/>
  <c r="N112" i="38" s="1"/>
  <c r="N111" i="38"/>
  <c r="N110" i="38"/>
  <c r="N109" i="38"/>
  <c r="N108" i="38"/>
  <c r="N107" i="38"/>
  <c r="N106" i="38"/>
  <c r="M105" i="38"/>
  <c r="L105" i="38"/>
  <c r="L122" i="38" s="1"/>
  <c r="L131" i="38" s="1"/>
  <c r="K105" i="38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L31" i="38"/>
  <c r="K31" i="38"/>
  <c r="N30" i="38"/>
  <c r="N29" i="38"/>
  <c r="N28" i="38"/>
  <c r="N27" i="38"/>
  <c r="M25" i="38"/>
  <c r="L25" i="38"/>
  <c r="K25" i="38"/>
  <c r="N24" i="38"/>
  <c r="N22" i="38"/>
  <c r="M21" i="38"/>
  <c r="L21" i="38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K26" i="38" l="1"/>
  <c r="M122" i="38"/>
  <c r="N115" i="38"/>
  <c r="G51" i="39"/>
  <c r="J51" i="39" s="1"/>
  <c r="J34" i="39"/>
  <c r="M26" i="38"/>
  <c r="M52" i="38"/>
  <c r="L100" i="38"/>
  <c r="L71" i="39" s="1"/>
  <c r="K122" i="38"/>
  <c r="R70" i="39"/>
  <c r="I51" i="39"/>
  <c r="I69" i="39"/>
  <c r="I99" i="39" s="1"/>
  <c r="K100" i="38"/>
  <c r="K71" i="39" s="1"/>
  <c r="K99" i="39"/>
  <c r="N99" i="39" s="1"/>
  <c r="R101" i="38"/>
  <c r="M100" i="38"/>
  <c r="M71" i="39" s="1"/>
  <c r="K52" i="38"/>
  <c r="N45" i="38"/>
  <c r="N51" i="38"/>
  <c r="N89" i="38"/>
  <c r="N99" i="38"/>
  <c r="M131" i="38"/>
  <c r="N128" i="38"/>
  <c r="J91" i="39"/>
  <c r="L26" i="38"/>
  <c r="N26" i="38" s="1"/>
  <c r="N25" i="38"/>
  <c r="L52" i="38"/>
  <c r="N34" i="38"/>
  <c r="J68" i="39"/>
  <c r="G99" i="39"/>
  <c r="K131" i="38"/>
  <c r="N131" i="38" s="1"/>
  <c r="N122" i="38"/>
  <c r="M101" i="38"/>
  <c r="M76" i="38"/>
  <c r="M70" i="39" s="1"/>
  <c r="N31" i="38"/>
  <c r="N84" i="38"/>
  <c r="N105" i="38"/>
  <c r="N21" i="38"/>
  <c r="J130" i="38"/>
  <c r="I128" i="38"/>
  <c r="H128" i="38"/>
  <c r="G128" i="38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I45" i="38"/>
  <c r="H45" i="38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J30" i="38"/>
  <c r="J29" i="38"/>
  <c r="J28" i="38"/>
  <c r="J27" i="38"/>
  <c r="I25" i="38"/>
  <c r="H25" i="38"/>
  <c r="G25" i="38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I100" i="38" l="1"/>
  <c r="I71" i="39" s="1"/>
  <c r="N52" i="38"/>
  <c r="N100" i="38"/>
  <c r="J69" i="39"/>
  <c r="J99" i="39"/>
  <c r="L76" i="38"/>
  <c r="L70" i="39" s="1"/>
  <c r="I26" i="38"/>
  <c r="K76" i="38"/>
  <c r="K70" i="39" s="1"/>
  <c r="N71" i="39"/>
  <c r="J21" i="38"/>
  <c r="G52" i="38"/>
  <c r="J42" i="38"/>
  <c r="J51" i="38"/>
  <c r="J89" i="38"/>
  <c r="I122" i="38"/>
  <c r="I131" i="38" s="1"/>
  <c r="J115" i="38"/>
  <c r="J128" i="38"/>
  <c r="G26" i="38"/>
  <c r="H52" i="38"/>
  <c r="J34" i="38"/>
  <c r="J45" i="38"/>
  <c r="G100" i="38"/>
  <c r="H100" i="38"/>
  <c r="H71" i="39" s="1"/>
  <c r="K101" i="38"/>
  <c r="K132" i="38" s="1"/>
  <c r="L101" i="38"/>
  <c r="L132" i="38" s="1"/>
  <c r="I52" i="38"/>
  <c r="I101" i="38" s="1"/>
  <c r="I132" i="38" s="1"/>
  <c r="G122" i="38"/>
  <c r="G131" i="38" s="1"/>
  <c r="M132" i="38"/>
  <c r="J61" i="38"/>
  <c r="H122" i="38"/>
  <c r="H131" i="38" s="1"/>
  <c r="J112" i="38"/>
  <c r="J75" i="38"/>
  <c r="G101" i="38"/>
  <c r="G76" i="38"/>
  <c r="G70" i="39" s="1"/>
  <c r="I76" i="38"/>
  <c r="I70" i="39" s="1"/>
  <c r="J52" i="38"/>
  <c r="J25" i="38"/>
  <c r="H26" i="38"/>
  <c r="J31" i="38"/>
  <c r="J84" i="38"/>
  <c r="J105" i="38"/>
  <c r="J99" i="38"/>
  <c r="C31" i="28"/>
  <c r="C34" i="32"/>
  <c r="C23" i="32"/>
  <c r="C11" i="32"/>
  <c r="C39" i="29"/>
  <c r="C40" i="29" s="1"/>
  <c r="C96" i="39"/>
  <c r="C80" i="39"/>
  <c r="C75" i="39"/>
  <c r="C85" i="39"/>
  <c r="C67" i="39"/>
  <c r="C63" i="39"/>
  <c r="C57" i="39"/>
  <c r="C50" i="39"/>
  <c r="C46" i="39"/>
  <c r="C32" i="39"/>
  <c r="C34" i="39" s="1"/>
  <c r="C23" i="39"/>
  <c r="C14" i="39"/>
  <c r="C20" i="39" s="1"/>
  <c r="J131" i="38" l="1"/>
  <c r="J26" i="38"/>
  <c r="N76" i="38"/>
  <c r="C68" i="39"/>
  <c r="J122" i="38"/>
  <c r="N70" i="39"/>
  <c r="N132" i="38"/>
  <c r="N101" i="38"/>
  <c r="C91" i="39"/>
  <c r="C98" i="39" s="1"/>
  <c r="J100" i="38"/>
  <c r="G71" i="39"/>
  <c r="J71" i="39" s="1"/>
  <c r="G132" i="38"/>
  <c r="H101" i="38"/>
  <c r="H132" i="38" s="1"/>
  <c r="H76" i="38"/>
  <c r="H70" i="39" s="1"/>
  <c r="J70" i="39" s="1"/>
  <c r="J76" i="38"/>
  <c r="C51" i="39"/>
  <c r="C69" i="39"/>
  <c r="C99" i="39" s="1"/>
  <c r="J101" i="38" l="1"/>
  <c r="J13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E21" i="38"/>
  <c r="F21" i="38" s="1"/>
  <c r="F22" i="38"/>
  <c r="F23" i="38"/>
  <c r="F24" i="38"/>
  <c r="C25" i="38"/>
  <c r="C26" i="38" s="1"/>
  <c r="D25" i="38"/>
  <c r="E25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D42" i="38"/>
  <c r="E42" i="38"/>
  <c r="F43" i="38"/>
  <c r="F44" i="38"/>
  <c r="C45" i="38"/>
  <c r="D45" i="38"/>
  <c r="E45" i="38"/>
  <c r="F46" i="38"/>
  <c r="F47" i="38"/>
  <c r="F48" i="38"/>
  <c r="F49" i="38"/>
  <c r="F50" i="38"/>
  <c r="C51" i="38"/>
  <c r="D51" i="38"/>
  <c r="E51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D89" i="38"/>
  <c r="E89" i="38"/>
  <c r="F90" i="38"/>
  <c r="F91" i="38"/>
  <c r="F92" i="38"/>
  <c r="F93" i="38"/>
  <c r="F94" i="38"/>
  <c r="F95" i="38"/>
  <c r="F96" i="38"/>
  <c r="F97" i="38"/>
  <c r="F98" i="38"/>
  <c r="C99" i="38"/>
  <c r="D99" i="38"/>
  <c r="E99" i="38"/>
  <c r="C128" i="38"/>
  <c r="C112" i="38"/>
  <c r="C105" i="38"/>
  <c r="F45" i="38" l="1"/>
  <c r="C52" i="38"/>
  <c r="D26" i="38"/>
  <c r="F42" i="38"/>
  <c r="E52" i="38"/>
  <c r="E26" i="38"/>
  <c r="E76" i="38" s="1"/>
  <c r="F99" i="38"/>
  <c r="F89" i="38"/>
  <c r="E100" i="38"/>
  <c r="C100" i="38"/>
  <c r="C71" i="39" s="1"/>
  <c r="C122" i="38"/>
  <c r="C131" i="38" s="1"/>
  <c r="D100" i="38"/>
  <c r="F75" i="38"/>
  <c r="C76" i="38"/>
  <c r="F84" i="38"/>
  <c r="F51" i="38"/>
  <c r="D52" i="38"/>
  <c r="F31" i="38"/>
  <c r="F61" i="38"/>
  <c r="F34" i="38"/>
  <c r="F25" i="38"/>
  <c r="F26" i="38"/>
  <c r="C101" i="38"/>
  <c r="F52" i="38" l="1"/>
  <c r="F100" i="38"/>
  <c r="D76" i="38"/>
  <c r="F76" i="38" s="1"/>
  <c r="C70" i="39"/>
  <c r="C132" i="38"/>
  <c r="C40" i="31"/>
  <c r="C62" i="30" l="1"/>
  <c r="C40" i="30" l="1"/>
  <c r="E9" i="12" l="1"/>
  <c r="D38" i="37"/>
  <c r="E38" i="37"/>
  <c r="F38" i="37"/>
  <c r="C38" i="37"/>
  <c r="D48" i="35" l="1"/>
  <c r="C48" i="35"/>
  <c r="E47" i="35"/>
  <c r="E45" i="35"/>
  <c r="E43" i="35"/>
  <c r="D41" i="35"/>
  <c r="C41" i="35"/>
  <c r="E40" i="35"/>
  <c r="E38" i="35"/>
  <c r="E36" i="35"/>
  <c r="E34" i="35"/>
  <c r="C29" i="35"/>
  <c r="D29" i="35" s="1"/>
  <c r="D28" i="35"/>
  <c r="D27" i="35"/>
  <c r="D25" i="35"/>
  <c r="D23" i="35"/>
  <c r="D20" i="35"/>
  <c r="D19" i="35"/>
  <c r="D17" i="35"/>
  <c r="D15" i="35"/>
  <c r="D13" i="35"/>
  <c r="D11" i="35"/>
  <c r="D8" i="35"/>
  <c r="E41" i="35" l="1"/>
  <c r="E48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21" i="35"/>
  <c r="D21" i="35" s="1"/>
  <c r="D132" i="38" l="1"/>
  <c r="F101" i="38"/>
  <c r="E132" i="38"/>
  <c r="D85" i="39"/>
  <c r="F85" i="39" s="1"/>
  <c r="E85" i="39"/>
  <c r="D80" i="39"/>
  <c r="E80" i="39"/>
  <c r="D75" i="39"/>
  <c r="E75" i="39"/>
  <c r="D67" i="39"/>
  <c r="E67" i="39"/>
  <c r="D63" i="39"/>
  <c r="F63" i="39" s="1"/>
  <c r="E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F32" i="39" s="1"/>
  <c r="E32" i="39"/>
  <c r="D23" i="39"/>
  <c r="E23" i="39"/>
  <c r="D14" i="39"/>
  <c r="E14" i="39"/>
  <c r="E20" i="39" s="1"/>
  <c r="F80" i="39" l="1"/>
  <c r="D34" i="39"/>
  <c r="F14" i="39"/>
  <c r="D20" i="39"/>
  <c r="D69" i="39" s="1"/>
  <c r="D99" i="39" s="1"/>
  <c r="E34" i="39"/>
  <c r="E91" i="39"/>
  <c r="E98" i="39" s="1"/>
  <c r="F98" i="39" s="1"/>
  <c r="F23" i="39"/>
  <c r="F132" i="38"/>
  <c r="E51" i="39"/>
  <c r="E70" i="39" s="1"/>
  <c r="E68" i="39"/>
  <c r="E71" i="39" s="1"/>
  <c r="D91" i="39"/>
  <c r="D98" i="39" s="1"/>
  <c r="D68" i="39"/>
  <c r="F46" i="39"/>
  <c r="E69" i="39"/>
  <c r="F20" i="39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51" i="39" l="1"/>
  <c r="D70" i="39" s="1"/>
  <c r="F70" i="39" s="1"/>
  <c r="E99" i="39"/>
  <c r="F99" i="39" s="1"/>
  <c r="F91" i="39"/>
  <c r="D71" i="39"/>
  <c r="F71" i="39" s="1"/>
  <c r="F68" i="39"/>
  <c r="F51" i="39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<sst xmlns="http://schemas.openxmlformats.org/spreadsheetml/2006/main" count="1526" uniqueCount="723">
  <si>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</si>
  <si>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</si>
  <si>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</si>
  <si>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</si>
  <si>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</si>
  <si>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</si>
  <si>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</si>
  <si>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</si>
  <si>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</si>
  <si>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</si>
  <si>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</si>
  <si>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</si>
  <si>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</si>
  <si>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</si>
  <si>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</si>
  <si>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</si>
  <si>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</si>
  <si>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</si>
  <si>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</si>
  <si>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</si>
  <si>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</si>
  <si>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</si>
  <si>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</si>
  <si>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</si>
  <si>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</si>
  <si>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</si>
  <si>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</si>
  <si>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</si>
  <si>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</si>
  <si>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</si>
  <si>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</si>
  <si>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</si>
  <si>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</si>
  <si>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</si>
  <si>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</si>
  <si>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</si>
  <si>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</si>
  <si>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</si>
  <si>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</si>
  <si>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</si>
  <si>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</si>
  <si>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</si>
  <si>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</si>
  <si>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</si>
  <si>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</si>
  <si>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</si>
  <si>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</si>
  <si>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</si>
  <si>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</si>
  <si>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</si>
  <si>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</si>
  <si>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</si>
  <si>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</si>
  <si>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</si>
  <si>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</si>
  <si>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</si>
  <si>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</si>
  <si>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</si>
  <si>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</si>
  <si>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</si>
  <si>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</si>
  <si>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</si>
  <si>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</si>
  <si>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</si>
  <si>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</si>
  <si>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</si>
  <si>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</si>
  <si>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</si>
  <si>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</si>
  <si>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</si>
  <si>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</si>
  <si>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</si>
  <si>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</si>
  <si>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</si>
  <si>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</si>
  <si>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</si>
  <si>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</si>
  <si>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</si>
  <si>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</si>
  <si>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</si>
  <si>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</si>
  <si>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</si>
  <si>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</si>
  <si>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</si>
  <si>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</si>
  <si>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</si>
  <si>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</si>
  <si>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</si>
  <si>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</si>
  <si>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</si>
  <si>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</si>
  <si>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</si>
  <si>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</si>
  <si>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</si>
  <si>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</si>
  <si>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</si>
  <si>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</si>
  <si>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</si>
  <si>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</si>
  <si>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</si>
  <si>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</si>
  <si>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</si>
  <si>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</si>
  <si>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</si>
  <si>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</si>
  <si>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</si>
  <si>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</si>
  <si>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</si>
  <si>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</si>
  <si>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</si>
  <si>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</si>
  <si>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</si>
  <si>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</si>
  <si>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</si>
  <si>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</si>
  <si>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</si>
  <si>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</si>
  <si>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</si>
  <si>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</si>
  <si>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</si>
  <si>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</si>
  <si>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</si>
  <si>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</si>
  <si>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</si>
  <si>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</si>
  <si>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</si>
  <si>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</si>
  <si>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</si>
  <si>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</si>
  <si>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</si>
  <si>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</si>
  <si>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</si>
  <si>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</si>
  <si>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</si>
  <si>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</si>
  <si>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</si>
  <si>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</si>
  <si>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</si>
  <si>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</si>
  <si>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</si>
  <si>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</si>
  <si>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</si>
  <si>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</si>
  <si>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</si>
  <si>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</si>
  <si>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</si>
  <si>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</si>
  <si>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</si>
  <si>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</si>
  <si>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</si>
  <si>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</si>
  <si>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</si>
  <si>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</si>
  <si>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</si>
  <si>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</si>
  <si>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</si>
  <si>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</si>
  <si>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</si>
  <si>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</si>
  <si>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</si>
  <si>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</si>
  <si>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</si>
  <si>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</si>
  <si>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</si>
  <si>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</si>
  <si>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</si>
  <si>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</si>
  <si>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</si>
  <si>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</si>
  <si>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</si>
  <si>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</si>
  <si>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</si>
  <si>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</si>
  <si>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</si>
  <si>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</si>
  <si>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</si>
  <si>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</si>
  <si>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</si>
  <si>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</si>
  <si>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</si>
  <si>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</si>
  <si>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</si>
  <si>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</si>
  <si>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</si>
  <si>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</si>
  <si>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</si>
  <si>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</si>
  <si>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</si>
  <si>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</si>
  <si>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</si>
  <si>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</si>
  <si>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</si>
  <si>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</si>
  <si>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</si>
  <si>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</si>
  <si>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</si>
  <si>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</si>
  <si>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</si>
  <si>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</si>
  <si>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</si>
  <si>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</si>
  <si>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</si>
  <si>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</si>
  <si>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</si>
  <si>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</si>
  <si>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</si>
  <si>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</si>
  <si>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</si>
  <si>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</si>
  <si>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</si>
  <si>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</si>
  <si>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</si>
  <si>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</si>
  <si>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</si>
  <si>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</si>
  <si>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</si>
  <si>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</si>
  <si>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</si>
  <si>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</si>
  <si>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</si>
  <si>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</si>
  <si>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</si>
  <si>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</si>
  <si>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</si>
  <si>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</si>
  <si>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</si>
  <si>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</si>
  <si>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</si>
  <si>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</si>
  <si>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</si>
  <si>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</si>
  <si>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</si>
  <si>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</si>
  <si>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</si>
  <si>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</si>
  <si>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</si>
  <si>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</si>
  <si>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</si>
  <si>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</si>
  <si>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</si>
  <si>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</si>
  <si>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</si>
  <si>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</si>
  <si>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</si>
  <si>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</si>
  <si>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</si>
  <si>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</si>
  <si>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</si>
  <si>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</si>
  <si>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</si>
  <si>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</si>
  <si>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</si>
  <si>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</si>
  <si>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</si>
  <si>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</si>
  <si>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</si>
  <si>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</si>
  <si>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</si>
  <si>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</si>
  <si>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</si>
  <si>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</si>
  <si>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</si>
  <si>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</si>
  <si>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</si>
  <si>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</si>
  <si>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</si>
  <si>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</si>
  <si>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</si>
  <si>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</si>
  <si>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</si>
  <si>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</si>
  <si>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</si>
  <si>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</si>
  <si>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</si>
  <si>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</si>
  <si>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</si>
  <si>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</si>
  <si>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</si>
  <si>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</si>
  <si>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</si>
  <si>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</si>
  <si>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</si>
  <si>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</si>
  <si>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</si>
  <si>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</si>
  <si>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</si>
  <si>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</si>
  <si>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</si>
  <si>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</si>
  <si>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</si>
  <si>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</si>
  <si>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</si>
  <si>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</si>
  <si>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</si>
  <si>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</si>
  <si>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</si>
  <si>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</si>
  <si>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</si>
  <si>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</si>
  <si>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</si>
  <si>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</si>
  <si>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</si>
  <si>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</si>
  <si>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</si>
  <si>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</si>
  <si>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</si>
  <si>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</si>
  <si>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</si>
  <si>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</si>
  <si>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</si>
  <si>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</si>
  <si>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</si>
  <si>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</si>
  <si>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</si>
  <si>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</si>
  <si>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</si>
  <si>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</si>
  <si>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</si>
  <si>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</si>
  <si>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</si>
  <si>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</si>
  <si>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</si>
  <si>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</si>
  <si>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</si>
  <si>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</si>
  <si>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</si>
  <si>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</si>
  <si>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</si>
  <si>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</si>
  <si>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</si>
  <si>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</si>
  <si>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</si>
  <si>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</si>
  <si>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</si>
  <si>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</si>
  <si>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</si>
  <si>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</si>
  <si>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</si>
  <si>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</si>
  <si>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</si>
  <si>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</si>
  <si>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</si>
  <si>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</si>
  <si>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</si>
  <si>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</si>
  <si>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</si>
  <si>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</si>
  <si>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</si>
  <si>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</si>
  <si>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</si>
  <si>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</si>
  <si>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</si>
  <si>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</si>
  <si>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</si>
  <si>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</si>
  <si>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</si>
  <si>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</si>
  <si>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</si>
  <si>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</si>
  <si>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</si>
  <si>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</si>
  <si>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</si>
  <si>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</si>
  <si>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</si>
  <si>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</si>
  <si>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</si>
  <si>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</si>
  <si>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</si>
  <si>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</si>
  <si>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</si>
  <si>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</si>
  <si>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</si>
  <si>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</si>
  <si>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</si>
  <si>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</si>
  <si>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</si>
  <si>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</si>
  <si>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</si>
  <si>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</si>
  <si>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</si>
  <si>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</si>
  <si>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</si>
  <si>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</si>
  <si>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</si>
  <si>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</si>
  <si>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</si>
  <si>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</si>
  <si>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</si>
  <si>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</si>
  <si>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</si>
  <si>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</si>
  <si>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</si>
  <si>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</si>
  <si>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</si>
  <si>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</si>
  <si>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</si>
  <si>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</si>
  <si>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</si>
  <si>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</si>
  <si>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</si>
  <si>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</si>
  <si>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</si>
  <si>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</si>
  <si>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</si>
  <si>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</si>
  <si>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</si>
  <si>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</si>
  <si>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</si>
  <si>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</si>
  <si>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</si>
  <si>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</si>
  <si>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</si>
  <si>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</si>
  <si>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</si>
  <si>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</si>
  <si>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</si>
  <si>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</si>
  <si>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</si>
  <si>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</si>
  <si>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</si>
  <si>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</si>
  <si>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</si>
  <si>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</si>
  <si>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</si>
  <si>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</si>
  <si>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</si>
  <si>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</si>
  <si>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</si>
  <si>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</si>
  <si>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</si>
  <si>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</si>
  <si>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</si>
  <si>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</si>
  <si>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</si>
  <si>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</si>
  <si>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</si>
  <si>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</si>
  <si>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</si>
  <si>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</si>
  <si>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</si>
  <si>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</si>
  <si>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</si>
  <si>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</si>
  <si>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</si>
  <si>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</si>
  <si>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</si>
  <si>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</si>
  <si>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</si>
  <si>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</si>
  <si>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</si>
  <si>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</si>
  <si>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</si>
  <si>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</si>
  <si>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</si>
  <si>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</si>
  <si>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</si>
  <si>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</si>
  <si>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</si>
  <si>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</si>
  <si>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</si>
  <si>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</si>
  <si>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</si>
  <si>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</si>
  <si>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</si>
  <si>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</si>
  <si>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</si>
  <si>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</si>
  <si>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</si>
  <si>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</si>
  <si>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</si>
  <si>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</si>
  <si>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</si>
  <si>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</si>
  <si>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</si>
  <si>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</si>
  <si>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</si>
  <si>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</si>
  <si>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</si>
  <si>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</si>
  <si>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</si>
  <si>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</si>
  <si>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</si>
  <si>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</si>
  <si>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</si>
  <si>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</si>
  <si>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</si>
  <si>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</si>
  <si>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</si>
  <si>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</si>
  <si>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</si>
  <si>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</si>
  <si>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</si>
  <si>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</si>
  <si>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</si>
  <si>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</si>
  <si>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</si>
  <si>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</si>
  <si>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</si>
  <si>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</si>
  <si>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</si>
  <si>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</si>
  <si>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</si>
  <si>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</si>
  <si>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</si>
  <si>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</si>
  <si>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</si>
  <si>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</si>
  <si>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</si>
  <si>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</si>
  <si>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</si>
  <si>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</si>
  <si>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</si>
  <si>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</si>
  <si>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</si>
  <si>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</si>
  <si>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</si>
  <si>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</si>
  <si>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</si>
  <si>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</si>
  <si>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</si>
  <si>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</si>
  <si>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</si>
  <si>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</si>
  <si>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</si>
  <si>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</si>
  <si>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</si>
  <si>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</si>
  <si>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</si>
  <si>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</si>
  <si>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</si>
  <si>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</si>
  <si>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</si>
  <si>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</si>
  <si>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</si>
  <si>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</si>
  <si>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</si>
  <si>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</si>
  <si>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</si>
  <si>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</si>
  <si>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</si>
  <si>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</si>
  <si>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</si>
  <si>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</si>
  <si>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</si>
  <si>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</si>
  <si>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</si>
  <si>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</si>
  <si>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</si>
  <si>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</si>
  <si>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</si>
  <si>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</si>
  <si>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</si>
  <si>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</si>
  <si>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</si>
  <si>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</si>
  <si>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</si>
  <si>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</si>
  <si>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</si>
  <si>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</si>
  <si>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</si>
  <si>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</si>
  <si>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</si>
  <si>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</si>
  <si>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</si>
  <si>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</si>
  <si>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</si>
  <si>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</si>
  <si>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</si>
  <si>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</si>
  <si>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</si>
  <si>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</si>
  <si>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</si>
  <si>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</si>
  <si>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</si>
  <si>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</si>
  <si>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</si>
  <si>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</si>
  <si>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</si>
  <si>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</si>
  <si>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</si>
  <si>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</si>
  <si>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</si>
  <si>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</si>
  <si>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</si>
  <si>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</si>
  <si>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</si>
  <si>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</si>
  <si>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</si>
  <si>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</si>
  <si>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</si>
  <si>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</si>
  <si>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</si>
  <si>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</si>
  <si>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</si>
  <si>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</si>
  <si>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</si>
  <si>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</si>
  <si>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</si>
  <si>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</si>
  <si>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</si>
  <si>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</si>
  <si>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</si>
  <si>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</si>
  <si>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</si>
  <si>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</si>
  <si>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</si>
  <si>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</si>
  <si>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</si>
  <si>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</si>
  <si>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</si>
  <si>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</si>
  <si>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</si>
  <si>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</si>
  <si>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</si>
  <si>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</si>
  <si>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</si>
  <si>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</si>
  <si>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</si>
  <si>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</si>
  <si>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</si>
  <si>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</si>
  <si>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</si>
  <si>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</si>
  <si>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</si>
  <si>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</si>
  <si>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</si>
  <si>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</si>
  <si>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</si>
  <si>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</si>
  <si>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</si>
  <si>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</si>
  <si>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</si>
  <si>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</si>
  <si>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</si>
  <si>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</si>
  <si>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</si>
  <si>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</si>
  <si>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</si>
  <si>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</si>
  <si>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</si>
  <si>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</si>
  <si>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</si>
  <si>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</si>
  <si>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</si>
  <si>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</si>
  <si>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</si>
  <si>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</si>
  <si>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</si>
  <si>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</si>
  <si>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</si>
  <si>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</si>
  <si>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</si>
  <si>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</si>
  <si>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</si>
  <si>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</si>
  <si>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</si>
  <si>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</si>
  <si>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</si>
  <si>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</si>
  <si>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</si>
  <si>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</si>
  <si>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</si>
  <si>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</si>
  <si>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</si>
  <si>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</si>
  <si>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</si>
  <si>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</si>
  <si>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</si>
  <si>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</si>
  <si>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</si>
  <si>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</si>
  <si>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</si>
  <si>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</si>
  <si>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</si>
  <si>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</si>
  <si>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</si>
  <si>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</si>
  <si>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</si>
  <si>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</si>
  <si>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</si>
  <si>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</si>
  <si>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</si>
  <si>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</si>
  <si>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</si>
  <si>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</si>
  <si>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</si>
  <si>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</si>
  <si>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</si>
  <si>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</si>
  <si>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</si>
  <si>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</si>
  <si>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</si>
  <si>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</si>
  <si>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</si>
  <si>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</si>
  <si>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</si>
  <si>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</si>
  <si>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</si>
  <si>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</si>
  <si>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</si>
  <si>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</si>
  <si>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</si>
  <si>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</si>
  <si>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</si>
  <si>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MÓDOSÍTOTT ELŐIRÁNYZAT I.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</si>
  <si>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</si>
  <si>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</si>
  <si>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</si>
  <si>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</si>
  <si>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melléklet1/2019. (I.23.) 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</si>
  <si>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</si>
  <si>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</si>
  <si>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</si>
  <si>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</si>
  <si>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</si>
  <si>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</si>
  <si>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</si>
  <si>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</si>
  <si>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</si>
  <si>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</si>
  <si>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MÓDOSÍTOTT ELŐIRÁNYZAT II.</t>
  </si>
  <si>
    <t>MÓDOSÍTOTT ELŐIRÁNYZAT III.</t>
  </si>
  <si>
    <t>MÓDOSÍTOTT ELŐIRÁNYZAT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</si>
</sst>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6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7" fillId="0" borderId="1" xfId="0" applyFont="1" applyBorder="1"/>
    <xf numFmtId="0" fontId="44" fillId="0" borderId="0" xfId="0" applyFont="1"/>
    <xf numFmtId="0" fontId="43" fillId="0" borderId="1" xfId="0" applyFont="1" applyBorder="1"/>
    <xf numFmtId="3" fontId="48" fillId="0" borderId="1" xfId="0" applyNumberFormat="1" applyFont="1" applyBorder="1"/>
    <xf numFmtId="3" fontId="0" fillId="0" borderId="1" xfId="0" applyNumberFormat="1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0" fontId="0" fillId="0" borderId="0" xfId="0" applyFont="1"/>
    <xf numFmtId="0" fontId="49" fillId="0" borderId="1" xfId="0" applyFont="1" applyBorder="1"/>
    <xf numFmtId="0" fontId="0" fillId="0" borderId="0" xfId="0" applyAlignment="1">
      <alignment horizontal="right"/>
    </xf>
    <xf numFmtId="3" fontId="46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1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3" fontId="53" fillId="6" borderId="1" xfId="0" applyNumberFormat="1" applyFont="1" applyFill="1" applyBorder="1"/>
    <xf numFmtId="0" fontId="54" fillId="0" borderId="1" xfId="0" applyFont="1" applyFill="1" applyBorder="1" applyAlignment="1">
      <alignment horizontal="left" vertical="center" wrapText="1"/>
    </xf>
    <xf numFmtId="3" fontId="42" fillId="0" borderId="1" xfId="0" applyNumberFormat="1" applyFont="1" applyBorder="1"/>
    <xf numFmtId="0" fontId="55" fillId="0" borderId="1" xfId="0" applyFont="1" applyFill="1" applyBorder="1" applyAlignment="1">
      <alignment horizontal="left" vertical="center"/>
    </xf>
    <xf numFmtId="3" fontId="56" fillId="0" borderId="1" xfId="0" applyNumberFormat="1" applyFont="1" applyBorder="1"/>
    <xf numFmtId="3" fontId="57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1" fillId="0" borderId="6" xfId="0" applyNumberFormat="1" applyFont="1" applyBorder="1"/>
    <xf numFmtId="3" fontId="41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1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1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59" fillId="0" borderId="1" xfId="0" applyNumberFormat="1" applyFont="1" applyBorder="1"/>
    <xf numFmtId="3" fontId="9" fillId="0" borderId="1" xfId="0" applyNumberFormat="1" applyFont="1" applyBorder="1"/>
    <xf numFmtId="3" fontId="58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8" fillId="0" borderId="0" xfId="0" applyFont="1"/>
    <xf numFmtId="0" fontId="58" fillId="0" borderId="0" xfId="0" applyFont="1" applyBorder="1"/>
    <xf numFmtId="3" fontId="12" fillId="0" borderId="1" xfId="0" applyNumberFormat="1" applyFont="1" applyBorder="1"/>
    <xf numFmtId="3" fontId="59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59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0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61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0" fontId="6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5" fillId="0" borderId="1" xfId="0" applyFont="1" applyBorder="1"/>
    <xf numFmtId="0" fontId="46" fillId="0" borderId="1" xfId="0" applyFont="1" applyBorder="1"/>
    <xf numFmtId="3" fontId="58" fillId="0" borderId="3" xfId="0" applyNumberFormat="1" applyFont="1" applyBorder="1"/>
    <xf numFmtId="3" fontId="59" fillId="0" borderId="3" xfId="0" applyNumberFormat="1" applyFont="1" applyBorder="1"/>
    <xf numFmtId="3" fontId="58" fillId="8" borderId="3" xfId="0" applyNumberFormat="1" applyFont="1" applyFill="1" applyBorder="1"/>
    <xf numFmtId="3" fontId="59" fillId="5" borderId="3" xfId="0" applyNumberFormat="1" applyFont="1" applyFill="1" applyBorder="1"/>
    <xf numFmtId="3" fontId="59" fillId="6" borderId="3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3" fillId="0" borderId="1" xfId="0" applyNumberFormat="1" applyFont="1" applyBorder="1"/>
    <xf numFmtId="0" fontId="45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64" fillId="8" borderId="7" xfId="0" applyNumberFormat="1" applyFont="1" applyFill="1" applyBorder="1"/>
    <xf numFmtId="3" fontId="64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0" fontId="65" fillId="0" borderId="1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/>
    <xf numFmtId="3" fontId="66" fillId="0" borderId="1" xfId="0" applyNumberFormat="1" applyFont="1" applyBorder="1"/>
    <xf numFmtId="3" fontId="67" fillId="8" borderId="1" xfId="0" applyNumberFormat="1" applyFont="1" applyFill="1" applyBorder="1"/>
    <xf numFmtId="3" fontId="45" fillId="8" borderId="1" xfId="0" applyNumberFormat="1" applyFont="1" applyFill="1" applyBorder="1"/>
    <xf numFmtId="3" fontId="66" fillId="5" borderId="1" xfId="0" applyNumberFormat="1" applyFont="1" applyFill="1" applyBorder="1"/>
    <xf numFmtId="3" fontId="46" fillId="9" borderId="1" xfId="0" applyNumberFormat="1" applyFont="1" applyFill="1" applyBorder="1"/>
    <xf numFmtId="3" fontId="68" fillId="6" borderId="1" xfId="0" applyNumberFormat="1" applyFont="1" applyFill="1" applyBorder="1"/>
    <xf numFmtId="3" fontId="69" fillId="6" borderId="1" xfId="0" applyNumberFormat="1" applyFont="1" applyFill="1" applyBorder="1"/>
    <xf numFmtId="3" fontId="69" fillId="6" borderId="3" xfId="0" applyNumberFormat="1" applyFont="1" applyFill="1" applyBorder="1"/>
    <xf numFmtId="3" fontId="45" fillId="0" borderId="7" xfId="0" applyNumberFormat="1" applyFont="1" applyBorder="1"/>
    <xf numFmtId="3" fontId="46" fillId="0" borderId="7" xfId="0" applyNumberFormat="1" applyFont="1" applyBorder="1"/>
    <xf numFmtId="3" fontId="66" fillId="0" borderId="7" xfId="0" applyNumberFormat="1" applyFont="1" applyBorder="1"/>
    <xf numFmtId="3" fontId="67" fillId="8" borderId="7" xfId="0" applyNumberFormat="1" applyFont="1" applyFill="1" applyBorder="1"/>
    <xf numFmtId="3" fontId="66" fillId="5" borderId="7" xfId="0" applyNumberFormat="1" applyFont="1" applyFill="1" applyBorder="1"/>
    <xf numFmtId="3" fontId="46" fillId="9" borderId="7" xfId="0" applyNumberFormat="1" applyFont="1" applyFill="1" applyBorder="1"/>
    <xf numFmtId="3" fontId="68" fillId="6" borderId="7" xfId="0" applyNumberFormat="1" applyFont="1" applyFill="1" applyBorder="1"/>
    <xf numFmtId="0" fontId="65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1" fillId="0" borderId="3" xfId="0" applyNumberFormat="1" applyFont="1" applyBorder="1"/>
    <xf numFmtId="3" fontId="51" fillId="0" borderId="3" xfId="0" applyNumberFormat="1" applyFont="1" applyBorder="1"/>
    <xf numFmtId="3" fontId="0" fillId="8" borderId="3" xfId="0" applyNumberFormat="1" applyFont="1" applyFill="1" applyBorder="1"/>
    <xf numFmtId="3" fontId="51" fillId="5" borderId="3" xfId="0" applyNumberFormat="1" applyFont="1" applyFill="1" applyBorder="1"/>
    <xf numFmtId="3" fontId="41" fillId="9" borderId="3" xfId="0" applyNumberFormat="1" applyFont="1" applyFill="1" applyBorder="1"/>
    <xf numFmtId="0" fontId="6" fillId="0" borderId="8" xfId="0" applyFont="1" applyFill="1" applyBorder="1" applyAlignment="1">
      <alignment horizontal="center" wrapText="1"/>
    </xf>
    <xf numFmtId="3" fontId="45" fillId="0" borderId="8" xfId="0" applyNumberFormat="1" applyFont="1" applyBorder="1"/>
    <xf numFmtId="3" fontId="46" fillId="0" borderId="8" xfId="0" applyNumberFormat="1" applyFont="1" applyBorder="1"/>
    <xf numFmtId="3" fontId="66" fillId="0" borderId="8" xfId="0" applyNumberFormat="1" applyFont="1" applyBorder="1"/>
    <xf numFmtId="3" fontId="45" fillId="8" borderId="8" xfId="0" applyNumberFormat="1" applyFont="1" applyFill="1" applyBorder="1"/>
    <xf numFmtId="3" fontId="66" fillId="5" borderId="8" xfId="0" applyNumberFormat="1" applyFont="1" applyFill="1" applyBorder="1"/>
    <xf numFmtId="3" fontId="46" fillId="9" borderId="8" xfId="0" applyNumberFormat="1" applyFont="1" applyFill="1" applyBorder="1"/>
    <xf numFmtId="3" fontId="70" fillId="0" borderId="7" xfId="0" applyNumberFormat="1" applyFont="1" applyBorder="1"/>
    <xf numFmtId="3" fontId="71" fillId="0" borderId="7" xfId="0" applyNumberFormat="1" applyFont="1" applyBorder="1"/>
    <xf numFmtId="3" fontId="63" fillId="0" borderId="7" xfId="0" applyNumberFormat="1" applyFont="1" applyBorder="1"/>
    <xf numFmtId="3" fontId="71" fillId="5" borderId="7" xfId="0" applyNumberFormat="1" applyFont="1" applyFill="1" applyBorder="1"/>
    <xf numFmtId="0" fontId="0" fillId="0" borderId="0" xfId="0" applyAlignment="1">
      <alignment horizontal="right"/>
    </xf>
    <xf numFmtId="0" fontId="45" fillId="0" borderId="7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workbookViewId="0">
      <selection activeCell="D5" sqref="D5"/>
    </sheetView>
  </sheetViews>
  <sheetFormatPr defaultRowHeight="15" x14ac:dyDescent="0.25"/>
  <cols>
    <col min="1" max="1" width="85.5703125" customWidth="1"/>
  </cols>
  <sheetData>
    <row r="1" spans="1:9" x14ac:dyDescent="0.25">
      <c r="A1" s="119" t="s">
        <v>705</v>
      </c>
    </row>
    <row r="3" spans="1:9" ht="18" x14ac:dyDescent="0.25">
      <c r="A3" s="74" t="s">
        <v>676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topLeftCell="A19" workbookViewId="0">
      <selection activeCell="G16" sqref="G16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4"/>
      <c r="B1" s="77"/>
      <c r="C1" s="158"/>
      <c r="D1" s="158"/>
      <c r="E1" s="77"/>
    </row>
    <row r="2" spans="1:5" x14ac:dyDescent="0.25">
      <c r="A2" s="94"/>
      <c r="B2" s="77"/>
      <c r="C2" s="264" t="s">
        <v>714</v>
      </c>
      <c r="D2" s="264"/>
      <c r="E2" s="264"/>
    </row>
    <row r="3" spans="1:5" x14ac:dyDescent="0.25">
      <c r="A3" s="94"/>
      <c r="B3" s="77"/>
      <c r="C3" s="77"/>
      <c r="D3" s="77"/>
      <c r="E3" s="77"/>
    </row>
    <row r="4" spans="1:5" ht="27" customHeight="1" x14ac:dyDescent="0.25">
      <c r="A4" s="247" t="s">
        <v>676</v>
      </c>
      <c r="B4" s="252"/>
      <c r="C4" s="252"/>
      <c r="D4" s="252"/>
      <c r="E4" s="252"/>
    </row>
    <row r="5" spans="1:5" ht="22.5" customHeight="1" x14ac:dyDescent="0.25">
      <c r="A5" s="250" t="s">
        <v>670</v>
      </c>
      <c r="B5" s="248"/>
      <c r="C5" s="248"/>
      <c r="D5" s="248"/>
      <c r="E5" s="248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7" customFormat="1" ht="29.25" customHeight="1" x14ac:dyDescent="0.25">
      <c r="A13" s="84" t="s">
        <v>14</v>
      </c>
      <c r="B13" s="44" t="s">
        <v>318</v>
      </c>
      <c r="C13" s="90">
        <f>SUM(C9:C12)</f>
        <v>0</v>
      </c>
      <c r="D13" s="90">
        <f>SUM(D9:D12)</f>
        <v>0</v>
      </c>
      <c r="E13" s="90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7" customFormat="1" ht="30.75" customHeight="1" x14ac:dyDescent="0.25">
      <c r="A18" s="84" t="s">
        <v>15</v>
      </c>
      <c r="B18" s="36" t="s">
        <v>341</v>
      </c>
      <c r="C18" s="90"/>
      <c r="D18" s="90"/>
      <c r="E18" s="90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7" customFormat="1" ht="27.75" customHeight="1" x14ac:dyDescent="0.25">
      <c r="A26" s="84" t="s">
        <v>16</v>
      </c>
      <c r="B26" s="90" t="s">
        <v>19</v>
      </c>
      <c r="C26" s="90">
        <f>SUM(C18:C24)</f>
        <v>0</v>
      </c>
      <c r="D26" s="90">
        <f>SUM(D18:D24)</f>
        <v>0</v>
      </c>
      <c r="E26" s="90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7" customFormat="1" ht="31.5" customHeight="1" x14ac:dyDescent="0.25">
      <c r="A31" s="84" t="s">
        <v>17</v>
      </c>
      <c r="B31" s="90" t="s">
        <v>20</v>
      </c>
      <c r="C31" s="90">
        <f>SUM(C27:C28)</f>
        <v>0</v>
      </c>
      <c r="D31" s="90">
        <f>SUM(D27:D28)</f>
        <v>0</v>
      </c>
      <c r="E31" s="90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7" customFormat="1" ht="15" customHeight="1" x14ac:dyDescent="0.25">
      <c r="A36" s="84" t="s">
        <v>18</v>
      </c>
      <c r="B36" s="90"/>
      <c r="C36" s="90"/>
      <c r="D36" s="90"/>
      <c r="E36" s="90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topLeftCell="A43" workbookViewId="0">
      <selection activeCell="C54" sqref="C54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1" t="s">
        <v>715</v>
      </c>
      <c r="B1" s="141"/>
      <c r="C1" s="1"/>
      <c r="D1" s="1"/>
    </row>
    <row r="3" spans="1:4" ht="27" customHeight="1" x14ac:dyDescent="0.25">
      <c r="A3" s="247" t="s">
        <v>676</v>
      </c>
      <c r="B3" s="248"/>
      <c r="C3" s="248"/>
    </row>
    <row r="4" spans="1:4" ht="27" customHeight="1" x14ac:dyDescent="0.25">
      <c r="A4" s="250" t="s">
        <v>671</v>
      </c>
      <c r="B4" s="248"/>
      <c r="C4" s="248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5"/>
    </row>
    <row r="9" spans="1:4" x14ac:dyDescent="0.25">
      <c r="A9" s="13" t="s">
        <v>586</v>
      </c>
      <c r="B9" s="6" t="s">
        <v>172</v>
      </c>
      <c r="C9" s="85"/>
    </row>
    <row r="10" spans="1:4" x14ac:dyDescent="0.25">
      <c r="A10" s="13" t="s">
        <v>587</v>
      </c>
      <c r="B10" s="6" t="s">
        <v>172</v>
      </c>
      <c r="C10" s="85"/>
    </row>
    <row r="11" spans="1:4" x14ac:dyDescent="0.25">
      <c r="A11" s="13" t="s">
        <v>588</v>
      </c>
      <c r="B11" s="6" t="s">
        <v>172</v>
      </c>
      <c r="C11" s="85"/>
    </row>
    <row r="12" spans="1:4" x14ac:dyDescent="0.25">
      <c r="A12" s="13" t="s">
        <v>589</v>
      </c>
      <c r="B12" s="6" t="s">
        <v>172</v>
      </c>
      <c r="C12" s="85"/>
    </row>
    <row r="13" spans="1:4" x14ac:dyDescent="0.25">
      <c r="A13" s="13" t="s">
        <v>590</v>
      </c>
      <c r="B13" s="6" t="s">
        <v>172</v>
      </c>
      <c r="C13" s="85"/>
    </row>
    <row r="14" spans="1:4" x14ac:dyDescent="0.25">
      <c r="A14" s="13" t="s">
        <v>591</v>
      </c>
      <c r="B14" s="6" t="s">
        <v>172</v>
      </c>
      <c r="C14" s="85"/>
    </row>
    <row r="15" spans="1:4" x14ac:dyDescent="0.25">
      <c r="A15" s="13" t="s">
        <v>592</v>
      </c>
      <c r="B15" s="6" t="s">
        <v>172</v>
      </c>
      <c r="C15" s="85"/>
    </row>
    <row r="16" spans="1:4" x14ac:dyDescent="0.25">
      <c r="A16" s="13" t="s">
        <v>593</v>
      </c>
      <c r="B16" s="6" t="s">
        <v>172</v>
      </c>
      <c r="C16" s="85"/>
    </row>
    <row r="17" spans="1:3" x14ac:dyDescent="0.25">
      <c r="A17" s="13" t="s">
        <v>594</v>
      </c>
      <c r="B17" s="6" t="s">
        <v>172</v>
      </c>
      <c r="C17" s="85"/>
    </row>
    <row r="18" spans="1:3" s="87" customFormat="1" ht="25.5" x14ac:dyDescent="0.25">
      <c r="A18" s="11" t="s">
        <v>418</v>
      </c>
      <c r="B18" s="8" t="s">
        <v>172</v>
      </c>
      <c r="C18" s="88"/>
    </row>
    <row r="19" spans="1:3" x14ac:dyDescent="0.25">
      <c r="A19" s="13" t="s">
        <v>585</v>
      </c>
      <c r="B19" s="6" t="s">
        <v>173</v>
      </c>
      <c r="C19" s="85"/>
    </row>
    <row r="20" spans="1:3" x14ac:dyDescent="0.25">
      <c r="A20" s="13" t="s">
        <v>586</v>
      </c>
      <c r="B20" s="6" t="s">
        <v>173</v>
      </c>
      <c r="C20" s="85"/>
    </row>
    <row r="21" spans="1:3" x14ac:dyDescent="0.25">
      <c r="A21" s="13" t="s">
        <v>587</v>
      </c>
      <c r="B21" s="6" t="s">
        <v>173</v>
      </c>
      <c r="C21" s="85"/>
    </row>
    <row r="22" spans="1:3" x14ac:dyDescent="0.25">
      <c r="A22" s="13" t="s">
        <v>588</v>
      </c>
      <c r="B22" s="6" t="s">
        <v>173</v>
      </c>
      <c r="C22" s="85"/>
    </row>
    <row r="23" spans="1:3" x14ac:dyDescent="0.25">
      <c r="A23" s="13" t="s">
        <v>589</v>
      </c>
      <c r="B23" s="6" t="s">
        <v>173</v>
      </c>
      <c r="C23" s="85"/>
    </row>
    <row r="24" spans="1:3" x14ac:dyDescent="0.25">
      <c r="A24" s="13" t="s">
        <v>590</v>
      </c>
      <c r="B24" s="6" t="s">
        <v>173</v>
      </c>
      <c r="C24" s="85"/>
    </row>
    <row r="25" spans="1:3" x14ac:dyDescent="0.25">
      <c r="A25" s="13" t="s">
        <v>591</v>
      </c>
      <c r="B25" s="6" t="s">
        <v>173</v>
      </c>
      <c r="C25" s="85"/>
    </row>
    <row r="26" spans="1:3" x14ac:dyDescent="0.25">
      <c r="A26" s="13" t="s">
        <v>592</v>
      </c>
      <c r="B26" s="6" t="s">
        <v>173</v>
      </c>
      <c r="C26" s="85"/>
    </row>
    <row r="27" spans="1:3" x14ac:dyDescent="0.25">
      <c r="A27" s="13" t="s">
        <v>593</v>
      </c>
      <c r="B27" s="6" t="s">
        <v>173</v>
      </c>
      <c r="C27" s="85"/>
    </row>
    <row r="28" spans="1:3" x14ac:dyDescent="0.25">
      <c r="A28" s="13" t="s">
        <v>594</v>
      </c>
      <c r="B28" s="6" t="s">
        <v>173</v>
      </c>
      <c r="C28" s="85"/>
    </row>
    <row r="29" spans="1:3" s="87" customFormat="1" ht="25.5" x14ac:dyDescent="0.25">
      <c r="A29" s="11" t="s">
        <v>419</v>
      </c>
      <c r="B29" s="8" t="s">
        <v>173</v>
      </c>
      <c r="C29" s="88"/>
    </row>
    <row r="30" spans="1:3" x14ac:dyDescent="0.25">
      <c r="A30" s="13" t="s">
        <v>585</v>
      </c>
      <c r="B30" s="6" t="s">
        <v>174</v>
      </c>
      <c r="C30" s="85"/>
    </row>
    <row r="31" spans="1:3" x14ac:dyDescent="0.25">
      <c r="A31" s="13" t="s">
        <v>586</v>
      </c>
      <c r="B31" s="6" t="s">
        <v>174</v>
      </c>
      <c r="C31" s="85"/>
    </row>
    <row r="32" spans="1:3" x14ac:dyDescent="0.25">
      <c r="A32" s="13" t="s">
        <v>587</v>
      </c>
      <c r="B32" s="6" t="s">
        <v>174</v>
      </c>
      <c r="C32" s="85"/>
    </row>
    <row r="33" spans="1:3" x14ac:dyDescent="0.25">
      <c r="A33" s="13" t="s">
        <v>588</v>
      </c>
      <c r="B33" s="6" t="s">
        <v>174</v>
      </c>
      <c r="C33" s="85"/>
    </row>
    <row r="34" spans="1:3" x14ac:dyDescent="0.25">
      <c r="A34" s="13" t="s">
        <v>589</v>
      </c>
      <c r="B34" s="6" t="s">
        <v>174</v>
      </c>
      <c r="C34" s="85"/>
    </row>
    <row r="35" spans="1:3" x14ac:dyDescent="0.25">
      <c r="A35" s="13" t="s">
        <v>590</v>
      </c>
      <c r="B35" s="6" t="s">
        <v>174</v>
      </c>
      <c r="C35" s="85"/>
    </row>
    <row r="36" spans="1:3" x14ac:dyDescent="0.25">
      <c r="A36" s="13" t="s">
        <v>591</v>
      </c>
      <c r="B36" s="6" t="s">
        <v>174</v>
      </c>
      <c r="C36" s="85">
        <v>583976</v>
      </c>
    </row>
    <row r="37" spans="1:3" x14ac:dyDescent="0.25">
      <c r="A37" s="13" t="s">
        <v>592</v>
      </c>
      <c r="B37" s="6" t="s">
        <v>174</v>
      </c>
      <c r="C37" s="85">
        <v>666365</v>
      </c>
    </row>
    <row r="38" spans="1:3" x14ac:dyDescent="0.25">
      <c r="A38" s="13" t="s">
        <v>593</v>
      </c>
      <c r="B38" s="6" t="s">
        <v>174</v>
      </c>
      <c r="C38" s="85"/>
    </row>
    <row r="39" spans="1:3" x14ac:dyDescent="0.25">
      <c r="A39" s="13" t="s">
        <v>594</v>
      </c>
      <c r="B39" s="6" t="s">
        <v>174</v>
      </c>
      <c r="C39" s="85"/>
    </row>
    <row r="40" spans="1:3" s="87" customFormat="1" x14ac:dyDescent="0.25">
      <c r="A40" s="11" t="s">
        <v>420</v>
      </c>
      <c r="B40" s="8" t="s">
        <v>174</v>
      </c>
      <c r="C40" s="88">
        <f>SUM(C30:C39)</f>
        <v>1250341</v>
      </c>
    </row>
    <row r="41" spans="1:3" x14ac:dyDescent="0.25">
      <c r="A41" s="13" t="s">
        <v>595</v>
      </c>
      <c r="B41" s="5" t="s">
        <v>176</v>
      </c>
      <c r="C41" s="85"/>
    </row>
    <row r="42" spans="1:3" x14ac:dyDescent="0.25">
      <c r="A42" s="13" t="s">
        <v>596</v>
      </c>
      <c r="B42" s="5" t="s">
        <v>176</v>
      </c>
      <c r="C42" s="85"/>
    </row>
    <row r="43" spans="1:3" x14ac:dyDescent="0.25">
      <c r="A43" s="13" t="s">
        <v>597</v>
      </c>
      <c r="B43" s="5" t="s">
        <v>176</v>
      </c>
      <c r="C43" s="85"/>
    </row>
    <row r="44" spans="1:3" x14ac:dyDescent="0.25">
      <c r="A44" s="5" t="s">
        <v>598</v>
      </c>
      <c r="B44" s="5" t="s">
        <v>176</v>
      </c>
      <c r="C44" s="85"/>
    </row>
    <row r="45" spans="1:3" x14ac:dyDescent="0.25">
      <c r="A45" s="5" t="s">
        <v>599</v>
      </c>
      <c r="B45" s="5" t="s">
        <v>176</v>
      </c>
      <c r="C45" s="85"/>
    </row>
    <row r="46" spans="1:3" x14ac:dyDescent="0.25">
      <c r="A46" s="5" t="s">
        <v>600</v>
      </c>
      <c r="B46" s="5" t="s">
        <v>176</v>
      </c>
      <c r="C46" s="85"/>
    </row>
    <row r="47" spans="1:3" x14ac:dyDescent="0.25">
      <c r="A47" s="13" t="s">
        <v>601</v>
      </c>
      <c r="B47" s="5" t="s">
        <v>176</v>
      </c>
      <c r="C47" s="85"/>
    </row>
    <row r="48" spans="1:3" x14ac:dyDescent="0.25">
      <c r="A48" s="13" t="s">
        <v>602</v>
      </c>
      <c r="B48" s="5" t="s">
        <v>176</v>
      </c>
      <c r="C48" s="85"/>
    </row>
    <row r="49" spans="1:3" x14ac:dyDescent="0.25">
      <c r="A49" s="13" t="s">
        <v>603</v>
      </c>
      <c r="B49" s="5" t="s">
        <v>176</v>
      </c>
      <c r="C49" s="85"/>
    </row>
    <row r="50" spans="1:3" x14ac:dyDescent="0.25">
      <c r="A50" s="13" t="s">
        <v>604</v>
      </c>
      <c r="B50" s="5" t="s">
        <v>176</v>
      </c>
      <c r="C50" s="85"/>
    </row>
    <row r="51" spans="1:3" s="87" customFormat="1" ht="25.5" x14ac:dyDescent="0.25">
      <c r="A51" s="11" t="s">
        <v>421</v>
      </c>
      <c r="B51" s="8" t="s">
        <v>176</v>
      </c>
      <c r="C51" s="88"/>
    </row>
    <row r="52" spans="1:3" x14ac:dyDescent="0.25">
      <c r="A52" s="13" t="s">
        <v>595</v>
      </c>
      <c r="B52" s="5" t="s">
        <v>182</v>
      </c>
      <c r="C52" s="85"/>
    </row>
    <row r="53" spans="1:3" x14ac:dyDescent="0.25">
      <c r="A53" s="13" t="s">
        <v>596</v>
      </c>
      <c r="B53" s="5" t="s">
        <v>182</v>
      </c>
      <c r="C53" s="85">
        <v>270000</v>
      </c>
    </row>
    <row r="54" spans="1:3" x14ac:dyDescent="0.25">
      <c r="A54" s="13" t="s">
        <v>597</v>
      </c>
      <c r="B54" s="5" t="s">
        <v>182</v>
      </c>
      <c r="C54" s="85">
        <v>150000</v>
      </c>
    </row>
    <row r="55" spans="1:3" x14ac:dyDescent="0.25">
      <c r="A55" s="5" t="s">
        <v>598</v>
      </c>
      <c r="B55" s="5" t="s">
        <v>182</v>
      </c>
      <c r="C55" s="85"/>
    </row>
    <row r="56" spans="1:3" x14ac:dyDescent="0.25">
      <c r="A56" s="5" t="s">
        <v>599</v>
      </c>
      <c r="B56" s="5" t="s">
        <v>182</v>
      </c>
      <c r="C56" s="85"/>
    </row>
    <row r="57" spans="1:3" x14ac:dyDescent="0.25">
      <c r="A57" s="5" t="s">
        <v>600</v>
      </c>
      <c r="B57" s="5" t="s">
        <v>182</v>
      </c>
      <c r="C57" s="85"/>
    </row>
    <row r="58" spans="1:3" x14ac:dyDescent="0.25">
      <c r="A58" s="13" t="s">
        <v>601</v>
      </c>
      <c r="B58" s="5" t="s">
        <v>182</v>
      </c>
      <c r="C58" s="85"/>
    </row>
    <row r="59" spans="1:3" x14ac:dyDescent="0.25">
      <c r="A59" s="13" t="s">
        <v>605</v>
      </c>
      <c r="B59" s="5" t="s">
        <v>182</v>
      </c>
      <c r="C59" s="85"/>
    </row>
    <row r="60" spans="1:3" x14ac:dyDescent="0.25">
      <c r="A60" s="13" t="s">
        <v>603</v>
      </c>
      <c r="B60" s="5" t="s">
        <v>182</v>
      </c>
      <c r="C60" s="85"/>
    </row>
    <row r="61" spans="1:3" x14ac:dyDescent="0.25">
      <c r="A61" s="13" t="s">
        <v>604</v>
      </c>
      <c r="B61" s="5" t="s">
        <v>182</v>
      </c>
      <c r="C61" s="85"/>
    </row>
    <row r="62" spans="1:3" s="87" customFormat="1" x14ac:dyDescent="0.25">
      <c r="A62" s="15" t="s">
        <v>422</v>
      </c>
      <c r="B62" s="8" t="s">
        <v>182</v>
      </c>
      <c r="C62" s="88">
        <f>SUM(C52:C61)</f>
        <v>420000</v>
      </c>
    </row>
    <row r="63" spans="1:3" x14ac:dyDescent="0.25">
      <c r="A63" s="13" t="s">
        <v>585</v>
      </c>
      <c r="B63" s="6" t="s">
        <v>209</v>
      </c>
      <c r="C63" s="85"/>
    </row>
    <row r="64" spans="1:3" x14ac:dyDescent="0.25">
      <c r="A64" s="13" t="s">
        <v>586</v>
      </c>
      <c r="B64" s="6" t="s">
        <v>209</v>
      </c>
      <c r="C64" s="85"/>
    </row>
    <row r="65" spans="1:3" x14ac:dyDescent="0.25">
      <c r="A65" s="13" t="s">
        <v>587</v>
      </c>
      <c r="B65" s="6" t="s">
        <v>209</v>
      </c>
      <c r="C65" s="85"/>
    </row>
    <row r="66" spans="1:3" x14ac:dyDescent="0.25">
      <c r="A66" s="13" t="s">
        <v>588</v>
      </c>
      <c r="B66" s="6" t="s">
        <v>209</v>
      </c>
      <c r="C66" s="85"/>
    </row>
    <row r="67" spans="1:3" x14ac:dyDescent="0.25">
      <c r="A67" s="13" t="s">
        <v>589</v>
      </c>
      <c r="B67" s="6" t="s">
        <v>209</v>
      </c>
      <c r="C67" s="85"/>
    </row>
    <row r="68" spans="1:3" x14ac:dyDescent="0.25">
      <c r="A68" s="13" t="s">
        <v>590</v>
      </c>
      <c r="B68" s="6" t="s">
        <v>209</v>
      </c>
      <c r="C68" s="85"/>
    </row>
    <row r="69" spans="1:3" x14ac:dyDescent="0.25">
      <c r="A69" s="13" t="s">
        <v>591</v>
      </c>
      <c r="B69" s="6" t="s">
        <v>209</v>
      </c>
      <c r="C69" s="85"/>
    </row>
    <row r="70" spans="1:3" x14ac:dyDescent="0.25">
      <c r="A70" s="13" t="s">
        <v>592</v>
      </c>
      <c r="B70" s="6" t="s">
        <v>209</v>
      </c>
      <c r="C70" s="85"/>
    </row>
    <row r="71" spans="1:3" x14ac:dyDescent="0.25">
      <c r="A71" s="13" t="s">
        <v>593</v>
      </c>
      <c r="B71" s="6" t="s">
        <v>209</v>
      </c>
      <c r="C71" s="85"/>
    </row>
    <row r="72" spans="1:3" x14ac:dyDescent="0.25">
      <c r="A72" s="13" t="s">
        <v>594</v>
      </c>
      <c r="B72" s="6" t="s">
        <v>209</v>
      </c>
      <c r="C72" s="85"/>
    </row>
    <row r="73" spans="1:3" s="87" customFormat="1" ht="25.5" x14ac:dyDescent="0.25">
      <c r="A73" s="11" t="s">
        <v>431</v>
      </c>
      <c r="B73" s="8" t="s">
        <v>209</v>
      </c>
      <c r="C73" s="88"/>
    </row>
    <row r="74" spans="1:3" x14ac:dyDescent="0.25">
      <c r="A74" s="13" t="s">
        <v>585</v>
      </c>
      <c r="B74" s="6" t="s">
        <v>210</v>
      </c>
      <c r="C74" s="85"/>
    </row>
    <row r="75" spans="1:3" x14ac:dyDescent="0.25">
      <c r="A75" s="13" t="s">
        <v>586</v>
      </c>
      <c r="B75" s="6" t="s">
        <v>210</v>
      </c>
      <c r="C75" s="85"/>
    </row>
    <row r="76" spans="1:3" x14ac:dyDescent="0.25">
      <c r="A76" s="13" t="s">
        <v>587</v>
      </c>
      <c r="B76" s="6" t="s">
        <v>210</v>
      </c>
      <c r="C76" s="85"/>
    </row>
    <row r="77" spans="1:3" x14ac:dyDescent="0.25">
      <c r="A77" s="13" t="s">
        <v>588</v>
      </c>
      <c r="B77" s="6" t="s">
        <v>210</v>
      </c>
      <c r="C77" s="85"/>
    </row>
    <row r="78" spans="1:3" x14ac:dyDescent="0.25">
      <c r="A78" s="13" t="s">
        <v>589</v>
      </c>
      <c r="B78" s="6" t="s">
        <v>210</v>
      </c>
      <c r="C78" s="85"/>
    </row>
    <row r="79" spans="1:3" x14ac:dyDescent="0.25">
      <c r="A79" s="13" t="s">
        <v>590</v>
      </c>
      <c r="B79" s="6" t="s">
        <v>210</v>
      </c>
      <c r="C79" s="85"/>
    </row>
    <row r="80" spans="1:3" x14ac:dyDescent="0.25">
      <c r="A80" s="13" t="s">
        <v>591</v>
      </c>
      <c r="B80" s="6" t="s">
        <v>210</v>
      </c>
      <c r="C80" s="85"/>
    </row>
    <row r="81" spans="1:3" x14ac:dyDescent="0.25">
      <c r="A81" s="13" t="s">
        <v>592</v>
      </c>
      <c r="B81" s="6" t="s">
        <v>210</v>
      </c>
      <c r="C81" s="85"/>
    </row>
    <row r="82" spans="1:3" x14ac:dyDescent="0.25">
      <c r="A82" s="13" t="s">
        <v>593</v>
      </c>
      <c r="B82" s="6" t="s">
        <v>210</v>
      </c>
      <c r="C82" s="85"/>
    </row>
    <row r="83" spans="1:3" x14ac:dyDescent="0.25">
      <c r="A83" s="13" t="s">
        <v>594</v>
      </c>
      <c r="B83" s="6" t="s">
        <v>210</v>
      </c>
      <c r="C83" s="85"/>
    </row>
    <row r="84" spans="1:3" s="87" customFormat="1" ht="25.5" x14ac:dyDescent="0.25">
      <c r="A84" s="11" t="s">
        <v>430</v>
      </c>
      <c r="B84" s="8" t="s">
        <v>210</v>
      </c>
      <c r="C84" s="88"/>
    </row>
    <row r="85" spans="1:3" x14ac:dyDescent="0.25">
      <c r="A85" s="13" t="s">
        <v>585</v>
      </c>
      <c r="B85" s="6" t="s">
        <v>211</v>
      </c>
      <c r="C85" s="85"/>
    </row>
    <row r="86" spans="1:3" x14ac:dyDescent="0.25">
      <c r="A86" s="13" t="s">
        <v>586</v>
      </c>
      <c r="B86" s="6" t="s">
        <v>211</v>
      </c>
      <c r="C86" s="85"/>
    </row>
    <row r="87" spans="1:3" x14ac:dyDescent="0.25">
      <c r="A87" s="13" t="s">
        <v>587</v>
      </c>
      <c r="B87" s="6" t="s">
        <v>211</v>
      </c>
      <c r="C87" s="85"/>
    </row>
    <row r="88" spans="1:3" x14ac:dyDescent="0.25">
      <c r="A88" s="13" t="s">
        <v>588</v>
      </c>
      <c r="B88" s="6" t="s">
        <v>211</v>
      </c>
      <c r="C88" s="85"/>
    </row>
    <row r="89" spans="1:3" x14ac:dyDescent="0.25">
      <c r="A89" s="13" t="s">
        <v>589</v>
      </c>
      <c r="B89" s="6" t="s">
        <v>211</v>
      </c>
      <c r="C89" s="85"/>
    </row>
    <row r="90" spans="1:3" x14ac:dyDescent="0.25">
      <c r="A90" s="13" t="s">
        <v>590</v>
      </c>
      <c r="B90" s="6" t="s">
        <v>211</v>
      </c>
      <c r="C90" s="85"/>
    </row>
    <row r="91" spans="1:3" x14ac:dyDescent="0.25">
      <c r="A91" s="13" t="s">
        <v>591</v>
      </c>
      <c r="B91" s="6" t="s">
        <v>211</v>
      </c>
      <c r="C91" s="85"/>
    </row>
    <row r="92" spans="1:3" x14ac:dyDescent="0.25">
      <c r="A92" s="13" t="s">
        <v>592</v>
      </c>
      <c r="B92" s="6" t="s">
        <v>211</v>
      </c>
      <c r="C92" s="85"/>
    </row>
    <row r="93" spans="1:3" x14ac:dyDescent="0.25">
      <c r="A93" s="13" t="s">
        <v>593</v>
      </c>
      <c r="B93" s="6" t="s">
        <v>211</v>
      </c>
      <c r="C93" s="85"/>
    </row>
    <row r="94" spans="1:3" x14ac:dyDescent="0.25">
      <c r="A94" s="13" t="s">
        <v>594</v>
      </c>
      <c r="B94" s="6" t="s">
        <v>211</v>
      </c>
      <c r="C94" s="85"/>
    </row>
    <row r="95" spans="1:3" s="87" customFormat="1" x14ac:dyDescent="0.25">
      <c r="A95" s="11" t="s">
        <v>429</v>
      </c>
      <c r="B95" s="8" t="s">
        <v>211</v>
      </c>
      <c r="C95" s="88"/>
    </row>
    <row r="96" spans="1:3" x14ac:dyDescent="0.25">
      <c r="A96" s="13" t="s">
        <v>595</v>
      </c>
      <c r="B96" s="5" t="s">
        <v>213</v>
      </c>
      <c r="C96" s="85"/>
    </row>
    <row r="97" spans="1:3" x14ac:dyDescent="0.25">
      <c r="A97" s="13" t="s">
        <v>596</v>
      </c>
      <c r="B97" s="6" t="s">
        <v>213</v>
      </c>
      <c r="C97" s="85"/>
    </row>
    <row r="98" spans="1:3" x14ac:dyDescent="0.25">
      <c r="A98" s="13" t="s">
        <v>597</v>
      </c>
      <c r="B98" s="5" t="s">
        <v>213</v>
      </c>
      <c r="C98" s="85"/>
    </row>
    <row r="99" spans="1:3" x14ac:dyDescent="0.25">
      <c r="A99" s="5" t="s">
        <v>598</v>
      </c>
      <c r="B99" s="6" t="s">
        <v>213</v>
      </c>
      <c r="C99" s="85"/>
    </row>
    <row r="100" spans="1:3" x14ac:dyDescent="0.25">
      <c r="A100" s="5" t="s">
        <v>599</v>
      </c>
      <c r="B100" s="5" t="s">
        <v>213</v>
      </c>
      <c r="C100" s="85"/>
    </row>
    <row r="101" spans="1:3" x14ac:dyDescent="0.25">
      <c r="A101" s="5" t="s">
        <v>600</v>
      </c>
      <c r="B101" s="6" t="s">
        <v>213</v>
      </c>
      <c r="C101" s="85"/>
    </row>
    <row r="102" spans="1:3" x14ac:dyDescent="0.25">
      <c r="A102" s="13" t="s">
        <v>601</v>
      </c>
      <c r="B102" s="5" t="s">
        <v>213</v>
      </c>
      <c r="C102" s="85"/>
    </row>
    <row r="103" spans="1:3" x14ac:dyDescent="0.25">
      <c r="A103" s="13" t="s">
        <v>605</v>
      </c>
      <c r="B103" s="6" t="s">
        <v>213</v>
      </c>
      <c r="C103" s="85"/>
    </row>
    <row r="104" spans="1:3" x14ac:dyDescent="0.25">
      <c r="A104" s="13" t="s">
        <v>603</v>
      </c>
      <c r="B104" s="5" t="s">
        <v>213</v>
      </c>
      <c r="C104" s="85"/>
    </row>
    <row r="105" spans="1:3" x14ac:dyDescent="0.25">
      <c r="A105" s="13" t="s">
        <v>604</v>
      </c>
      <c r="B105" s="6" t="s">
        <v>213</v>
      </c>
      <c r="C105" s="85"/>
    </row>
    <row r="106" spans="1:3" s="87" customFormat="1" ht="25.5" x14ac:dyDescent="0.25">
      <c r="A106" s="11" t="s">
        <v>428</v>
      </c>
      <c r="B106" s="8" t="s">
        <v>213</v>
      </c>
      <c r="C106" s="88"/>
    </row>
    <row r="107" spans="1:3" x14ac:dyDescent="0.25">
      <c r="A107" s="13" t="s">
        <v>595</v>
      </c>
      <c r="B107" s="5" t="s">
        <v>660</v>
      </c>
      <c r="C107" s="85"/>
    </row>
    <row r="108" spans="1:3" x14ac:dyDescent="0.25">
      <c r="A108" s="13" t="s">
        <v>596</v>
      </c>
      <c r="B108" s="5" t="s">
        <v>660</v>
      </c>
      <c r="C108" s="85"/>
    </row>
    <row r="109" spans="1:3" x14ac:dyDescent="0.25">
      <c r="A109" s="13" t="s">
        <v>597</v>
      </c>
      <c r="B109" s="5" t="s">
        <v>660</v>
      </c>
      <c r="C109" s="85"/>
    </row>
    <row r="110" spans="1:3" x14ac:dyDescent="0.25">
      <c r="A110" s="5" t="s">
        <v>598</v>
      </c>
      <c r="B110" s="5" t="s">
        <v>660</v>
      </c>
      <c r="C110" s="85"/>
    </row>
    <row r="111" spans="1:3" x14ac:dyDescent="0.25">
      <c r="A111" s="5" t="s">
        <v>599</v>
      </c>
      <c r="B111" s="5" t="s">
        <v>660</v>
      </c>
      <c r="C111" s="85"/>
    </row>
    <row r="112" spans="1:3" x14ac:dyDescent="0.25">
      <c r="A112" s="5" t="s">
        <v>600</v>
      </c>
      <c r="B112" s="5" t="s">
        <v>660</v>
      </c>
      <c r="C112" s="85"/>
    </row>
    <row r="113" spans="1:3" x14ac:dyDescent="0.25">
      <c r="A113" s="13" t="s">
        <v>601</v>
      </c>
      <c r="B113" s="5" t="s">
        <v>660</v>
      </c>
      <c r="C113" s="85"/>
    </row>
    <row r="114" spans="1:3" x14ac:dyDescent="0.25">
      <c r="A114" s="13" t="s">
        <v>605</v>
      </c>
      <c r="B114" s="5" t="s">
        <v>660</v>
      </c>
      <c r="C114" s="85"/>
    </row>
    <row r="115" spans="1:3" x14ac:dyDescent="0.25">
      <c r="A115" s="13" t="s">
        <v>603</v>
      </c>
      <c r="B115" s="5" t="s">
        <v>660</v>
      </c>
      <c r="C115" s="85"/>
    </row>
    <row r="116" spans="1:3" x14ac:dyDescent="0.25">
      <c r="A116" s="13" t="s">
        <v>604</v>
      </c>
      <c r="B116" s="5" t="s">
        <v>660</v>
      </c>
      <c r="C116" s="85"/>
    </row>
    <row r="117" spans="1:3" s="87" customFormat="1" x14ac:dyDescent="0.25">
      <c r="A117" s="15" t="s">
        <v>467</v>
      </c>
      <c r="B117" s="7" t="s">
        <v>660</v>
      </c>
      <c r="C117" s="88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topLeftCell="A22" workbookViewId="0">
      <selection activeCell="C74" sqref="C74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1" t="s">
        <v>716</v>
      </c>
      <c r="B1" s="141"/>
      <c r="C1" s="1"/>
      <c r="D1" s="1"/>
    </row>
    <row r="3" spans="1:4" ht="27" customHeight="1" x14ac:dyDescent="0.25">
      <c r="A3" s="247" t="s">
        <v>676</v>
      </c>
      <c r="B3" s="248"/>
      <c r="C3" s="248"/>
    </row>
    <row r="4" spans="1:4" ht="25.5" customHeight="1" x14ac:dyDescent="0.25">
      <c r="A4" s="250" t="s">
        <v>672</v>
      </c>
      <c r="B4" s="248"/>
      <c r="C4" s="248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5"/>
    </row>
    <row r="9" spans="1:4" x14ac:dyDescent="0.25">
      <c r="A9" s="13" t="s">
        <v>615</v>
      </c>
      <c r="B9" s="6" t="s">
        <v>277</v>
      </c>
      <c r="C9" s="85"/>
    </row>
    <row r="10" spans="1:4" ht="30" x14ac:dyDescent="0.25">
      <c r="A10" s="13" t="s">
        <v>616</v>
      </c>
      <c r="B10" s="6" t="s">
        <v>277</v>
      </c>
      <c r="C10" s="85"/>
    </row>
    <row r="11" spans="1:4" x14ac:dyDescent="0.25">
      <c r="A11" s="13" t="s">
        <v>614</v>
      </c>
      <c r="B11" s="6" t="s">
        <v>277</v>
      </c>
      <c r="C11" s="85"/>
    </row>
    <row r="12" spans="1:4" x14ac:dyDescent="0.25">
      <c r="A12" s="13" t="s">
        <v>613</v>
      </c>
      <c r="B12" s="6" t="s">
        <v>277</v>
      </c>
      <c r="C12" s="85"/>
    </row>
    <row r="13" spans="1:4" x14ac:dyDescent="0.25">
      <c r="A13" s="13" t="s">
        <v>612</v>
      </c>
      <c r="B13" s="6" t="s">
        <v>277</v>
      </c>
      <c r="C13" s="85"/>
    </row>
    <row r="14" spans="1:4" x14ac:dyDescent="0.25">
      <c r="A14" s="13" t="s">
        <v>607</v>
      </c>
      <c r="B14" s="6" t="s">
        <v>277</v>
      </c>
      <c r="C14" s="85"/>
    </row>
    <row r="15" spans="1:4" x14ac:dyDescent="0.25">
      <c r="A15" s="13" t="s">
        <v>608</v>
      </c>
      <c r="B15" s="6" t="s">
        <v>277</v>
      </c>
      <c r="C15" s="85"/>
    </row>
    <row r="16" spans="1:4" x14ac:dyDescent="0.25">
      <c r="A16" s="13" t="s">
        <v>609</v>
      </c>
      <c r="B16" s="6" t="s">
        <v>277</v>
      </c>
      <c r="C16" s="85"/>
    </row>
    <row r="17" spans="1:3" x14ac:dyDescent="0.25">
      <c r="A17" s="13" t="s">
        <v>610</v>
      </c>
      <c r="B17" s="6" t="s">
        <v>277</v>
      </c>
      <c r="C17" s="85"/>
    </row>
    <row r="18" spans="1:3" s="87" customFormat="1" ht="25.5" x14ac:dyDescent="0.25">
      <c r="A18" s="7" t="s">
        <v>474</v>
      </c>
      <c r="B18" s="8" t="s">
        <v>277</v>
      </c>
      <c r="C18" s="88"/>
    </row>
    <row r="19" spans="1:3" x14ac:dyDescent="0.25">
      <c r="A19" s="13" t="s">
        <v>606</v>
      </c>
      <c r="B19" s="6" t="s">
        <v>278</v>
      </c>
      <c r="C19" s="85"/>
    </row>
    <row r="20" spans="1:3" x14ac:dyDescent="0.25">
      <c r="A20" s="13" t="s">
        <v>615</v>
      </c>
      <c r="B20" s="6" t="s">
        <v>278</v>
      </c>
      <c r="C20" s="85"/>
    </row>
    <row r="21" spans="1:3" ht="30" x14ac:dyDescent="0.25">
      <c r="A21" s="13" t="s">
        <v>616</v>
      </c>
      <c r="B21" s="6" t="s">
        <v>278</v>
      </c>
      <c r="C21" s="85"/>
    </row>
    <row r="22" spans="1:3" x14ac:dyDescent="0.25">
      <c r="A22" s="13" t="s">
        <v>614</v>
      </c>
      <c r="B22" s="6" t="s">
        <v>278</v>
      </c>
      <c r="C22" s="85"/>
    </row>
    <row r="23" spans="1:3" x14ac:dyDescent="0.25">
      <c r="A23" s="13" t="s">
        <v>613</v>
      </c>
      <c r="B23" s="6" t="s">
        <v>278</v>
      </c>
      <c r="C23" s="85"/>
    </row>
    <row r="24" spans="1:3" x14ac:dyDescent="0.25">
      <c r="A24" s="13" t="s">
        <v>612</v>
      </c>
      <c r="B24" s="6" t="s">
        <v>278</v>
      </c>
      <c r="C24" s="85"/>
    </row>
    <row r="25" spans="1:3" x14ac:dyDescent="0.25">
      <c r="A25" s="13" t="s">
        <v>607</v>
      </c>
      <c r="B25" s="6" t="s">
        <v>278</v>
      </c>
      <c r="C25" s="85"/>
    </row>
    <row r="26" spans="1:3" x14ac:dyDescent="0.25">
      <c r="A26" s="13" t="s">
        <v>608</v>
      </c>
      <c r="B26" s="6" t="s">
        <v>278</v>
      </c>
      <c r="C26" s="85"/>
    </row>
    <row r="27" spans="1:3" x14ac:dyDescent="0.25">
      <c r="A27" s="13" t="s">
        <v>609</v>
      </c>
      <c r="B27" s="6" t="s">
        <v>278</v>
      </c>
      <c r="C27" s="85"/>
    </row>
    <row r="28" spans="1:3" x14ac:dyDescent="0.25">
      <c r="A28" s="13" t="s">
        <v>610</v>
      </c>
      <c r="B28" s="6" t="s">
        <v>278</v>
      </c>
      <c r="C28" s="85"/>
    </row>
    <row r="29" spans="1:3" s="87" customFormat="1" ht="25.5" x14ac:dyDescent="0.25">
      <c r="A29" s="7" t="s">
        <v>531</v>
      </c>
      <c r="B29" s="8" t="s">
        <v>278</v>
      </c>
      <c r="C29" s="88"/>
    </row>
    <row r="30" spans="1:3" x14ac:dyDescent="0.25">
      <c r="A30" s="13" t="s">
        <v>606</v>
      </c>
      <c r="B30" s="6" t="s">
        <v>279</v>
      </c>
      <c r="C30" s="85"/>
    </row>
    <row r="31" spans="1:3" x14ac:dyDescent="0.25">
      <c r="A31" s="13" t="s">
        <v>615</v>
      </c>
      <c r="B31" s="6" t="s">
        <v>279</v>
      </c>
      <c r="C31" s="85"/>
    </row>
    <row r="32" spans="1:3" ht="30" x14ac:dyDescent="0.25">
      <c r="A32" s="13" t="s">
        <v>616</v>
      </c>
      <c r="B32" s="6" t="s">
        <v>279</v>
      </c>
      <c r="C32" s="85"/>
    </row>
    <row r="33" spans="1:3" x14ac:dyDescent="0.25">
      <c r="A33" s="13" t="s">
        <v>614</v>
      </c>
      <c r="B33" s="6" t="s">
        <v>279</v>
      </c>
      <c r="C33" s="85"/>
    </row>
    <row r="34" spans="1:3" x14ac:dyDescent="0.25">
      <c r="A34" s="13" t="s">
        <v>613</v>
      </c>
      <c r="B34" s="6" t="s">
        <v>279</v>
      </c>
      <c r="C34" s="85"/>
    </row>
    <row r="35" spans="1:3" x14ac:dyDescent="0.25">
      <c r="A35" s="13" t="s">
        <v>612</v>
      </c>
      <c r="B35" s="6" t="s">
        <v>279</v>
      </c>
      <c r="C35" s="133">
        <v>1071005</v>
      </c>
    </row>
    <row r="36" spans="1:3" x14ac:dyDescent="0.25">
      <c r="A36" s="13" t="s">
        <v>607</v>
      </c>
      <c r="B36" s="6" t="s">
        <v>279</v>
      </c>
      <c r="C36" s="106"/>
    </row>
    <row r="37" spans="1:3" x14ac:dyDescent="0.25">
      <c r="A37" s="13" t="s">
        <v>608</v>
      </c>
      <c r="B37" s="6" t="s">
        <v>279</v>
      </c>
      <c r="C37" s="105"/>
    </row>
    <row r="38" spans="1:3" x14ac:dyDescent="0.25">
      <c r="A38" s="13" t="s">
        <v>609</v>
      </c>
      <c r="B38" s="6" t="s">
        <v>279</v>
      </c>
      <c r="C38" s="105"/>
    </row>
    <row r="39" spans="1:3" x14ac:dyDescent="0.25">
      <c r="A39" s="13" t="s">
        <v>610</v>
      </c>
      <c r="B39" s="6" t="s">
        <v>279</v>
      </c>
      <c r="C39" s="105"/>
    </row>
    <row r="40" spans="1:3" s="87" customFormat="1" x14ac:dyDescent="0.25">
      <c r="A40" s="7" t="s">
        <v>530</v>
      </c>
      <c r="B40" s="8" t="s">
        <v>279</v>
      </c>
      <c r="C40" s="120">
        <f>SUM(C30:C39)</f>
        <v>1071005</v>
      </c>
    </row>
    <row r="41" spans="1:3" x14ac:dyDescent="0.25">
      <c r="A41" s="13" t="s">
        <v>606</v>
      </c>
      <c r="B41" s="6" t="s">
        <v>285</v>
      </c>
      <c r="C41" s="85"/>
    </row>
    <row r="42" spans="1:3" x14ac:dyDescent="0.25">
      <c r="A42" s="13" t="s">
        <v>615</v>
      </c>
      <c r="B42" s="6" t="s">
        <v>285</v>
      </c>
      <c r="C42" s="85"/>
    </row>
    <row r="43" spans="1:3" ht="30" x14ac:dyDescent="0.25">
      <c r="A43" s="13" t="s">
        <v>616</v>
      </c>
      <c r="B43" s="6" t="s">
        <v>285</v>
      </c>
      <c r="C43" s="85"/>
    </row>
    <row r="44" spans="1:3" x14ac:dyDescent="0.25">
      <c r="A44" s="13" t="s">
        <v>614</v>
      </c>
      <c r="B44" s="6" t="s">
        <v>285</v>
      </c>
      <c r="C44" s="85"/>
    </row>
    <row r="45" spans="1:3" x14ac:dyDescent="0.25">
      <c r="A45" s="13" t="s">
        <v>613</v>
      </c>
      <c r="B45" s="6" t="s">
        <v>285</v>
      </c>
      <c r="C45" s="85"/>
    </row>
    <row r="46" spans="1:3" x14ac:dyDescent="0.25">
      <c r="A46" s="13" t="s">
        <v>612</v>
      </c>
      <c r="B46" s="6" t="s">
        <v>285</v>
      </c>
      <c r="C46" s="85"/>
    </row>
    <row r="47" spans="1:3" x14ac:dyDescent="0.25">
      <c r="A47" s="13" t="s">
        <v>607</v>
      </c>
      <c r="B47" s="6" t="s">
        <v>285</v>
      </c>
      <c r="C47" s="85"/>
    </row>
    <row r="48" spans="1:3" x14ac:dyDescent="0.25">
      <c r="A48" s="13" t="s">
        <v>608</v>
      </c>
      <c r="B48" s="6" t="s">
        <v>285</v>
      </c>
      <c r="C48" s="85"/>
    </row>
    <row r="49" spans="1:3" x14ac:dyDescent="0.25">
      <c r="A49" s="13" t="s">
        <v>609</v>
      </c>
      <c r="B49" s="6" t="s">
        <v>285</v>
      </c>
      <c r="C49" s="85"/>
    </row>
    <row r="50" spans="1:3" x14ac:dyDescent="0.25">
      <c r="A50" s="13" t="s">
        <v>610</v>
      </c>
      <c r="B50" s="6" t="s">
        <v>285</v>
      </c>
      <c r="C50" s="85"/>
    </row>
    <row r="51" spans="1:3" s="87" customFormat="1" ht="25.5" x14ac:dyDescent="0.25">
      <c r="A51" s="7" t="s">
        <v>529</v>
      </c>
      <c r="B51" s="8" t="s">
        <v>285</v>
      </c>
      <c r="C51" s="88"/>
    </row>
    <row r="52" spans="1:3" x14ac:dyDescent="0.25">
      <c r="A52" s="13" t="s">
        <v>611</v>
      </c>
      <c r="B52" s="6" t="s">
        <v>286</v>
      </c>
      <c r="C52" s="85"/>
    </row>
    <row r="53" spans="1:3" x14ac:dyDescent="0.25">
      <c r="A53" s="13" t="s">
        <v>615</v>
      </c>
      <c r="B53" s="6" t="s">
        <v>286</v>
      </c>
      <c r="C53" s="85"/>
    </row>
    <row r="54" spans="1:3" ht="30" x14ac:dyDescent="0.25">
      <c r="A54" s="13" t="s">
        <v>616</v>
      </c>
      <c r="B54" s="6" t="s">
        <v>286</v>
      </c>
      <c r="C54" s="85"/>
    </row>
    <row r="55" spans="1:3" x14ac:dyDescent="0.25">
      <c r="A55" s="13" t="s">
        <v>614</v>
      </c>
      <c r="B55" s="6" t="s">
        <v>286</v>
      </c>
      <c r="C55" s="85"/>
    </row>
    <row r="56" spans="1:3" x14ac:dyDescent="0.25">
      <c r="A56" s="13" t="s">
        <v>613</v>
      </c>
      <c r="B56" s="6" t="s">
        <v>286</v>
      </c>
      <c r="C56" s="85"/>
    </row>
    <row r="57" spans="1:3" x14ac:dyDescent="0.25">
      <c r="A57" s="13" t="s">
        <v>612</v>
      </c>
      <c r="B57" s="6" t="s">
        <v>286</v>
      </c>
      <c r="C57" s="85"/>
    </row>
    <row r="58" spans="1:3" x14ac:dyDescent="0.25">
      <c r="A58" s="13" t="s">
        <v>607</v>
      </c>
      <c r="B58" s="6" t="s">
        <v>286</v>
      </c>
      <c r="C58" s="85"/>
    </row>
    <row r="59" spans="1:3" x14ac:dyDescent="0.25">
      <c r="A59" s="13" t="s">
        <v>608</v>
      </c>
      <c r="B59" s="6" t="s">
        <v>286</v>
      </c>
      <c r="C59" s="85"/>
    </row>
    <row r="60" spans="1:3" x14ac:dyDescent="0.25">
      <c r="A60" s="13" t="s">
        <v>609</v>
      </c>
      <c r="B60" s="6" t="s">
        <v>286</v>
      </c>
      <c r="C60" s="85"/>
    </row>
    <row r="61" spans="1:3" x14ac:dyDescent="0.25">
      <c r="A61" s="13" t="s">
        <v>610</v>
      </c>
      <c r="B61" s="6" t="s">
        <v>286</v>
      </c>
      <c r="C61" s="85"/>
    </row>
    <row r="62" spans="1:3" s="87" customFormat="1" ht="25.5" x14ac:dyDescent="0.25">
      <c r="A62" s="7" t="s">
        <v>532</v>
      </c>
      <c r="B62" s="8" t="s">
        <v>286</v>
      </c>
      <c r="C62" s="88"/>
    </row>
    <row r="63" spans="1:3" x14ac:dyDescent="0.25">
      <c r="A63" s="13" t="s">
        <v>606</v>
      </c>
      <c r="B63" s="6" t="s">
        <v>287</v>
      </c>
      <c r="C63" s="85"/>
    </row>
    <row r="64" spans="1:3" x14ac:dyDescent="0.25">
      <c r="A64" s="13" t="s">
        <v>615</v>
      </c>
      <c r="B64" s="6" t="s">
        <v>287</v>
      </c>
      <c r="C64" s="85"/>
    </row>
    <row r="65" spans="1:3" ht="30" x14ac:dyDescent="0.25">
      <c r="A65" s="13" t="s">
        <v>616</v>
      </c>
      <c r="B65" s="6" t="s">
        <v>287</v>
      </c>
      <c r="C65" s="106">
        <v>14991460</v>
      </c>
    </row>
    <row r="66" spans="1:3" x14ac:dyDescent="0.25">
      <c r="A66" s="13" t="s">
        <v>614</v>
      </c>
      <c r="B66" s="6" t="s">
        <v>287</v>
      </c>
      <c r="C66" s="106"/>
    </row>
    <row r="67" spans="1:3" x14ac:dyDescent="0.25">
      <c r="A67" s="13" t="s">
        <v>613</v>
      </c>
      <c r="B67" s="6" t="s">
        <v>287</v>
      </c>
      <c r="C67" s="106"/>
    </row>
    <row r="68" spans="1:3" x14ac:dyDescent="0.25">
      <c r="A68" s="13" t="s">
        <v>612</v>
      </c>
      <c r="B68" s="6" t="s">
        <v>287</v>
      </c>
      <c r="C68" s="106"/>
    </row>
    <row r="69" spans="1:3" x14ac:dyDescent="0.25">
      <c r="A69" s="13" t="s">
        <v>607</v>
      </c>
      <c r="B69" s="6" t="s">
        <v>287</v>
      </c>
      <c r="C69" s="106"/>
    </row>
    <row r="70" spans="1:3" x14ac:dyDescent="0.25">
      <c r="A70" s="13" t="s">
        <v>608</v>
      </c>
      <c r="B70" s="6" t="s">
        <v>287</v>
      </c>
      <c r="C70" s="106"/>
    </row>
    <row r="71" spans="1:3" x14ac:dyDescent="0.25">
      <c r="A71" s="13" t="s">
        <v>609</v>
      </c>
      <c r="B71" s="6" t="s">
        <v>287</v>
      </c>
      <c r="C71" s="106"/>
    </row>
    <row r="72" spans="1:3" x14ac:dyDescent="0.25">
      <c r="A72" s="13" t="s">
        <v>610</v>
      </c>
      <c r="B72" s="6" t="s">
        <v>287</v>
      </c>
      <c r="C72" s="106"/>
    </row>
    <row r="73" spans="1:3" s="87" customFormat="1" x14ac:dyDescent="0.25">
      <c r="A73" s="7" t="s">
        <v>479</v>
      </c>
      <c r="B73" s="8" t="s">
        <v>287</v>
      </c>
      <c r="C73" s="120">
        <v>14991460</v>
      </c>
    </row>
    <row r="74" spans="1:3" x14ac:dyDescent="0.25">
      <c r="A74" s="13" t="s">
        <v>617</v>
      </c>
      <c r="B74" s="5" t="s">
        <v>337</v>
      </c>
      <c r="C74" s="85"/>
    </row>
    <row r="75" spans="1:3" x14ac:dyDescent="0.25">
      <c r="A75" s="13" t="s">
        <v>618</v>
      </c>
      <c r="B75" s="5" t="s">
        <v>337</v>
      </c>
      <c r="C75" s="85"/>
    </row>
    <row r="76" spans="1:3" x14ac:dyDescent="0.25">
      <c r="A76" s="13" t="s">
        <v>626</v>
      </c>
      <c r="B76" s="5" t="s">
        <v>337</v>
      </c>
      <c r="C76" s="85"/>
    </row>
    <row r="77" spans="1:3" x14ac:dyDescent="0.25">
      <c r="A77" s="5" t="s">
        <v>625</v>
      </c>
      <c r="B77" s="5" t="s">
        <v>337</v>
      </c>
      <c r="C77" s="85"/>
    </row>
    <row r="78" spans="1:3" x14ac:dyDescent="0.25">
      <c r="A78" s="5" t="s">
        <v>624</v>
      </c>
      <c r="B78" s="5" t="s">
        <v>337</v>
      </c>
      <c r="C78" s="85"/>
    </row>
    <row r="79" spans="1:3" x14ac:dyDescent="0.25">
      <c r="A79" s="5" t="s">
        <v>623</v>
      </c>
      <c r="B79" s="5" t="s">
        <v>337</v>
      </c>
      <c r="C79" s="85"/>
    </row>
    <row r="80" spans="1:3" x14ac:dyDescent="0.25">
      <c r="A80" s="13" t="s">
        <v>622</v>
      </c>
      <c r="B80" s="5" t="s">
        <v>337</v>
      </c>
      <c r="C80" s="85"/>
    </row>
    <row r="81" spans="1:3" x14ac:dyDescent="0.25">
      <c r="A81" s="13" t="s">
        <v>627</v>
      </c>
      <c r="B81" s="5" t="s">
        <v>337</v>
      </c>
      <c r="C81" s="85"/>
    </row>
    <row r="82" spans="1:3" x14ac:dyDescent="0.25">
      <c r="A82" s="13" t="s">
        <v>619</v>
      </c>
      <c r="B82" s="5" t="s">
        <v>337</v>
      </c>
      <c r="C82" s="85"/>
    </row>
    <row r="83" spans="1:3" x14ac:dyDescent="0.25">
      <c r="A83" s="13" t="s">
        <v>620</v>
      </c>
      <c r="B83" s="5" t="s">
        <v>337</v>
      </c>
      <c r="C83" s="85"/>
    </row>
    <row r="84" spans="1:3" s="87" customFormat="1" ht="25.5" x14ac:dyDescent="0.25">
      <c r="A84" s="7" t="s">
        <v>547</v>
      </c>
      <c r="B84" s="8" t="s">
        <v>337</v>
      </c>
      <c r="C84" s="88"/>
    </row>
    <row r="85" spans="1:3" x14ac:dyDescent="0.25">
      <c r="A85" s="13" t="s">
        <v>617</v>
      </c>
      <c r="B85" s="5" t="s">
        <v>663</v>
      </c>
      <c r="C85" s="85"/>
    </row>
    <row r="86" spans="1:3" x14ac:dyDescent="0.25">
      <c r="A86" s="13" t="s">
        <v>618</v>
      </c>
      <c r="B86" s="5" t="s">
        <v>663</v>
      </c>
      <c r="C86" s="85"/>
    </row>
    <row r="87" spans="1:3" x14ac:dyDescent="0.25">
      <c r="A87" s="13" t="s">
        <v>626</v>
      </c>
      <c r="B87" s="5" t="s">
        <v>663</v>
      </c>
      <c r="C87" s="85"/>
    </row>
    <row r="88" spans="1:3" x14ac:dyDescent="0.25">
      <c r="A88" s="5" t="s">
        <v>625</v>
      </c>
      <c r="B88" s="5" t="s">
        <v>663</v>
      </c>
      <c r="C88" s="85"/>
    </row>
    <row r="89" spans="1:3" x14ac:dyDescent="0.25">
      <c r="A89" s="5" t="s">
        <v>624</v>
      </c>
      <c r="B89" s="5" t="s">
        <v>663</v>
      </c>
      <c r="C89" s="85"/>
    </row>
    <row r="90" spans="1:3" x14ac:dyDescent="0.25">
      <c r="A90" s="5" t="s">
        <v>652</v>
      </c>
      <c r="B90" s="5" t="s">
        <v>663</v>
      </c>
      <c r="C90" s="106"/>
    </row>
    <row r="91" spans="1:3" x14ac:dyDescent="0.25">
      <c r="A91" s="13" t="s">
        <v>622</v>
      </c>
      <c r="B91" s="5" t="s">
        <v>663</v>
      </c>
      <c r="C91" s="106"/>
    </row>
    <row r="92" spans="1:3" x14ac:dyDescent="0.25">
      <c r="A92" s="13" t="s">
        <v>621</v>
      </c>
      <c r="B92" s="5" t="s">
        <v>663</v>
      </c>
      <c r="C92" s="106"/>
    </row>
    <row r="93" spans="1:3" x14ac:dyDescent="0.25">
      <c r="A93" s="13" t="s">
        <v>619</v>
      </c>
      <c r="B93" s="5" t="s">
        <v>663</v>
      </c>
      <c r="C93" s="106"/>
    </row>
    <row r="94" spans="1:3" x14ac:dyDescent="0.25">
      <c r="A94" s="13" t="s">
        <v>620</v>
      </c>
      <c r="B94" s="5" t="s">
        <v>663</v>
      </c>
      <c r="C94" s="106"/>
    </row>
    <row r="95" spans="1:3" s="87" customFormat="1" x14ac:dyDescent="0.25">
      <c r="A95" s="15" t="s">
        <v>548</v>
      </c>
      <c r="B95" s="8" t="s">
        <v>663</v>
      </c>
      <c r="C95" s="120"/>
    </row>
    <row r="96" spans="1:3" x14ac:dyDescent="0.25">
      <c r="A96" s="13" t="s">
        <v>617</v>
      </c>
      <c r="B96" s="5" t="s">
        <v>341</v>
      </c>
      <c r="C96" s="106"/>
    </row>
    <row r="97" spans="1:3" x14ac:dyDescent="0.25">
      <c r="A97" s="13" t="s">
        <v>618</v>
      </c>
      <c r="B97" s="5" t="s">
        <v>341</v>
      </c>
      <c r="C97" s="106"/>
    </row>
    <row r="98" spans="1:3" x14ac:dyDescent="0.25">
      <c r="A98" s="13" t="s">
        <v>626</v>
      </c>
      <c r="B98" s="5" t="s">
        <v>341</v>
      </c>
      <c r="C98" s="85"/>
    </row>
    <row r="99" spans="1:3" x14ac:dyDescent="0.25">
      <c r="A99" s="5" t="s">
        <v>625</v>
      </c>
      <c r="B99" s="5" t="s">
        <v>341</v>
      </c>
      <c r="C99" s="85"/>
    </row>
    <row r="100" spans="1:3" x14ac:dyDescent="0.25">
      <c r="A100" s="5" t="s">
        <v>624</v>
      </c>
      <c r="B100" s="5" t="s">
        <v>341</v>
      </c>
      <c r="C100" s="85"/>
    </row>
    <row r="101" spans="1:3" x14ac:dyDescent="0.25">
      <c r="A101" s="5" t="s">
        <v>623</v>
      </c>
      <c r="B101" s="5" t="s">
        <v>341</v>
      </c>
      <c r="C101" s="85"/>
    </row>
    <row r="102" spans="1:3" x14ac:dyDescent="0.25">
      <c r="A102" s="13" t="s">
        <v>622</v>
      </c>
      <c r="B102" s="5" t="s">
        <v>341</v>
      </c>
      <c r="C102" s="85"/>
    </row>
    <row r="103" spans="1:3" x14ac:dyDescent="0.25">
      <c r="A103" s="13" t="s">
        <v>627</v>
      </c>
      <c r="B103" s="5" t="s">
        <v>341</v>
      </c>
      <c r="C103" s="85"/>
    </row>
    <row r="104" spans="1:3" x14ac:dyDescent="0.25">
      <c r="A104" s="13" t="s">
        <v>619</v>
      </c>
      <c r="B104" s="5" t="s">
        <v>341</v>
      </c>
      <c r="C104" s="85"/>
    </row>
    <row r="105" spans="1:3" x14ac:dyDescent="0.25">
      <c r="A105" s="13" t="s">
        <v>620</v>
      </c>
      <c r="B105" s="5" t="s">
        <v>341</v>
      </c>
      <c r="C105" s="85"/>
    </row>
    <row r="106" spans="1:3" s="87" customFormat="1" ht="25.5" x14ac:dyDescent="0.25">
      <c r="A106" s="7" t="s">
        <v>549</v>
      </c>
      <c r="B106" s="8" t="s">
        <v>341</v>
      </c>
      <c r="C106" s="88"/>
    </row>
    <row r="107" spans="1:3" x14ac:dyDescent="0.25">
      <c r="A107" s="13" t="s">
        <v>617</v>
      </c>
      <c r="B107" s="5" t="s">
        <v>342</v>
      </c>
      <c r="C107" s="85"/>
    </row>
    <row r="108" spans="1:3" x14ac:dyDescent="0.25">
      <c r="A108" s="13" t="s">
        <v>618</v>
      </c>
      <c r="B108" s="5" t="s">
        <v>342</v>
      </c>
      <c r="C108" s="85"/>
    </row>
    <row r="109" spans="1:3" x14ac:dyDescent="0.25">
      <c r="A109" s="13" t="s">
        <v>626</v>
      </c>
      <c r="B109" s="5" t="s">
        <v>342</v>
      </c>
      <c r="C109" s="85"/>
    </row>
    <row r="110" spans="1:3" x14ac:dyDescent="0.25">
      <c r="A110" s="5" t="s">
        <v>625</v>
      </c>
      <c r="B110" s="5" t="s">
        <v>342</v>
      </c>
      <c r="C110" s="85"/>
    </row>
    <row r="111" spans="1:3" x14ac:dyDescent="0.25">
      <c r="A111" s="5" t="s">
        <v>624</v>
      </c>
      <c r="B111" s="5" t="s">
        <v>342</v>
      </c>
      <c r="C111" s="85"/>
    </row>
    <row r="112" spans="1:3" x14ac:dyDescent="0.25">
      <c r="A112" s="5" t="s">
        <v>623</v>
      </c>
      <c r="B112" s="5" t="s">
        <v>342</v>
      </c>
      <c r="C112" s="85"/>
    </row>
    <row r="113" spans="1:3" x14ac:dyDescent="0.25">
      <c r="A113" s="13" t="s">
        <v>622</v>
      </c>
      <c r="B113" s="5" t="s">
        <v>342</v>
      </c>
      <c r="C113" s="85"/>
    </row>
    <row r="114" spans="1:3" x14ac:dyDescent="0.25">
      <c r="A114" s="13" t="s">
        <v>621</v>
      </c>
      <c r="B114" s="5" t="s">
        <v>342</v>
      </c>
      <c r="C114" s="85"/>
    </row>
    <row r="115" spans="1:3" x14ac:dyDescent="0.25">
      <c r="A115" s="13" t="s">
        <v>619</v>
      </c>
      <c r="B115" s="5" t="s">
        <v>342</v>
      </c>
      <c r="C115" s="85"/>
    </row>
    <row r="116" spans="1:3" x14ac:dyDescent="0.25">
      <c r="A116" s="13" t="s">
        <v>620</v>
      </c>
      <c r="B116" s="5" t="s">
        <v>342</v>
      </c>
      <c r="C116" s="85"/>
    </row>
    <row r="117" spans="1:3" s="87" customFormat="1" x14ac:dyDescent="0.25">
      <c r="A117" s="15" t="s">
        <v>550</v>
      </c>
      <c r="B117" s="8" t="s">
        <v>342</v>
      </c>
      <c r="C117" s="88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D40"/>
  <sheetViews>
    <sheetView workbookViewId="0">
      <selection activeCell="C34" sqref="C34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1" t="s">
        <v>717</v>
      </c>
      <c r="B1" s="141"/>
      <c r="C1" s="1"/>
      <c r="D1" s="1"/>
    </row>
    <row r="3" spans="1:4" ht="28.5" customHeight="1" x14ac:dyDescent="0.25">
      <c r="A3" s="247" t="s">
        <v>676</v>
      </c>
      <c r="B3" s="252"/>
      <c r="C3" s="252"/>
    </row>
    <row r="4" spans="1:4" ht="26.25" customHeight="1" x14ac:dyDescent="0.25">
      <c r="A4" s="250" t="s">
        <v>673</v>
      </c>
      <c r="B4" s="259"/>
      <c r="C4" s="259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5"/>
    </row>
    <row r="9" spans="1:4" x14ac:dyDescent="0.25">
      <c r="A9" s="12" t="s">
        <v>391</v>
      </c>
      <c r="B9" s="6" t="s">
        <v>161</v>
      </c>
      <c r="C9" s="85"/>
    </row>
    <row r="10" spans="1:4" x14ac:dyDescent="0.25">
      <c r="A10" s="12" t="s">
        <v>392</v>
      </c>
      <c r="B10" s="6" t="s">
        <v>161</v>
      </c>
      <c r="C10" s="85"/>
    </row>
    <row r="11" spans="1:4" x14ac:dyDescent="0.25">
      <c r="A11" s="12" t="s">
        <v>393</v>
      </c>
      <c r="B11" s="6" t="s">
        <v>161</v>
      </c>
      <c r="C11" s="85"/>
    </row>
    <row r="12" spans="1:4" x14ac:dyDescent="0.25">
      <c r="A12" s="13" t="s">
        <v>394</v>
      </c>
      <c r="B12" s="6" t="s">
        <v>161</v>
      </c>
      <c r="C12" s="85"/>
    </row>
    <row r="13" spans="1:4" x14ac:dyDescent="0.25">
      <c r="A13" s="13" t="s">
        <v>395</v>
      </c>
      <c r="B13" s="6" t="s">
        <v>161</v>
      </c>
      <c r="C13" s="85"/>
    </row>
    <row r="14" spans="1:4" s="87" customFormat="1" x14ac:dyDescent="0.25">
      <c r="A14" s="15" t="s">
        <v>32</v>
      </c>
      <c r="B14" s="14" t="s">
        <v>161</v>
      </c>
      <c r="C14" s="88"/>
    </row>
    <row r="15" spans="1:4" x14ac:dyDescent="0.25">
      <c r="A15" s="12" t="s">
        <v>396</v>
      </c>
      <c r="B15" s="6" t="s">
        <v>162</v>
      </c>
      <c r="C15" s="85"/>
    </row>
    <row r="16" spans="1:4" s="87" customFormat="1" x14ac:dyDescent="0.25">
      <c r="A16" s="16" t="s">
        <v>31</v>
      </c>
      <c r="B16" s="14" t="s">
        <v>162</v>
      </c>
      <c r="C16" s="88"/>
    </row>
    <row r="17" spans="1:3" x14ac:dyDescent="0.25">
      <c r="A17" s="12" t="s">
        <v>397</v>
      </c>
      <c r="B17" s="6" t="s">
        <v>163</v>
      </c>
      <c r="C17" s="85"/>
    </row>
    <row r="18" spans="1:3" x14ac:dyDescent="0.25">
      <c r="A18" s="12" t="s">
        <v>398</v>
      </c>
      <c r="B18" s="6" t="s">
        <v>163</v>
      </c>
      <c r="C18" s="85"/>
    </row>
    <row r="19" spans="1:3" x14ac:dyDescent="0.25">
      <c r="A19" s="13" t="s">
        <v>399</v>
      </c>
      <c r="B19" s="6" t="s">
        <v>163</v>
      </c>
      <c r="C19" s="85"/>
    </row>
    <row r="20" spans="1:3" x14ac:dyDescent="0.25">
      <c r="A20" s="13" t="s">
        <v>400</v>
      </c>
      <c r="B20" s="6" t="s">
        <v>163</v>
      </c>
      <c r="C20" s="85"/>
    </row>
    <row r="21" spans="1:3" x14ac:dyDescent="0.25">
      <c r="A21" s="13" t="s">
        <v>401</v>
      </c>
      <c r="B21" s="6" t="s">
        <v>163</v>
      </c>
      <c r="C21" s="85"/>
    </row>
    <row r="22" spans="1:3" ht="30" x14ac:dyDescent="0.25">
      <c r="A22" s="17" t="s">
        <v>402</v>
      </c>
      <c r="B22" s="6" t="s">
        <v>163</v>
      </c>
      <c r="C22" s="85"/>
    </row>
    <row r="23" spans="1:3" s="87" customFormat="1" x14ac:dyDescent="0.25">
      <c r="A23" s="11" t="s">
        <v>30</v>
      </c>
      <c r="B23" s="14" t="s">
        <v>163</v>
      </c>
      <c r="C23" s="88"/>
    </row>
    <row r="24" spans="1:3" x14ac:dyDescent="0.25">
      <c r="A24" s="12" t="s">
        <v>403</v>
      </c>
      <c r="B24" s="6" t="s">
        <v>164</v>
      </c>
      <c r="C24" s="85"/>
    </row>
    <row r="25" spans="1:3" x14ac:dyDescent="0.25">
      <c r="A25" s="12" t="s">
        <v>404</v>
      </c>
      <c r="B25" s="6" t="s">
        <v>164</v>
      </c>
      <c r="C25" s="85"/>
    </row>
    <row r="26" spans="1:3" s="87" customFormat="1" x14ac:dyDescent="0.25">
      <c r="A26" s="11" t="s">
        <v>29</v>
      </c>
      <c r="B26" s="8" t="s">
        <v>164</v>
      </c>
      <c r="C26" s="88"/>
    </row>
    <row r="27" spans="1:3" x14ac:dyDescent="0.25">
      <c r="A27" s="12" t="s">
        <v>405</v>
      </c>
      <c r="B27" s="6" t="s">
        <v>165</v>
      </c>
      <c r="C27" s="85"/>
    </row>
    <row r="28" spans="1:3" x14ac:dyDescent="0.25">
      <c r="A28" s="12" t="s">
        <v>406</v>
      </c>
      <c r="B28" s="6" t="s">
        <v>165</v>
      </c>
      <c r="C28" s="85"/>
    </row>
    <row r="29" spans="1:3" x14ac:dyDescent="0.25">
      <c r="A29" s="13" t="s">
        <v>407</v>
      </c>
      <c r="B29" s="6" t="s">
        <v>165</v>
      </c>
      <c r="C29" s="85"/>
    </row>
    <row r="30" spans="1:3" x14ac:dyDescent="0.25">
      <c r="A30" s="13" t="s">
        <v>408</v>
      </c>
      <c r="B30" s="6" t="s">
        <v>165</v>
      </c>
      <c r="C30" s="85"/>
    </row>
    <row r="31" spans="1:3" x14ac:dyDescent="0.25">
      <c r="A31" s="13" t="s">
        <v>409</v>
      </c>
      <c r="B31" s="6" t="s">
        <v>165</v>
      </c>
      <c r="C31" s="105"/>
    </row>
    <row r="32" spans="1:3" x14ac:dyDescent="0.25">
      <c r="A32" s="13" t="s">
        <v>410</v>
      </c>
      <c r="B32" s="6" t="s">
        <v>165</v>
      </c>
      <c r="C32" s="85"/>
    </row>
    <row r="33" spans="1:3" x14ac:dyDescent="0.25">
      <c r="A33" s="13" t="s">
        <v>653</v>
      </c>
      <c r="B33" s="6" t="s">
        <v>165</v>
      </c>
      <c r="C33" s="85">
        <v>910000</v>
      </c>
    </row>
    <row r="34" spans="1:3" x14ac:dyDescent="0.25">
      <c r="A34" s="13" t="s">
        <v>411</v>
      </c>
      <c r="B34" s="6" t="s">
        <v>165</v>
      </c>
      <c r="C34" s="85"/>
    </row>
    <row r="35" spans="1:3" x14ac:dyDescent="0.25">
      <c r="A35" s="13" t="s">
        <v>412</v>
      </c>
      <c r="B35" s="6" t="s">
        <v>165</v>
      </c>
      <c r="C35" s="85"/>
    </row>
    <row r="36" spans="1:3" x14ac:dyDescent="0.25">
      <c r="A36" s="13" t="s">
        <v>413</v>
      </c>
      <c r="B36" s="6" t="s">
        <v>165</v>
      </c>
      <c r="C36" s="85"/>
    </row>
    <row r="37" spans="1:3" ht="30" x14ac:dyDescent="0.25">
      <c r="A37" s="13" t="s">
        <v>414</v>
      </c>
      <c r="B37" s="6" t="s">
        <v>165</v>
      </c>
      <c r="C37" s="85"/>
    </row>
    <row r="38" spans="1:3" ht="30" x14ac:dyDescent="0.25">
      <c r="A38" s="13" t="s">
        <v>415</v>
      </c>
      <c r="B38" s="6" t="s">
        <v>165</v>
      </c>
      <c r="C38" s="85"/>
    </row>
    <row r="39" spans="1:3" s="87" customFormat="1" x14ac:dyDescent="0.25">
      <c r="A39" s="11" t="s">
        <v>416</v>
      </c>
      <c r="B39" s="14" t="s">
        <v>165</v>
      </c>
      <c r="C39" s="120">
        <f>SUM(C27:C38)</f>
        <v>910000</v>
      </c>
    </row>
    <row r="40" spans="1:3" s="87" customFormat="1" ht="15.75" x14ac:dyDescent="0.25">
      <c r="A40" s="18" t="s">
        <v>417</v>
      </c>
      <c r="B40" s="9" t="s">
        <v>166</v>
      </c>
      <c r="C40" s="88">
        <f>C14+C16+C23+C26+C39</f>
        <v>910000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topLeftCell="A22" workbookViewId="0">
      <selection activeCell="C35" sqref="C35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1" t="s">
        <v>718</v>
      </c>
      <c r="B1" s="141"/>
      <c r="C1" s="1"/>
      <c r="D1" s="1"/>
    </row>
    <row r="3" spans="1:4" ht="24" customHeight="1" x14ac:dyDescent="0.25">
      <c r="A3" s="247" t="s">
        <v>676</v>
      </c>
      <c r="B3" s="248"/>
      <c r="C3" s="248"/>
    </row>
    <row r="4" spans="1:4" ht="26.25" customHeight="1" x14ac:dyDescent="0.25">
      <c r="A4" s="250" t="s">
        <v>674</v>
      </c>
      <c r="B4" s="248"/>
      <c r="C4" s="248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5">
        <v>0</v>
      </c>
    </row>
    <row r="8" spans="1:4" x14ac:dyDescent="0.25">
      <c r="A8" s="5" t="s">
        <v>534</v>
      </c>
      <c r="B8" s="5" t="s">
        <v>294</v>
      </c>
      <c r="C8" s="85">
        <v>0</v>
      </c>
    </row>
    <row r="9" spans="1:4" x14ac:dyDescent="0.25">
      <c r="A9" s="5" t="s">
        <v>535</v>
      </c>
      <c r="B9" s="5" t="s">
        <v>294</v>
      </c>
      <c r="C9" s="106">
        <v>301497</v>
      </c>
    </row>
    <row r="10" spans="1:4" x14ac:dyDescent="0.25">
      <c r="A10" s="5" t="s">
        <v>536</v>
      </c>
      <c r="B10" s="5" t="s">
        <v>294</v>
      </c>
      <c r="C10" s="85">
        <v>0</v>
      </c>
    </row>
    <row r="11" spans="1:4" s="87" customFormat="1" x14ac:dyDescent="0.25">
      <c r="A11" s="7" t="s">
        <v>484</v>
      </c>
      <c r="B11" s="8" t="s">
        <v>294</v>
      </c>
      <c r="C11" s="88">
        <f>SUM(C7:C10)</f>
        <v>301497</v>
      </c>
    </row>
    <row r="12" spans="1:4" x14ac:dyDescent="0.25">
      <c r="A12" s="5" t="s">
        <v>485</v>
      </c>
      <c r="B12" s="6" t="s">
        <v>295</v>
      </c>
      <c r="C12" s="85">
        <v>1479266</v>
      </c>
    </row>
    <row r="13" spans="1:4" ht="27" x14ac:dyDescent="0.25">
      <c r="A13" s="47" t="s">
        <v>296</v>
      </c>
      <c r="B13" s="47" t="s">
        <v>295</v>
      </c>
      <c r="C13" s="85">
        <v>1479266</v>
      </c>
    </row>
    <row r="14" spans="1:4" ht="27" x14ac:dyDescent="0.25">
      <c r="A14" s="47" t="s">
        <v>297</v>
      </c>
      <c r="B14" s="47" t="s">
        <v>295</v>
      </c>
      <c r="C14" s="85">
        <v>0</v>
      </c>
    </row>
    <row r="15" spans="1:4" x14ac:dyDescent="0.25">
      <c r="A15" s="5" t="s">
        <v>487</v>
      </c>
      <c r="B15" s="6" t="s">
        <v>301</v>
      </c>
      <c r="C15" s="85">
        <v>322459</v>
      </c>
    </row>
    <row r="16" spans="1:4" ht="27" x14ac:dyDescent="0.25">
      <c r="A16" s="47" t="s">
        <v>302</v>
      </c>
      <c r="B16" s="47" t="s">
        <v>301</v>
      </c>
      <c r="C16" s="85">
        <v>0</v>
      </c>
    </row>
    <row r="17" spans="1:3" ht="27" x14ac:dyDescent="0.25">
      <c r="A17" s="47" t="s">
        <v>303</v>
      </c>
      <c r="B17" s="47" t="s">
        <v>301</v>
      </c>
      <c r="C17" s="85">
        <v>322459</v>
      </c>
    </row>
    <row r="18" spans="1:3" x14ac:dyDescent="0.25">
      <c r="A18" s="47" t="s">
        <v>304</v>
      </c>
      <c r="B18" s="47" t="s">
        <v>301</v>
      </c>
      <c r="C18" s="85">
        <v>0</v>
      </c>
    </row>
    <row r="19" spans="1:3" x14ac:dyDescent="0.25">
      <c r="A19" s="47" t="s">
        <v>305</v>
      </c>
      <c r="B19" s="47" t="s">
        <v>301</v>
      </c>
      <c r="C19" s="85">
        <v>0</v>
      </c>
    </row>
    <row r="20" spans="1:3" x14ac:dyDescent="0.25">
      <c r="A20" s="5" t="s">
        <v>537</v>
      </c>
      <c r="B20" s="6" t="s">
        <v>306</v>
      </c>
      <c r="C20" s="85">
        <v>0</v>
      </c>
    </row>
    <row r="21" spans="1:3" x14ac:dyDescent="0.25">
      <c r="A21" s="47" t="s">
        <v>307</v>
      </c>
      <c r="B21" s="47" t="s">
        <v>306</v>
      </c>
      <c r="C21" s="85">
        <v>0</v>
      </c>
    </row>
    <row r="22" spans="1:3" x14ac:dyDescent="0.25">
      <c r="A22" s="47" t="s">
        <v>308</v>
      </c>
      <c r="B22" s="47" t="s">
        <v>306</v>
      </c>
      <c r="C22" s="85">
        <v>0</v>
      </c>
    </row>
    <row r="23" spans="1:3" s="87" customFormat="1" x14ac:dyDescent="0.25">
      <c r="A23" s="7" t="s">
        <v>516</v>
      </c>
      <c r="B23" s="8" t="s">
        <v>309</v>
      </c>
      <c r="C23" s="88">
        <f>C12+C15+C20</f>
        <v>1801725</v>
      </c>
    </row>
    <row r="24" spans="1:3" x14ac:dyDescent="0.25">
      <c r="A24" s="5" t="s">
        <v>538</v>
      </c>
      <c r="B24" s="5" t="s">
        <v>310</v>
      </c>
      <c r="C24" s="85">
        <v>0</v>
      </c>
    </row>
    <row r="25" spans="1:3" x14ac:dyDescent="0.25">
      <c r="A25" s="5" t="s">
        <v>539</v>
      </c>
      <c r="B25" s="5" t="s">
        <v>310</v>
      </c>
      <c r="C25" s="85">
        <v>0</v>
      </c>
    </row>
    <row r="26" spans="1:3" x14ac:dyDescent="0.25">
      <c r="A26" s="5" t="s">
        <v>540</v>
      </c>
      <c r="B26" s="5" t="s">
        <v>310</v>
      </c>
      <c r="C26" s="85">
        <v>0</v>
      </c>
    </row>
    <row r="27" spans="1:3" x14ac:dyDescent="0.25">
      <c r="A27" s="5" t="s">
        <v>541</v>
      </c>
      <c r="B27" s="5" t="s">
        <v>310</v>
      </c>
      <c r="C27" s="85">
        <v>0</v>
      </c>
    </row>
    <row r="28" spans="1:3" x14ac:dyDescent="0.25">
      <c r="A28" s="5" t="s">
        <v>542</v>
      </c>
      <c r="B28" s="5" t="s">
        <v>310</v>
      </c>
      <c r="C28" s="85">
        <v>0</v>
      </c>
    </row>
    <row r="29" spans="1:3" x14ac:dyDescent="0.25">
      <c r="A29" s="5" t="s">
        <v>543</v>
      </c>
      <c r="B29" s="5" t="s">
        <v>310</v>
      </c>
      <c r="C29" s="85">
        <v>0</v>
      </c>
    </row>
    <row r="30" spans="1:3" x14ac:dyDescent="0.25">
      <c r="A30" s="5" t="s">
        <v>544</v>
      </c>
      <c r="B30" s="5" t="s">
        <v>310</v>
      </c>
      <c r="C30" s="85">
        <v>0</v>
      </c>
    </row>
    <row r="31" spans="1:3" x14ac:dyDescent="0.25">
      <c r="A31" s="5" t="s">
        <v>545</v>
      </c>
      <c r="B31" s="5" t="s">
        <v>310</v>
      </c>
      <c r="C31" s="85">
        <v>0</v>
      </c>
    </row>
    <row r="32" spans="1:3" ht="45" x14ac:dyDescent="0.25">
      <c r="A32" s="5" t="s">
        <v>546</v>
      </c>
      <c r="B32" s="5" t="s">
        <v>310</v>
      </c>
      <c r="C32" s="85">
        <v>0</v>
      </c>
    </row>
    <row r="33" spans="1:3" x14ac:dyDescent="0.25">
      <c r="A33" s="5" t="s">
        <v>703</v>
      </c>
      <c r="B33" s="5" t="s">
        <v>310</v>
      </c>
      <c r="C33" s="106">
        <v>7043</v>
      </c>
    </row>
    <row r="34" spans="1:3" s="87" customFormat="1" x14ac:dyDescent="0.25">
      <c r="A34" s="7" t="s">
        <v>489</v>
      </c>
      <c r="B34" s="8" t="s">
        <v>310</v>
      </c>
      <c r="C34" s="120">
        <f>SUM(C24:C33)</f>
        <v>7043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71"/>
  <sheetViews>
    <sheetView topLeftCell="A7" workbookViewId="0">
      <selection activeCell="E60" sqref="E60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719</v>
      </c>
      <c r="C1" s="1"/>
      <c r="D1" s="1"/>
    </row>
    <row r="3" spans="1:4" ht="22.5" customHeight="1" x14ac:dyDescent="0.25">
      <c r="A3" s="247" t="s">
        <v>676</v>
      </c>
      <c r="B3" s="248"/>
      <c r="C3" s="248"/>
      <c r="D3" s="248"/>
    </row>
    <row r="4" spans="1:4" ht="56.25" customHeight="1" x14ac:dyDescent="0.25">
      <c r="A4" s="250" t="s">
        <v>675</v>
      </c>
      <c r="B4" s="248"/>
      <c r="C4" s="248"/>
      <c r="D4" s="249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57" t="s">
        <v>634</v>
      </c>
      <c r="B7" s="3" t="s">
        <v>82</v>
      </c>
      <c r="C7" s="156" t="s">
        <v>27</v>
      </c>
      <c r="D7" s="182" t="s">
        <v>28</v>
      </c>
    </row>
    <row r="8" spans="1:4" x14ac:dyDescent="0.25">
      <c r="A8" s="12" t="s">
        <v>434</v>
      </c>
      <c r="B8" s="5" t="s">
        <v>219</v>
      </c>
      <c r="C8" s="85">
        <v>0</v>
      </c>
      <c r="D8" s="106">
        <v>0</v>
      </c>
    </row>
    <row r="9" spans="1:4" x14ac:dyDescent="0.25">
      <c r="A9" s="19" t="s">
        <v>220</v>
      </c>
      <c r="B9" s="19" t="s">
        <v>219</v>
      </c>
      <c r="C9" s="85">
        <v>0</v>
      </c>
      <c r="D9" s="106">
        <v>0</v>
      </c>
    </row>
    <row r="10" spans="1:4" x14ac:dyDescent="0.25">
      <c r="A10" s="19" t="s">
        <v>221</v>
      </c>
      <c r="B10" s="19" t="s">
        <v>219</v>
      </c>
      <c r="C10" s="85">
        <v>0</v>
      </c>
      <c r="D10" s="106">
        <v>0</v>
      </c>
    </row>
    <row r="11" spans="1:4" ht="30" x14ac:dyDescent="0.25">
      <c r="A11" s="12" t="s">
        <v>222</v>
      </c>
      <c r="B11" s="5" t="s">
        <v>223</v>
      </c>
      <c r="C11" s="85">
        <v>0</v>
      </c>
      <c r="D11" s="106">
        <v>0</v>
      </c>
    </row>
    <row r="12" spans="1:4" x14ac:dyDescent="0.25">
      <c r="A12" s="12" t="s">
        <v>433</v>
      </c>
      <c r="B12" s="5" t="s">
        <v>224</v>
      </c>
      <c r="C12" s="106">
        <v>0</v>
      </c>
      <c r="D12" s="106">
        <v>0</v>
      </c>
    </row>
    <row r="13" spans="1:4" x14ac:dyDescent="0.25">
      <c r="A13" s="19" t="s">
        <v>220</v>
      </c>
      <c r="B13" s="19" t="s">
        <v>224</v>
      </c>
      <c r="C13" s="85">
        <v>0</v>
      </c>
      <c r="D13" s="106">
        <v>0</v>
      </c>
    </row>
    <row r="14" spans="1:4" x14ac:dyDescent="0.25">
      <c r="A14" s="19" t="s">
        <v>221</v>
      </c>
      <c r="B14" s="19" t="s">
        <v>225</v>
      </c>
      <c r="C14" s="85">
        <v>0</v>
      </c>
      <c r="D14" s="106">
        <v>0</v>
      </c>
    </row>
    <row r="15" spans="1:4" s="87" customFormat="1" x14ac:dyDescent="0.25">
      <c r="A15" s="11" t="s">
        <v>432</v>
      </c>
      <c r="B15" s="7" t="s">
        <v>226</v>
      </c>
      <c r="C15" s="88">
        <v>0</v>
      </c>
      <c r="D15" s="120">
        <v>0</v>
      </c>
    </row>
    <row r="16" spans="1:4" x14ac:dyDescent="0.25">
      <c r="A16" s="21" t="s">
        <v>437</v>
      </c>
      <c r="B16" s="5" t="s">
        <v>227</v>
      </c>
      <c r="C16" s="85">
        <v>0</v>
      </c>
      <c r="D16" s="106">
        <v>0</v>
      </c>
    </row>
    <row r="17" spans="1:4" x14ac:dyDescent="0.25">
      <c r="A17" s="19" t="s">
        <v>228</v>
      </c>
      <c r="B17" s="19" t="s">
        <v>227</v>
      </c>
      <c r="C17" s="85">
        <v>0</v>
      </c>
      <c r="D17" s="106">
        <v>0</v>
      </c>
    </row>
    <row r="18" spans="1:4" x14ac:dyDescent="0.25">
      <c r="A18" s="19" t="s">
        <v>229</v>
      </c>
      <c r="B18" s="19" t="s">
        <v>227</v>
      </c>
      <c r="C18" s="85">
        <v>0</v>
      </c>
      <c r="D18" s="106">
        <v>0</v>
      </c>
    </row>
    <row r="19" spans="1:4" x14ac:dyDescent="0.25">
      <c r="A19" s="21" t="s">
        <v>438</v>
      </c>
      <c r="B19" s="5" t="s">
        <v>230</v>
      </c>
      <c r="C19" s="85">
        <v>0</v>
      </c>
      <c r="D19" s="106">
        <v>0</v>
      </c>
    </row>
    <row r="20" spans="1:4" x14ac:dyDescent="0.25">
      <c r="A20" s="19" t="s">
        <v>221</v>
      </c>
      <c r="B20" s="19" t="s">
        <v>230</v>
      </c>
      <c r="C20" s="85">
        <v>0</v>
      </c>
      <c r="D20" s="106">
        <v>0</v>
      </c>
    </row>
    <row r="21" spans="1:4" x14ac:dyDescent="0.25">
      <c r="A21" s="13" t="s">
        <v>231</v>
      </c>
      <c r="B21" s="5" t="s">
        <v>232</v>
      </c>
      <c r="C21" s="85">
        <v>0</v>
      </c>
      <c r="D21" s="106">
        <v>0</v>
      </c>
    </row>
    <row r="22" spans="1:4" x14ac:dyDescent="0.25">
      <c r="A22" s="13" t="s">
        <v>439</v>
      </c>
      <c r="B22" s="5" t="s">
        <v>233</v>
      </c>
      <c r="C22" s="85">
        <v>0</v>
      </c>
      <c r="D22" s="106">
        <v>0</v>
      </c>
    </row>
    <row r="23" spans="1:4" x14ac:dyDescent="0.25">
      <c r="A23" s="19" t="s">
        <v>229</v>
      </c>
      <c r="B23" s="19" t="s">
        <v>233</v>
      </c>
      <c r="C23" s="85">
        <v>0</v>
      </c>
      <c r="D23" s="106">
        <v>0</v>
      </c>
    </row>
    <row r="24" spans="1:4" x14ac:dyDescent="0.25">
      <c r="A24" s="19" t="s">
        <v>221</v>
      </c>
      <c r="B24" s="19" t="s">
        <v>233</v>
      </c>
      <c r="C24" s="85">
        <v>0</v>
      </c>
      <c r="D24" s="106">
        <v>0</v>
      </c>
    </row>
    <row r="25" spans="1:4" s="87" customFormat="1" x14ac:dyDescent="0.25">
      <c r="A25" s="22" t="s">
        <v>435</v>
      </c>
      <c r="B25" s="7" t="s">
        <v>234</v>
      </c>
      <c r="C25" s="88">
        <v>0</v>
      </c>
      <c r="D25" s="120">
        <v>0</v>
      </c>
    </row>
    <row r="26" spans="1:4" x14ac:dyDescent="0.25">
      <c r="A26" s="21" t="s">
        <v>235</v>
      </c>
      <c r="B26" s="5" t="s">
        <v>236</v>
      </c>
      <c r="C26" s="85">
        <v>0</v>
      </c>
      <c r="D26" s="106">
        <v>0</v>
      </c>
    </row>
    <row r="27" spans="1:4" x14ac:dyDescent="0.25">
      <c r="A27" s="21" t="s">
        <v>237</v>
      </c>
      <c r="B27" s="5" t="s">
        <v>238</v>
      </c>
      <c r="C27" s="85">
        <v>518259</v>
      </c>
      <c r="D27" s="106">
        <v>0</v>
      </c>
    </row>
    <row r="28" spans="1:4" x14ac:dyDescent="0.25">
      <c r="A28" s="21" t="s">
        <v>241</v>
      </c>
      <c r="B28" s="5" t="s">
        <v>242</v>
      </c>
      <c r="C28" s="85">
        <v>0</v>
      </c>
      <c r="D28" s="106">
        <v>0</v>
      </c>
    </row>
    <row r="29" spans="1:4" x14ac:dyDescent="0.25">
      <c r="A29" s="21" t="s">
        <v>243</v>
      </c>
      <c r="B29" s="5" t="s">
        <v>244</v>
      </c>
      <c r="C29" s="85">
        <v>0</v>
      </c>
      <c r="D29" s="106">
        <v>0</v>
      </c>
    </row>
    <row r="30" spans="1:4" x14ac:dyDescent="0.25">
      <c r="A30" s="21" t="s">
        <v>245</v>
      </c>
      <c r="B30" s="5" t="s">
        <v>246</v>
      </c>
      <c r="C30" s="85">
        <v>0</v>
      </c>
      <c r="D30" s="106">
        <v>0</v>
      </c>
    </row>
    <row r="31" spans="1:4" s="87" customFormat="1" x14ac:dyDescent="0.25">
      <c r="A31" s="40" t="s">
        <v>436</v>
      </c>
      <c r="B31" s="41" t="s">
        <v>247</v>
      </c>
      <c r="C31" s="88">
        <f>C15+C25+C26+C27+C28+C29+C30</f>
        <v>518259</v>
      </c>
      <c r="D31" s="120">
        <v>0</v>
      </c>
    </row>
    <row r="32" spans="1:4" x14ac:dyDescent="0.25">
      <c r="A32" s="21" t="s">
        <v>248</v>
      </c>
      <c r="B32" s="5" t="s">
        <v>249</v>
      </c>
      <c r="C32" s="85">
        <v>0</v>
      </c>
      <c r="D32" s="106">
        <v>0</v>
      </c>
    </row>
    <row r="33" spans="1:4" x14ac:dyDescent="0.25">
      <c r="A33" s="12" t="s">
        <v>250</v>
      </c>
      <c r="B33" s="5" t="s">
        <v>251</v>
      </c>
      <c r="C33" s="85">
        <v>0</v>
      </c>
      <c r="D33" s="106">
        <v>0</v>
      </c>
    </row>
    <row r="34" spans="1:4" x14ac:dyDescent="0.25">
      <c r="A34" s="21" t="s">
        <v>440</v>
      </c>
      <c r="B34" s="5" t="s">
        <v>252</v>
      </c>
      <c r="C34" s="85">
        <v>0</v>
      </c>
      <c r="D34" s="106">
        <v>0</v>
      </c>
    </row>
    <row r="35" spans="1:4" x14ac:dyDescent="0.25">
      <c r="A35" s="19" t="s">
        <v>221</v>
      </c>
      <c r="B35" s="19" t="s">
        <v>252</v>
      </c>
      <c r="C35" s="85">
        <v>0</v>
      </c>
      <c r="D35" s="106">
        <v>0</v>
      </c>
    </row>
    <row r="36" spans="1:4" x14ac:dyDescent="0.25">
      <c r="A36" s="21" t="s">
        <v>441</v>
      </c>
      <c r="B36" s="5" t="s">
        <v>253</v>
      </c>
      <c r="C36" s="85">
        <v>0</v>
      </c>
      <c r="D36" s="106">
        <v>0</v>
      </c>
    </row>
    <row r="37" spans="1:4" x14ac:dyDescent="0.25">
      <c r="A37" s="19" t="s">
        <v>254</v>
      </c>
      <c r="B37" s="19" t="s">
        <v>253</v>
      </c>
      <c r="C37" s="85">
        <v>0</v>
      </c>
      <c r="D37" s="106">
        <v>0</v>
      </c>
    </row>
    <row r="38" spans="1:4" x14ac:dyDescent="0.25">
      <c r="A38" s="19" t="s">
        <v>255</v>
      </c>
      <c r="B38" s="19" t="s">
        <v>253</v>
      </c>
      <c r="C38" s="85">
        <v>0</v>
      </c>
      <c r="D38" s="106">
        <v>0</v>
      </c>
    </row>
    <row r="39" spans="1:4" x14ac:dyDescent="0.25">
      <c r="A39" s="19" t="s">
        <v>256</v>
      </c>
      <c r="B39" s="19" t="s">
        <v>253</v>
      </c>
      <c r="C39" s="85">
        <v>0</v>
      </c>
      <c r="D39" s="106">
        <v>0</v>
      </c>
    </row>
    <row r="40" spans="1:4" x14ac:dyDescent="0.25">
      <c r="A40" s="19" t="s">
        <v>221</v>
      </c>
      <c r="B40" s="19" t="s">
        <v>253</v>
      </c>
      <c r="C40" s="85">
        <v>0</v>
      </c>
      <c r="D40" s="106">
        <v>0</v>
      </c>
    </row>
    <row r="41" spans="1:4" s="87" customFormat="1" x14ac:dyDescent="0.25">
      <c r="A41" s="40" t="s">
        <v>442</v>
      </c>
      <c r="B41" s="41" t="s">
        <v>257</v>
      </c>
      <c r="C41" s="88">
        <v>0</v>
      </c>
      <c r="D41" s="120">
        <v>0</v>
      </c>
    </row>
    <row r="44" spans="1:4" ht="25.5" x14ac:dyDescent="0.25">
      <c r="A44" s="38" t="s">
        <v>634</v>
      </c>
      <c r="B44" s="3" t="s">
        <v>82</v>
      </c>
      <c r="C44" s="181" t="s">
        <v>27</v>
      </c>
      <c r="D44" s="181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3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3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3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3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3">
        <v>0</v>
      </c>
    </row>
    <row r="50" spans="1:4" s="87" customFormat="1" x14ac:dyDescent="0.25">
      <c r="A50" s="11" t="s">
        <v>523</v>
      </c>
      <c r="B50" s="7" t="s">
        <v>349</v>
      </c>
      <c r="C50" s="91">
        <v>0</v>
      </c>
      <c r="D50" s="184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3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3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3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3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3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3">
        <v>0</v>
      </c>
    </row>
    <row r="57" spans="1:4" s="87" customFormat="1" x14ac:dyDescent="0.25">
      <c r="A57" s="22" t="s">
        <v>524</v>
      </c>
      <c r="B57" s="7" t="s">
        <v>356</v>
      </c>
      <c r="C57" s="88">
        <v>0</v>
      </c>
      <c r="D57" s="120">
        <v>0</v>
      </c>
    </row>
    <row r="58" spans="1:4" s="87" customFormat="1" x14ac:dyDescent="0.25">
      <c r="A58" s="22" t="s">
        <v>360</v>
      </c>
      <c r="B58" s="7" t="s">
        <v>361</v>
      </c>
      <c r="C58" s="88">
        <v>657442</v>
      </c>
      <c r="D58" s="120">
        <v>0</v>
      </c>
    </row>
    <row r="59" spans="1:4" s="87" customFormat="1" x14ac:dyDescent="0.25">
      <c r="A59" s="22" t="s">
        <v>362</v>
      </c>
      <c r="B59" s="7" t="s">
        <v>363</v>
      </c>
      <c r="C59" s="88">
        <v>0</v>
      </c>
      <c r="D59" s="120">
        <v>0</v>
      </c>
    </row>
    <row r="60" spans="1:4" s="87" customFormat="1" x14ac:dyDescent="0.25">
      <c r="A60" s="22" t="s">
        <v>366</v>
      </c>
      <c r="B60" s="7" t="s">
        <v>367</v>
      </c>
      <c r="C60" s="88">
        <v>0</v>
      </c>
      <c r="D60" s="120">
        <v>0</v>
      </c>
    </row>
    <row r="61" spans="1:4" s="87" customFormat="1" x14ac:dyDescent="0.25">
      <c r="A61" s="11" t="s">
        <v>0</v>
      </c>
      <c r="B61" s="7" t="s">
        <v>368</v>
      </c>
      <c r="C61" s="88">
        <v>0</v>
      </c>
      <c r="D61" s="120">
        <v>0</v>
      </c>
    </row>
    <row r="62" spans="1:4" s="87" customFormat="1" x14ac:dyDescent="0.25">
      <c r="A62" s="15" t="s">
        <v>369</v>
      </c>
      <c r="B62" s="7" t="s">
        <v>368</v>
      </c>
      <c r="C62" s="88">
        <v>0</v>
      </c>
      <c r="D62" s="120">
        <v>0</v>
      </c>
    </row>
    <row r="63" spans="1:4" s="87" customFormat="1" x14ac:dyDescent="0.25">
      <c r="A63" s="75" t="s">
        <v>526</v>
      </c>
      <c r="B63" s="41" t="s">
        <v>370</v>
      </c>
      <c r="C63" s="88">
        <v>657442</v>
      </c>
      <c r="D63" s="120">
        <v>0</v>
      </c>
    </row>
    <row r="64" spans="1:4" x14ac:dyDescent="0.25">
      <c r="A64" s="12" t="s">
        <v>371</v>
      </c>
      <c r="B64" s="5" t="s">
        <v>372</v>
      </c>
      <c r="C64" s="85">
        <v>0</v>
      </c>
      <c r="D64" s="106">
        <v>0</v>
      </c>
    </row>
    <row r="65" spans="1:4" x14ac:dyDescent="0.25">
      <c r="A65" s="13" t="s">
        <v>373</v>
      </c>
      <c r="B65" s="5" t="s">
        <v>374</v>
      </c>
      <c r="C65" s="85">
        <v>0</v>
      </c>
      <c r="D65" s="106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3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3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3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3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3">
        <v>0</v>
      </c>
    </row>
    <row r="71" spans="1:4" s="87" customFormat="1" x14ac:dyDescent="0.25">
      <c r="A71" s="40" t="s">
        <v>527</v>
      </c>
      <c r="B71" s="41" t="s">
        <v>378</v>
      </c>
      <c r="C71" s="91">
        <v>0</v>
      </c>
      <c r="D71" s="184">
        <v>0</v>
      </c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81"/>
  <sheetViews>
    <sheetView topLeftCell="J116" zoomScaleNormal="100" workbookViewId="0">
      <selection activeCell="W116" sqref="W1:W1048576"/>
    </sheetView>
  </sheetViews>
  <sheetFormatPr defaultRowHeight="15" x14ac:dyDescent="0.25"/>
  <cols>
    <col min="1" max="1" width="105.140625" customWidth="1"/>
    <col min="3" max="3" width="17.140625" customWidth="1"/>
    <col min="4" max="4" width="14.140625" bestFit="1" customWidth="1"/>
    <col min="5" max="5" width="15.85546875" bestFit="1" customWidth="1"/>
    <col min="6" max="6" width="14.28515625" bestFit="1" customWidth="1"/>
    <col min="7" max="7" width="15.5703125" style="193" customWidth="1"/>
    <col min="8" max="8" width="13.85546875" style="193" customWidth="1"/>
    <col min="9" max="9" width="14" style="193" customWidth="1"/>
    <col min="10" max="11" width="14.28515625" style="193" bestFit="1" customWidth="1"/>
    <col min="12" max="12" width="10.5703125" style="193" bestFit="1" customWidth="1"/>
    <col min="13" max="13" width="12" style="193" customWidth="1"/>
    <col min="14" max="15" width="14.28515625" style="193" bestFit="1" customWidth="1"/>
    <col min="16" max="16" width="10.7109375" style="193" customWidth="1"/>
    <col min="17" max="17" width="10.140625" style="193" customWidth="1"/>
    <col min="18" max="18" width="14.28515625" style="193" bestFit="1" customWidth="1"/>
    <col min="19" max="19" width="14.28515625" bestFit="1" customWidth="1"/>
    <col min="20" max="20" width="11.140625" customWidth="1"/>
    <col min="21" max="21" width="12.5703125" customWidth="1"/>
    <col min="22" max="22" width="14.28515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  <col min="492" max="492" width="105.140625" customWidth="1"/>
    <col min="494" max="494" width="17.140625" customWidth="1"/>
    <col min="495" max="495" width="20.140625" customWidth="1"/>
    <col min="496" max="496" width="18.85546875" customWidth="1"/>
    <col min="497" max="497" width="15.5703125" customWidth="1"/>
    <col min="748" max="748" width="105.140625" customWidth="1"/>
    <col min="750" max="750" width="17.140625" customWidth="1"/>
    <col min="751" max="751" width="20.140625" customWidth="1"/>
    <col min="752" max="752" width="18.85546875" customWidth="1"/>
    <col min="753" max="753" width="15.5703125" customWidth="1"/>
    <col min="1004" max="1004" width="105.140625" customWidth="1"/>
    <col min="1006" max="1006" width="17.140625" customWidth="1"/>
    <col min="1007" max="1007" width="20.140625" customWidth="1"/>
    <col min="1008" max="1008" width="18.85546875" customWidth="1"/>
    <col min="1009" max="1009" width="15.5703125" customWidth="1"/>
    <col min="1260" max="1260" width="105.140625" customWidth="1"/>
    <col min="1262" max="1262" width="17.140625" customWidth="1"/>
    <col min="1263" max="1263" width="20.140625" customWidth="1"/>
    <col min="1264" max="1264" width="18.85546875" customWidth="1"/>
    <col min="1265" max="1265" width="15.5703125" customWidth="1"/>
    <col min="1516" max="1516" width="105.140625" customWidth="1"/>
    <col min="1518" max="1518" width="17.140625" customWidth="1"/>
    <col min="1519" max="1519" width="20.140625" customWidth="1"/>
    <col min="1520" max="1520" width="18.85546875" customWidth="1"/>
    <col min="1521" max="1521" width="15.5703125" customWidth="1"/>
    <col min="1772" max="1772" width="105.140625" customWidth="1"/>
    <col min="1774" max="1774" width="17.140625" customWidth="1"/>
    <col min="1775" max="1775" width="20.140625" customWidth="1"/>
    <col min="1776" max="1776" width="18.85546875" customWidth="1"/>
    <col min="1777" max="1777" width="15.5703125" customWidth="1"/>
    <col min="2028" max="2028" width="105.140625" customWidth="1"/>
    <col min="2030" max="2030" width="17.140625" customWidth="1"/>
    <col min="2031" max="2031" width="20.140625" customWidth="1"/>
    <col min="2032" max="2032" width="18.85546875" customWidth="1"/>
    <col min="2033" max="2033" width="15.5703125" customWidth="1"/>
    <col min="2284" max="2284" width="105.140625" customWidth="1"/>
    <col min="2286" max="2286" width="17.140625" customWidth="1"/>
    <col min="2287" max="2287" width="20.140625" customWidth="1"/>
    <col min="2288" max="2288" width="18.85546875" customWidth="1"/>
    <col min="2289" max="2289" width="15.5703125" customWidth="1"/>
    <col min="2540" max="2540" width="105.140625" customWidth="1"/>
    <col min="2542" max="2542" width="17.140625" customWidth="1"/>
    <col min="2543" max="2543" width="20.140625" customWidth="1"/>
    <col min="2544" max="2544" width="18.85546875" customWidth="1"/>
    <col min="2545" max="2545" width="15.5703125" customWidth="1"/>
    <col min="2796" max="2796" width="105.140625" customWidth="1"/>
    <col min="2798" max="2798" width="17.140625" customWidth="1"/>
    <col min="2799" max="2799" width="20.140625" customWidth="1"/>
    <col min="2800" max="2800" width="18.85546875" customWidth="1"/>
    <col min="2801" max="2801" width="15.5703125" customWidth="1"/>
    <col min="3052" max="3052" width="105.140625" customWidth="1"/>
    <col min="3054" max="3054" width="17.140625" customWidth="1"/>
    <col min="3055" max="3055" width="20.140625" customWidth="1"/>
    <col min="3056" max="3056" width="18.85546875" customWidth="1"/>
    <col min="3057" max="3057" width="15.5703125" customWidth="1"/>
    <col min="3308" max="3308" width="105.140625" customWidth="1"/>
    <col min="3310" max="3310" width="17.140625" customWidth="1"/>
    <col min="3311" max="3311" width="20.140625" customWidth="1"/>
    <col min="3312" max="3312" width="18.85546875" customWidth="1"/>
    <col min="3313" max="3313" width="15.5703125" customWidth="1"/>
    <col min="3564" max="3564" width="105.140625" customWidth="1"/>
    <col min="3566" max="3566" width="17.140625" customWidth="1"/>
    <col min="3567" max="3567" width="20.140625" customWidth="1"/>
    <col min="3568" max="3568" width="18.85546875" customWidth="1"/>
    <col min="3569" max="3569" width="15.5703125" customWidth="1"/>
    <col min="3820" max="3820" width="105.140625" customWidth="1"/>
    <col min="3822" max="3822" width="17.140625" customWidth="1"/>
    <col min="3823" max="3823" width="20.140625" customWidth="1"/>
    <col min="3824" max="3824" width="18.85546875" customWidth="1"/>
    <col min="3825" max="3825" width="15.5703125" customWidth="1"/>
    <col min="4076" max="4076" width="105.140625" customWidth="1"/>
    <col min="4078" max="4078" width="17.140625" customWidth="1"/>
    <col min="4079" max="4079" width="20.140625" customWidth="1"/>
    <col min="4080" max="4080" width="18.85546875" customWidth="1"/>
    <col min="4081" max="4081" width="15.5703125" customWidth="1"/>
    <col min="4332" max="4332" width="105.140625" customWidth="1"/>
    <col min="4334" max="4334" width="17.140625" customWidth="1"/>
    <col min="4335" max="4335" width="20.140625" customWidth="1"/>
    <col min="4336" max="4336" width="18.85546875" customWidth="1"/>
    <col min="4337" max="4337" width="15.5703125" customWidth="1"/>
    <col min="4588" max="4588" width="105.140625" customWidth="1"/>
    <col min="4590" max="4590" width="17.140625" customWidth="1"/>
    <col min="4591" max="4591" width="20.140625" customWidth="1"/>
    <col min="4592" max="4592" width="18.85546875" customWidth="1"/>
    <col min="4593" max="4593" width="15.5703125" customWidth="1"/>
    <col min="4844" max="4844" width="105.140625" customWidth="1"/>
    <col min="4846" max="4846" width="17.140625" customWidth="1"/>
    <col min="4847" max="4847" width="20.140625" customWidth="1"/>
    <col min="4848" max="4848" width="18.85546875" customWidth="1"/>
    <col min="4849" max="4849" width="15.5703125" customWidth="1"/>
    <col min="5100" max="5100" width="105.140625" customWidth="1"/>
    <col min="5102" max="5102" width="17.140625" customWidth="1"/>
    <col min="5103" max="5103" width="20.140625" customWidth="1"/>
    <col min="5104" max="5104" width="18.85546875" customWidth="1"/>
    <col min="5105" max="5105" width="15.5703125" customWidth="1"/>
    <col min="5356" max="5356" width="105.140625" customWidth="1"/>
    <col min="5358" max="5358" width="17.140625" customWidth="1"/>
    <col min="5359" max="5359" width="20.140625" customWidth="1"/>
    <col min="5360" max="5360" width="18.85546875" customWidth="1"/>
    <col min="5361" max="5361" width="15.5703125" customWidth="1"/>
    <col min="5612" max="5612" width="105.140625" customWidth="1"/>
    <col min="5614" max="5614" width="17.140625" customWidth="1"/>
    <col min="5615" max="5615" width="20.140625" customWidth="1"/>
    <col min="5616" max="5616" width="18.85546875" customWidth="1"/>
    <col min="5617" max="5617" width="15.5703125" customWidth="1"/>
    <col min="5868" max="5868" width="105.140625" customWidth="1"/>
    <col min="5870" max="5870" width="17.140625" customWidth="1"/>
    <col min="5871" max="5871" width="20.140625" customWidth="1"/>
    <col min="5872" max="5872" width="18.85546875" customWidth="1"/>
    <col min="5873" max="5873" width="15.5703125" customWidth="1"/>
    <col min="6124" max="6124" width="105.140625" customWidth="1"/>
    <col min="6126" max="6126" width="17.140625" customWidth="1"/>
    <col min="6127" max="6127" width="20.140625" customWidth="1"/>
    <col min="6128" max="6128" width="18.85546875" customWidth="1"/>
    <col min="6129" max="6129" width="15.5703125" customWidth="1"/>
    <col min="6380" max="6380" width="105.140625" customWidth="1"/>
    <col min="6382" max="6382" width="17.140625" customWidth="1"/>
    <col min="6383" max="6383" width="20.140625" customWidth="1"/>
    <col min="6384" max="6384" width="18.85546875" customWidth="1"/>
    <col min="6385" max="6385" width="15.5703125" customWidth="1"/>
    <col min="6636" max="6636" width="105.140625" customWidth="1"/>
    <col min="6638" max="6638" width="17.140625" customWidth="1"/>
    <col min="6639" max="6639" width="20.140625" customWidth="1"/>
    <col min="6640" max="6640" width="18.85546875" customWidth="1"/>
    <col min="6641" max="6641" width="15.5703125" customWidth="1"/>
    <col min="6892" max="6892" width="105.140625" customWidth="1"/>
    <col min="6894" max="6894" width="17.140625" customWidth="1"/>
    <col min="6895" max="6895" width="20.140625" customWidth="1"/>
    <col min="6896" max="6896" width="18.85546875" customWidth="1"/>
    <col min="6897" max="6897" width="15.5703125" customWidth="1"/>
    <col min="7148" max="7148" width="105.140625" customWidth="1"/>
    <col min="7150" max="7150" width="17.140625" customWidth="1"/>
    <col min="7151" max="7151" width="20.140625" customWidth="1"/>
    <col min="7152" max="7152" width="18.85546875" customWidth="1"/>
    <col min="7153" max="7153" width="15.5703125" customWidth="1"/>
    <col min="7404" max="7404" width="105.140625" customWidth="1"/>
    <col min="7406" max="7406" width="17.140625" customWidth="1"/>
    <col min="7407" max="7407" width="20.140625" customWidth="1"/>
    <col min="7408" max="7408" width="18.85546875" customWidth="1"/>
    <col min="7409" max="7409" width="15.5703125" customWidth="1"/>
    <col min="7660" max="7660" width="105.140625" customWidth="1"/>
    <col min="7662" max="7662" width="17.140625" customWidth="1"/>
    <col min="7663" max="7663" width="20.140625" customWidth="1"/>
    <col min="7664" max="7664" width="18.85546875" customWidth="1"/>
    <col min="7665" max="7665" width="15.5703125" customWidth="1"/>
    <col min="7916" max="7916" width="105.140625" customWidth="1"/>
    <col min="7918" max="7918" width="17.140625" customWidth="1"/>
    <col min="7919" max="7919" width="20.140625" customWidth="1"/>
    <col min="7920" max="7920" width="18.85546875" customWidth="1"/>
    <col min="7921" max="7921" width="15.5703125" customWidth="1"/>
    <col min="8172" max="8172" width="105.140625" customWidth="1"/>
    <col min="8174" max="8174" width="17.140625" customWidth="1"/>
    <col min="8175" max="8175" width="20.140625" customWidth="1"/>
    <col min="8176" max="8176" width="18.85546875" customWidth="1"/>
    <col min="8177" max="8177" width="15.5703125" customWidth="1"/>
    <col min="8428" max="8428" width="105.140625" customWidth="1"/>
    <col min="8430" max="8430" width="17.140625" customWidth="1"/>
    <col min="8431" max="8431" width="20.140625" customWidth="1"/>
    <col min="8432" max="8432" width="18.85546875" customWidth="1"/>
    <col min="8433" max="8433" width="15.5703125" customWidth="1"/>
    <col min="8684" max="8684" width="105.140625" customWidth="1"/>
    <col min="8686" max="8686" width="17.140625" customWidth="1"/>
    <col min="8687" max="8687" width="20.140625" customWidth="1"/>
    <col min="8688" max="8688" width="18.85546875" customWidth="1"/>
    <col min="8689" max="8689" width="15.5703125" customWidth="1"/>
    <col min="8940" max="8940" width="105.140625" customWidth="1"/>
    <col min="8942" max="8942" width="17.140625" customWidth="1"/>
    <col min="8943" max="8943" width="20.140625" customWidth="1"/>
    <col min="8944" max="8944" width="18.85546875" customWidth="1"/>
    <col min="8945" max="8945" width="15.5703125" customWidth="1"/>
    <col min="9196" max="9196" width="105.140625" customWidth="1"/>
    <col min="9198" max="9198" width="17.140625" customWidth="1"/>
    <col min="9199" max="9199" width="20.140625" customWidth="1"/>
    <col min="9200" max="9200" width="18.85546875" customWidth="1"/>
    <col min="9201" max="9201" width="15.5703125" customWidth="1"/>
    <col min="9452" max="9452" width="105.140625" customWidth="1"/>
    <col min="9454" max="9454" width="17.140625" customWidth="1"/>
    <col min="9455" max="9455" width="20.140625" customWidth="1"/>
    <col min="9456" max="9456" width="18.85546875" customWidth="1"/>
    <col min="9457" max="9457" width="15.5703125" customWidth="1"/>
    <col min="9708" max="9708" width="105.140625" customWidth="1"/>
    <col min="9710" max="9710" width="17.140625" customWidth="1"/>
    <col min="9711" max="9711" width="20.140625" customWidth="1"/>
    <col min="9712" max="9712" width="18.85546875" customWidth="1"/>
    <col min="9713" max="9713" width="15.5703125" customWidth="1"/>
    <col min="9964" max="9964" width="105.140625" customWidth="1"/>
    <col min="9966" max="9966" width="17.140625" customWidth="1"/>
    <col min="9967" max="9967" width="20.140625" customWidth="1"/>
    <col min="9968" max="9968" width="18.85546875" customWidth="1"/>
    <col min="9969" max="9969" width="15.5703125" customWidth="1"/>
    <col min="10220" max="10220" width="105.140625" customWidth="1"/>
    <col min="10222" max="10222" width="17.140625" customWidth="1"/>
    <col min="10223" max="10223" width="20.140625" customWidth="1"/>
    <col min="10224" max="10224" width="18.85546875" customWidth="1"/>
    <col min="10225" max="10225" width="15.5703125" customWidth="1"/>
    <col min="10476" max="10476" width="105.140625" customWidth="1"/>
    <col min="10478" max="10478" width="17.140625" customWidth="1"/>
    <col min="10479" max="10479" width="20.140625" customWidth="1"/>
    <col min="10480" max="10480" width="18.85546875" customWidth="1"/>
    <col min="10481" max="10481" width="15.5703125" customWidth="1"/>
    <col min="10732" max="10732" width="105.140625" customWidth="1"/>
    <col min="10734" max="10734" width="17.140625" customWidth="1"/>
    <col min="10735" max="10735" width="20.140625" customWidth="1"/>
    <col min="10736" max="10736" width="18.85546875" customWidth="1"/>
    <col min="10737" max="10737" width="15.5703125" customWidth="1"/>
    <col min="10988" max="10988" width="105.140625" customWidth="1"/>
    <col min="10990" max="10990" width="17.140625" customWidth="1"/>
    <col min="10991" max="10991" width="20.140625" customWidth="1"/>
    <col min="10992" max="10992" width="18.85546875" customWidth="1"/>
    <col min="10993" max="10993" width="15.5703125" customWidth="1"/>
    <col min="11244" max="11244" width="105.140625" customWidth="1"/>
    <col min="11246" max="11246" width="17.140625" customWidth="1"/>
    <col min="11247" max="11247" width="20.140625" customWidth="1"/>
    <col min="11248" max="11248" width="18.85546875" customWidth="1"/>
    <col min="11249" max="11249" width="15.5703125" customWidth="1"/>
    <col min="11500" max="11500" width="105.140625" customWidth="1"/>
    <col min="11502" max="11502" width="17.140625" customWidth="1"/>
    <col min="11503" max="11503" width="20.140625" customWidth="1"/>
    <col min="11504" max="11504" width="18.85546875" customWidth="1"/>
    <col min="11505" max="11505" width="15.5703125" customWidth="1"/>
    <col min="11756" max="11756" width="105.140625" customWidth="1"/>
    <col min="11758" max="11758" width="17.140625" customWidth="1"/>
    <col min="11759" max="11759" width="20.140625" customWidth="1"/>
    <col min="11760" max="11760" width="18.85546875" customWidth="1"/>
    <col min="11761" max="11761" width="15.5703125" customWidth="1"/>
    <col min="12012" max="12012" width="105.140625" customWidth="1"/>
    <col min="12014" max="12014" width="17.140625" customWidth="1"/>
    <col min="12015" max="12015" width="20.140625" customWidth="1"/>
    <col min="12016" max="12016" width="18.85546875" customWidth="1"/>
    <col min="12017" max="12017" width="15.5703125" customWidth="1"/>
    <col min="12268" max="12268" width="105.140625" customWidth="1"/>
    <col min="12270" max="12270" width="17.140625" customWidth="1"/>
    <col min="12271" max="12271" width="20.140625" customWidth="1"/>
    <col min="12272" max="12272" width="18.85546875" customWidth="1"/>
    <col min="12273" max="12273" width="15.5703125" customWidth="1"/>
    <col min="12524" max="12524" width="105.140625" customWidth="1"/>
    <col min="12526" max="12526" width="17.140625" customWidth="1"/>
    <col min="12527" max="12527" width="20.140625" customWidth="1"/>
    <col min="12528" max="12528" width="18.85546875" customWidth="1"/>
    <col min="12529" max="12529" width="15.5703125" customWidth="1"/>
    <col min="12780" max="12780" width="105.140625" customWidth="1"/>
    <col min="12782" max="12782" width="17.140625" customWidth="1"/>
    <col min="12783" max="12783" width="20.140625" customWidth="1"/>
    <col min="12784" max="12784" width="18.85546875" customWidth="1"/>
    <col min="12785" max="12785" width="15.5703125" customWidth="1"/>
    <col min="13036" max="13036" width="105.140625" customWidth="1"/>
    <col min="13038" max="13038" width="17.140625" customWidth="1"/>
    <col min="13039" max="13039" width="20.140625" customWidth="1"/>
    <col min="13040" max="13040" width="18.85546875" customWidth="1"/>
    <col min="13041" max="13041" width="15.5703125" customWidth="1"/>
    <col min="13292" max="13292" width="105.140625" customWidth="1"/>
    <col min="13294" max="13294" width="17.140625" customWidth="1"/>
    <col min="13295" max="13295" width="20.140625" customWidth="1"/>
    <col min="13296" max="13296" width="18.85546875" customWidth="1"/>
    <col min="13297" max="13297" width="15.5703125" customWidth="1"/>
    <col min="13548" max="13548" width="105.140625" customWidth="1"/>
    <col min="13550" max="13550" width="17.140625" customWidth="1"/>
    <col min="13551" max="13551" width="20.140625" customWidth="1"/>
    <col min="13552" max="13552" width="18.85546875" customWidth="1"/>
    <col min="13553" max="13553" width="15.5703125" customWidth="1"/>
    <col min="13804" max="13804" width="105.140625" customWidth="1"/>
    <col min="13806" max="13806" width="17.140625" customWidth="1"/>
    <col min="13807" max="13807" width="20.140625" customWidth="1"/>
    <col min="13808" max="13808" width="18.85546875" customWidth="1"/>
    <col min="13809" max="13809" width="15.5703125" customWidth="1"/>
    <col min="14060" max="14060" width="105.140625" customWidth="1"/>
    <col min="14062" max="14062" width="17.140625" customWidth="1"/>
    <col min="14063" max="14063" width="20.140625" customWidth="1"/>
    <col min="14064" max="14064" width="18.85546875" customWidth="1"/>
    <col min="14065" max="14065" width="15.5703125" customWidth="1"/>
    <col min="14316" max="14316" width="105.140625" customWidth="1"/>
    <col min="14318" max="14318" width="17.140625" customWidth="1"/>
    <col min="14319" max="14319" width="20.140625" customWidth="1"/>
    <col min="14320" max="14320" width="18.85546875" customWidth="1"/>
    <col min="14321" max="14321" width="15.5703125" customWidth="1"/>
    <col min="14572" max="14572" width="105.140625" customWidth="1"/>
    <col min="14574" max="14574" width="17.140625" customWidth="1"/>
    <col min="14575" max="14575" width="20.140625" customWidth="1"/>
    <col min="14576" max="14576" width="18.85546875" customWidth="1"/>
    <col min="14577" max="14577" width="15.5703125" customWidth="1"/>
    <col min="14828" max="14828" width="105.140625" customWidth="1"/>
    <col min="14830" max="14830" width="17.140625" customWidth="1"/>
    <col min="14831" max="14831" width="20.140625" customWidth="1"/>
    <col min="14832" max="14832" width="18.85546875" customWidth="1"/>
    <col min="14833" max="14833" width="15.5703125" customWidth="1"/>
    <col min="15084" max="15084" width="105.140625" customWidth="1"/>
    <col min="15086" max="15086" width="17.140625" customWidth="1"/>
    <col min="15087" max="15087" width="20.140625" customWidth="1"/>
    <col min="15088" max="15088" width="18.85546875" customWidth="1"/>
    <col min="15089" max="15089" width="15.5703125" customWidth="1"/>
    <col min="15340" max="15340" width="105.140625" customWidth="1"/>
    <col min="15342" max="15342" width="17.140625" customWidth="1"/>
    <col min="15343" max="15343" width="20.140625" customWidth="1"/>
    <col min="15344" max="15344" width="18.85546875" customWidth="1"/>
    <col min="15345" max="15345" width="15.5703125" customWidth="1"/>
    <col min="15596" max="15596" width="105.140625" customWidth="1"/>
    <col min="15598" max="15598" width="17.140625" customWidth="1"/>
    <col min="15599" max="15599" width="20.140625" customWidth="1"/>
    <col min="15600" max="15600" width="18.85546875" customWidth="1"/>
    <col min="15601" max="15601" width="15.5703125" customWidth="1"/>
    <col min="15852" max="15852" width="105.140625" customWidth="1"/>
    <col min="15854" max="15854" width="17.140625" customWidth="1"/>
    <col min="15855" max="15855" width="20.140625" customWidth="1"/>
    <col min="15856" max="15856" width="18.85546875" customWidth="1"/>
    <col min="15857" max="15857" width="15.5703125" customWidth="1"/>
    <col min="16108" max="16108" width="105.140625" customWidth="1"/>
    <col min="16110" max="16110" width="17.140625" customWidth="1"/>
    <col min="16111" max="16111" width="20.140625" customWidth="1"/>
    <col min="16112" max="16112" width="18.85546875" customWidth="1"/>
    <col min="16113" max="16113" width="15.5703125" customWidth="1"/>
  </cols>
  <sheetData>
    <row r="1" spans="1:22" x14ac:dyDescent="0.25">
      <c r="C1" s="242" t="s">
        <v>706</v>
      </c>
      <c r="D1" s="242"/>
      <c r="E1" s="242"/>
      <c r="F1" s="242"/>
      <c r="G1" s="242"/>
      <c r="H1" s="242"/>
      <c r="I1" s="242"/>
      <c r="J1" s="242"/>
      <c r="K1" s="242"/>
    </row>
    <row r="3" spans="1:22" ht="21" customHeight="1" x14ac:dyDescent="0.25">
      <c r="A3" s="247" t="s">
        <v>676</v>
      </c>
      <c r="B3" s="248"/>
      <c r="C3" s="248"/>
      <c r="D3" s="248"/>
      <c r="E3" s="248"/>
      <c r="F3" s="249"/>
    </row>
    <row r="4" spans="1:22" ht="18.75" customHeight="1" x14ac:dyDescent="0.25">
      <c r="A4" s="250" t="s">
        <v>664</v>
      </c>
      <c r="B4" s="248"/>
      <c r="C4" s="248"/>
      <c r="D4" s="248"/>
      <c r="E4" s="248"/>
      <c r="F4" s="249"/>
    </row>
    <row r="5" spans="1:22" ht="18" x14ac:dyDescent="0.25">
      <c r="A5" s="97"/>
    </row>
    <row r="6" spans="1:22" x14ac:dyDescent="0.25">
      <c r="A6" s="86" t="s">
        <v>648</v>
      </c>
      <c r="C6" s="245" t="s">
        <v>649</v>
      </c>
      <c r="D6" s="245"/>
      <c r="E6" s="245"/>
      <c r="F6" s="246"/>
      <c r="G6" s="243" t="s">
        <v>704</v>
      </c>
      <c r="H6" s="244"/>
      <c r="I6" s="244"/>
      <c r="J6" s="244"/>
      <c r="K6" s="243" t="s">
        <v>720</v>
      </c>
      <c r="L6" s="244"/>
      <c r="M6" s="244"/>
      <c r="N6" s="244"/>
      <c r="O6" s="243" t="s">
        <v>721</v>
      </c>
      <c r="P6" s="244"/>
      <c r="Q6" s="244"/>
      <c r="R6" s="244"/>
      <c r="S6" s="243" t="s">
        <v>722</v>
      </c>
      <c r="T6" s="244"/>
      <c r="U6" s="244"/>
      <c r="V6" s="244"/>
    </row>
    <row r="7" spans="1:22" ht="45" x14ac:dyDescent="0.25">
      <c r="A7" s="2" t="s">
        <v>81</v>
      </c>
      <c r="B7" s="3" t="s">
        <v>82</v>
      </c>
      <c r="C7" s="104" t="s">
        <v>583</v>
      </c>
      <c r="D7" s="104" t="s">
        <v>584</v>
      </c>
      <c r="E7" s="104" t="s">
        <v>40</v>
      </c>
      <c r="F7" s="204" t="s">
        <v>24</v>
      </c>
      <c r="G7" s="205" t="s">
        <v>583</v>
      </c>
      <c r="H7" s="206" t="s">
        <v>584</v>
      </c>
      <c r="I7" s="206" t="s">
        <v>40</v>
      </c>
      <c r="J7" s="207" t="s">
        <v>24</v>
      </c>
      <c r="K7" s="205" t="s">
        <v>583</v>
      </c>
      <c r="L7" s="206" t="s">
        <v>584</v>
      </c>
      <c r="M7" s="206" t="s">
        <v>40</v>
      </c>
      <c r="N7" s="207" t="s">
        <v>24</v>
      </c>
      <c r="O7" s="205" t="s">
        <v>583</v>
      </c>
      <c r="P7" s="206" t="s">
        <v>584</v>
      </c>
      <c r="Q7" s="206" t="s">
        <v>40</v>
      </c>
      <c r="R7" s="207" t="s">
        <v>24</v>
      </c>
      <c r="S7" s="205" t="s">
        <v>583</v>
      </c>
      <c r="T7" s="206" t="s">
        <v>584</v>
      </c>
      <c r="U7" s="206" t="s">
        <v>40</v>
      </c>
      <c r="V7" s="207" t="s">
        <v>24</v>
      </c>
    </row>
    <row r="8" spans="1:22" ht="15.75" customHeight="1" x14ac:dyDescent="0.25">
      <c r="A8" s="27" t="s">
        <v>83</v>
      </c>
      <c r="B8" s="28" t="s">
        <v>84</v>
      </c>
      <c r="C8" s="162">
        <v>4353000</v>
      </c>
      <c r="D8" s="163">
        <v>0</v>
      </c>
      <c r="E8" s="163">
        <v>0</v>
      </c>
      <c r="F8" s="185">
        <f>SUM(C8:E8)</f>
        <v>4353000</v>
      </c>
      <c r="G8" s="197">
        <v>4353000</v>
      </c>
      <c r="H8" s="167">
        <v>0</v>
      </c>
      <c r="I8" s="167">
        <v>0</v>
      </c>
      <c r="J8" s="167">
        <f>SUM(G8:I8)</f>
        <v>4353000</v>
      </c>
      <c r="K8" s="197">
        <v>4353000</v>
      </c>
      <c r="L8" s="167">
        <v>0</v>
      </c>
      <c r="M8" s="167">
        <v>0</v>
      </c>
      <c r="N8" s="167">
        <f>SUM(K8:M8)</f>
        <v>4353000</v>
      </c>
      <c r="O8" s="197">
        <v>4353000</v>
      </c>
      <c r="P8" s="167">
        <v>0</v>
      </c>
      <c r="Q8" s="167">
        <v>0</v>
      </c>
      <c r="R8" s="167">
        <f>SUM(O8:Q8)</f>
        <v>4353000</v>
      </c>
      <c r="S8" s="197">
        <v>4940819</v>
      </c>
      <c r="T8" s="167">
        <v>0</v>
      </c>
      <c r="U8" s="167">
        <v>0</v>
      </c>
      <c r="V8" s="167">
        <f>SUM(S8:U8)</f>
        <v>4940819</v>
      </c>
    </row>
    <row r="9" spans="1:22" ht="15.75" customHeight="1" x14ac:dyDescent="0.25">
      <c r="A9" s="27" t="s">
        <v>85</v>
      </c>
      <c r="B9" s="29" t="s">
        <v>86</v>
      </c>
      <c r="C9" s="162">
        <v>187000</v>
      </c>
      <c r="D9" s="163">
        <v>0</v>
      </c>
      <c r="E9" s="163">
        <v>0</v>
      </c>
      <c r="F9" s="185">
        <f t="shared" ref="F9:F72" si="0">SUM(C9:E9)</f>
        <v>187000</v>
      </c>
      <c r="G9" s="197">
        <v>187000</v>
      </c>
      <c r="H9" s="167">
        <v>0</v>
      </c>
      <c r="I9" s="167">
        <v>0</v>
      </c>
      <c r="J9" s="167">
        <f t="shared" ref="J9:J72" si="1">SUM(G9:I9)</f>
        <v>187000</v>
      </c>
      <c r="K9" s="197">
        <v>187000</v>
      </c>
      <c r="L9" s="167">
        <v>0</v>
      </c>
      <c r="M9" s="167">
        <v>0</v>
      </c>
      <c r="N9" s="167">
        <f t="shared" ref="N9:N72" si="2">SUM(K9:M9)</f>
        <v>187000</v>
      </c>
      <c r="O9" s="197">
        <v>52000</v>
      </c>
      <c r="P9" s="167">
        <v>0</v>
      </c>
      <c r="Q9" s="167">
        <v>0</v>
      </c>
      <c r="R9" s="167">
        <f t="shared" ref="R9:R72" si="3">SUM(O9:Q9)</f>
        <v>52000</v>
      </c>
      <c r="S9" s="197">
        <v>0</v>
      </c>
      <c r="T9" s="167">
        <v>0</v>
      </c>
      <c r="U9" s="167">
        <v>0</v>
      </c>
      <c r="V9" s="167">
        <f t="shared" ref="V9:V72" si="4">SUM(S9:U9)</f>
        <v>0</v>
      </c>
    </row>
    <row r="10" spans="1:22" ht="15.75" customHeight="1" x14ac:dyDescent="0.25">
      <c r="A10" s="27" t="s">
        <v>87</v>
      </c>
      <c r="B10" s="29" t="s">
        <v>88</v>
      </c>
      <c r="C10" s="162">
        <v>0</v>
      </c>
      <c r="D10" s="163">
        <v>0</v>
      </c>
      <c r="E10" s="163">
        <v>0</v>
      </c>
      <c r="F10" s="185">
        <f t="shared" si="0"/>
        <v>0</v>
      </c>
      <c r="G10" s="197">
        <v>0</v>
      </c>
      <c r="H10" s="167">
        <v>0</v>
      </c>
      <c r="I10" s="167">
        <v>0</v>
      </c>
      <c r="J10" s="167">
        <f t="shared" si="1"/>
        <v>0</v>
      </c>
      <c r="K10" s="197">
        <v>0</v>
      </c>
      <c r="L10" s="167">
        <v>0</v>
      </c>
      <c r="M10" s="167">
        <v>0</v>
      </c>
      <c r="N10" s="167">
        <f t="shared" si="2"/>
        <v>0</v>
      </c>
      <c r="O10" s="197">
        <v>135000</v>
      </c>
      <c r="P10" s="167">
        <v>0</v>
      </c>
      <c r="Q10" s="167">
        <v>0</v>
      </c>
      <c r="R10" s="167">
        <f t="shared" si="3"/>
        <v>135000</v>
      </c>
      <c r="S10" s="197">
        <v>240114</v>
      </c>
      <c r="T10" s="167">
        <v>0</v>
      </c>
      <c r="U10" s="167">
        <v>0</v>
      </c>
      <c r="V10" s="167">
        <f t="shared" si="4"/>
        <v>240114</v>
      </c>
    </row>
    <row r="11" spans="1:22" ht="15.75" customHeight="1" x14ac:dyDescent="0.25">
      <c r="A11" s="30" t="s">
        <v>89</v>
      </c>
      <c r="B11" s="29" t="s">
        <v>90</v>
      </c>
      <c r="C11" s="162">
        <v>0</v>
      </c>
      <c r="D11" s="163">
        <v>0</v>
      </c>
      <c r="E11" s="163">
        <v>0</v>
      </c>
      <c r="F11" s="185">
        <f t="shared" si="0"/>
        <v>0</v>
      </c>
      <c r="G11" s="197">
        <v>0</v>
      </c>
      <c r="H11" s="167">
        <v>0</v>
      </c>
      <c r="I11" s="167">
        <v>0</v>
      </c>
      <c r="J11" s="167">
        <f t="shared" si="1"/>
        <v>0</v>
      </c>
      <c r="K11" s="197">
        <v>0</v>
      </c>
      <c r="L11" s="167">
        <v>0</v>
      </c>
      <c r="M11" s="167">
        <v>0</v>
      </c>
      <c r="N11" s="167">
        <f t="shared" si="2"/>
        <v>0</v>
      </c>
      <c r="O11" s="197">
        <v>0</v>
      </c>
      <c r="P11" s="167">
        <v>0</v>
      </c>
      <c r="Q11" s="167">
        <v>0</v>
      </c>
      <c r="R11" s="167">
        <f t="shared" si="3"/>
        <v>0</v>
      </c>
      <c r="S11" s="197">
        <v>0</v>
      </c>
      <c r="T11" s="167">
        <v>0</v>
      </c>
      <c r="U11" s="167">
        <v>0</v>
      </c>
      <c r="V11" s="167">
        <f t="shared" si="4"/>
        <v>0</v>
      </c>
    </row>
    <row r="12" spans="1:22" ht="15.75" customHeight="1" x14ac:dyDescent="0.25">
      <c r="A12" s="30" t="s">
        <v>91</v>
      </c>
      <c r="B12" s="29" t="s">
        <v>92</v>
      </c>
      <c r="C12" s="162">
        <v>0</v>
      </c>
      <c r="D12" s="163">
        <v>0</v>
      </c>
      <c r="E12" s="163">
        <v>0</v>
      </c>
      <c r="F12" s="185">
        <f t="shared" si="0"/>
        <v>0</v>
      </c>
      <c r="G12" s="197">
        <v>0</v>
      </c>
      <c r="H12" s="167">
        <v>0</v>
      </c>
      <c r="I12" s="167">
        <v>0</v>
      </c>
      <c r="J12" s="167">
        <f t="shared" si="1"/>
        <v>0</v>
      </c>
      <c r="K12" s="197">
        <v>0</v>
      </c>
      <c r="L12" s="167">
        <v>0</v>
      </c>
      <c r="M12" s="167">
        <v>0</v>
      </c>
      <c r="N12" s="167">
        <f t="shared" si="2"/>
        <v>0</v>
      </c>
      <c r="O12" s="197">
        <v>0</v>
      </c>
      <c r="P12" s="167">
        <v>0</v>
      </c>
      <c r="Q12" s="167">
        <v>0</v>
      </c>
      <c r="R12" s="167">
        <f t="shared" si="3"/>
        <v>0</v>
      </c>
      <c r="S12" s="197">
        <v>0</v>
      </c>
      <c r="T12" s="167">
        <v>0</v>
      </c>
      <c r="U12" s="167">
        <v>0</v>
      </c>
      <c r="V12" s="167">
        <f t="shared" si="4"/>
        <v>0</v>
      </c>
    </row>
    <row r="13" spans="1:22" ht="15.75" customHeight="1" x14ac:dyDescent="0.25">
      <c r="A13" s="30" t="s">
        <v>93</v>
      </c>
      <c r="B13" s="29" t="s">
        <v>94</v>
      </c>
      <c r="C13" s="162">
        <v>0</v>
      </c>
      <c r="D13" s="163">
        <v>0</v>
      </c>
      <c r="E13" s="163">
        <v>0</v>
      </c>
      <c r="F13" s="185">
        <f t="shared" si="0"/>
        <v>0</v>
      </c>
      <c r="G13" s="197">
        <v>0</v>
      </c>
      <c r="H13" s="167">
        <v>0</v>
      </c>
      <c r="I13" s="167">
        <v>0</v>
      </c>
      <c r="J13" s="167">
        <f t="shared" si="1"/>
        <v>0</v>
      </c>
      <c r="K13" s="197">
        <v>0</v>
      </c>
      <c r="L13" s="167">
        <v>0</v>
      </c>
      <c r="M13" s="167">
        <v>0</v>
      </c>
      <c r="N13" s="167">
        <f t="shared" si="2"/>
        <v>0</v>
      </c>
      <c r="O13" s="197">
        <v>0</v>
      </c>
      <c r="P13" s="167">
        <v>0</v>
      </c>
      <c r="Q13" s="167">
        <v>0</v>
      </c>
      <c r="R13" s="167">
        <f t="shared" si="3"/>
        <v>0</v>
      </c>
      <c r="S13" s="197">
        <v>0</v>
      </c>
      <c r="T13" s="167">
        <v>0</v>
      </c>
      <c r="U13" s="167">
        <v>0</v>
      </c>
      <c r="V13" s="167">
        <f t="shared" si="4"/>
        <v>0</v>
      </c>
    </row>
    <row r="14" spans="1:22" ht="15.75" customHeight="1" x14ac:dyDescent="0.25">
      <c r="A14" s="30" t="s">
        <v>95</v>
      </c>
      <c r="B14" s="29" t="s">
        <v>96</v>
      </c>
      <c r="C14" s="162">
        <v>0</v>
      </c>
      <c r="D14" s="163">
        <v>0</v>
      </c>
      <c r="E14" s="163">
        <v>0</v>
      </c>
      <c r="F14" s="185">
        <f t="shared" si="0"/>
        <v>0</v>
      </c>
      <c r="G14" s="197">
        <v>0</v>
      </c>
      <c r="H14" s="167">
        <v>0</v>
      </c>
      <c r="I14" s="167">
        <v>0</v>
      </c>
      <c r="J14" s="167">
        <f t="shared" si="1"/>
        <v>0</v>
      </c>
      <c r="K14" s="197">
        <v>0</v>
      </c>
      <c r="L14" s="167">
        <v>0</v>
      </c>
      <c r="M14" s="167">
        <v>0</v>
      </c>
      <c r="N14" s="167">
        <f t="shared" si="2"/>
        <v>0</v>
      </c>
      <c r="O14" s="197">
        <v>0</v>
      </c>
      <c r="P14" s="167">
        <v>0</v>
      </c>
      <c r="Q14" s="167">
        <v>0</v>
      </c>
      <c r="R14" s="167">
        <f t="shared" si="3"/>
        <v>0</v>
      </c>
      <c r="S14" s="197">
        <v>0</v>
      </c>
      <c r="T14" s="167">
        <v>0</v>
      </c>
      <c r="U14" s="167">
        <v>0</v>
      </c>
      <c r="V14" s="167">
        <f t="shared" si="4"/>
        <v>0</v>
      </c>
    </row>
    <row r="15" spans="1:22" ht="15.75" customHeight="1" x14ac:dyDescent="0.25">
      <c r="A15" s="30" t="s">
        <v>97</v>
      </c>
      <c r="B15" s="29" t="s">
        <v>98</v>
      </c>
      <c r="C15" s="162">
        <v>0</v>
      </c>
      <c r="D15" s="163">
        <v>0</v>
      </c>
      <c r="E15" s="163">
        <v>0</v>
      </c>
      <c r="F15" s="185">
        <f t="shared" si="0"/>
        <v>0</v>
      </c>
      <c r="G15" s="197">
        <v>0</v>
      </c>
      <c r="H15" s="167">
        <v>0</v>
      </c>
      <c r="I15" s="167">
        <v>0</v>
      </c>
      <c r="J15" s="167">
        <f t="shared" si="1"/>
        <v>0</v>
      </c>
      <c r="K15" s="197">
        <v>0</v>
      </c>
      <c r="L15" s="167">
        <v>0</v>
      </c>
      <c r="M15" s="167">
        <v>0</v>
      </c>
      <c r="N15" s="167">
        <f t="shared" si="2"/>
        <v>0</v>
      </c>
      <c r="O15" s="197">
        <v>0</v>
      </c>
      <c r="P15" s="167">
        <v>0</v>
      </c>
      <c r="Q15" s="167">
        <v>0</v>
      </c>
      <c r="R15" s="167">
        <f t="shared" si="3"/>
        <v>0</v>
      </c>
      <c r="S15" s="197">
        <v>0</v>
      </c>
      <c r="T15" s="167">
        <v>0</v>
      </c>
      <c r="U15" s="167">
        <v>0</v>
      </c>
      <c r="V15" s="167">
        <f t="shared" si="4"/>
        <v>0</v>
      </c>
    </row>
    <row r="16" spans="1:22" ht="15.75" customHeight="1" x14ac:dyDescent="0.25">
      <c r="A16" s="5" t="s">
        <v>99</v>
      </c>
      <c r="B16" s="29" t="s">
        <v>100</v>
      </c>
      <c r="C16" s="162">
        <v>39000</v>
      </c>
      <c r="D16" s="163">
        <v>0</v>
      </c>
      <c r="E16" s="163">
        <v>0</v>
      </c>
      <c r="F16" s="185">
        <f t="shared" si="0"/>
        <v>39000</v>
      </c>
      <c r="G16" s="197">
        <v>39000</v>
      </c>
      <c r="H16" s="167">
        <v>0</v>
      </c>
      <c r="I16" s="167">
        <v>0</v>
      </c>
      <c r="J16" s="167">
        <f t="shared" si="1"/>
        <v>39000</v>
      </c>
      <c r="K16" s="197">
        <v>39000</v>
      </c>
      <c r="L16" s="167">
        <v>0</v>
      </c>
      <c r="M16" s="167">
        <v>0</v>
      </c>
      <c r="N16" s="167">
        <f t="shared" si="2"/>
        <v>39000</v>
      </c>
      <c r="O16" s="197">
        <v>39000</v>
      </c>
      <c r="P16" s="167">
        <v>0</v>
      </c>
      <c r="Q16" s="167">
        <v>0</v>
      </c>
      <c r="R16" s="167">
        <f t="shared" si="3"/>
        <v>39000</v>
      </c>
      <c r="S16" s="197">
        <v>41730</v>
      </c>
      <c r="T16" s="167">
        <v>0</v>
      </c>
      <c r="U16" s="167">
        <v>0</v>
      </c>
      <c r="V16" s="167">
        <f t="shared" si="4"/>
        <v>41730</v>
      </c>
    </row>
    <row r="17" spans="1:22" ht="15.75" customHeight="1" x14ac:dyDescent="0.25">
      <c r="A17" s="5" t="s">
        <v>101</v>
      </c>
      <c r="B17" s="29" t="s">
        <v>102</v>
      </c>
      <c r="C17" s="162">
        <v>0</v>
      </c>
      <c r="D17" s="163">
        <v>0</v>
      </c>
      <c r="E17" s="163">
        <v>0</v>
      </c>
      <c r="F17" s="185">
        <f t="shared" si="0"/>
        <v>0</v>
      </c>
      <c r="G17" s="197">
        <v>0</v>
      </c>
      <c r="H17" s="167">
        <v>0</v>
      </c>
      <c r="I17" s="167">
        <v>0</v>
      </c>
      <c r="J17" s="167">
        <f t="shared" si="1"/>
        <v>0</v>
      </c>
      <c r="K17" s="197">
        <v>0</v>
      </c>
      <c r="L17" s="167">
        <v>0</v>
      </c>
      <c r="M17" s="167">
        <v>0</v>
      </c>
      <c r="N17" s="167">
        <f t="shared" si="2"/>
        <v>0</v>
      </c>
      <c r="O17" s="197">
        <v>0</v>
      </c>
      <c r="P17" s="167">
        <v>0</v>
      </c>
      <c r="Q17" s="167">
        <v>0</v>
      </c>
      <c r="R17" s="167">
        <f t="shared" si="3"/>
        <v>0</v>
      </c>
      <c r="S17" s="197">
        <v>0</v>
      </c>
      <c r="T17" s="167">
        <v>0</v>
      </c>
      <c r="U17" s="167">
        <v>0</v>
      </c>
      <c r="V17" s="167">
        <f t="shared" si="4"/>
        <v>0</v>
      </c>
    </row>
    <row r="18" spans="1:22" ht="15.75" customHeight="1" x14ac:dyDescent="0.25">
      <c r="A18" s="5" t="s">
        <v>103</v>
      </c>
      <c r="B18" s="29" t="s">
        <v>104</v>
      </c>
      <c r="C18" s="162">
        <v>0</v>
      </c>
      <c r="D18" s="163">
        <v>0</v>
      </c>
      <c r="E18" s="163">
        <v>0</v>
      </c>
      <c r="F18" s="185">
        <f t="shared" si="0"/>
        <v>0</v>
      </c>
      <c r="G18" s="197">
        <v>0</v>
      </c>
      <c r="H18" s="167">
        <v>0</v>
      </c>
      <c r="I18" s="167">
        <v>0</v>
      </c>
      <c r="J18" s="167">
        <f t="shared" si="1"/>
        <v>0</v>
      </c>
      <c r="K18" s="197">
        <v>0</v>
      </c>
      <c r="L18" s="167">
        <v>0</v>
      </c>
      <c r="M18" s="167">
        <v>0</v>
      </c>
      <c r="N18" s="167">
        <f t="shared" si="2"/>
        <v>0</v>
      </c>
      <c r="O18" s="197">
        <v>0</v>
      </c>
      <c r="P18" s="167">
        <v>0</v>
      </c>
      <c r="Q18" s="167">
        <v>0</v>
      </c>
      <c r="R18" s="167">
        <f t="shared" si="3"/>
        <v>0</v>
      </c>
      <c r="S18" s="197">
        <v>0</v>
      </c>
      <c r="T18" s="167">
        <v>0</v>
      </c>
      <c r="U18" s="167">
        <v>0</v>
      </c>
      <c r="V18" s="167">
        <f t="shared" si="4"/>
        <v>0</v>
      </c>
    </row>
    <row r="19" spans="1:22" ht="15.75" customHeight="1" x14ac:dyDescent="0.25">
      <c r="A19" s="5" t="s">
        <v>105</v>
      </c>
      <c r="B19" s="29" t="s">
        <v>106</v>
      </c>
      <c r="C19" s="162">
        <v>0</v>
      </c>
      <c r="D19" s="163">
        <v>0</v>
      </c>
      <c r="E19" s="163">
        <v>0</v>
      </c>
      <c r="F19" s="185">
        <f t="shared" si="0"/>
        <v>0</v>
      </c>
      <c r="G19" s="197">
        <v>0</v>
      </c>
      <c r="H19" s="167">
        <v>0</v>
      </c>
      <c r="I19" s="167">
        <v>0</v>
      </c>
      <c r="J19" s="167">
        <f t="shared" si="1"/>
        <v>0</v>
      </c>
      <c r="K19" s="197">
        <v>0</v>
      </c>
      <c r="L19" s="167">
        <v>0</v>
      </c>
      <c r="M19" s="167">
        <v>0</v>
      </c>
      <c r="N19" s="167">
        <f t="shared" si="2"/>
        <v>0</v>
      </c>
      <c r="O19" s="197">
        <v>0</v>
      </c>
      <c r="P19" s="167">
        <v>0</v>
      </c>
      <c r="Q19" s="167">
        <v>0</v>
      </c>
      <c r="R19" s="167">
        <f t="shared" si="3"/>
        <v>0</v>
      </c>
      <c r="S19" s="197">
        <v>0</v>
      </c>
      <c r="T19" s="167">
        <v>0</v>
      </c>
      <c r="U19" s="167">
        <v>0</v>
      </c>
      <c r="V19" s="167">
        <f t="shared" si="4"/>
        <v>0</v>
      </c>
    </row>
    <row r="20" spans="1:22" ht="15.75" customHeight="1" x14ac:dyDescent="0.25">
      <c r="A20" s="5" t="s">
        <v>443</v>
      </c>
      <c r="B20" s="29" t="s">
        <v>107</v>
      </c>
      <c r="C20" s="162">
        <v>204000</v>
      </c>
      <c r="D20" s="163">
        <v>0</v>
      </c>
      <c r="E20" s="163">
        <v>0</v>
      </c>
      <c r="F20" s="185">
        <f t="shared" si="0"/>
        <v>204000</v>
      </c>
      <c r="G20" s="197">
        <v>204000</v>
      </c>
      <c r="H20" s="167">
        <v>0</v>
      </c>
      <c r="I20" s="167">
        <v>0</v>
      </c>
      <c r="J20" s="167">
        <f t="shared" si="1"/>
        <v>204000</v>
      </c>
      <c r="K20" s="197">
        <v>204000</v>
      </c>
      <c r="L20" s="167">
        <v>0</v>
      </c>
      <c r="M20" s="167">
        <v>0</v>
      </c>
      <c r="N20" s="167">
        <f t="shared" si="2"/>
        <v>204000</v>
      </c>
      <c r="O20" s="197">
        <v>204000</v>
      </c>
      <c r="P20" s="167">
        <v>0</v>
      </c>
      <c r="Q20" s="167">
        <v>0</v>
      </c>
      <c r="R20" s="167">
        <f t="shared" si="3"/>
        <v>204000</v>
      </c>
      <c r="S20" s="197">
        <v>126500</v>
      </c>
      <c r="T20" s="167">
        <v>0</v>
      </c>
      <c r="U20" s="167">
        <v>0</v>
      </c>
      <c r="V20" s="167">
        <f t="shared" si="4"/>
        <v>126500</v>
      </c>
    </row>
    <row r="21" spans="1:22" s="87" customFormat="1" ht="15.75" customHeight="1" x14ac:dyDescent="0.25">
      <c r="A21" s="31" t="s">
        <v>382</v>
      </c>
      <c r="B21" s="32" t="s">
        <v>108</v>
      </c>
      <c r="C21" s="160">
        <f>SUM(C8:C20)</f>
        <v>4783000</v>
      </c>
      <c r="D21" s="160">
        <f t="shared" ref="D21:E21" si="5">SUM(D8:D20)</f>
        <v>0</v>
      </c>
      <c r="E21" s="160">
        <f t="shared" si="5"/>
        <v>0</v>
      </c>
      <c r="F21" s="185">
        <f t="shared" si="0"/>
        <v>4783000</v>
      </c>
      <c r="G21" s="190">
        <f>SUM(G8:G20)</f>
        <v>4783000</v>
      </c>
      <c r="H21" s="164">
        <f t="shared" ref="H21:I21" si="6">SUM(H8:H20)</f>
        <v>0</v>
      </c>
      <c r="I21" s="164">
        <f t="shared" si="6"/>
        <v>0</v>
      </c>
      <c r="J21" s="167">
        <f t="shared" si="1"/>
        <v>4783000</v>
      </c>
      <c r="K21" s="190">
        <f>SUM(K8:K20)</f>
        <v>4783000</v>
      </c>
      <c r="L21" s="164">
        <f t="shared" ref="L21:M21" si="7">SUM(L8:L20)</f>
        <v>0</v>
      </c>
      <c r="M21" s="164">
        <f t="shared" si="7"/>
        <v>0</v>
      </c>
      <c r="N21" s="167">
        <f t="shared" si="2"/>
        <v>4783000</v>
      </c>
      <c r="O21" s="190">
        <f>SUM(O8:O20)</f>
        <v>4783000</v>
      </c>
      <c r="P21" s="164">
        <f t="shared" ref="P21:Q21" si="8">SUM(P8:P20)</f>
        <v>0</v>
      </c>
      <c r="Q21" s="164">
        <f t="shared" si="8"/>
        <v>0</v>
      </c>
      <c r="R21" s="167">
        <f t="shared" si="3"/>
        <v>4783000</v>
      </c>
      <c r="S21" s="190">
        <v>5349163</v>
      </c>
      <c r="T21" s="164">
        <f t="shared" ref="T21:U21" si="9">SUM(T8:T20)</f>
        <v>0</v>
      </c>
      <c r="U21" s="164">
        <f t="shared" si="9"/>
        <v>0</v>
      </c>
      <c r="V21" s="167">
        <f t="shared" si="4"/>
        <v>5349163</v>
      </c>
    </row>
    <row r="22" spans="1:22" ht="15.75" customHeight="1" x14ac:dyDescent="0.25">
      <c r="A22" s="5" t="s">
        <v>109</v>
      </c>
      <c r="B22" s="29" t="s">
        <v>110</v>
      </c>
      <c r="C22" s="162">
        <v>2255000</v>
      </c>
      <c r="D22" s="163">
        <v>0</v>
      </c>
      <c r="E22" s="163">
        <v>0</v>
      </c>
      <c r="F22" s="185">
        <f t="shared" si="0"/>
        <v>2255000</v>
      </c>
      <c r="G22" s="197">
        <v>2255000</v>
      </c>
      <c r="H22" s="167">
        <v>0</v>
      </c>
      <c r="I22" s="167">
        <v>0</v>
      </c>
      <c r="J22" s="167">
        <f t="shared" si="1"/>
        <v>2255000</v>
      </c>
      <c r="K22" s="197">
        <v>2255000</v>
      </c>
      <c r="L22" s="167">
        <v>0</v>
      </c>
      <c r="M22" s="167">
        <v>0</v>
      </c>
      <c r="N22" s="167">
        <f t="shared" si="2"/>
        <v>2255000</v>
      </c>
      <c r="O22" s="197">
        <v>2255000</v>
      </c>
      <c r="P22" s="167">
        <v>0</v>
      </c>
      <c r="Q22" s="167">
        <v>0</v>
      </c>
      <c r="R22" s="167">
        <f t="shared" si="3"/>
        <v>2255000</v>
      </c>
      <c r="S22" s="197">
        <v>2218176</v>
      </c>
      <c r="T22" s="167">
        <v>0</v>
      </c>
      <c r="U22" s="167">
        <v>0</v>
      </c>
      <c r="V22" s="167">
        <f t="shared" si="4"/>
        <v>2218176</v>
      </c>
    </row>
    <row r="23" spans="1:22" ht="15.75" customHeight="1" x14ac:dyDescent="0.25">
      <c r="A23" s="5" t="s">
        <v>111</v>
      </c>
      <c r="B23" s="29" t="s">
        <v>112</v>
      </c>
      <c r="C23" s="162">
        <v>0</v>
      </c>
      <c r="D23" s="163">
        <v>0</v>
      </c>
      <c r="E23" s="163">
        <v>0</v>
      </c>
      <c r="F23" s="185">
        <f t="shared" si="0"/>
        <v>0</v>
      </c>
      <c r="G23" s="197">
        <v>0</v>
      </c>
      <c r="H23" s="167">
        <v>0</v>
      </c>
      <c r="I23" s="167">
        <v>0</v>
      </c>
      <c r="J23" s="167">
        <f t="shared" si="1"/>
        <v>0</v>
      </c>
      <c r="K23" s="197">
        <v>561000</v>
      </c>
      <c r="L23" s="167">
        <v>0</v>
      </c>
      <c r="M23" s="167">
        <v>0</v>
      </c>
      <c r="N23" s="167">
        <f t="shared" si="2"/>
        <v>561000</v>
      </c>
      <c r="O23" s="197">
        <v>561000</v>
      </c>
      <c r="P23" s="167">
        <v>0</v>
      </c>
      <c r="Q23" s="167">
        <v>0</v>
      </c>
      <c r="R23" s="167">
        <f t="shared" si="3"/>
        <v>561000</v>
      </c>
      <c r="S23" s="197">
        <v>644065</v>
      </c>
      <c r="T23" s="167">
        <v>0</v>
      </c>
      <c r="U23" s="167">
        <v>0</v>
      </c>
      <c r="V23" s="167">
        <f t="shared" si="4"/>
        <v>644065</v>
      </c>
    </row>
    <row r="24" spans="1:22" ht="15.75" customHeight="1" x14ac:dyDescent="0.25">
      <c r="A24" s="6" t="s">
        <v>113</v>
      </c>
      <c r="B24" s="29" t="s">
        <v>114</v>
      </c>
      <c r="C24" s="162">
        <v>1111000</v>
      </c>
      <c r="D24" s="163">
        <v>0</v>
      </c>
      <c r="E24" s="163">
        <v>0</v>
      </c>
      <c r="F24" s="185">
        <f t="shared" si="0"/>
        <v>1111000</v>
      </c>
      <c r="G24" s="197">
        <v>1111000</v>
      </c>
      <c r="H24" s="167">
        <v>0</v>
      </c>
      <c r="I24" s="167">
        <v>0</v>
      </c>
      <c r="J24" s="167">
        <f t="shared" si="1"/>
        <v>1111000</v>
      </c>
      <c r="K24" s="197">
        <v>550000</v>
      </c>
      <c r="L24" s="167">
        <v>0</v>
      </c>
      <c r="M24" s="167">
        <v>0</v>
      </c>
      <c r="N24" s="167">
        <f t="shared" si="2"/>
        <v>550000</v>
      </c>
      <c r="O24" s="197">
        <v>550000</v>
      </c>
      <c r="P24" s="167">
        <v>0</v>
      </c>
      <c r="Q24" s="167">
        <v>0</v>
      </c>
      <c r="R24" s="167">
        <f t="shared" si="3"/>
        <v>550000</v>
      </c>
      <c r="S24" s="197">
        <v>569249</v>
      </c>
      <c r="T24" s="167">
        <v>0</v>
      </c>
      <c r="U24" s="167">
        <v>0</v>
      </c>
      <c r="V24" s="167">
        <f t="shared" si="4"/>
        <v>569249</v>
      </c>
    </row>
    <row r="25" spans="1:22" s="87" customFormat="1" ht="15.75" customHeight="1" x14ac:dyDescent="0.25">
      <c r="A25" s="7" t="s">
        <v>383</v>
      </c>
      <c r="B25" s="32" t="s">
        <v>115</v>
      </c>
      <c r="C25" s="160">
        <f>SUM(C22:C24)</f>
        <v>3366000</v>
      </c>
      <c r="D25" s="160">
        <f t="shared" ref="D25:E25" si="10">SUM(D22:D24)</f>
        <v>0</v>
      </c>
      <c r="E25" s="160">
        <f t="shared" si="10"/>
        <v>0</v>
      </c>
      <c r="F25" s="186">
        <f t="shared" si="0"/>
        <v>3366000</v>
      </c>
      <c r="G25" s="190">
        <f>SUM(G22:G24)</f>
        <v>3366000</v>
      </c>
      <c r="H25" s="164">
        <f t="shared" ref="H25:I25" si="11">SUM(H22:H24)</f>
        <v>0</v>
      </c>
      <c r="I25" s="164">
        <f t="shared" si="11"/>
        <v>0</v>
      </c>
      <c r="J25" s="164">
        <f t="shared" si="1"/>
        <v>3366000</v>
      </c>
      <c r="K25" s="190">
        <f>SUM(K22:K24)</f>
        <v>3366000</v>
      </c>
      <c r="L25" s="164">
        <f t="shared" ref="L25:M25" si="12">SUM(L22:L24)</f>
        <v>0</v>
      </c>
      <c r="M25" s="164">
        <f t="shared" si="12"/>
        <v>0</v>
      </c>
      <c r="N25" s="164">
        <f t="shared" si="2"/>
        <v>3366000</v>
      </c>
      <c r="O25" s="190">
        <f>SUM(O22:O24)</f>
        <v>3366000</v>
      </c>
      <c r="P25" s="164">
        <f t="shared" ref="P25:Q25" si="13">SUM(P22:P24)</f>
        <v>0</v>
      </c>
      <c r="Q25" s="164">
        <f t="shared" si="13"/>
        <v>0</v>
      </c>
      <c r="R25" s="164">
        <f t="shared" si="3"/>
        <v>3366000</v>
      </c>
      <c r="S25" s="190">
        <v>3431490</v>
      </c>
      <c r="T25" s="164">
        <f t="shared" ref="T25:U25" si="14">SUM(T22:T24)</f>
        <v>0</v>
      </c>
      <c r="U25" s="164">
        <f t="shared" si="14"/>
        <v>0</v>
      </c>
      <c r="V25" s="164">
        <f t="shared" si="4"/>
        <v>3431490</v>
      </c>
    </row>
    <row r="26" spans="1:22" s="87" customFormat="1" ht="15.75" customHeight="1" x14ac:dyDescent="0.25">
      <c r="A26" s="45" t="s">
        <v>470</v>
      </c>
      <c r="B26" s="46" t="s">
        <v>116</v>
      </c>
      <c r="C26" s="160">
        <f>C21+C25</f>
        <v>8149000</v>
      </c>
      <c r="D26" s="160">
        <f t="shared" ref="D26:E26" si="15">D21+D25</f>
        <v>0</v>
      </c>
      <c r="E26" s="160">
        <f t="shared" si="15"/>
        <v>0</v>
      </c>
      <c r="F26" s="186">
        <f t="shared" si="0"/>
        <v>8149000</v>
      </c>
      <c r="G26" s="190">
        <f>G21+G25</f>
        <v>8149000</v>
      </c>
      <c r="H26" s="164">
        <f t="shared" ref="H26:I26" si="16">H21+H25</f>
        <v>0</v>
      </c>
      <c r="I26" s="164">
        <f t="shared" si="16"/>
        <v>0</v>
      </c>
      <c r="J26" s="164">
        <f t="shared" si="1"/>
        <v>8149000</v>
      </c>
      <c r="K26" s="190">
        <f>K21+K25</f>
        <v>8149000</v>
      </c>
      <c r="L26" s="164">
        <f t="shared" ref="L26:M26" si="17">L21+L25</f>
        <v>0</v>
      </c>
      <c r="M26" s="164">
        <f t="shared" si="17"/>
        <v>0</v>
      </c>
      <c r="N26" s="164">
        <f t="shared" si="2"/>
        <v>8149000</v>
      </c>
      <c r="O26" s="190">
        <f>O21+O25</f>
        <v>8149000</v>
      </c>
      <c r="P26" s="164">
        <f t="shared" ref="P26:Q26" si="18">P21+P25</f>
        <v>0</v>
      </c>
      <c r="Q26" s="164">
        <f t="shared" si="18"/>
        <v>0</v>
      </c>
      <c r="R26" s="164">
        <f t="shared" si="3"/>
        <v>8149000</v>
      </c>
      <c r="S26" s="190">
        <v>8780653</v>
      </c>
      <c r="T26" s="164">
        <f t="shared" ref="T26:U26" si="19">T21+T25</f>
        <v>0</v>
      </c>
      <c r="U26" s="164">
        <f t="shared" si="19"/>
        <v>0</v>
      </c>
      <c r="V26" s="164">
        <f t="shared" si="4"/>
        <v>8780653</v>
      </c>
    </row>
    <row r="27" spans="1:22" s="87" customFormat="1" ht="15.75" customHeight="1" x14ac:dyDescent="0.25">
      <c r="A27" s="36" t="s">
        <v>444</v>
      </c>
      <c r="B27" s="46" t="s">
        <v>117</v>
      </c>
      <c r="C27" s="160">
        <v>1613000</v>
      </c>
      <c r="D27" s="161">
        <v>0</v>
      </c>
      <c r="E27" s="161">
        <v>0</v>
      </c>
      <c r="F27" s="186">
        <f t="shared" si="0"/>
        <v>1613000</v>
      </c>
      <c r="G27" s="190">
        <v>1613000</v>
      </c>
      <c r="H27" s="164">
        <v>0</v>
      </c>
      <c r="I27" s="164">
        <v>0</v>
      </c>
      <c r="J27" s="164">
        <f t="shared" si="1"/>
        <v>1613000</v>
      </c>
      <c r="K27" s="190">
        <v>1613000</v>
      </c>
      <c r="L27" s="164">
        <v>0</v>
      </c>
      <c r="M27" s="164">
        <v>0</v>
      </c>
      <c r="N27" s="164">
        <f t="shared" si="2"/>
        <v>1613000</v>
      </c>
      <c r="O27" s="190">
        <v>1613000</v>
      </c>
      <c r="P27" s="164">
        <v>0</v>
      </c>
      <c r="Q27" s="164">
        <v>0</v>
      </c>
      <c r="R27" s="164">
        <f t="shared" si="3"/>
        <v>1613000</v>
      </c>
      <c r="S27" s="190">
        <v>1534958</v>
      </c>
      <c r="T27" s="164">
        <v>0</v>
      </c>
      <c r="U27" s="164">
        <v>0</v>
      </c>
      <c r="V27" s="164">
        <f t="shared" si="4"/>
        <v>1534958</v>
      </c>
    </row>
    <row r="28" spans="1:22" ht="15.75" customHeight="1" x14ac:dyDescent="0.25">
      <c r="A28" s="5" t="s">
        <v>118</v>
      </c>
      <c r="B28" s="29" t="s">
        <v>119</v>
      </c>
      <c r="C28" s="162">
        <v>15000</v>
      </c>
      <c r="D28" s="163">
        <v>0</v>
      </c>
      <c r="E28" s="163">
        <v>0</v>
      </c>
      <c r="F28" s="185">
        <f t="shared" si="0"/>
        <v>15000</v>
      </c>
      <c r="G28" s="197">
        <v>15000</v>
      </c>
      <c r="H28" s="167">
        <v>0</v>
      </c>
      <c r="I28" s="167">
        <v>0</v>
      </c>
      <c r="J28" s="167">
        <f t="shared" si="1"/>
        <v>15000</v>
      </c>
      <c r="K28" s="197">
        <v>15000</v>
      </c>
      <c r="L28" s="167">
        <v>0</v>
      </c>
      <c r="M28" s="167">
        <v>0</v>
      </c>
      <c r="N28" s="167">
        <f t="shared" si="2"/>
        <v>15000</v>
      </c>
      <c r="O28" s="197">
        <v>15000</v>
      </c>
      <c r="P28" s="167">
        <v>0</v>
      </c>
      <c r="Q28" s="167">
        <v>0</v>
      </c>
      <c r="R28" s="167">
        <f t="shared" si="3"/>
        <v>15000</v>
      </c>
      <c r="S28" s="197">
        <v>1686</v>
      </c>
      <c r="T28" s="167">
        <v>0</v>
      </c>
      <c r="U28" s="167">
        <v>0</v>
      </c>
      <c r="V28" s="167">
        <f t="shared" si="4"/>
        <v>1686</v>
      </c>
    </row>
    <row r="29" spans="1:22" ht="15.75" customHeight="1" x14ac:dyDescent="0.25">
      <c r="A29" s="5" t="s">
        <v>120</v>
      </c>
      <c r="B29" s="29" t="s">
        <v>121</v>
      </c>
      <c r="C29" s="162">
        <v>1265000</v>
      </c>
      <c r="D29" s="163">
        <v>0</v>
      </c>
      <c r="E29" s="163">
        <v>10000</v>
      </c>
      <c r="F29" s="185">
        <f t="shared" si="0"/>
        <v>1275000</v>
      </c>
      <c r="G29" s="197">
        <v>1265000</v>
      </c>
      <c r="H29" s="167">
        <v>0</v>
      </c>
      <c r="I29" s="167">
        <v>10000</v>
      </c>
      <c r="J29" s="167">
        <f t="shared" si="1"/>
        <v>1275000</v>
      </c>
      <c r="K29" s="197">
        <v>1265000</v>
      </c>
      <c r="L29" s="167">
        <v>0</v>
      </c>
      <c r="M29" s="167">
        <v>10000</v>
      </c>
      <c r="N29" s="167">
        <f t="shared" si="2"/>
        <v>1275000</v>
      </c>
      <c r="O29" s="197">
        <v>1265000</v>
      </c>
      <c r="P29" s="167">
        <v>0</v>
      </c>
      <c r="Q29" s="167">
        <v>10000</v>
      </c>
      <c r="R29" s="167">
        <f t="shared" si="3"/>
        <v>1275000</v>
      </c>
      <c r="S29" s="197">
        <v>913186</v>
      </c>
      <c r="T29" s="167">
        <v>0</v>
      </c>
      <c r="U29" s="167">
        <v>0</v>
      </c>
      <c r="V29" s="167">
        <f t="shared" si="4"/>
        <v>913186</v>
      </c>
    </row>
    <row r="30" spans="1:22" ht="15.75" customHeight="1" x14ac:dyDescent="0.25">
      <c r="A30" s="5" t="s">
        <v>122</v>
      </c>
      <c r="B30" s="29" t="s">
        <v>123</v>
      </c>
      <c r="C30" s="162">
        <v>0</v>
      </c>
      <c r="D30" s="163">
        <v>0</v>
      </c>
      <c r="E30" s="163">
        <v>0</v>
      </c>
      <c r="F30" s="185">
        <f t="shared" si="0"/>
        <v>0</v>
      </c>
      <c r="G30" s="197">
        <v>0</v>
      </c>
      <c r="H30" s="167">
        <v>0</v>
      </c>
      <c r="I30" s="167">
        <v>0</v>
      </c>
      <c r="J30" s="167">
        <f t="shared" si="1"/>
        <v>0</v>
      </c>
      <c r="K30" s="197">
        <v>0</v>
      </c>
      <c r="L30" s="167">
        <v>0</v>
      </c>
      <c r="M30" s="167">
        <v>0</v>
      </c>
      <c r="N30" s="167">
        <f t="shared" si="2"/>
        <v>0</v>
      </c>
      <c r="O30" s="197">
        <v>0</v>
      </c>
      <c r="P30" s="167">
        <v>0</v>
      </c>
      <c r="Q30" s="167">
        <v>0</v>
      </c>
      <c r="R30" s="167">
        <f t="shared" si="3"/>
        <v>0</v>
      </c>
      <c r="S30" s="197">
        <v>0</v>
      </c>
      <c r="T30" s="167">
        <v>0</v>
      </c>
      <c r="U30" s="167">
        <v>0</v>
      </c>
      <c r="V30" s="167">
        <f t="shared" si="4"/>
        <v>0</v>
      </c>
    </row>
    <row r="31" spans="1:22" s="87" customFormat="1" ht="15.75" customHeight="1" x14ac:dyDescent="0.25">
      <c r="A31" s="7" t="s">
        <v>384</v>
      </c>
      <c r="B31" s="32" t="s">
        <v>124</v>
      </c>
      <c r="C31" s="160">
        <f>SUM(C28:C30)</f>
        <v>1280000</v>
      </c>
      <c r="D31" s="160">
        <f t="shared" ref="D31:E31" si="20">SUM(D28:D30)</f>
        <v>0</v>
      </c>
      <c r="E31" s="160">
        <f t="shared" si="20"/>
        <v>10000</v>
      </c>
      <c r="F31" s="186">
        <f t="shared" si="0"/>
        <v>1290000</v>
      </c>
      <c r="G31" s="190">
        <f>SUM(G28:G30)</f>
        <v>1280000</v>
      </c>
      <c r="H31" s="164">
        <f t="shared" ref="H31:I31" si="21">SUM(H28:H30)</f>
        <v>0</v>
      </c>
      <c r="I31" s="164">
        <f t="shared" si="21"/>
        <v>10000</v>
      </c>
      <c r="J31" s="164">
        <f t="shared" si="1"/>
        <v>1290000</v>
      </c>
      <c r="K31" s="190">
        <f>SUM(K28:K30)</f>
        <v>1280000</v>
      </c>
      <c r="L31" s="164">
        <f t="shared" ref="L31:M31" si="22">SUM(L28:L30)</f>
        <v>0</v>
      </c>
      <c r="M31" s="164">
        <f t="shared" si="22"/>
        <v>10000</v>
      </c>
      <c r="N31" s="164">
        <f t="shared" si="2"/>
        <v>1290000</v>
      </c>
      <c r="O31" s="190">
        <f>SUM(O28:O30)</f>
        <v>1280000</v>
      </c>
      <c r="P31" s="164">
        <f t="shared" ref="P31:Q31" si="23">SUM(P28:P30)</f>
        <v>0</v>
      </c>
      <c r="Q31" s="164">
        <f t="shared" si="23"/>
        <v>10000</v>
      </c>
      <c r="R31" s="164">
        <f t="shared" si="3"/>
        <v>1290000</v>
      </c>
      <c r="S31" s="190">
        <v>914872</v>
      </c>
      <c r="T31" s="164">
        <f t="shared" ref="T31:U31" si="24">SUM(T28:T30)</f>
        <v>0</v>
      </c>
      <c r="U31" s="164">
        <f t="shared" si="24"/>
        <v>0</v>
      </c>
      <c r="V31" s="164">
        <f t="shared" si="4"/>
        <v>914872</v>
      </c>
    </row>
    <row r="32" spans="1:22" ht="15.75" customHeight="1" x14ac:dyDescent="0.25">
      <c r="A32" s="5" t="s">
        <v>125</v>
      </c>
      <c r="B32" s="29" t="s">
        <v>126</v>
      </c>
      <c r="C32" s="162">
        <v>55000</v>
      </c>
      <c r="D32" s="163">
        <v>0</v>
      </c>
      <c r="E32" s="163">
        <v>0</v>
      </c>
      <c r="F32" s="185">
        <f t="shared" si="0"/>
        <v>55000</v>
      </c>
      <c r="G32" s="197">
        <v>55000</v>
      </c>
      <c r="H32" s="167">
        <v>0</v>
      </c>
      <c r="I32" s="167">
        <v>0</v>
      </c>
      <c r="J32" s="167">
        <f t="shared" si="1"/>
        <v>55000</v>
      </c>
      <c r="K32" s="197">
        <v>55000</v>
      </c>
      <c r="L32" s="167">
        <v>0</v>
      </c>
      <c r="M32" s="167">
        <v>0</v>
      </c>
      <c r="N32" s="167">
        <f t="shared" si="2"/>
        <v>55000</v>
      </c>
      <c r="O32" s="197">
        <v>55000</v>
      </c>
      <c r="P32" s="167">
        <v>0</v>
      </c>
      <c r="Q32" s="167">
        <v>0</v>
      </c>
      <c r="R32" s="167">
        <f t="shared" si="3"/>
        <v>55000</v>
      </c>
      <c r="S32" s="197">
        <v>53915</v>
      </c>
      <c r="T32" s="167">
        <v>0</v>
      </c>
      <c r="U32" s="167">
        <v>0</v>
      </c>
      <c r="V32" s="167">
        <f t="shared" si="4"/>
        <v>53915</v>
      </c>
    </row>
    <row r="33" spans="1:22" ht="15.75" customHeight="1" x14ac:dyDescent="0.25">
      <c r="A33" s="5" t="s">
        <v>127</v>
      </c>
      <c r="B33" s="29" t="s">
        <v>128</v>
      </c>
      <c r="C33" s="162">
        <v>63000</v>
      </c>
      <c r="D33" s="163">
        <v>0</v>
      </c>
      <c r="E33" s="163">
        <v>0</v>
      </c>
      <c r="F33" s="185">
        <f t="shared" si="0"/>
        <v>63000</v>
      </c>
      <c r="G33" s="197">
        <v>63000</v>
      </c>
      <c r="H33" s="167">
        <v>0</v>
      </c>
      <c r="I33" s="167">
        <v>0</v>
      </c>
      <c r="J33" s="167">
        <f t="shared" si="1"/>
        <v>63000</v>
      </c>
      <c r="K33" s="197">
        <v>63000</v>
      </c>
      <c r="L33" s="167">
        <v>0</v>
      </c>
      <c r="M33" s="167">
        <v>0</v>
      </c>
      <c r="N33" s="167">
        <f t="shared" si="2"/>
        <v>63000</v>
      </c>
      <c r="O33" s="197">
        <v>63000</v>
      </c>
      <c r="P33" s="167">
        <v>0</v>
      </c>
      <c r="Q33" s="167">
        <v>0</v>
      </c>
      <c r="R33" s="167">
        <f t="shared" si="3"/>
        <v>63000</v>
      </c>
      <c r="S33" s="197">
        <v>66521</v>
      </c>
      <c r="T33" s="167">
        <v>0</v>
      </c>
      <c r="U33" s="167">
        <v>0</v>
      </c>
      <c r="V33" s="167">
        <f t="shared" si="4"/>
        <v>66521</v>
      </c>
    </row>
    <row r="34" spans="1:22" s="87" customFormat="1" ht="15" customHeight="1" x14ac:dyDescent="0.25">
      <c r="A34" s="7" t="s">
        <v>471</v>
      </c>
      <c r="B34" s="32" t="s">
        <v>129</v>
      </c>
      <c r="C34" s="160">
        <f>SUM(C32:C33)</f>
        <v>118000</v>
      </c>
      <c r="D34" s="160">
        <f t="shared" ref="D34:E34" si="25">SUM(D32:D33)</f>
        <v>0</v>
      </c>
      <c r="E34" s="160">
        <f t="shared" si="25"/>
        <v>0</v>
      </c>
      <c r="F34" s="186">
        <f t="shared" si="0"/>
        <v>118000</v>
      </c>
      <c r="G34" s="190">
        <f>SUM(G32:G33)</f>
        <v>118000</v>
      </c>
      <c r="H34" s="164">
        <f t="shared" ref="H34:I34" si="26">SUM(H32:H33)</f>
        <v>0</v>
      </c>
      <c r="I34" s="164">
        <f t="shared" si="26"/>
        <v>0</v>
      </c>
      <c r="J34" s="164">
        <f t="shared" si="1"/>
        <v>118000</v>
      </c>
      <c r="K34" s="190">
        <f>SUM(K32:K33)</f>
        <v>118000</v>
      </c>
      <c r="L34" s="164">
        <f t="shared" ref="L34:M34" si="27">SUM(L32:L33)</f>
        <v>0</v>
      </c>
      <c r="M34" s="164">
        <f t="shared" si="27"/>
        <v>0</v>
      </c>
      <c r="N34" s="164">
        <f t="shared" si="2"/>
        <v>118000</v>
      </c>
      <c r="O34" s="190">
        <f>SUM(O32:O33)</f>
        <v>118000</v>
      </c>
      <c r="P34" s="164">
        <f t="shared" ref="P34:Q34" si="28">SUM(P32:P33)</f>
        <v>0</v>
      </c>
      <c r="Q34" s="164">
        <f t="shared" si="28"/>
        <v>0</v>
      </c>
      <c r="R34" s="164">
        <f t="shared" si="3"/>
        <v>118000</v>
      </c>
      <c r="S34" s="190">
        <v>120436</v>
      </c>
      <c r="T34" s="164">
        <f t="shared" ref="T34:U34" si="29">SUM(T32:T33)</f>
        <v>0</v>
      </c>
      <c r="U34" s="164">
        <f t="shared" si="29"/>
        <v>0</v>
      </c>
      <c r="V34" s="164">
        <f t="shared" si="4"/>
        <v>120436</v>
      </c>
    </row>
    <row r="35" spans="1:22" ht="15.75" customHeight="1" x14ac:dyDescent="0.25">
      <c r="A35" s="5" t="s">
        <v>130</v>
      </c>
      <c r="B35" s="29" t="s">
        <v>131</v>
      </c>
      <c r="C35" s="162">
        <v>420000</v>
      </c>
      <c r="D35" s="163">
        <v>0</v>
      </c>
      <c r="E35" s="163">
        <v>0</v>
      </c>
      <c r="F35" s="185">
        <f t="shared" si="0"/>
        <v>420000</v>
      </c>
      <c r="G35" s="197">
        <v>420000</v>
      </c>
      <c r="H35" s="167">
        <v>0</v>
      </c>
      <c r="I35" s="167">
        <v>0</v>
      </c>
      <c r="J35" s="167">
        <f t="shared" si="1"/>
        <v>420000</v>
      </c>
      <c r="K35" s="197">
        <v>420000</v>
      </c>
      <c r="L35" s="167">
        <v>0</v>
      </c>
      <c r="M35" s="167">
        <v>0</v>
      </c>
      <c r="N35" s="167">
        <f t="shared" si="2"/>
        <v>420000</v>
      </c>
      <c r="O35" s="197">
        <v>540000</v>
      </c>
      <c r="P35" s="167">
        <v>0</v>
      </c>
      <c r="Q35" s="167">
        <v>0</v>
      </c>
      <c r="R35" s="167">
        <f t="shared" si="3"/>
        <v>540000</v>
      </c>
      <c r="S35" s="197">
        <v>470520</v>
      </c>
      <c r="T35" s="167">
        <v>0</v>
      </c>
      <c r="U35" s="167">
        <v>0</v>
      </c>
      <c r="V35" s="167">
        <f t="shared" si="4"/>
        <v>470520</v>
      </c>
    </row>
    <row r="36" spans="1:22" ht="15.75" customHeight="1" x14ac:dyDescent="0.25">
      <c r="A36" s="5" t="s">
        <v>132</v>
      </c>
      <c r="B36" s="29" t="s">
        <v>133</v>
      </c>
      <c r="C36" s="162">
        <v>0</v>
      </c>
      <c r="D36" s="163">
        <v>0</v>
      </c>
      <c r="E36" s="163">
        <v>0</v>
      </c>
      <c r="F36" s="185">
        <f t="shared" si="0"/>
        <v>0</v>
      </c>
      <c r="G36" s="197">
        <v>0</v>
      </c>
      <c r="H36" s="167">
        <v>0</v>
      </c>
      <c r="I36" s="167">
        <v>0</v>
      </c>
      <c r="J36" s="167">
        <f t="shared" si="1"/>
        <v>0</v>
      </c>
      <c r="K36" s="197">
        <v>0</v>
      </c>
      <c r="L36" s="167">
        <v>0</v>
      </c>
      <c r="M36" s="167">
        <v>0</v>
      </c>
      <c r="N36" s="167">
        <f t="shared" si="2"/>
        <v>0</v>
      </c>
      <c r="O36" s="197">
        <v>0</v>
      </c>
      <c r="P36" s="167">
        <v>0</v>
      </c>
      <c r="Q36" s="167">
        <v>0</v>
      </c>
      <c r="R36" s="167">
        <f t="shared" si="3"/>
        <v>0</v>
      </c>
      <c r="S36" s="197">
        <v>0</v>
      </c>
      <c r="T36" s="167">
        <v>0</v>
      </c>
      <c r="U36" s="167">
        <v>0</v>
      </c>
      <c r="V36" s="167">
        <f t="shared" si="4"/>
        <v>0</v>
      </c>
    </row>
    <row r="37" spans="1:22" ht="15.75" customHeight="1" x14ac:dyDescent="0.25">
      <c r="A37" s="5" t="s">
        <v>445</v>
      </c>
      <c r="B37" s="29" t="s">
        <v>134</v>
      </c>
      <c r="C37" s="162">
        <v>0</v>
      </c>
      <c r="D37" s="163">
        <v>0</v>
      </c>
      <c r="E37" s="163">
        <v>0</v>
      </c>
      <c r="F37" s="185">
        <f t="shared" si="0"/>
        <v>0</v>
      </c>
      <c r="G37" s="197">
        <v>0</v>
      </c>
      <c r="H37" s="167">
        <v>0</v>
      </c>
      <c r="I37" s="167">
        <v>0</v>
      </c>
      <c r="J37" s="167">
        <f t="shared" si="1"/>
        <v>0</v>
      </c>
      <c r="K37" s="197">
        <v>0</v>
      </c>
      <c r="L37" s="167">
        <v>0</v>
      </c>
      <c r="M37" s="167">
        <v>0</v>
      </c>
      <c r="N37" s="167">
        <f t="shared" si="2"/>
        <v>0</v>
      </c>
      <c r="O37" s="197">
        <v>0</v>
      </c>
      <c r="P37" s="167">
        <v>0</v>
      </c>
      <c r="Q37" s="167">
        <v>0</v>
      </c>
      <c r="R37" s="167">
        <f t="shared" si="3"/>
        <v>0</v>
      </c>
      <c r="S37" s="197">
        <v>0</v>
      </c>
      <c r="T37" s="167">
        <v>0</v>
      </c>
      <c r="U37" s="167">
        <v>0</v>
      </c>
      <c r="V37" s="167">
        <f t="shared" si="4"/>
        <v>0</v>
      </c>
    </row>
    <row r="38" spans="1:22" ht="15.75" customHeight="1" x14ac:dyDescent="0.25">
      <c r="A38" s="5" t="s">
        <v>135</v>
      </c>
      <c r="B38" s="29" t="s">
        <v>136</v>
      </c>
      <c r="C38" s="162">
        <v>415000</v>
      </c>
      <c r="D38" s="163">
        <v>0</v>
      </c>
      <c r="E38" s="163">
        <v>0</v>
      </c>
      <c r="F38" s="185">
        <f t="shared" si="0"/>
        <v>415000</v>
      </c>
      <c r="G38" s="197">
        <v>415000</v>
      </c>
      <c r="H38" s="167">
        <v>0</v>
      </c>
      <c r="I38" s="167">
        <v>0</v>
      </c>
      <c r="J38" s="167">
        <f t="shared" si="1"/>
        <v>415000</v>
      </c>
      <c r="K38" s="197">
        <v>415000</v>
      </c>
      <c r="L38" s="167">
        <v>0</v>
      </c>
      <c r="M38" s="167">
        <v>0</v>
      </c>
      <c r="N38" s="167">
        <f t="shared" si="2"/>
        <v>415000</v>
      </c>
      <c r="O38" s="197">
        <v>415000</v>
      </c>
      <c r="P38" s="167">
        <v>0</v>
      </c>
      <c r="Q38" s="167">
        <v>0</v>
      </c>
      <c r="R38" s="167">
        <f t="shared" si="3"/>
        <v>415000</v>
      </c>
      <c r="S38" s="197">
        <v>228837</v>
      </c>
      <c r="T38" s="167">
        <v>0</v>
      </c>
      <c r="U38" s="167">
        <v>0</v>
      </c>
      <c r="V38" s="167">
        <f t="shared" si="4"/>
        <v>228837</v>
      </c>
    </row>
    <row r="39" spans="1:22" ht="15.75" customHeight="1" x14ac:dyDescent="0.25">
      <c r="A39" s="10" t="s">
        <v>446</v>
      </c>
      <c r="B39" s="29" t="s">
        <v>137</v>
      </c>
      <c r="C39" s="162">
        <v>0</v>
      </c>
      <c r="D39" s="163">
        <v>0</v>
      </c>
      <c r="E39" s="163">
        <v>0</v>
      </c>
      <c r="F39" s="185">
        <f t="shared" si="0"/>
        <v>0</v>
      </c>
      <c r="G39" s="197">
        <v>0</v>
      </c>
      <c r="H39" s="167">
        <v>0</v>
      </c>
      <c r="I39" s="167">
        <v>0</v>
      </c>
      <c r="J39" s="167">
        <f t="shared" si="1"/>
        <v>0</v>
      </c>
      <c r="K39" s="197">
        <v>0</v>
      </c>
      <c r="L39" s="167">
        <v>0</v>
      </c>
      <c r="M39" s="167">
        <v>0</v>
      </c>
      <c r="N39" s="167">
        <f t="shared" si="2"/>
        <v>0</v>
      </c>
      <c r="O39" s="197">
        <v>0</v>
      </c>
      <c r="P39" s="167">
        <v>0</v>
      </c>
      <c r="Q39" s="167">
        <v>0</v>
      </c>
      <c r="R39" s="167">
        <f t="shared" si="3"/>
        <v>0</v>
      </c>
      <c r="S39" s="197">
        <v>0</v>
      </c>
      <c r="T39" s="167">
        <v>0</v>
      </c>
      <c r="U39" s="167">
        <v>0</v>
      </c>
      <c r="V39" s="167">
        <f t="shared" si="4"/>
        <v>0</v>
      </c>
    </row>
    <row r="40" spans="1:22" ht="15.75" customHeight="1" x14ac:dyDescent="0.25">
      <c r="A40" s="6" t="s">
        <v>138</v>
      </c>
      <c r="B40" s="29" t="s">
        <v>139</v>
      </c>
      <c r="C40" s="162">
        <v>405000</v>
      </c>
      <c r="D40" s="163">
        <v>0</v>
      </c>
      <c r="E40" s="163">
        <v>0</v>
      </c>
      <c r="F40" s="185">
        <f t="shared" si="0"/>
        <v>405000</v>
      </c>
      <c r="G40" s="197">
        <v>405000</v>
      </c>
      <c r="H40" s="167">
        <v>0</v>
      </c>
      <c r="I40" s="167">
        <v>0</v>
      </c>
      <c r="J40" s="167">
        <f t="shared" si="1"/>
        <v>405000</v>
      </c>
      <c r="K40" s="197">
        <v>405000</v>
      </c>
      <c r="L40" s="167">
        <v>0</v>
      </c>
      <c r="M40" s="167">
        <v>0</v>
      </c>
      <c r="N40" s="167">
        <f t="shared" si="2"/>
        <v>405000</v>
      </c>
      <c r="O40" s="197">
        <v>975000</v>
      </c>
      <c r="P40" s="167">
        <v>0</v>
      </c>
      <c r="Q40" s="167">
        <v>0</v>
      </c>
      <c r="R40" s="167">
        <f t="shared" si="3"/>
        <v>975000</v>
      </c>
      <c r="S40" s="197">
        <v>1203300</v>
      </c>
      <c r="T40" s="167">
        <v>0</v>
      </c>
      <c r="U40" s="167">
        <v>0</v>
      </c>
      <c r="V40" s="167">
        <f t="shared" si="4"/>
        <v>1203300</v>
      </c>
    </row>
    <row r="41" spans="1:22" ht="15.75" customHeight="1" x14ac:dyDescent="0.25">
      <c r="A41" s="5" t="s">
        <v>447</v>
      </c>
      <c r="B41" s="29" t="s">
        <v>140</v>
      </c>
      <c r="C41" s="162">
        <v>924000</v>
      </c>
      <c r="D41" s="163">
        <v>0</v>
      </c>
      <c r="E41" s="163">
        <v>0</v>
      </c>
      <c r="F41" s="185">
        <f t="shared" si="0"/>
        <v>924000</v>
      </c>
      <c r="G41" s="197">
        <v>924000</v>
      </c>
      <c r="H41" s="167">
        <v>0</v>
      </c>
      <c r="I41" s="167">
        <v>0</v>
      </c>
      <c r="J41" s="167">
        <f t="shared" si="1"/>
        <v>924000</v>
      </c>
      <c r="K41" s="197">
        <v>924000</v>
      </c>
      <c r="L41" s="167">
        <v>0</v>
      </c>
      <c r="M41" s="167">
        <v>0</v>
      </c>
      <c r="N41" s="167">
        <f t="shared" si="2"/>
        <v>924000</v>
      </c>
      <c r="O41" s="197">
        <v>1054000</v>
      </c>
      <c r="P41" s="167">
        <v>0</v>
      </c>
      <c r="Q41" s="167">
        <v>0</v>
      </c>
      <c r="R41" s="167">
        <f t="shared" si="3"/>
        <v>1054000</v>
      </c>
      <c r="S41" s="197">
        <v>1150463</v>
      </c>
      <c r="T41" s="167">
        <v>0</v>
      </c>
      <c r="U41" s="167">
        <v>0</v>
      </c>
      <c r="V41" s="167">
        <f t="shared" si="4"/>
        <v>1150463</v>
      </c>
    </row>
    <row r="42" spans="1:22" s="87" customFormat="1" ht="15.75" customHeight="1" x14ac:dyDescent="0.25">
      <c r="A42" s="7" t="s">
        <v>385</v>
      </c>
      <c r="B42" s="32" t="s">
        <v>141</v>
      </c>
      <c r="C42" s="160">
        <f>SUM(C35:C41)</f>
        <v>2164000</v>
      </c>
      <c r="D42" s="160">
        <f t="shared" ref="D42:E42" si="30">SUM(D35:D41)</f>
        <v>0</v>
      </c>
      <c r="E42" s="160">
        <f t="shared" si="30"/>
        <v>0</v>
      </c>
      <c r="F42" s="186">
        <f t="shared" si="0"/>
        <v>2164000</v>
      </c>
      <c r="G42" s="190">
        <f>SUM(G35:G41)</f>
        <v>2164000</v>
      </c>
      <c r="H42" s="164">
        <f t="shared" ref="H42:I42" si="31">SUM(H35:H41)</f>
        <v>0</v>
      </c>
      <c r="I42" s="164">
        <f t="shared" si="31"/>
        <v>0</v>
      </c>
      <c r="J42" s="164">
        <f t="shared" si="1"/>
        <v>2164000</v>
      </c>
      <c r="K42" s="190">
        <f>SUM(K35:K41)</f>
        <v>2164000</v>
      </c>
      <c r="L42" s="164">
        <f t="shared" ref="L42:M42" si="32">SUM(L35:L41)</f>
        <v>0</v>
      </c>
      <c r="M42" s="164">
        <f t="shared" si="32"/>
        <v>0</v>
      </c>
      <c r="N42" s="164">
        <f t="shared" si="2"/>
        <v>2164000</v>
      </c>
      <c r="O42" s="190">
        <f>SUM(O35:O41)</f>
        <v>2984000</v>
      </c>
      <c r="P42" s="164">
        <f t="shared" ref="P42:Q42" si="33">SUM(P35:P41)</f>
        <v>0</v>
      </c>
      <c r="Q42" s="164">
        <f t="shared" si="33"/>
        <v>0</v>
      </c>
      <c r="R42" s="164">
        <f t="shared" si="3"/>
        <v>2984000</v>
      </c>
      <c r="S42" s="190">
        <v>3053120</v>
      </c>
      <c r="T42" s="164">
        <f t="shared" ref="T42:U42" si="34">SUM(T35:T41)</f>
        <v>0</v>
      </c>
      <c r="U42" s="164">
        <f t="shared" si="34"/>
        <v>0</v>
      </c>
      <c r="V42" s="164">
        <f t="shared" si="4"/>
        <v>3053120</v>
      </c>
    </row>
    <row r="43" spans="1:22" ht="15.75" customHeight="1" x14ac:dyDescent="0.25">
      <c r="A43" s="5" t="s">
        <v>142</v>
      </c>
      <c r="B43" s="29" t="s">
        <v>143</v>
      </c>
      <c r="C43" s="162">
        <v>0</v>
      </c>
      <c r="D43" s="163">
        <v>0</v>
      </c>
      <c r="E43" s="163">
        <v>0</v>
      </c>
      <c r="F43" s="185">
        <f t="shared" si="0"/>
        <v>0</v>
      </c>
      <c r="G43" s="197">
        <v>0</v>
      </c>
      <c r="H43" s="167">
        <v>0</v>
      </c>
      <c r="I43" s="167">
        <v>0</v>
      </c>
      <c r="J43" s="167">
        <f t="shared" si="1"/>
        <v>0</v>
      </c>
      <c r="K43" s="197">
        <v>0</v>
      </c>
      <c r="L43" s="167">
        <v>0</v>
      </c>
      <c r="M43" s="167">
        <v>0</v>
      </c>
      <c r="N43" s="167">
        <f t="shared" si="2"/>
        <v>0</v>
      </c>
      <c r="O43" s="197">
        <v>0</v>
      </c>
      <c r="P43" s="167">
        <v>0</v>
      </c>
      <c r="Q43" s="167">
        <v>0</v>
      </c>
      <c r="R43" s="167">
        <f t="shared" si="3"/>
        <v>0</v>
      </c>
      <c r="S43" s="197">
        <v>0</v>
      </c>
      <c r="T43" s="167">
        <v>0</v>
      </c>
      <c r="U43" s="167">
        <v>0</v>
      </c>
      <c r="V43" s="167">
        <f t="shared" si="4"/>
        <v>0</v>
      </c>
    </row>
    <row r="44" spans="1:22" ht="15.75" customHeight="1" x14ac:dyDescent="0.25">
      <c r="A44" s="5" t="s">
        <v>144</v>
      </c>
      <c r="B44" s="29" t="s">
        <v>145</v>
      </c>
      <c r="C44" s="162">
        <v>0</v>
      </c>
      <c r="D44" s="163">
        <v>0</v>
      </c>
      <c r="E44" s="163">
        <v>0</v>
      </c>
      <c r="F44" s="185">
        <f t="shared" si="0"/>
        <v>0</v>
      </c>
      <c r="G44" s="197">
        <v>0</v>
      </c>
      <c r="H44" s="167">
        <v>0</v>
      </c>
      <c r="I44" s="167">
        <v>0</v>
      </c>
      <c r="J44" s="167">
        <f t="shared" si="1"/>
        <v>0</v>
      </c>
      <c r="K44" s="197">
        <v>0</v>
      </c>
      <c r="L44" s="167">
        <v>0</v>
      </c>
      <c r="M44" s="167">
        <v>0</v>
      </c>
      <c r="N44" s="167">
        <f t="shared" si="2"/>
        <v>0</v>
      </c>
      <c r="O44" s="197">
        <v>0</v>
      </c>
      <c r="P44" s="167">
        <v>0</v>
      </c>
      <c r="Q44" s="167">
        <v>0</v>
      </c>
      <c r="R44" s="167">
        <f t="shared" si="3"/>
        <v>0</v>
      </c>
      <c r="S44" s="197">
        <v>0</v>
      </c>
      <c r="T44" s="167">
        <v>0</v>
      </c>
      <c r="U44" s="167">
        <v>0</v>
      </c>
      <c r="V44" s="167">
        <f t="shared" si="4"/>
        <v>0</v>
      </c>
    </row>
    <row r="45" spans="1:22" s="87" customFormat="1" ht="15.75" customHeight="1" x14ac:dyDescent="0.25">
      <c r="A45" s="7" t="s">
        <v>386</v>
      </c>
      <c r="B45" s="32" t="s">
        <v>146</v>
      </c>
      <c r="C45" s="160">
        <f>SUM(C43:C44)</f>
        <v>0</v>
      </c>
      <c r="D45" s="160">
        <f t="shared" ref="D45:E45" si="35">SUM(D43:D44)</f>
        <v>0</v>
      </c>
      <c r="E45" s="160">
        <f t="shared" si="35"/>
        <v>0</v>
      </c>
      <c r="F45" s="186">
        <f t="shared" si="0"/>
        <v>0</v>
      </c>
      <c r="G45" s="190">
        <f>SUM(G43:G44)</f>
        <v>0</v>
      </c>
      <c r="H45" s="164">
        <f t="shared" ref="H45:I45" si="36">SUM(H43:H44)</f>
        <v>0</v>
      </c>
      <c r="I45" s="164">
        <f t="shared" si="36"/>
        <v>0</v>
      </c>
      <c r="J45" s="164">
        <f t="shared" si="1"/>
        <v>0</v>
      </c>
      <c r="K45" s="190">
        <f>SUM(K43:K44)</f>
        <v>0</v>
      </c>
      <c r="L45" s="164">
        <f t="shared" ref="L45:M45" si="37">SUM(L43:L44)</f>
        <v>0</v>
      </c>
      <c r="M45" s="164">
        <f t="shared" si="37"/>
        <v>0</v>
      </c>
      <c r="N45" s="164">
        <f t="shared" si="2"/>
        <v>0</v>
      </c>
      <c r="O45" s="190">
        <f>SUM(O43:O44)</f>
        <v>0</v>
      </c>
      <c r="P45" s="164">
        <f t="shared" ref="P45:Q45" si="38">SUM(P43:P44)</f>
        <v>0</v>
      </c>
      <c r="Q45" s="164">
        <f t="shared" si="38"/>
        <v>0</v>
      </c>
      <c r="R45" s="164">
        <f t="shared" si="3"/>
        <v>0</v>
      </c>
      <c r="S45" s="190">
        <v>0</v>
      </c>
      <c r="T45" s="164">
        <f t="shared" ref="T45:U45" si="39">SUM(T43:T44)</f>
        <v>0</v>
      </c>
      <c r="U45" s="164">
        <f t="shared" si="39"/>
        <v>0</v>
      </c>
      <c r="V45" s="164">
        <f t="shared" si="4"/>
        <v>0</v>
      </c>
    </row>
    <row r="46" spans="1:22" ht="15.75" customHeight="1" x14ac:dyDescent="0.25">
      <c r="A46" s="5" t="s">
        <v>147</v>
      </c>
      <c r="B46" s="29" t="s">
        <v>148</v>
      </c>
      <c r="C46" s="162">
        <v>1077000</v>
      </c>
      <c r="D46" s="163">
        <v>0</v>
      </c>
      <c r="E46" s="163">
        <v>3000</v>
      </c>
      <c r="F46" s="185">
        <f t="shared" si="0"/>
        <v>1080000</v>
      </c>
      <c r="G46" s="197">
        <v>1077000</v>
      </c>
      <c r="H46" s="167">
        <v>0</v>
      </c>
      <c r="I46" s="167">
        <v>3000</v>
      </c>
      <c r="J46" s="167">
        <f t="shared" si="1"/>
        <v>1080000</v>
      </c>
      <c r="K46" s="197">
        <v>1077000</v>
      </c>
      <c r="L46" s="167">
        <v>0</v>
      </c>
      <c r="M46" s="167">
        <v>3000</v>
      </c>
      <c r="N46" s="167">
        <f t="shared" si="2"/>
        <v>1080000</v>
      </c>
      <c r="O46" s="197">
        <v>1077000</v>
      </c>
      <c r="P46" s="167">
        <v>0</v>
      </c>
      <c r="Q46" s="167">
        <v>3000</v>
      </c>
      <c r="R46" s="167">
        <f t="shared" si="3"/>
        <v>1080000</v>
      </c>
      <c r="S46" s="197">
        <v>957373</v>
      </c>
      <c r="T46" s="167">
        <v>0</v>
      </c>
      <c r="U46" s="167">
        <v>0</v>
      </c>
      <c r="V46" s="167">
        <f t="shared" si="4"/>
        <v>957373</v>
      </c>
    </row>
    <row r="47" spans="1:22" ht="15.75" customHeight="1" x14ac:dyDescent="0.25">
      <c r="A47" s="5" t="s">
        <v>149</v>
      </c>
      <c r="B47" s="29" t="s">
        <v>150</v>
      </c>
      <c r="C47" s="162">
        <v>0</v>
      </c>
      <c r="D47" s="163">
        <v>0</v>
      </c>
      <c r="E47" s="163">
        <v>0</v>
      </c>
      <c r="F47" s="185">
        <f t="shared" si="0"/>
        <v>0</v>
      </c>
      <c r="G47" s="197">
        <v>0</v>
      </c>
      <c r="H47" s="167">
        <v>0</v>
      </c>
      <c r="I47" s="167">
        <v>0</v>
      </c>
      <c r="J47" s="167">
        <f t="shared" si="1"/>
        <v>0</v>
      </c>
      <c r="K47" s="197">
        <v>0</v>
      </c>
      <c r="L47" s="167">
        <v>0</v>
      </c>
      <c r="M47" s="167">
        <v>0</v>
      </c>
      <c r="N47" s="167">
        <f t="shared" si="2"/>
        <v>0</v>
      </c>
      <c r="O47" s="197">
        <v>0</v>
      </c>
      <c r="P47" s="167">
        <v>0</v>
      </c>
      <c r="Q47" s="167">
        <v>0</v>
      </c>
      <c r="R47" s="167">
        <f t="shared" si="3"/>
        <v>0</v>
      </c>
      <c r="S47" s="197">
        <v>0</v>
      </c>
      <c r="T47" s="167">
        <v>0</v>
      </c>
      <c r="U47" s="167">
        <v>0</v>
      </c>
      <c r="V47" s="167">
        <f t="shared" si="4"/>
        <v>0</v>
      </c>
    </row>
    <row r="48" spans="1:22" ht="15.75" customHeight="1" x14ac:dyDescent="0.25">
      <c r="A48" s="5" t="s">
        <v>448</v>
      </c>
      <c r="B48" s="29" t="s">
        <v>151</v>
      </c>
      <c r="C48" s="162">
        <v>0</v>
      </c>
      <c r="D48" s="163">
        <v>0</v>
      </c>
      <c r="E48" s="163">
        <v>0</v>
      </c>
      <c r="F48" s="185">
        <f t="shared" si="0"/>
        <v>0</v>
      </c>
      <c r="G48" s="197">
        <v>0</v>
      </c>
      <c r="H48" s="167">
        <v>0</v>
      </c>
      <c r="I48" s="167">
        <v>0</v>
      </c>
      <c r="J48" s="167">
        <f t="shared" si="1"/>
        <v>0</v>
      </c>
      <c r="K48" s="197">
        <v>0</v>
      </c>
      <c r="L48" s="167">
        <v>0</v>
      </c>
      <c r="M48" s="167">
        <v>0</v>
      </c>
      <c r="N48" s="167">
        <f t="shared" si="2"/>
        <v>0</v>
      </c>
      <c r="O48" s="197">
        <v>0</v>
      </c>
      <c r="P48" s="167">
        <v>0</v>
      </c>
      <c r="Q48" s="167">
        <v>0</v>
      </c>
      <c r="R48" s="167">
        <f t="shared" si="3"/>
        <v>0</v>
      </c>
      <c r="S48" s="197">
        <v>0</v>
      </c>
      <c r="T48" s="167">
        <v>0</v>
      </c>
      <c r="U48" s="167">
        <v>0</v>
      </c>
      <c r="V48" s="167">
        <f t="shared" si="4"/>
        <v>0</v>
      </c>
    </row>
    <row r="49" spans="1:22" ht="15.75" customHeight="1" x14ac:dyDescent="0.25">
      <c r="A49" s="5" t="s">
        <v>449</v>
      </c>
      <c r="B49" s="29" t="s">
        <v>152</v>
      </c>
      <c r="C49" s="162">
        <v>0</v>
      </c>
      <c r="D49" s="163">
        <v>0</v>
      </c>
      <c r="E49" s="163">
        <v>0</v>
      </c>
      <c r="F49" s="185">
        <f t="shared" si="0"/>
        <v>0</v>
      </c>
      <c r="G49" s="197">
        <v>0</v>
      </c>
      <c r="H49" s="167">
        <v>0</v>
      </c>
      <c r="I49" s="167">
        <v>0</v>
      </c>
      <c r="J49" s="167">
        <f t="shared" si="1"/>
        <v>0</v>
      </c>
      <c r="K49" s="197">
        <v>0</v>
      </c>
      <c r="L49" s="167">
        <v>0</v>
      </c>
      <c r="M49" s="167">
        <v>0</v>
      </c>
      <c r="N49" s="167">
        <f t="shared" si="2"/>
        <v>0</v>
      </c>
      <c r="O49" s="197">
        <v>0</v>
      </c>
      <c r="P49" s="167">
        <v>0</v>
      </c>
      <c r="Q49" s="167">
        <v>0</v>
      </c>
      <c r="R49" s="167">
        <f t="shared" si="3"/>
        <v>0</v>
      </c>
      <c r="S49" s="197">
        <v>0</v>
      </c>
      <c r="T49" s="167">
        <v>0</v>
      </c>
      <c r="U49" s="167">
        <v>0</v>
      </c>
      <c r="V49" s="167">
        <f t="shared" si="4"/>
        <v>0</v>
      </c>
    </row>
    <row r="50" spans="1:22" ht="15.75" customHeight="1" x14ac:dyDescent="0.25">
      <c r="A50" s="5" t="s">
        <v>153</v>
      </c>
      <c r="B50" s="29" t="s">
        <v>154</v>
      </c>
      <c r="C50" s="162">
        <v>5000</v>
      </c>
      <c r="D50" s="167">
        <v>0</v>
      </c>
      <c r="E50" s="167">
        <v>0</v>
      </c>
      <c r="F50" s="185">
        <f t="shared" si="0"/>
        <v>5000</v>
      </c>
      <c r="G50" s="197">
        <v>5000</v>
      </c>
      <c r="H50" s="167">
        <v>0</v>
      </c>
      <c r="I50" s="167">
        <v>0</v>
      </c>
      <c r="J50" s="167">
        <f t="shared" si="1"/>
        <v>5000</v>
      </c>
      <c r="K50" s="197">
        <v>5000</v>
      </c>
      <c r="L50" s="167">
        <v>0</v>
      </c>
      <c r="M50" s="167">
        <v>0</v>
      </c>
      <c r="N50" s="167">
        <f t="shared" si="2"/>
        <v>5000</v>
      </c>
      <c r="O50" s="197">
        <v>5000</v>
      </c>
      <c r="P50" s="167">
        <v>0</v>
      </c>
      <c r="Q50" s="167">
        <v>0</v>
      </c>
      <c r="R50" s="167">
        <f t="shared" si="3"/>
        <v>5000</v>
      </c>
      <c r="S50" s="197">
        <v>3046</v>
      </c>
      <c r="T50" s="167">
        <v>0</v>
      </c>
      <c r="U50" s="167">
        <v>0</v>
      </c>
      <c r="V50" s="167">
        <f t="shared" si="4"/>
        <v>3046</v>
      </c>
    </row>
    <row r="51" spans="1:22" s="87" customFormat="1" ht="15.75" customHeight="1" x14ac:dyDescent="0.25">
      <c r="A51" s="7" t="s">
        <v>387</v>
      </c>
      <c r="B51" s="32" t="s">
        <v>155</v>
      </c>
      <c r="C51" s="160">
        <f>SUM(C46:C50)</f>
        <v>1082000</v>
      </c>
      <c r="D51" s="160">
        <f t="shared" ref="D51:E51" si="40">SUM(D46:D50)</f>
        <v>0</v>
      </c>
      <c r="E51" s="160">
        <f t="shared" si="40"/>
        <v>3000</v>
      </c>
      <c r="F51" s="186">
        <f t="shared" si="0"/>
        <v>1085000</v>
      </c>
      <c r="G51" s="190">
        <f>SUM(G46:G50)</f>
        <v>1082000</v>
      </c>
      <c r="H51" s="164">
        <f t="shared" ref="H51:I51" si="41">SUM(H46:H50)</f>
        <v>0</v>
      </c>
      <c r="I51" s="164">
        <f t="shared" si="41"/>
        <v>3000</v>
      </c>
      <c r="J51" s="164">
        <f t="shared" si="1"/>
        <v>1085000</v>
      </c>
      <c r="K51" s="190">
        <f>SUM(K46:K50)</f>
        <v>1082000</v>
      </c>
      <c r="L51" s="164">
        <f t="shared" ref="L51:M51" si="42">SUM(L46:L50)</f>
        <v>0</v>
      </c>
      <c r="M51" s="164">
        <f t="shared" si="42"/>
        <v>3000</v>
      </c>
      <c r="N51" s="164">
        <f t="shared" si="2"/>
        <v>1085000</v>
      </c>
      <c r="O51" s="190">
        <f>SUM(O46:O50)</f>
        <v>1082000</v>
      </c>
      <c r="P51" s="164">
        <f t="shared" ref="P51:Q51" si="43">SUM(P46:P50)</f>
        <v>0</v>
      </c>
      <c r="Q51" s="164">
        <f t="shared" si="43"/>
        <v>3000</v>
      </c>
      <c r="R51" s="164">
        <f t="shared" si="3"/>
        <v>1085000</v>
      </c>
      <c r="S51" s="190">
        <v>960419</v>
      </c>
      <c r="T51" s="164">
        <f t="shared" ref="T51:U51" si="44">SUM(T46:T50)</f>
        <v>0</v>
      </c>
      <c r="U51" s="164">
        <f t="shared" si="44"/>
        <v>0</v>
      </c>
      <c r="V51" s="164">
        <f t="shared" si="4"/>
        <v>960419</v>
      </c>
    </row>
    <row r="52" spans="1:22" s="87" customFormat="1" ht="15.75" customHeight="1" x14ac:dyDescent="0.25">
      <c r="A52" s="36" t="s">
        <v>388</v>
      </c>
      <c r="B52" s="46" t="s">
        <v>156</v>
      </c>
      <c r="C52" s="160">
        <f>C31+C34+C42+C45+C51</f>
        <v>4644000</v>
      </c>
      <c r="D52" s="161">
        <f t="shared" ref="D52:E52" si="45">D31+D34+D42+D45+D51</f>
        <v>0</v>
      </c>
      <c r="E52" s="161">
        <f t="shared" si="45"/>
        <v>13000</v>
      </c>
      <c r="F52" s="186">
        <f t="shared" si="0"/>
        <v>4657000</v>
      </c>
      <c r="G52" s="190">
        <f>G31+G34+G42+G45+G51</f>
        <v>4644000</v>
      </c>
      <c r="H52" s="164">
        <f t="shared" ref="H52:I52" si="46">H31+H34+H42+H45+H51</f>
        <v>0</v>
      </c>
      <c r="I52" s="164">
        <f t="shared" si="46"/>
        <v>13000</v>
      </c>
      <c r="J52" s="164">
        <f t="shared" si="1"/>
        <v>4657000</v>
      </c>
      <c r="K52" s="190">
        <f>K31+K34+K42+K45+K51</f>
        <v>4644000</v>
      </c>
      <c r="L52" s="164">
        <f t="shared" ref="L52:M52" si="47">L31+L34+L42+L45+L51</f>
        <v>0</v>
      </c>
      <c r="M52" s="164">
        <f t="shared" si="47"/>
        <v>13000</v>
      </c>
      <c r="N52" s="164">
        <f t="shared" si="2"/>
        <v>4657000</v>
      </c>
      <c r="O52" s="190">
        <f>O31+O34+O42+O45+O51</f>
        <v>5464000</v>
      </c>
      <c r="P52" s="164">
        <f t="shared" ref="P52:Q52" si="48">P31+P34+P42+P45+P51</f>
        <v>0</v>
      </c>
      <c r="Q52" s="164">
        <f t="shared" si="48"/>
        <v>13000</v>
      </c>
      <c r="R52" s="164">
        <f t="shared" si="3"/>
        <v>5477000</v>
      </c>
      <c r="S52" s="238">
        <v>5048847</v>
      </c>
      <c r="T52" s="164">
        <f t="shared" ref="T52:U52" si="49">T31+T34+T42+T45+T51</f>
        <v>0</v>
      </c>
      <c r="U52" s="164">
        <f t="shared" si="49"/>
        <v>0</v>
      </c>
      <c r="V52" s="164">
        <f t="shared" si="4"/>
        <v>5048847</v>
      </c>
    </row>
    <row r="53" spans="1:22" ht="15.75" customHeight="1" x14ac:dyDescent="0.25">
      <c r="A53" s="13" t="s">
        <v>157</v>
      </c>
      <c r="B53" s="29" t="s">
        <v>158</v>
      </c>
      <c r="C53" s="162">
        <v>0</v>
      </c>
      <c r="D53" s="163">
        <v>0</v>
      </c>
      <c r="E53" s="163">
        <v>0</v>
      </c>
      <c r="F53" s="185">
        <f t="shared" si="0"/>
        <v>0</v>
      </c>
      <c r="G53" s="197">
        <v>0</v>
      </c>
      <c r="H53" s="167">
        <v>0</v>
      </c>
      <c r="I53" s="167">
        <v>0</v>
      </c>
      <c r="J53" s="167">
        <f t="shared" si="1"/>
        <v>0</v>
      </c>
      <c r="K53" s="197">
        <v>0</v>
      </c>
      <c r="L53" s="167">
        <v>0</v>
      </c>
      <c r="M53" s="167">
        <v>0</v>
      </c>
      <c r="N53" s="167">
        <f t="shared" si="2"/>
        <v>0</v>
      </c>
      <c r="O53" s="197">
        <v>0</v>
      </c>
      <c r="P53" s="167">
        <v>0</v>
      </c>
      <c r="Q53" s="167">
        <v>0</v>
      </c>
      <c r="R53" s="167">
        <f t="shared" si="3"/>
        <v>0</v>
      </c>
      <c r="S53" s="197">
        <v>0</v>
      </c>
      <c r="T53" s="167">
        <v>0</v>
      </c>
      <c r="U53" s="167">
        <v>0</v>
      </c>
      <c r="V53" s="167">
        <f t="shared" si="4"/>
        <v>0</v>
      </c>
    </row>
    <row r="54" spans="1:22" ht="15.75" customHeight="1" x14ac:dyDescent="0.25">
      <c r="A54" s="13" t="s">
        <v>389</v>
      </c>
      <c r="B54" s="29" t="s">
        <v>159</v>
      </c>
      <c r="C54" s="162">
        <v>0</v>
      </c>
      <c r="D54" s="163">
        <v>0</v>
      </c>
      <c r="E54" s="163">
        <v>0</v>
      </c>
      <c r="F54" s="185">
        <f t="shared" si="0"/>
        <v>0</v>
      </c>
      <c r="G54" s="197">
        <v>0</v>
      </c>
      <c r="H54" s="167">
        <v>0</v>
      </c>
      <c r="I54" s="167">
        <v>0</v>
      </c>
      <c r="J54" s="167">
        <f t="shared" si="1"/>
        <v>0</v>
      </c>
      <c r="K54" s="197">
        <v>0</v>
      </c>
      <c r="L54" s="167">
        <v>0</v>
      </c>
      <c r="M54" s="167">
        <v>0</v>
      </c>
      <c r="N54" s="167">
        <f t="shared" si="2"/>
        <v>0</v>
      </c>
      <c r="O54" s="197">
        <v>24000</v>
      </c>
      <c r="P54" s="167">
        <v>0</v>
      </c>
      <c r="Q54" s="167">
        <v>0</v>
      </c>
      <c r="R54" s="167">
        <f t="shared" si="3"/>
        <v>24000</v>
      </c>
      <c r="S54" s="197">
        <v>0</v>
      </c>
      <c r="T54" s="167">
        <v>0</v>
      </c>
      <c r="U54" s="167">
        <v>0</v>
      </c>
      <c r="V54" s="167">
        <f t="shared" si="4"/>
        <v>0</v>
      </c>
    </row>
    <row r="55" spans="1:22" ht="15.75" customHeight="1" x14ac:dyDescent="0.25">
      <c r="A55" s="17" t="s">
        <v>450</v>
      </c>
      <c r="B55" s="29" t="s">
        <v>160</v>
      </c>
      <c r="C55" s="162">
        <v>0</v>
      </c>
      <c r="D55" s="163">
        <v>0</v>
      </c>
      <c r="E55" s="163">
        <v>0</v>
      </c>
      <c r="F55" s="185">
        <f t="shared" si="0"/>
        <v>0</v>
      </c>
      <c r="G55" s="197">
        <v>0</v>
      </c>
      <c r="H55" s="167">
        <v>0</v>
      </c>
      <c r="I55" s="167">
        <v>0</v>
      </c>
      <c r="J55" s="167">
        <f t="shared" si="1"/>
        <v>0</v>
      </c>
      <c r="K55" s="197">
        <v>0</v>
      </c>
      <c r="L55" s="167">
        <v>0</v>
      </c>
      <c r="M55" s="167">
        <v>0</v>
      </c>
      <c r="N55" s="167">
        <f t="shared" si="2"/>
        <v>0</v>
      </c>
      <c r="O55" s="197">
        <v>0</v>
      </c>
      <c r="P55" s="167">
        <v>0</v>
      </c>
      <c r="Q55" s="167">
        <v>0</v>
      </c>
      <c r="R55" s="167">
        <f t="shared" si="3"/>
        <v>0</v>
      </c>
      <c r="S55" s="197">
        <v>0</v>
      </c>
      <c r="T55" s="167">
        <v>0</v>
      </c>
      <c r="U55" s="167">
        <v>0</v>
      </c>
      <c r="V55" s="167">
        <f t="shared" si="4"/>
        <v>0</v>
      </c>
    </row>
    <row r="56" spans="1:22" ht="15.75" customHeight="1" x14ac:dyDescent="0.25">
      <c r="A56" s="17" t="s">
        <v>451</v>
      </c>
      <c r="B56" s="29" t="s">
        <v>161</v>
      </c>
      <c r="C56" s="162">
        <v>0</v>
      </c>
      <c r="D56" s="163">
        <v>0</v>
      </c>
      <c r="E56" s="163">
        <v>0</v>
      </c>
      <c r="F56" s="185">
        <f t="shared" si="0"/>
        <v>0</v>
      </c>
      <c r="G56" s="197">
        <v>0</v>
      </c>
      <c r="H56" s="167">
        <v>0</v>
      </c>
      <c r="I56" s="167">
        <v>0</v>
      </c>
      <c r="J56" s="167">
        <f t="shared" si="1"/>
        <v>0</v>
      </c>
      <c r="K56" s="197">
        <v>0</v>
      </c>
      <c r="L56" s="167">
        <v>0</v>
      </c>
      <c r="M56" s="167">
        <v>0</v>
      </c>
      <c r="N56" s="167">
        <f t="shared" si="2"/>
        <v>0</v>
      </c>
      <c r="O56" s="197">
        <v>0</v>
      </c>
      <c r="P56" s="167">
        <v>0</v>
      </c>
      <c r="Q56" s="167">
        <v>0</v>
      </c>
      <c r="R56" s="167">
        <f t="shared" si="3"/>
        <v>0</v>
      </c>
      <c r="S56" s="197">
        <v>0</v>
      </c>
      <c r="T56" s="167">
        <v>0</v>
      </c>
      <c r="U56" s="167">
        <v>0</v>
      </c>
      <c r="V56" s="167">
        <f t="shared" si="4"/>
        <v>0</v>
      </c>
    </row>
    <row r="57" spans="1:22" ht="15.75" customHeight="1" x14ac:dyDescent="0.25">
      <c r="A57" s="17" t="s">
        <v>452</v>
      </c>
      <c r="B57" s="29" t="s">
        <v>162</v>
      </c>
      <c r="C57" s="162">
        <v>0</v>
      </c>
      <c r="D57" s="163">
        <v>0</v>
      </c>
      <c r="E57" s="163">
        <v>0</v>
      </c>
      <c r="F57" s="185">
        <f t="shared" si="0"/>
        <v>0</v>
      </c>
      <c r="G57" s="197">
        <v>0</v>
      </c>
      <c r="H57" s="167">
        <v>0</v>
      </c>
      <c r="I57" s="167">
        <v>0</v>
      </c>
      <c r="J57" s="167">
        <f t="shared" si="1"/>
        <v>0</v>
      </c>
      <c r="K57" s="197">
        <v>0</v>
      </c>
      <c r="L57" s="167">
        <v>0</v>
      </c>
      <c r="M57" s="167">
        <v>0</v>
      </c>
      <c r="N57" s="167">
        <f t="shared" si="2"/>
        <v>0</v>
      </c>
      <c r="O57" s="197">
        <v>0</v>
      </c>
      <c r="P57" s="167">
        <v>0</v>
      </c>
      <c r="Q57" s="167">
        <v>0</v>
      </c>
      <c r="R57" s="167">
        <f t="shared" si="3"/>
        <v>0</v>
      </c>
      <c r="S57" s="197">
        <v>0</v>
      </c>
      <c r="T57" s="167">
        <v>0</v>
      </c>
      <c r="U57" s="167">
        <v>0</v>
      </c>
      <c r="V57" s="167">
        <f t="shared" si="4"/>
        <v>0</v>
      </c>
    </row>
    <row r="58" spans="1:22" ht="15.75" customHeight="1" x14ac:dyDescent="0.25">
      <c r="A58" s="13" t="s">
        <v>453</v>
      </c>
      <c r="B58" s="29" t="s">
        <v>163</v>
      </c>
      <c r="C58" s="162">
        <v>0</v>
      </c>
      <c r="D58" s="163">
        <v>0</v>
      </c>
      <c r="E58" s="163">
        <v>0</v>
      </c>
      <c r="F58" s="185">
        <f t="shared" si="0"/>
        <v>0</v>
      </c>
      <c r="G58" s="197">
        <v>0</v>
      </c>
      <c r="H58" s="167">
        <v>0</v>
      </c>
      <c r="I58" s="167">
        <v>0</v>
      </c>
      <c r="J58" s="167">
        <f t="shared" si="1"/>
        <v>0</v>
      </c>
      <c r="K58" s="197">
        <v>0</v>
      </c>
      <c r="L58" s="167">
        <v>0</v>
      </c>
      <c r="M58" s="167">
        <v>0</v>
      </c>
      <c r="N58" s="167">
        <f t="shared" si="2"/>
        <v>0</v>
      </c>
      <c r="O58" s="197">
        <v>0</v>
      </c>
      <c r="P58" s="167">
        <v>0</v>
      </c>
      <c r="Q58" s="167">
        <v>0</v>
      </c>
      <c r="R58" s="167">
        <f t="shared" si="3"/>
        <v>0</v>
      </c>
      <c r="S58" s="197">
        <v>0</v>
      </c>
      <c r="T58" s="167">
        <v>0</v>
      </c>
      <c r="U58" s="167">
        <v>0</v>
      </c>
      <c r="V58" s="167">
        <f t="shared" si="4"/>
        <v>0</v>
      </c>
    </row>
    <row r="59" spans="1:22" ht="15.75" customHeight="1" x14ac:dyDescent="0.25">
      <c r="A59" s="13" t="s">
        <v>454</v>
      </c>
      <c r="B59" s="29" t="s">
        <v>164</v>
      </c>
      <c r="C59" s="162">
        <v>0</v>
      </c>
      <c r="D59" s="163">
        <v>0</v>
      </c>
      <c r="E59" s="163">
        <v>0</v>
      </c>
      <c r="F59" s="185">
        <f t="shared" si="0"/>
        <v>0</v>
      </c>
      <c r="G59" s="197">
        <v>0</v>
      </c>
      <c r="H59" s="167">
        <v>0</v>
      </c>
      <c r="I59" s="167">
        <v>0</v>
      </c>
      <c r="J59" s="167">
        <f t="shared" si="1"/>
        <v>0</v>
      </c>
      <c r="K59" s="197">
        <v>0</v>
      </c>
      <c r="L59" s="167">
        <v>0</v>
      </c>
      <c r="M59" s="167">
        <v>0</v>
      </c>
      <c r="N59" s="167">
        <f t="shared" si="2"/>
        <v>0</v>
      </c>
      <c r="O59" s="197">
        <v>0</v>
      </c>
      <c r="P59" s="167">
        <v>0</v>
      </c>
      <c r="Q59" s="167">
        <v>0</v>
      </c>
      <c r="R59" s="167">
        <f t="shared" si="3"/>
        <v>0</v>
      </c>
      <c r="S59" s="197">
        <v>0</v>
      </c>
      <c r="T59" s="167">
        <v>0</v>
      </c>
      <c r="U59" s="167">
        <v>0</v>
      </c>
      <c r="V59" s="167">
        <f t="shared" si="4"/>
        <v>0</v>
      </c>
    </row>
    <row r="60" spans="1:22" ht="15.75" customHeight="1" x14ac:dyDescent="0.25">
      <c r="A60" s="13" t="s">
        <v>455</v>
      </c>
      <c r="B60" s="29" t="s">
        <v>165</v>
      </c>
      <c r="C60" s="162">
        <v>986000</v>
      </c>
      <c r="D60" s="163">
        <v>0</v>
      </c>
      <c r="E60" s="163">
        <v>0</v>
      </c>
      <c r="F60" s="185">
        <f t="shared" si="0"/>
        <v>986000</v>
      </c>
      <c r="G60" s="197">
        <v>986000</v>
      </c>
      <c r="H60" s="167">
        <v>0</v>
      </c>
      <c r="I60" s="167">
        <v>0</v>
      </c>
      <c r="J60" s="167">
        <f t="shared" si="1"/>
        <v>986000</v>
      </c>
      <c r="K60" s="197">
        <v>986000</v>
      </c>
      <c r="L60" s="167">
        <v>0</v>
      </c>
      <c r="M60" s="167">
        <v>0</v>
      </c>
      <c r="N60" s="167">
        <f t="shared" si="2"/>
        <v>986000</v>
      </c>
      <c r="O60" s="197">
        <v>986000</v>
      </c>
      <c r="P60" s="167">
        <v>0</v>
      </c>
      <c r="Q60" s="167">
        <v>0</v>
      </c>
      <c r="R60" s="167">
        <f t="shared" si="3"/>
        <v>986000</v>
      </c>
      <c r="S60" s="197">
        <v>910000</v>
      </c>
      <c r="T60" s="167">
        <v>0</v>
      </c>
      <c r="U60" s="167">
        <v>0</v>
      </c>
      <c r="V60" s="167">
        <f t="shared" si="4"/>
        <v>910000</v>
      </c>
    </row>
    <row r="61" spans="1:22" s="87" customFormat="1" ht="15.75" customHeight="1" x14ac:dyDescent="0.25">
      <c r="A61" s="43" t="s">
        <v>417</v>
      </c>
      <c r="B61" s="46" t="s">
        <v>166</v>
      </c>
      <c r="C61" s="160">
        <f>SUM(C53:C60)</f>
        <v>986000</v>
      </c>
      <c r="D61" s="161">
        <f t="shared" ref="D61:E61" si="50">SUM(D53:D60)</f>
        <v>0</v>
      </c>
      <c r="E61" s="161">
        <f t="shared" si="50"/>
        <v>0</v>
      </c>
      <c r="F61" s="186">
        <f t="shared" si="0"/>
        <v>986000</v>
      </c>
      <c r="G61" s="190">
        <f>SUM(G53:G60)</f>
        <v>986000</v>
      </c>
      <c r="H61" s="164">
        <f t="shared" ref="H61:I61" si="51">SUM(H53:H60)</f>
        <v>0</v>
      </c>
      <c r="I61" s="164">
        <f t="shared" si="51"/>
        <v>0</v>
      </c>
      <c r="J61" s="164">
        <f t="shared" si="1"/>
        <v>986000</v>
      </c>
      <c r="K61" s="190">
        <f>SUM(K53:K60)</f>
        <v>986000</v>
      </c>
      <c r="L61" s="164">
        <f t="shared" ref="L61:M61" si="52">SUM(L53:L60)</f>
        <v>0</v>
      </c>
      <c r="M61" s="164">
        <f t="shared" si="52"/>
        <v>0</v>
      </c>
      <c r="N61" s="164">
        <f t="shared" si="2"/>
        <v>986000</v>
      </c>
      <c r="O61" s="190">
        <f>SUM(O53:O60)</f>
        <v>1010000</v>
      </c>
      <c r="P61" s="164">
        <f t="shared" ref="P61:Q61" si="53">SUM(P53:P60)</f>
        <v>0</v>
      </c>
      <c r="Q61" s="164">
        <f t="shared" si="53"/>
        <v>0</v>
      </c>
      <c r="R61" s="164">
        <f t="shared" si="3"/>
        <v>1010000</v>
      </c>
      <c r="S61" s="238">
        <v>910000</v>
      </c>
      <c r="T61" s="164">
        <f t="shared" ref="T61:U61" si="54">SUM(T53:T60)</f>
        <v>0</v>
      </c>
      <c r="U61" s="164">
        <f t="shared" si="54"/>
        <v>0</v>
      </c>
      <c r="V61" s="164">
        <f t="shared" si="4"/>
        <v>910000</v>
      </c>
    </row>
    <row r="62" spans="1:22" ht="15.75" customHeight="1" x14ac:dyDescent="0.25">
      <c r="A62" s="12" t="s">
        <v>456</v>
      </c>
      <c r="B62" s="29" t="s">
        <v>167</v>
      </c>
      <c r="C62" s="162">
        <v>0</v>
      </c>
      <c r="D62" s="163">
        <v>0</v>
      </c>
      <c r="E62" s="163">
        <v>0</v>
      </c>
      <c r="F62" s="185">
        <f t="shared" si="0"/>
        <v>0</v>
      </c>
      <c r="G62" s="197">
        <v>0</v>
      </c>
      <c r="H62" s="167">
        <v>0</v>
      </c>
      <c r="I62" s="167">
        <v>0</v>
      </c>
      <c r="J62" s="167">
        <f t="shared" si="1"/>
        <v>0</v>
      </c>
      <c r="K62" s="197">
        <v>0</v>
      </c>
      <c r="L62" s="167">
        <v>0</v>
      </c>
      <c r="M62" s="167">
        <v>0</v>
      </c>
      <c r="N62" s="167">
        <f t="shared" si="2"/>
        <v>0</v>
      </c>
      <c r="O62" s="197">
        <v>0</v>
      </c>
      <c r="P62" s="167">
        <v>0</v>
      </c>
      <c r="Q62" s="167">
        <v>0</v>
      </c>
      <c r="R62" s="167">
        <f t="shared" si="3"/>
        <v>0</v>
      </c>
      <c r="S62" s="197">
        <v>0</v>
      </c>
      <c r="T62" s="167">
        <v>0</v>
      </c>
      <c r="U62" s="167">
        <v>0</v>
      </c>
      <c r="V62" s="167">
        <f t="shared" si="4"/>
        <v>0</v>
      </c>
    </row>
    <row r="63" spans="1:22" ht="15.75" customHeight="1" x14ac:dyDescent="0.25">
      <c r="A63" s="12" t="s">
        <v>168</v>
      </c>
      <c r="B63" s="29" t="s">
        <v>169</v>
      </c>
      <c r="C63" s="162">
        <v>0</v>
      </c>
      <c r="D63" s="163">
        <v>0</v>
      </c>
      <c r="E63" s="163">
        <v>0</v>
      </c>
      <c r="F63" s="185">
        <f t="shared" si="0"/>
        <v>0</v>
      </c>
      <c r="G63" s="197">
        <v>0</v>
      </c>
      <c r="H63" s="167">
        <v>0</v>
      </c>
      <c r="I63" s="167">
        <v>0</v>
      </c>
      <c r="J63" s="167">
        <f t="shared" si="1"/>
        <v>0</v>
      </c>
      <c r="K63" s="197">
        <v>0</v>
      </c>
      <c r="L63" s="167">
        <v>0</v>
      </c>
      <c r="M63" s="167">
        <v>0</v>
      </c>
      <c r="N63" s="167">
        <f t="shared" si="2"/>
        <v>0</v>
      </c>
      <c r="O63" s="197">
        <v>0</v>
      </c>
      <c r="P63" s="167">
        <v>0</v>
      </c>
      <c r="Q63" s="167">
        <v>0</v>
      </c>
      <c r="R63" s="167">
        <f t="shared" si="3"/>
        <v>0</v>
      </c>
      <c r="S63" s="197">
        <v>0</v>
      </c>
      <c r="T63" s="167">
        <v>0</v>
      </c>
      <c r="U63" s="167">
        <v>0</v>
      </c>
      <c r="V63" s="167">
        <f t="shared" si="4"/>
        <v>0</v>
      </c>
    </row>
    <row r="64" spans="1:22" ht="15.75" customHeight="1" x14ac:dyDescent="0.25">
      <c r="A64" s="12" t="s">
        <v>170</v>
      </c>
      <c r="B64" s="29" t="s">
        <v>171</v>
      </c>
      <c r="C64" s="162">
        <v>0</v>
      </c>
      <c r="D64" s="163">
        <v>0</v>
      </c>
      <c r="E64" s="163">
        <v>0</v>
      </c>
      <c r="F64" s="185">
        <f t="shared" si="0"/>
        <v>0</v>
      </c>
      <c r="G64" s="197">
        <v>0</v>
      </c>
      <c r="H64" s="167">
        <v>0</v>
      </c>
      <c r="I64" s="167">
        <v>0</v>
      </c>
      <c r="J64" s="167">
        <f t="shared" si="1"/>
        <v>0</v>
      </c>
      <c r="K64" s="197">
        <v>0</v>
      </c>
      <c r="L64" s="167">
        <v>0</v>
      </c>
      <c r="M64" s="167">
        <v>0</v>
      </c>
      <c r="N64" s="167">
        <f t="shared" si="2"/>
        <v>0</v>
      </c>
      <c r="O64" s="197">
        <v>0</v>
      </c>
      <c r="P64" s="167">
        <v>0</v>
      </c>
      <c r="Q64" s="167">
        <v>0</v>
      </c>
      <c r="R64" s="167">
        <f t="shared" si="3"/>
        <v>0</v>
      </c>
      <c r="S64" s="197">
        <v>0</v>
      </c>
      <c r="T64" s="167">
        <v>0</v>
      </c>
      <c r="U64" s="167">
        <v>0</v>
      </c>
      <c r="V64" s="167">
        <f t="shared" si="4"/>
        <v>0</v>
      </c>
    </row>
    <row r="65" spans="1:22" ht="15.75" customHeight="1" x14ac:dyDescent="0.25">
      <c r="A65" s="12" t="s">
        <v>418</v>
      </c>
      <c r="B65" s="29" t="s">
        <v>172</v>
      </c>
      <c r="C65" s="162">
        <v>0</v>
      </c>
      <c r="D65" s="163">
        <v>0</v>
      </c>
      <c r="E65" s="163">
        <v>0</v>
      </c>
      <c r="F65" s="185">
        <f t="shared" si="0"/>
        <v>0</v>
      </c>
      <c r="G65" s="197">
        <v>0</v>
      </c>
      <c r="H65" s="167">
        <v>0</v>
      </c>
      <c r="I65" s="167">
        <v>0</v>
      </c>
      <c r="J65" s="167">
        <f t="shared" si="1"/>
        <v>0</v>
      </c>
      <c r="K65" s="197">
        <v>0</v>
      </c>
      <c r="L65" s="167">
        <v>0</v>
      </c>
      <c r="M65" s="167">
        <v>0</v>
      </c>
      <c r="N65" s="167">
        <f t="shared" si="2"/>
        <v>0</v>
      </c>
      <c r="O65" s="197">
        <v>0</v>
      </c>
      <c r="P65" s="167">
        <v>0</v>
      </c>
      <c r="Q65" s="167">
        <v>0</v>
      </c>
      <c r="R65" s="167">
        <f t="shared" si="3"/>
        <v>0</v>
      </c>
      <c r="S65" s="197">
        <v>0</v>
      </c>
      <c r="T65" s="167">
        <v>0</v>
      </c>
      <c r="U65" s="167">
        <v>0</v>
      </c>
      <c r="V65" s="167">
        <f t="shared" si="4"/>
        <v>0</v>
      </c>
    </row>
    <row r="66" spans="1:22" ht="15.75" customHeight="1" x14ac:dyDescent="0.25">
      <c r="A66" s="12" t="s">
        <v>457</v>
      </c>
      <c r="B66" s="29" t="s">
        <v>173</v>
      </c>
      <c r="C66" s="162">
        <v>0</v>
      </c>
      <c r="D66" s="163">
        <v>0</v>
      </c>
      <c r="E66" s="163">
        <v>0</v>
      </c>
      <c r="F66" s="185">
        <f t="shared" si="0"/>
        <v>0</v>
      </c>
      <c r="G66" s="197">
        <v>0</v>
      </c>
      <c r="H66" s="167">
        <v>0</v>
      </c>
      <c r="I66" s="167">
        <v>0</v>
      </c>
      <c r="J66" s="167">
        <f t="shared" si="1"/>
        <v>0</v>
      </c>
      <c r="K66" s="197">
        <v>0</v>
      </c>
      <c r="L66" s="167">
        <v>0</v>
      </c>
      <c r="M66" s="167">
        <v>0</v>
      </c>
      <c r="N66" s="167">
        <f t="shared" si="2"/>
        <v>0</v>
      </c>
      <c r="O66" s="197">
        <v>0</v>
      </c>
      <c r="P66" s="167">
        <v>0</v>
      </c>
      <c r="Q66" s="167">
        <v>0</v>
      </c>
      <c r="R66" s="167">
        <f t="shared" si="3"/>
        <v>0</v>
      </c>
      <c r="S66" s="197">
        <v>0</v>
      </c>
      <c r="T66" s="167">
        <v>0</v>
      </c>
      <c r="U66" s="167">
        <v>0</v>
      </c>
      <c r="V66" s="167">
        <f t="shared" si="4"/>
        <v>0</v>
      </c>
    </row>
    <row r="67" spans="1:22" ht="15.75" customHeight="1" x14ac:dyDescent="0.25">
      <c r="A67" s="12" t="s">
        <v>420</v>
      </c>
      <c r="B67" s="29" t="s">
        <v>174</v>
      </c>
      <c r="C67" s="162">
        <v>1633000</v>
      </c>
      <c r="D67" s="163">
        <v>0</v>
      </c>
      <c r="E67" s="163">
        <v>0</v>
      </c>
      <c r="F67" s="185">
        <f t="shared" si="0"/>
        <v>1633000</v>
      </c>
      <c r="G67" s="197">
        <v>1633000</v>
      </c>
      <c r="H67" s="167">
        <v>0</v>
      </c>
      <c r="I67" s="167">
        <v>0</v>
      </c>
      <c r="J67" s="167">
        <f t="shared" si="1"/>
        <v>1633000</v>
      </c>
      <c r="K67" s="197">
        <v>1633000</v>
      </c>
      <c r="L67" s="167">
        <v>0</v>
      </c>
      <c r="M67" s="167">
        <v>0</v>
      </c>
      <c r="N67" s="167">
        <f t="shared" si="2"/>
        <v>1633000</v>
      </c>
      <c r="O67" s="197">
        <v>1633000</v>
      </c>
      <c r="P67" s="167">
        <v>0</v>
      </c>
      <c r="Q67" s="167">
        <v>0</v>
      </c>
      <c r="R67" s="167">
        <f t="shared" si="3"/>
        <v>1633000</v>
      </c>
      <c r="S67" s="197">
        <v>1250341</v>
      </c>
      <c r="T67" s="167">
        <v>0</v>
      </c>
      <c r="U67" s="167">
        <v>0</v>
      </c>
      <c r="V67" s="167">
        <f t="shared" si="4"/>
        <v>1250341</v>
      </c>
    </row>
    <row r="68" spans="1:22" ht="15.75" customHeight="1" x14ac:dyDescent="0.25">
      <c r="A68" s="12" t="s">
        <v>458</v>
      </c>
      <c r="B68" s="29" t="s">
        <v>175</v>
      </c>
      <c r="C68" s="162">
        <v>0</v>
      </c>
      <c r="D68" s="163">
        <v>0</v>
      </c>
      <c r="E68" s="163">
        <v>0</v>
      </c>
      <c r="F68" s="185">
        <f t="shared" si="0"/>
        <v>0</v>
      </c>
      <c r="G68" s="197">
        <v>0</v>
      </c>
      <c r="H68" s="167">
        <v>0</v>
      </c>
      <c r="I68" s="167">
        <v>0</v>
      </c>
      <c r="J68" s="167">
        <f t="shared" si="1"/>
        <v>0</v>
      </c>
      <c r="K68" s="197">
        <v>0</v>
      </c>
      <c r="L68" s="167">
        <v>0</v>
      </c>
      <c r="M68" s="167">
        <v>0</v>
      </c>
      <c r="N68" s="167">
        <f t="shared" si="2"/>
        <v>0</v>
      </c>
      <c r="O68" s="197">
        <v>0</v>
      </c>
      <c r="P68" s="167">
        <v>0</v>
      </c>
      <c r="Q68" s="167">
        <v>0</v>
      </c>
      <c r="R68" s="167">
        <f t="shared" si="3"/>
        <v>0</v>
      </c>
      <c r="S68" s="197">
        <v>0</v>
      </c>
      <c r="T68" s="167">
        <v>0</v>
      </c>
      <c r="U68" s="167">
        <v>0</v>
      </c>
      <c r="V68" s="167">
        <f t="shared" si="4"/>
        <v>0</v>
      </c>
    </row>
    <row r="69" spans="1:22" ht="15.75" customHeight="1" x14ac:dyDescent="0.25">
      <c r="A69" s="12" t="s">
        <v>459</v>
      </c>
      <c r="B69" s="29" t="s">
        <v>176</v>
      </c>
      <c r="C69" s="162">
        <v>0</v>
      </c>
      <c r="D69" s="163">
        <v>0</v>
      </c>
      <c r="E69" s="163">
        <v>0</v>
      </c>
      <c r="F69" s="185">
        <f t="shared" si="0"/>
        <v>0</v>
      </c>
      <c r="G69" s="197">
        <v>0</v>
      </c>
      <c r="H69" s="167">
        <v>0</v>
      </c>
      <c r="I69" s="167">
        <v>0</v>
      </c>
      <c r="J69" s="167">
        <f t="shared" si="1"/>
        <v>0</v>
      </c>
      <c r="K69" s="197">
        <v>0</v>
      </c>
      <c r="L69" s="167">
        <v>0</v>
      </c>
      <c r="M69" s="167">
        <v>0</v>
      </c>
      <c r="N69" s="167">
        <f t="shared" si="2"/>
        <v>0</v>
      </c>
      <c r="O69" s="197">
        <v>0</v>
      </c>
      <c r="P69" s="167">
        <v>0</v>
      </c>
      <c r="Q69" s="167">
        <v>0</v>
      </c>
      <c r="R69" s="167">
        <f t="shared" si="3"/>
        <v>0</v>
      </c>
      <c r="S69" s="197">
        <v>0</v>
      </c>
      <c r="T69" s="167">
        <v>0</v>
      </c>
      <c r="U69" s="167">
        <v>0</v>
      </c>
      <c r="V69" s="167">
        <f t="shared" si="4"/>
        <v>0</v>
      </c>
    </row>
    <row r="70" spans="1:22" ht="15.75" customHeight="1" x14ac:dyDescent="0.25">
      <c r="A70" s="12" t="s">
        <v>177</v>
      </c>
      <c r="B70" s="29" t="s">
        <v>178</v>
      </c>
      <c r="C70" s="162">
        <v>0</v>
      </c>
      <c r="D70" s="163">
        <v>0</v>
      </c>
      <c r="E70" s="163">
        <v>0</v>
      </c>
      <c r="F70" s="185">
        <f t="shared" si="0"/>
        <v>0</v>
      </c>
      <c r="G70" s="197">
        <v>0</v>
      </c>
      <c r="H70" s="167">
        <v>0</v>
      </c>
      <c r="I70" s="167">
        <v>0</v>
      </c>
      <c r="J70" s="167">
        <f t="shared" si="1"/>
        <v>0</v>
      </c>
      <c r="K70" s="197">
        <v>0</v>
      </c>
      <c r="L70" s="167">
        <v>0</v>
      </c>
      <c r="M70" s="167">
        <v>0</v>
      </c>
      <c r="N70" s="167">
        <f t="shared" si="2"/>
        <v>0</v>
      </c>
      <c r="O70" s="197">
        <v>0</v>
      </c>
      <c r="P70" s="167">
        <v>0</v>
      </c>
      <c r="Q70" s="167">
        <v>0</v>
      </c>
      <c r="R70" s="167">
        <f t="shared" si="3"/>
        <v>0</v>
      </c>
      <c r="S70" s="197">
        <v>0</v>
      </c>
      <c r="T70" s="167">
        <v>0</v>
      </c>
      <c r="U70" s="167">
        <v>0</v>
      </c>
      <c r="V70" s="167">
        <f t="shared" si="4"/>
        <v>0</v>
      </c>
    </row>
    <row r="71" spans="1:22" ht="15.75" customHeight="1" x14ac:dyDescent="0.25">
      <c r="A71" s="21" t="s">
        <v>179</v>
      </c>
      <c r="B71" s="29" t="s">
        <v>180</v>
      </c>
      <c r="C71" s="162">
        <v>0</v>
      </c>
      <c r="D71" s="163">
        <v>0</v>
      </c>
      <c r="E71" s="163">
        <v>0</v>
      </c>
      <c r="F71" s="185">
        <f t="shared" si="0"/>
        <v>0</v>
      </c>
      <c r="G71" s="197">
        <v>0</v>
      </c>
      <c r="H71" s="167">
        <v>0</v>
      </c>
      <c r="I71" s="167">
        <v>0</v>
      </c>
      <c r="J71" s="167">
        <f t="shared" si="1"/>
        <v>0</v>
      </c>
      <c r="K71" s="197">
        <v>0</v>
      </c>
      <c r="L71" s="167">
        <v>0</v>
      </c>
      <c r="M71" s="167">
        <v>0</v>
      </c>
      <c r="N71" s="167">
        <f t="shared" si="2"/>
        <v>0</v>
      </c>
      <c r="O71" s="197">
        <v>0</v>
      </c>
      <c r="P71" s="167">
        <v>0</v>
      </c>
      <c r="Q71" s="167">
        <v>0</v>
      </c>
      <c r="R71" s="167">
        <f t="shared" si="3"/>
        <v>0</v>
      </c>
      <c r="S71" s="197">
        <v>0</v>
      </c>
      <c r="T71" s="167">
        <v>0</v>
      </c>
      <c r="U71" s="167">
        <v>0</v>
      </c>
      <c r="V71" s="167">
        <f t="shared" si="4"/>
        <v>0</v>
      </c>
    </row>
    <row r="72" spans="1:22" ht="15.75" customHeight="1" x14ac:dyDescent="0.25">
      <c r="A72" s="12" t="s">
        <v>655</v>
      </c>
      <c r="B72" s="29" t="s">
        <v>181</v>
      </c>
      <c r="C72" s="162">
        <v>0</v>
      </c>
      <c r="D72" s="163">
        <v>0</v>
      </c>
      <c r="E72" s="163">
        <v>0</v>
      </c>
      <c r="F72" s="185">
        <f t="shared" si="0"/>
        <v>0</v>
      </c>
      <c r="G72" s="197">
        <v>0</v>
      </c>
      <c r="H72" s="167">
        <v>0</v>
      </c>
      <c r="I72" s="167">
        <v>0</v>
      </c>
      <c r="J72" s="167">
        <f t="shared" si="1"/>
        <v>0</v>
      </c>
      <c r="K72" s="197">
        <v>0</v>
      </c>
      <c r="L72" s="167">
        <v>0</v>
      </c>
      <c r="M72" s="167">
        <v>0</v>
      </c>
      <c r="N72" s="167">
        <f t="shared" si="2"/>
        <v>0</v>
      </c>
      <c r="O72" s="197">
        <v>0</v>
      </c>
      <c r="P72" s="167">
        <v>0</v>
      </c>
      <c r="Q72" s="167">
        <v>0</v>
      </c>
      <c r="R72" s="167">
        <f t="shared" si="3"/>
        <v>0</v>
      </c>
      <c r="S72" s="197">
        <v>0</v>
      </c>
      <c r="T72" s="167">
        <v>0</v>
      </c>
      <c r="U72" s="167">
        <v>0</v>
      </c>
      <c r="V72" s="167">
        <f t="shared" si="4"/>
        <v>0</v>
      </c>
    </row>
    <row r="73" spans="1:22" ht="15.75" customHeight="1" x14ac:dyDescent="0.25">
      <c r="A73" s="21" t="s">
        <v>460</v>
      </c>
      <c r="B73" s="29" t="s">
        <v>182</v>
      </c>
      <c r="C73" s="162">
        <v>150000</v>
      </c>
      <c r="D73" s="167">
        <v>270000</v>
      </c>
      <c r="E73" s="167">
        <v>0</v>
      </c>
      <c r="F73" s="185">
        <f t="shared" ref="F73:F131" si="55">SUM(C73:E73)</f>
        <v>420000</v>
      </c>
      <c r="G73" s="197">
        <v>150000</v>
      </c>
      <c r="H73" s="167">
        <v>270000</v>
      </c>
      <c r="I73" s="167">
        <v>0</v>
      </c>
      <c r="J73" s="167">
        <f t="shared" ref="J73:J125" si="56">SUM(G73:I73)</f>
        <v>420000</v>
      </c>
      <c r="K73" s="197">
        <v>150000</v>
      </c>
      <c r="L73" s="167">
        <v>270000</v>
      </c>
      <c r="M73" s="167">
        <v>0</v>
      </c>
      <c r="N73" s="167">
        <f t="shared" ref="N73:N125" si="57">SUM(K73:M73)</f>
        <v>420000</v>
      </c>
      <c r="O73" s="197">
        <v>150000</v>
      </c>
      <c r="P73" s="167">
        <v>270000</v>
      </c>
      <c r="Q73" s="167">
        <v>0</v>
      </c>
      <c r="R73" s="167">
        <f t="shared" ref="R73:R125" si="58">SUM(O73:Q73)</f>
        <v>420000</v>
      </c>
      <c r="S73" s="197">
        <v>150000</v>
      </c>
      <c r="T73" s="167">
        <v>270000</v>
      </c>
      <c r="U73" s="167">
        <v>0</v>
      </c>
      <c r="V73" s="167">
        <f t="shared" ref="V73:V125" si="59">SUM(S73:U73)</f>
        <v>420000</v>
      </c>
    </row>
    <row r="74" spans="1:22" ht="15.75" customHeight="1" x14ac:dyDescent="0.25">
      <c r="A74" s="21" t="s">
        <v>657</v>
      </c>
      <c r="B74" s="29" t="s">
        <v>656</v>
      </c>
      <c r="C74" s="162">
        <v>5537908</v>
      </c>
      <c r="D74" s="163">
        <v>0</v>
      </c>
      <c r="E74" s="163">
        <v>0</v>
      </c>
      <c r="F74" s="185">
        <f t="shared" si="55"/>
        <v>5537908</v>
      </c>
      <c r="G74" s="197">
        <v>4537908</v>
      </c>
      <c r="H74" s="167">
        <v>0</v>
      </c>
      <c r="I74" s="167">
        <v>0</v>
      </c>
      <c r="J74" s="167">
        <f t="shared" si="56"/>
        <v>4537908</v>
      </c>
      <c r="K74" s="197">
        <v>4598493</v>
      </c>
      <c r="L74" s="167">
        <v>0</v>
      </c>
      <c r="M74" s="167">
        <v>0</v>
      </c>
      <c r="N74" s="167">
        <f t="shared" si="57"/>
        <v>4598493</v>
      </c>
      <c r="O74" s="197">
        <v>4395554</v>
      </c>
      <c r="P74" s="167">
        <v>0</v>
      </c>
      <c r="Q74" s="167">
        <v>0</v>
      </c>
      <c r="R74" s="167">
        <f t="shared" si="58"/>
        <v>4395554</v>
      </c>
      <c r="S74" s="197">
        <v>17932120</v>
      </c>
      <c r="T74" s="167">
        <v>0</v>
      </c>
      <c r="U74" s="167">
        <v>0</v>
      </c>
      <c r="V74" s="167">
        <f t="shared" si="59"/>
        <v>17932120</v>
      </c>
    </row>
    <row r="75" spans="1:22" s="87" customFormat="1" ht="15.75" customHeight="1" x14ac:dyDescent="0.25">
      <c r="A75" s="43" t="s">
        <v>423</v>
      </c>
      <c r="B75" s="46" t="s">
        <v>183</v>
      </c>
      <c r="C75" s="160">
        <f>SUM(C62:C74)</f>
        <v>7320908</v>
      </c>
      <c r="D75" s="161">
        <f t="shared" ref="D75:E75" si="60">SUM(D62:D74)</f>
        <v>270000</v>
      </c>
      <c r="E75" s="161">
        <f t="shared" si="60"/>
        <v>0</v>
      </c>
      <c r="F75" s="186">
        <f t="shared" si="55"/>
        <v>7590908</v>
      </c>
      <c r="G75" s="190">
        <f>SUM(G62:G74)</f>
        <v>6320908</v>
      </c>
      <c r="H75" s="164">
        <f t="shared" ref="H75:I75" si="61">SUM(H62:H74)</f>
        <v>270000</v>
      </c>
      <c r="I75" s="164">
        <f t="shared" si="61"/>
        <v>0</v>
      </c>
      <c r="J75" s="164">
        <f t="shared" si="56"/>
        <v>6590908</v>
      </c>
      <c r="K75" s="190">
        <f>SUM(K62:K74)</f>
        <v>6381493</v>
      </c>
      <c r="L75" s="164">
        <f t="shared" ref="L75:M75" si="62">SUM(L62:L74)</f>
        <v>270000</v>
      </c>
      <c r="M75" s="164">
        <f t="shared" si="62"/>
        <v>0</v>
      </c>
      <c r="N75" s="164">
        <f t="shared" si="57"/>
        <v>6651493</v>
      </c>
      <c r="O75" s="190">
        <f>SUM(O62:O74)</f>
        <v>6178554</v>
      </c>
      <c r="P75" s="164">
        <f t="shared" ref="P75:Q75" si="63">SUM(P62:P74)</f>
        <v>270000</v>
      </c>
      <c r="Q75" s="164">
        <f t="shared" si="63"/>
        <v>0</v>
      </c>
      <c r="R75" s="164">
        <f t="shared" si="58"/>
        <v>6448554</v>
      </c>
      <c r="S75" s="238">
        <f>SUM(S62:S74)</f>
        <v>19332461</v>
      </c>
      <c r="T75" s="164">
        <f t="shared" ref="T75:U75" si="64">SUM(T62:T74)</f>
        <v>270000</v>
      </c>
      <c r="U75" s="164">
        <f t="shared" si="64"/>
        <v>0</v>
      </c>
      <c r="V75" s="164">
        <f t="shared" si="59"/>
        <v>19602461</v>
      </c>
    </row>
    <row r="76" spans="1:22" s="87" customFormat="1" ht="15.75" customHeight="1" x14ac:dyDescent="0.25">
      <c r="A76" s="173" t="s">
        <v>38</v>
      </c>
      <c r="B76" s="174"/>
      <c r="C76" s="175">
        <f>C26+C27+C52+C61+C75</f>
        <v>22712908</v>
      </c>
      <c r="D76" s="175">
        <f t="shared" ref="D76:E76" si="65">D26+D27+D52+D61+D75</f>
        <v>270000</v>
      </c>
      <c r="E76" s="175">
        <f t="shared" si="65"/>
        <v>13000</v>
      </c>
      <c r="F76" s="187">
        <f t="shared" si="55"/>
        <v>22995908</v>
      </c>
      <c r="G76" s="198">
        <f>G26+G27+G52+G61+G75</f>
        <v>21712908</v>
      </c>
      <c r="H76" s="199">
        <f t="shared" ref="H76:I76" si="66">H26+H27+H52+H61+H75</f>
        <v>270000</v>
      </c>
      <c r="I76" s="199">
        <f t="shared" si="66"/>
        <v>13000</v>
      </c>
      <c r="J76" s="200">
        <f t="shared" si="56"/>
        <v>21995908</v>
      </c>
      <c r="K76" s="198">
        <f>K26+K27+K52+K61+K75</f>
        <v>21773493</v>
      </c>
      <c r="L76" s="199">
        <f t="shared" ref="L76:M76" si="67">L26+L27+L52+L61+L75</f>
        <v>270000</v>
      </c>
      <c r="M76" s="199">
        <f t="shared" si="67"/>
        <v>13000</v>
      </c>
      <c r="N76" s="200">
        <f t="shared" si="57"/>
        <v>22056493</v>
      </c>
      <c r="O76" s="198">
        <f>O26+O27+O52+O61+O75</f>
        <v>22414554</v>
      </c>
      <c r="P76" s="199">
        <f t="shared" ref="P76:Q76" si="68">P26+P27+P52+P61+P75</f>
        <v>270000</v>
      </c>
      <c r="Q76" s="199">
        <f t="shared" si="68"/>
        <v>13000</v>
      </c>
      <c r="R76" s="200">
        <f t="shared" si="58"/>
        <v>22697554</v>
      </c>
      <c r="S76" s="198">
        <f>S26+S27+S52+S61+S75</f>
        <v>35606919</v>
      </c>
      <c r="T76" s="199">
        <f t="shared" ref="T76:U76" si="69">T26+T27+T52+T61+T75</f>
        <v>270000</v>
      </c>
      <c r="U76" s="199">
        <f t="shared" si="69"/>
        <v>0</v>
      </c>
      <c r="V76" s="200">
        <f t="shared" si="59"/>
        <v>35876919</v>
      </c>
    </row>
    <row r="77" spans="1:22" ht="15.75" customHeight="1" x14ac:dyDescent="0.25">
      <c r="A77" s="33" t="s">
        <v>184</v>
      </c>
      <c r="B77" s="29" t="s">
        <v>185</v>
      </c>
      <c r="C77" s="162">
        <v>0</v>
      </c>
      <c r="D77" s="163">
        <v>0</v>
      </c>
      <c r="E77" s="163">
        <v>0</v>
      </c>
      <c r="F77" s="185">
        <f t="shared" si="55"/>
        <v>0</v>
      </c>
      <c r="G77" s="197">
        <v>0</v>
      </c>
      <c r="H77" s="167">
        <v>0</v>
      </c>
      <c r="I77" s="167">
        <v>0</v>
      </c>
      <c r="J77" s="167">
        <f t="shared" si="56"/>
        <v>0</v>
      </c>
      <c r="K77" s="197">
        <v>0</v>
      </c>
      <c r="L77" s="167">
        <v>0</v>
      </c>
      <c r="M77" s="167">
        <v>0</v>
      </c>
      <c r="N77" s="167">
        <f t="shared" si="57"/>
        <v>0</v>
      </c>
      <c r="O77" s="197">
        <v>0</v>
      </c>
      <c r="P77" s="167">
        <v>0</v>
      </c>
      <c r="Q77" s="167">
        <v>0</v>
      </c>
      <c r="R77" s="167">
        <f t="shared" si="58"/>
        <v>0</v>
      </c>
      <c r="S77" s="197">
        <v>0</v>
      </c>
      <c r="T77" s="167">
        <v>0</v>
      </c>
      <c r="U77" s="167">
        <v>0</v>
      </c>
      <c r="V77" s="167">
        <f t="shared" si="59"/>
        <v>0</v>
      </c>
    </row>
    <row r="78" spans="1:22" ht="15.75" customHeight="1" x14ac:dyDescent="0.25">
      <c r="A78" s="33" t="s">
        <v>461</v>
      </c>
      <c r="B78" s="29" t="s">
        <v>186</v>
      </c>
      <c r="C78" s="162">
        <v>0</v>
      </c>
      <c r="D78" s="163">
        <v>0</v>
      </c>
      <c r="E78" s="163">
        <v>0</v>
      </c>
      <c r="F78" s="185">
        <f t="shared" si="55"/>
        <v>0</v>
      </c>
      <c r="G78" s="197">
        <v>780000</v>
      </c>
      <c r="H78" s="167">
        <v>0</v>
      </c>
      <c r="I78" s="167">
        <v>0</v>
      </c>
      <c r="J78" s="167">
        <f t="shared" si="56"/>
        <v>780000</v>
      </c>
      <c r="K78" s="197">
        <v>780000</v>
      </c>
      <c r="L78" s="167">
        <v>0</v>
      </c>
      <c r="M78" s="167">
        <v>0</v>
      </c>
      <c r="N78" s="167">
        <f t="shared" si="57"/>
        <v>780000</v>
      </c>
      <c r="O78" s="197">
        <v>780000</v>
      </c>
      <c r="P78" s="167">
        <v>0</v>
      </c>
      <c r="Q78" s="167">
        <v>0</v>
      </c>
      <c r="R78" s="167">
        <f t="shared" si="58"/>
        <v>780000</v>
      </c>
      <c r="S78" s="197">
        <v>2464730</v>
      </c>
      <c r="T78" s="167">
        <v>0</v>
      </c>
      <c r="U78" s="167">
        <v>0</v>
      </c>
      <c r="V78" s="167">
        <f t="shared" si="59"/>
        <v>2464730</v>
      </c>
    </row>
    <row r="79" spans="1:22" ht="15.75" customHeight="1" x14ac:dyDescent="0.25">
      <c r="A79" s="33" t="s">
        <v>187</v>
      </c>
      <c r="B79" s="29" t="s">
        <v>188</v>
      </c>
      <c r="C79" s="162">
        <v>0</v>
      </c>
      <c r="D79" s="163">
        <v>0</v>
      </c>
      <c r="E79" s="163">
        <v>0</v>
      </c>
      <c r="F79" s="185">
        <f t="shared" si="55"/>
        <v>0</v>
      </c>
      <c r="G79" s="197">
        <v>0</v>
      </c>
      <c r="H79" s="167">
        <v>0</v>
      </c>
      <c r="I79" s="167">
        <v>0</v>
      </c>
      <c r="J79" s="167">
        <f t="shared" si="56"/>
        <v>0</v>
      </c>
      <c r="K79" s="197">
        <v>0</v>
      </c>
      <c r="L79" s="167">
        <v>0</v>
      </c>
      <c r="M79" s="167">
        <v>0</v>
      </c>
      <c r="N79" s="167">
        <f t="shared" si="57"/>
        <v>0</v>
      </c>
      <c r="O79" s="197">
        <v>0</v>
      </c>
      <c r="P79" s="167">
        <v>0</v>
      </c>
      <c r="Q79" s="167">
        <v>0</v>
      </c>
      <c r="R79" s="167">
        <f t="shared" si="58"/>
        <v>0</v>
      </c>
      <c r="S79" s="197">
        <v>0</v>
      </c>
      <c r="T79" s="167">
        <v>0</v>
      </c>
      <c r="U79" s="167">
        <v>0</v>
      </c>
      <c r="V79" s="167">
        <f t="shared" si="59"/>
        <v>0</v>
      </c>
    </row>
    <row r="80" spans="1:22" ht="15.75" customHeight="1" x14ac:dyDescent="0.25">
      <c r="A80" s="33" t="s">
        <v>189</v>
      </c>
      <c r="B80" s="29" t="s">
        <v>190</v>
      </c>
      <c r="C80" s="162">
        <v>200000</v>
      </c>
      <c r="D80" s="163">
        <v>0</v>
      </c>
      <c r="E80" s="163">
        <v>0</v>
      </c>
      <c r="F80" s="185">
        <f t="shared" si="55"/>
        <v>200000</v>
      </c>
      <c r="G80" s="197">
        <v>200000</v>
      </c>
      <c r="H80" s="167">
        <v>0</v>
      </c>
      <c r="I80" s="167">
        <v>0</v>
      </c>
      <c r="J80" s="167">
        <f t="shared" si="56"/>
        <v>200000</v>
      </c>
      <c r="K80" s="197">
        <v>200000</v>
      </c>
      <c r="L80" s="167">
        <v>0</v>
      </c>
      <c r="M80" s="167">
        <v>0</v>
      </c>
      <c r="N80" s="167">
        <f t="shared" si="57"/>
        <v>200000</v>
      </c>
      <c r="O80" s="197">
        <v>257480</v>
      </c>
      <c r="P80" s="167">
        <v>0</v>
      </c>
      <c r="Q80" s="167">
        <v>0</v>
      </c>
      <c r="R80" s="167">
        <f t="shared" si="58"/>
        <v>257480</v>
      </c>
      <c r="S80" s="197">
        <v>257480</v>
      </c>
      <c r="T80" s="167">
        <v>0</v>
      </c>
      <c r="U80" s="167">
        <v>0</v>
      </c>
      <c r="V80" s="167">
        <f t="shared" si="59"/>
        <v>257480</v>
      </c>
    </row>
    <row r="81" spans="1:22" ht="15.75" customHeight="1" x14ac:dyDescent="0.25">
      <c r="A81" s="6" t="s">
        <v>191</v>
      </c>
      <c r="B81" s="29" t="s">
        <v>192</v>
      </c>
      <c r="C81" s="162">
        <v>0</v>
      </c>
      <c r="D81" s="163">
        <v>0</v>
      </c>
      <c r="E81" s="163">
        <v>0</v>
      </c>
      <c r="F81" s="185">
        <f t="shared" si="55"/>
        <v>0</v>
      </c>
      <c r="G81" s="197">
        <v>0</v>
      </c>
      <c r="H81" s="167">
        <v>0</v>
      </c>
      <c r="I81" s="167">
        <v>0</v>
      </c>
      <c r="J81" s="167">
        <f t="shared" si="56"/>
        <v>0</v>
      </c>
      <c r="K81" s="197">
        <v>0</v>
      </c>
      <c r="L81" s="167">
        <v>0</v>
      </c>
      <c r="M81" s="167">
        <v>0</v>
      </c>
      <c r="N81" s="167">
        <f t="shared" si="57"/>
        <v>0</v>
      </c>
      <c r="O81" s="197">
        <v>0</v>
      </c>
      <c r="P81" s="167">
        <v>0</v>
      </c>
      <c r="Q81" s="167">
        <v>0</v>
      </c>
      <c r="R81" s="167">
        <f t="shared" si="58"/>
        <v>0</v>
      </c>
      <c r="S81" s="197">
        <v>0</v>
      </c>
      <c r="T81" s="167">
        <v>0</v>
      </c>
      <c r="U81" s="167">
        <v>0</v>
      </c>
      <c r="V81" s="167">
        <f t="shared" si="59"/>
        <v>0</v>
      </c>
    </row>
    <row r="82" spans="1:22" ht="15.75" customHeight="1" x14ac:dyDescent="0.25">
      <c r="A82" s="6" t="s">
        <v>193</v>
      </c>
      <c r="B82" s="29" t="s">
        <v>194</v>
      </c>
      <c r="C82" s="162">
        <v>0</v>
      </c>
      <c r="D82" s="163">
        <v>0</v>
      </c>
      <c r="E82" s="163">
        <v>0</v>
      </c>
      <c r="F82" s="185">
        <f t="shared" si="55"/>
        <v>0</v>
      </c>
      <c r="G82" s="197">
        <v>0</v>
      </c>
      <c r="H82" s="167">
        <v>0</v>
      </c>
      <c r="I82" s="167">
        <v>0</v>
      </c>
      <c r="J82" s="167">
        <f t="shared" si="56"/>
        <v>0</v>
      </c>
      <c r="K82" s="197">
        <v>0</v>
      </c>
      <c r="L82" s="167">
        <v>0</v>
      </c>
      <c r="M82" s="167">
        <v>0</v>
      </c>
      <c r="N82" s="167">
        <f t="shared" si="57"/>
        <v>0</v>
      </c>
      <c r="O82" s="197">
        <v>0</v>
      </c>
      <c r="P82" s="167">
        <v>0</v>
      </c>
      <c r="Q82" s="167">
        <v>0</v>
      </c>
      <c r="R82" s="167">
        <f t="shared" si="58"/>
        <v>0</v>
      </c>
      <c r="S82" s="197">
        <v>0</v>
      </c>
      <c r="T82" s="167">
        <v>0</v>
      </c>
      <c r="U82" s="167">
        <v>0</v>
      </c>
      <c r="V82" s="167">
        <f t="shared" si="59"/>
        <v>0</v>
      </c>
    </row>
    <row r="83" spans="1:22" ht="15.75" customHeight="1" x14ac:dyDescent="0.25">
      <c r="A83" s="6" t="s">
        <v>195</v>
      </c>
      <c r="B83" s="29" t="s">
        <v>196</v>
      </c>
      <c r="C83" s="162">
        <v>40000</v>
      </c>
      <c r="D83" s="163">
        <v>0</v>
      </c>
      <c r="E83" s="163">
        <v>0</v>
      </c>
      <c r="F83" s="185">
        <f t="shared" si="55"/>
        <v>40000</v>
      </c>
      <c r="G83" s="197">
        <v>260000</v>
      </c>
      <c r="H83" s="167">
        <v>0</v>
      </c>
      <c r="I83" s="167">
        <v>0</v>
      </c>
      <c r="J83" s="167">
        <f t="shared" si="56"/>
        <v>260000</v>
      </c>
      <c r="K83" s="197">
        <v>260000</v>
      </c>
      <c r="L83" s="167">
        <v>0</v>
      </c>
      <c r="M83" s="167">
        <v>0</v>
      </c>
      <c r="N83" s="167">
        <f t="shared" si="57"/>
        <v>260000</v>
      </c>
      <c r="O83" s="197">
        <v>260000</v>
      </c>
      <c r="P83" s="167">
        <v>0</v>
      </c>
      <c r="Q83" s="167">
        <v>0</v>
      </c>
      <c r="R83" s="167">
        <f t="shared" si="58"/>
        <v>260000</v>
      </c>
      <c r="S83" s="197">
        <v>734996</v>
      </c>
      <c r="T83" s="167">
        <v>0</v>
      </c>
      <c r="U83" s="167">
        <v>0</v>
      </c>
      <c r="V83" s="167">
        <f t="shared" si="59"/>
        <v>734996</v>
      </c>
    </row>
    <row r="84" spans="1:22" s="87" customFormat="1" ht="15.75" customHeight="1" x14ac:dyDescent="0.25">
      <c r="A84" s="44" t="s">
        <v>425</v>
      </c>
      <c r="B84" s="46" t="s">
        <v>197</v>
      </c>
      <c r="C84" s="160">
        <f>SUM(C77:C83)</f>
        <v>240000</v>
      </c>
      <c r="D84" s="161">
        <f t="shared" ref="D84:E84" si="70">SUM(D77:D83)</f>
        <v>0</v>
      </c>
      <c r="E84" s="161">
        <f t="shared" si="70"/>
        <v>0</v>
      </c>
      <c r="F84" s="186">
        <f t="shared" si="55"/>
        <v>240000</v>
      </c>
      <c r="G84" s="190">
        <f>SUM(G77:G83)</f>
        <v>1240000</v>
      </c>
      <c r="H84" s="164">
        <f t="shared" ref="H84:I84" si="71">SUM(H77:H83)</f>
        <v>0</v>
      </c>
      <c r="I84" s="164">
        <f t="shared" si="71"/>
        <v>0</v>
      </c>
      <c r="J84" s="164">
        <f t="shared" si="56"/>
        <v>1240000</v>
      </c>
      <c r="K84" s="190">
        <f>SUM(K77:K83)</f>
        <v>1240000</v>
      </c>
      <c r="L84" s="164">
        <f t="shared" ref="L84:M84" si="72">SUM(L77:L83)</f>
        <v>0</v>
      </c>
      <c r="M84" s="164">
        <f t="shared" si="72"/>
        <v>0</v>
      </c>
      <c r="N84" s="164">
        <f t="shared" si="57"/>
        <v>1240000</v>
      </c>
      <c r="O84" s="190">
        <f>SUM(O77:O83)</f>
        <v>1297480</v>
      </c>
      <c r="P84" s="164">
        <f t="shared" ref="P84:Q84" si="73">SUM(P77:P83)</f>
        <v>0</v>
      </c>
      <c r="Q84" s="164">
        <f t="shared" si="73"/>
        <v>0</v>
      </c>
      <c r="R84" s="164">
        <f t="shared" si="58"/>
        <v>1297480</v>
      </c>
      <c r="S84" s="238">
        <v>3457206</v>
      </c>
      <c r="T84" s="164">
        <f t="shared" ref="T84:U84" si="74">SUM(T77:T83)</f>
        <v>0</v>
      </c>
      <c r="U84" s="164">
        <f t="shared" si="74"/>
        <v>0</v>
      </c>
      <c r="V84" s="164">
        <f t="shared" si="59"/>
        <v>3457206</v>
      </c>
    </row>
    <row r="85" spans="1:22" ht="15.75" customHeight="1" x14ac:dyDescent="0.25">
      <c r="A85" s="13" t="s">
        <v>198</v>
      </c>
      <c r="B85" s="29" t="s">
        <v>199</v>
      </c>
      <c r="C85" s="162">
        <v>0</v>
      </c>
      <c r="D85" s="163">
        <v>0</v>
      </c>
      <c r="E85" s="163">
        <v>0</v>
      </c>
      <c r="F85" s="185">
        <f t="shared" si="55"/>
        <v>0</v>
      </c>
      <c r="G85" s="197">
        <v>0</v>
      </c>
      <c r="H85" s="167">
        <v>0</v>
      </c>
      <c r="I85" s="167">
        <v>0</v>
      </c>
      <c r="J85" s="167">
        <f t="shared" si="56"/>
        <v>0</v>
      </c>
      <c r="K85" s="197">
        <v>0</v>
      </c>
      <c r="L85" s="167">
        <v>0</v>
      </c>
      <c r="M85" s="167">
        <v>0</v>
      </c>
      <c r="N85" s="167">
        <f t="shared" si="57"/>
        <v>0</v>
      </c>
      <c r="O85" s="197">
        <v>0</v>
      </c>
      <c r="P85" s="167">
        <v>0</v>
      </c>
      <c r="Q85" s="167">
        <v>0</v>
      </c>
      <c r="R85" s="167">
        <f t="shared" si="58"/>
        <v>0</v>
      </c>
      <c r="S85" s="197">
        <v>680031</v>
      </c>
      <c r="T85" s="167">
        <v>0</v>
      </c>
      <c r="U85" s="167">
        <v>0</v>
      </c>
      <c r="V85" s="167">
        <f t="shared" si="59"/>
        <v>680031</v>
      </c>
    </row>
    <row r="86" spans="1:22" ht="15.75" customHeight="1" x14ac:dyDescent="0.25">
      <c r="A86" s="13" t="s">
        <v>200</v>
      </c>
      <c r="B86" s="29" t="s">
        <v>201</v>
      </c>
      <c r="C86" s="162">
        <v>0</v>
      </c>
      <c r="D86" s="163">
        <v>0</v>
      </c>
      <c r="E86" s="163">
        <v>0</v>
      </c>
      <c r="F86" s="185">
        <f t="shared" si="55"/>
        <v>0</v>
      </c>
      <c r="G86" s="197">
        <v>0</v>
      </c>
      <c r="H86" s="167">
        <v>0</v>
      </c>
      <c r="I86" s="167">
        <v>0</v>
      </c>
      <c r="J86" s="167">
        <f t="shared" si="56"/>
        <v>0</v>
      </c>
      <c r="K86" s="197">
        <v>0</v>
      </c>
      <c r="L86" s="167">
        <v>0</v>
      </c>
      <c r="M86" s="167">
        <v>0</v>
      </c>
      <c r="N86" s="167">
        <f t="shared" si="57"/>
        <v>0</v>
      </c>
      <c r="O86" s="197">
        <v>0</v>
      </c>
      <c r="P86" s="167">
        <v>0</v>
      </c>
      <c r="Q86" s="167">
        <v>0</v>
      </c>
      <c r="R86" s="167">
        <f t="shared" si="58"/>
        <v>0</v>
      </c>
      <c r="S86" s="197">
        <v>0</v>
      </c>
      <c r="T86" s="167">
        <v>0</v>
      </c>
      <c r="U86" s="167">
        <v>0</v>
      </c>
      <c r="V86" s="167">
        <f t="shared" si="59"/>
        <v>0</v>
      </c>
    </row>
    <row r="87" spans="1:22" ht="15.75" customHeight="1" x14ac:dyDescent="0.25">
      <c r="A87" s="13" t="s">
        <v>202</v>
      </c>
      <c r="B87" s="29" t="s">
        <v>203</v>
      </c>
      <c r="C87" s="162">
        <v>0</v>
      </c>
      <c r="D87" s="163">
        <v>0</v>
      </c>
      <c r="E87" s="163">
        <v>0</v>
      </c>
      <c r="F87" s="185">
        <f t="shared" si="55"/>
        <v>0</v>
      </c>
      <c r="G87" s="197">
        <v>0</v>
      </c>
      <c r="H87" s="167">
        <v>0</v>
      </c>
      <c r="I87" s="167">
        <v>0</v>
      </c>
      <c r="J87" s="167">
        <f t="shared" si="56"/>
        <v>0</v>
      </c>
      <c r="K87" s="197">
        <v>0</v>
      </c>
      <c r="L87" s="167">
        <v>0</v>
      </c>
      <c r="M87" s="167">
        <v>0</v>
      </c>
      <c r="N87" s="167">
        <f t="shared" si="57"/>
        <v>0</v>
      </c>
      <c r="O87" s="197">
        <v>0</v>
      </c>
      <c r="P87" s="167">
        <v>0</v>
      </c>
      <c r="Q87" s="167">
        <v>0</v>
      </c>
      <c r="R87" s="167">
        <f t="shared" si="58"/>
        <v>0</v>
      </c>
      <c r="S87" s="197">
        <v>0</v>
      </c>
      <c r="T87" s="167">
        <v>0</v>
      </c>
      <c r="U87" s="167">
        <v>0</v>
      </c>
      <c r="V87" s="167">
        <f t="shared" si="59"/>
        <v>0</v>
      </c>
    </row>
    <row r="88" spans="1:22" ht="15.75" customHeight="1" x14ac:dyDescent="0.25">
      <c r="A88" s="13" t="s">
        <v>204</v>
      </c>
      <c r="B88" s="29" t="s">
        <v>205</v>
      </c>
      <c r="C88" s="162">
        <v>0</v>
      </c>
      <c r="D88" s="163">
        <v>0</v>
      </c>
      <c r="E88" s="163">
        <v>0</v>
      </c>
      <c r="F88" s="185">
        <f t="shared" si="55"/>
        <v>0</v>
      </c>
      <c r="G88" s="197">
        <v>0</v>
      </c>
      <c r="H88" s="167">
        <v>0</v>
      </c>
      <c r="I88" s="167">
        <v>0</v>
      </c>
      <c r="J88" s="167">
        <f t="shared" si="56"/>
        <v>0</v>
      </c>
      <c r="K88" s="197">
        <v>0</v>
      </c>
      <c r="L88" s="167">
        <v>0</v>
      </c>
      <c r="M88" s="167">
        <v>0</v>
      </c>
      <c r="N88" s="167">
        <f t="shared" si="57"/>
        <v>0</v>
      </c>
      <c r="O88" s="197">
        <v>0</v>
      </c>
      <c r="P88" s="167">
        <v>0</v>
      </c>
      <c r="Q88" s="167">
        <v>0</v>
      </c>
      <c r="R88" s="167">
        <f t="shared" si="58"/>
        <v>0</v>
      </c>
      <c r="S88" s="197">
        <v>107854</v>
      </c>
      <c r="T88" s="167">
        <v>0</v>
      </c>
      <c r="U88" s="167">
        <v>0</v>
      </c>
      <c r="V88" s="167">
        <f t="shared" si="59"/>
        <v>107854</v>
      </c>
    </row>
    <row r="89" spans="1:22" s="87" customFormat="1" ht="15.75" customHeight="1" x14ac:dyDescent="0.25">
      <c r="A89" s="43" t="s">
        <v>426</v>
      </c>
      <c r="B89" s="46" t="s">
        <v>206</v>
      </c>
      <c r="C89" s="160">
        <f>SUM(C85:C88)</f>
        <v>0</v>
      </c>
      <c r="D89" s="161">
        <f t="shared" ref="D89:E89" si="75">SUM(D85:D88)</f>
        <v>0</v>
      </c>
      <c r="E89" s="161">
        <f t="shared" si="75"/>
        <v>0</v>
      </c>
      <c r="F89" s="186">
        <f t="shared" si="55"/>
        <v>0</v>
      </c>
      <c r="G89" s="190">
        <f>SUM(G85:G88)</f>
        <v>0</v>
      </c>
      <c r="H89" s="164">
        <f t="shared" ref="H89:I89" si="76">SUM(H85:H88)</f>
        <v>0</v>
      </c>
      <c r="I89" s="164">
        <f t="shared" si="76"/>
        <v>0</v>
      </c>
      <c r="J89" s="164">
        <f t="shared" si="56"/>
        <v>0</v>
      </c>
      <c r="K89" s="190">
        <f>SUM(K85:K88)</f>
        <v>0</v>
      </c>
      <c r="L89" s="164">
        <f t="shared" ref="L89:M89" si="77">SUM(L85:L88)</f>
        <v>0</v>
      </c>
      <c r="M89" s="164">
        <f t="shared" si="77"/>
        <v>0</v>
      </c>
      <c r="N89" s="164">
        <f t="shared" si="57"/>
        <v>0</v>
      </c>
      <c r="O89" s="190">
        <f>SUM(O85:O88)</f>
        <v>0</v>
      </c>
      <c r="P89" s="164">
        <f t="shared" ref="P89:Q89" si="78">SUM(P85:P88)</f>
        <v>0</v>
      </c>
      <c r="Q89" s="164">
        <f t="shared" si="78"/>
        <v>0</v>
      </c>
      <c r="R89" s="164">
        <f t="shared" si="58"/>
        <v>0</v>
      </c>
      <c r="S89" s="238">
        <v>787885</v>
      </c>
      <c r="T89" s="164">
        <f t="shared" ref="T89:U89" si="79">SUM(T85:T88)</f>
        <v>0</v>
      </c>
      <c r="U89" s="164">
        <f t="shared" si="79"/>
        <v>0</v>
      </c>
      <c r="V89" s="164">
        <f t="shared" si="59"/>
        <v>787885</v>
      </c>
    </row>
    <row r="90" spans="1:22" ht="15.75" customHeight="1" x14ac:dyDescent="0.25">
      <c r="A90" s="13" t="s">
        <v>207</v>
      </c>
      <c r="B90" s="29" t="s">
        <v>208</v>
      </c>
      <c r="C90" s="162">
        <v>0</v>
      </c>
      <c r="D90" s="163">
        <v>0</v>
      </c>
      <c r="E90" s="163">
        <v>0</v>
      </c>
      <c r="F90" s="185">
        <f t="shared" si="55"/>
        <v>0</v>
      </c>
      <c r="G90" s="197">
        <v>0</v>
      </c>
      <c r="H90" s="167">
        <v>0</v>
      </c>
      <c r="I90" s="167">
        <v>0</v>
      </c>
      <c r="J90" s="167">
        <f t="shared" si="56"/>
        <v>0</v>
      </c>
      <c r="K90" s="197">
        <v>0</v>
      </c>
      <c r="L90" s="167">
        <v>0</v>
      </c>
      <c r="M90" s="167">
        <v>0</v>
      </c>
      <c r="N90" s="167">
        <f t="shared" si="57"/>
        <v>0</v>
      </c>
      <c r="O90" s="197">
        <v>0</v>
      </c>
      <c r="P90" s="167">
        <v>0</v>
      </c>
      <c r="Q90" s="167">
        <v>0</v>
      </c>
      <c r="R90" s="167">
        <f t="shared" si="58"/>
        <v>0</v>
      </c>
      <c r="S90" s="197">
        <v>0</v>
      </c>
      <c r="T90" s="167">
        <v>0</v>
      </c>
      <c r="U90" s="167">
        <v>0</v>
      </c>
      <c r="V90" s="167">
        <f t="shared" si="59"/>
        <v>0</v>
      </c>
    </row>
    <row r="91" spans="1:22" ht="15.75" customHeight="1" x14ac:dyDescent="0.25">
      <c r="A91" s="13" t="s">
        <v>462</v>
      </c>
      <c r="B91" s="29" t="s">
        <v>209</v>
      </c>
      <c r="C91" s="162">
        <v>0</v>
      </c>
      <c r="D91" s="163">
        <v>0</v>
      </c>
      <c r="E91" s="163">
        <v>0</v>
      </c>
      <c r="F91" s="185">
        <f t="shared" si="55"/>
        <v>0</v>
      </c>
      <c r="G91" s="197">
        <v>0</v>
      </c>
      <c r="H91" s="167">
        <v>0</v>
      </c>
      <c r="I91" s="167">
        <v>0</v>
      </c>
      <c r="J91" s="167">
        <f t="shared" si="56"/>
        <v>0</v>
      </c>
      <c r="K91" s="197">
        <v>0</v>
      </c>
      <c r="L91" s="167">
        <v>0</v>
      </c>
      <c r="M91" s="167">
        <v>0</v>
      </c>
      <c r="N91" s="167">
        <f t="shared" si="57"/>
        <v>0</v>
      </c>
      <c r="O91" s="197">
        <v>0</v>
      </c>
      <c r="P91" s="167">
        <v>0</v>
      </c>
      <c r="Q91" s="167">
        <v>0</v>
      </c>
      <c r="R91" s="167">
        <f t="shared" si="58"/>
        <v>0</v>
      </c>
      <c r="S91" s="197">
        <v>0</v>
      </c>
      <c r="T91" s="167">
        <v>0</v>
      </c>
      <c r="U91" s="167">
        <v>0</v>
      </c>
      <c r="V91" s="167">
        <f t="shared" si="59"/>
        <v>0</v>
      </c>
    </row>
    <row r="92" spans="1:22" ht="15.75" customHeight="1" x14ac:dyDescent="0.25">
      <c r="A92" s="13" t="s">
        <v>463</v>
      </c>
      <c r="B92" s="29" t="s">
        <v>210</v>
      </c>
      <c r="C92" s="162">
        <v>0</v>
      </c>
      <c r="D92" s="163">
        <v>0</v>
      </c>
      <c r="E92" s="163">
        <v>0</v>
      </c>
      <c r="F92" s="185">
        <f t="shared" si="55"/>
        <v>0</v>
      </c>
      <c r="G92" s="197">
        <v>0</v>
      </c>
      <c r="H92" s="167">
        <v>0</v>
      </c>
      <c r="I92" s="167">
        <v>0</v>
      </c>
      <c r="J92" s="167">
        <f t="shared" si="56"/>
        <v>0</v>
      </c>
      <c r="K92" s="197">
        <v>0</v>
      </c>
      <c r="L92" s="167">
        <v>0</v>
      </c>
      <c r="M92" s="167">
        <v>0</v>
      </c>
      <c r="N92" s="167">
        <f t="shared" si="57"/>
        <v>0</v>
      </c>
      <c r="O92" s="197">
        <v>0</v>
      </c>
      <c r="P92" s="167">
        <v>0</v>
      </c>
      <c r="Q92" s="167">
        <v>0</v>
      </c>
      <c r="R92" s="167">
        <f t="shared" si="58"/>
        <v>0</v>
      </c>
      <c r="S92" s="197">
        <v>0</v>
      </c>
      <c r="T92" s="167">
        <v>0</v>
      </c>
      <c r="U92" s="167">
        <v>0</v>
      </c>
      <c r="V92" s="167">
        <f t="shared" si="59"/>
        <v>0</v>
      </c>
    </row>
    <row r="93" spans="1:22" ht="15.75" customHeight="1" x14ac:dyDescent="0.25">
      <c r="A93" s="13" t="s">
        <v>464</v>
      </c>
      <c r="B93" s="29" t="s">
        <v>211</v>
      </c>
      <c r="C93" s="162">
        <v>0</v>
      </c>
      <c r="D93" s="163">
        <v>0</v>
      </c>
      <c r="E93" s="163">
        <v>0</v>
      </c>
      <c r="F93" s="185">
        <f t="shared" si="55"/>
        <v>0</v>
      </c>
      <c r="G93" s="197">
        <v>0</v>
      </c>
      <c r="H93" s="167">
        <v>0</v>
      </c>
      <c r="I93" s="167">
        <v>0</v>
      </c>
      <c r="J93" s="167">
        <f t="shared" si="56"/>
        <v>0</v>
      </c>
      <c r="K93" s="197">
        <v>0</v>
      </c>
      <c r="L93" s="167">
        <v>0</v>
      </c>
      <c r="M93" s="167">
        <v>0</v>
      </c>
      <c r="N93" s="167">
        <f t="shared" si="57"/>
        <v>0</v>
      </c>
      <c r="O93" s="197">
        <v>0</v>
      </c>
      <c r="P93" s="167">
        <v>0</v>
      </c>
      <c r="Q93" s="167">
        <v>0</v>
      </c>
      <c r="R93" s="167">
        <f t="shared" si="58"/>
        <v>0</v>
      </c>
      <c r="S93" s="197">
        <v>0</v>
      </c>
      <c r="T93" s="167">
        <v>0</v>
      </c>
      <c r="U93" s="167">
        <v>0</v>
      </c>
      <c r="V93" s="167">
        <f t="shared" si="59"/>
        <v>0</v>
      </c>
    </row>
    <row r="94" spans="1:22" ht="15.75" customHeight="1" x14ac:dyDescent="0.25">
      <c r="A94" s="13" t="s">
        <v>465</v>
      </c>
      <c r="B94" s="29" t="s">
        <v>212</v>
      </c>
      <c r="C94" s="162">
        <v>0</v>
      </c>
      <c r="D94" s="163">
        <v>0</v>
      </c>
      <c r="E94" s="163">
        <v>0</v>
      </c>
      <c r="F94" s="185">
        <f t="shared" si="55"/>
        <v>0</v>
      </c>
      <c r="G94" s="197">
        <v>0</v>
      </c>
      <c r="H94" s="167">
        <v>0</v>
      </c>
      <c r="I94" s="167">
        <v>0</v>
      </c>
      <c r="J94" s="167">
        <f t="shared" si="56"/>
        <v>0</v>
      </c>
      <c r="K94" s="197">
        <v>0</v>
      </c>
      <c r="L94" s="167">
        <v>0</v>
      </c>
      <c r="M94" s="167">
        <v>0</v>
      </c>
      <c r="N94" s="167">
        <f t="shared" si="57"/>
        <v>0</v>
      </c>
      <c r="O94" s="197">
        <v>0</v>
      </c>
      <c r="P94" s="167">
        <v>0</v>
      </c>
      <c r="Q94" s="167">
        <v>0</v>
      </c>
      <c r="R94" s="167">
        <f t="shared" si="58"/>
        <v>0</v>
      </c>
      <c r="S94" s="197">
        <v>0</v>
      </c>
      <c r="T94" s="167">
        <v>0</v>
      </c>
      <c r="U94" s="167">
        <v>0</v>
      </c>
      <c r="V94" s="167">
        <f t="shared" si="59"/>
        <v>0</v>
      </c>
    </row>
    <row r="95" spans="1:22" ht="15.75" customHeight="1" x14ac:dyDescent="0.25">
      <c r="A95" s="13" t="s">
        <v>466</v>
      </c>
      <c r="B95" s="29" t="s">
        <v>213</v>
      </c>
      <c r="C95" s="162">
        <v>0</v>
      </c>
      <c r="D95" s="163">
        <v>0</v>
      </c>
      <c r="E95" s="163">
        <v>0</v>
      </c>
      <c r="F95" s="185">
        <f t="shared" si="55"/>
        <v>0</v>
      </c>
      <c r="G95" s="197">
        <v>0</v>
      </c>
      <c r="H95" s="167">
        <v>0</v>
      </c>
      <c r="I95" s="167">
        <v>0</v>
      </c>
      <c r="J95" s="167">
        <f t="shared" si="56"/>
        <v>0</v>
      </c>
      <c r="K95" s="197">
        <v>0</v>
      </c>
      <c r="L95" s="167">
        <v>0</v>
      </c>
      <c r="M95" s="167">
        <v>0</v>
      </c>
      <c r="N95" s="167">
        <f t="shared" si="57"/>
        <v>0</v>
      </c>
      <c r="O95" s="197">
        <v>0</v>
      </c>
      <c r="P95" s="167">
        <v>0</v>
      </c>
      <c r="Q95" s="167">
        <v>0</v>
      </c>
      <c r="R95" s="167">
        <f t="shared" si="58"/>
        <v>0</v>
      </c>
      <c r="S95" s="197">
        <v>0</v>
      </c>
      <c r="T95" s="167">
        <v>0</v>
      </c>
      <c r="U95" s="167">
        <v>0</v>
      </c>
      <c r="V95" s="167">
        <f t="shared" si="59"/>
        <v>0</v>
      </c>
    </row>
    <row r="96" spans="1:22" ht="15.75" customHeight="1" x14ac:dyDescent="0.25">
      <c r="A96" s="13" t="s">
        <v>214</v>
      </c>
      <c r="B96" s="29" t="s">
        <v>215</v>
      </c>
      <c r="C96" s="162">
        <v>0</v>
      </c>
      <c r="D96" s="163">
        <v>0</v>
      </c>
      <c r="E96" s="163">
        <v>0</v>
      </c>
      <c r="F96" s="185">
        <f t="shared" si="55"/>
        <v>0</v>
      </c>
      <c r="G96" s="197">
        <v>0</v>
      </c>
      <c r="H96" s="167">
        <v>0</v>
      </c>
      <c r="I96" s="167">
        <v>0</v>
      </c>
      <c r="J96" s="167">
        <f t="shared" si="56"/>
        <v>0</v>
      </c>
      <c r="K96" s="197">
        <v>0</v>
      </c>
      <c r="L96" s="167">
        <v>0</v>
      </c>
      <c r="M96" s="167">
        <v>0</v>
      </c>
      <c r="N96" s="167">
        <f t="shared" si="57"/>
        <v>0</v>
      </c>
      <c r="O96" s="197">
        <v>0</v>
      </c>
      <c r="P96" s="167">
        <v>0</v>
      </c>
      <c r="Q96" s="167">
        <v>0</v>
      </c>
      <c r="R96" s="167">
        <f t="shared" si="58"/>
        <v>0</v>
      </c>
      <c r="S96" s="197">
        <v>0</v>
      </c>
      <c r="T96" s="167">
        <v>0</v>
      </c>
      <c r="U96" s="167">
        <v>0</v>
      </c>
      <c r="V96" s="167">
        <f t="shared" si="59"/>
        <v>0</v>
      </c>
    </row>
    <row r="97" spans="1:22" ht="15.75" customHeight="1" x14ac:dyDescent="0.25">
      <c r="A97" s="13" t="s">
        <v>658</v>
      </c>
      <c r="B97" s="29" t="s">
        <v>216</v>
      </c>
      <c r="C97" s="162">
        <v>0</v>
      </c>
      <c r="D97" s="163">
        <v>0</v>
      </c>
      <c r="E97" s="163">
        <v>0</v>
      </c>
      <c r="F97" s="185">
        <f t="shared" si="55"/>
        <v>0</v>
      </c>
      <c r="G97" s="197">
        <v>0</v>
      </c>
      <c r="H97" s="167">
        <v>0</v>
      </c>
      <c r="I97" s="167">
        <v>0</v>
      </c>
      <c r="J97" s="167">
        <f t="shared" si="56"/>
        <v>0</v>
      </c>
      <c r="K97" s="197">
        <v>0</v>
      </c>
      <c r="L97" s="167">
        <v>0</v>
      </c>
      <c r="M97" s="167">
        <v>0</v>
      </c>
      <c r="N97" s="167">
        <f t="shared" si="57"/>
        <v>0</v>
      </c>
      <c r="O97" s="197">
        <v>0</v>
      </c>
      <c r="P97" s="167">
        <v>0</v>
      </c>
      <c r="Q97" s="167">
        <v>0</v>
      </c>
      <c r="R97" s="167">
        <f t="shared" si="58"/>
        <v>0</v>
      </c>
      <c r="S97" s="197">
        <v>0</v>
      </c>
      <c r="T97" s="167">
        <v>0</v>
      </c>
      <c r="U97" s="167">
        <v>0</v>
      </c>
      <c r="V97" s="167">
        <f t="shared" si="59"/>
        <v>0</v>
      </c>
    </row>
    <row r="98" spans="1:22" ht="15.75" customHeight="1" x14ac:dyDescent="0.25">
      <c r="A98" s="13" t="s">
        <v>659</v>
      </c>
      <c r="B98" s="29" t="s">
        <v>660</v>
      </c>
      <c r="C98" s="162">
        <v>0</v>
      </c>
      <c r="D98" s="163">
        <v>0</v>
      </c>
      <c r="E98" s="163">
        <v>0</v>
      </c>
      <c r="F98" s="185">
        <f t="shared" si="55"/>
        <v>0</v>
      </c>
      <c r="G98" s="197">
        <v>0</v>
      </c>
      <c r="H98" s="167">
        <v>0</v>
      </c>
      <c r="I98" s="167">
        <v>0</v>
      </c>
      <c r="J98" s="167">
        <f t="shared" si="56"/>
        <v>0</v>
      </c>
      <c r="K98" s="197">
        <v>0</v>
      </c>
      <c r="L98" s="167">
        <v>0</v>
      </c>
      <c r="M98" s="167">
        <v>0</v>
      </c>
      <c r="N98" s="167">
        <f t="shared" si="57"/>
        <v>0</v>
      </c>
      <c r="O98" s="197">
        <v>0</v>
      </c>
      <c r="P98" s="167">
        <v>0</v>
      </c>
      <c r="Q98" s="167">
        <v>0</v>
      </c>
      <c r="R98" s="167">
        <f t="shared" si="58"/>
        <v>0</v>
      </c>
      <c r="S98" s="197">
        <v>0</v>
      </c>
      <c r="T98" s="167">
        <v>0</v>
      </c>
      <c r="U98" s="167">
        <v>0</v>
      </c>
      <c r="V98" s="167">
        <f t="shared" si="59"/>
        <v>0</v>
      </c>
    </row>
    <row r="99" spans="1:22" s="87" customFormat="1" ht="15.75" customHeight="1" x14ac:dyDescent="0.25">
      <c r="A99" s="43" t="s">
        <v>427</v>
      </c>
      <c r="B99" s="46" t="s">
        <v>217</v>
      </c>
      <c r="C99" s="160">
        <f>SUM(C90:C98)</f>
        <v>0</v>
      </c>
      <c r="D99" s="161">
        <f t="shared" ref="D99:E99" si="80">SUM(D90:D98)</f>
        <v>0</v>
      </c>
      <c r="E99" s="161">
        <f t="shared" si="80"/>
        <v>0</v>
      </c>
      <c r="F99" s="186">
        <f t="shared" si="55"/>
        <v>0</v>
      </c>
      <c r="G99" s="190">
        <f>SUM(G90:G98)</f>
        <v>0</v>
      </c>
      <c r="H99" s="164">
        <f t="shared" ref="H99:I99" si="81">SUM(H90:H98)</f>
        <v>0</v>
      </c>
      <c r="I99" s="164">
        <f t="shared" si="81"/>
        <v>0</v>
      </c>
      <c r="J99" s="164">
        <f t="shared" si="56"/>
        <v>0</v>
      </c>
      <c r="K99" s="190">
        <f>SUM(K90:K98)</f>
        <v>0</v>
      </c>
      <c r="L99" s="164">
        <f t="shared" ref="L99:M99" si="82">SUM(L90:L98)</f>
        <v>0</v>
      </c>
      <c r="M99" s="164">
        <f t="shared" si="82"/>
        <v>0</v>
      </c>
      <c r="N99" s="164">
        <f t="shared" si="57"/>
        <v>0</v>
      </c>
      <c r="O99" s="190">
        <f>SUM(O90:O98)</f>
        <v>0</v>
      </c>
      <c r="P99" s="164">
        <f t="shared" ref="P99:Q99" si="83">SUM(P90:P98)</f>
        <v>0</v>
      </c>
      <c r="Q99" s="164">
        <f t="shared" si="83"/>
        <v>0</v>
      </c>
      <c r="R99" s="164">
        <f t="shared" si="58"/>
        <v>0</v>
      </c>
      <c r="S99" s="190">
        <f>SUM(S90:S98)</f>
        <v>0</v>
      </c>
      <c r="T99" s="164">
        <f t="shared" ref="T99:U99" si="84">SUM(T90:T98)</f>
        <v>0</v>
      </c>
      <c r="U99" s="164">
        <f t="shared" si="84"/>
        <v>0</v>
      </c>
      <c r="V99" s="164">
        <f t="shared" si="59"/>
        <v>0</v>
      </c>
    </row>
    <row r="100" spans="1:22" s="87" customFormat="1" ht="15.75" customHeight="1" x14ac:dyDescent="0.25">
      <c r="A100" s="173" t="s">
        <v>39</v>
      </c>
      <c r="B100" s="174"/>
      <c r="C100" s="175">
        <f>C84+C89+C99</f>
        <v>240000</v>
      </c>
      <c r="D100" s="175">
        <f t="shared" ref="D100:E100" si="85">D84+D89+D99</f>
        <v>0</v>
      </c>
      <c r="E100" s="175">
        <f t="shared" si="85"/>
        <v>0</v>
      </c>
      <c r="F100" s="187">
        <f t="shared" si="55"/>
        <v>240000</v>
      </c>
      <c r="G100" s="198">
        <f>G84+G89+G99</f>
        <v>1240000</v>
      </c>
      <c r="H100" s="199">
        <f t="shared" ref="H100:I100" si="86">H84+H89+H99</f>
        <v>0</v>
      </c>
      <c r="I100" s="199">
        <f t="shared" si="86"/>
        <v>0</v>
      </c>
      <c r="J100" s="200">
        <f t="shared" si="56"/>
        <v>1240000</v>
      </c>
      <c r="K100" s="198">
        <f>K84+K89+K99</f>
        <v>1240000</v>
      </c>
      <c r="L100" s="199">
        <f t="shared" ref="L100:M100" si="87">L84+L89+L99</f>
        <v>0</v>
      </c>
      <c r="M100" s="199">
        <f t="shared" si="87"/>
        <v>0</v>
      </c>
      <c r="N100" s="200">
        <f t="shared" si="57"/>
        <v>1240000</v>
      </c>
      <c r="O100" s="198">
        <f>O84+O89+O99</f>
        <v>1297480</v>
      </c>
      <c r="P100" s="199">
        <f t="shared" ref="P100:Q100" si="88">P84+P89+P99</f>
        <v>0</v>
      </c>
      <c r="Q100" s="199">
        <f t="shared" si="88"/>
        <v>0</v>
      </c>
      <c r="R100" s="200">
        <f t="shared" si="58"/>
        <v>1297480</v>
      </c>
      <c r="S100" s="198">
        <f>S84+S89+S99</f>
        <v>4245091</v>
      </c>
      <c r="T100" s="199">
        <f t="shared" ref="T100:U100" si="89">T84+T89+T99</f>
        <v>0</v>
      </c>
      <c r="U100" s="199">
        <f t="shared" si="89"/>
        <v>0</v>
      </c>
      <c r="V100" s="200">
        <f t="shared" si="59"/>
        <v>4245091</v>
      </c>
    </row>
    <row r="101" spans="1:22" s="87" customFormat="1" ht="15.75" x14ac:dyDescent="0.25">
      <c r="A101" s="123" t="s">
        <v>472</v>
      </c>
      <c r="B101" s="124" t="s">
        <v>218</v>
      </c>
      <c r="C101" s="168">
        <f>C26+C27+C52+C61+C75+C84+C89+C99</f>
        <v>22952908</v>
      </c>
      <c r="D101" s="169">
        <f>D26+D27+D52+D61+D75+D84+D89+D99</f>
        <v>270000</v>
      </c>
      <c r="E101" s="169">
        <f>E26+E27+E52+E61+E75+E84+E89+E99</f>
        <v>13000</v>
      </c>
      <c r="F101" s="188">
        <f t="shared" si="55"/>
        <v>23235908</v>
      </c>
      <c r="G101" s="191">
        <f>G26+G27+G52+G61+G75+G84+G89+G99</f>
        <v>22952908</v>
      </c>
      <c r="H101" s="170">
        <f>H26+H27+H52+H61+H75+H84+H89+H99</f>
        <v>270000</v>
      </c>
      <c r="I101" s="170">
        <f>I26+I27+I52+I61+I75+I84+I89+I99</f>
        <v>13000</v>
      </c>
      <c r="J101" s="170">
        <f t="shared" si="56"/>
        <v>23235908</v>
      </c>
      <c r="K101" s="191">
        <f>K26+K27+K52+K61+K75+K84+K89+K99</f>
        <v>23013493</v>
      </c>
      <c r="L101" s="170">
        <f>L26+L27+L52+L61+L75+L84+L89+L99</f>
        <v>270000</v>
      </c>
      <c r="M101" s="170">
        <f>M26+M27+M52+M61+M75+M84+M89+M99</f>
        <v>13000</v>
      </c>
      <c r="N101" s="170">
        <f t="shared" si="57"/>
        <v>23296493</v>
      </c>
      <c r="O101" s="191">
        <f>O26+O27+O52+O61+O75+O84+O89+O99</f>
        <v>23712034</v>
      </c>
      <c r="P101" s="170">
        <f>P26+P27+P52+P61+P75+P84+P89+P99</f>
        <v>270000</v>
      </c>
      <c r="Q101" s="170">
        <f>Q26+Q27+Q52+Q61+Q75+Q84+Q89+Q99</f>
        <v>13000</v>
      </c>
      <c r="R101" s="170">
        <f t="shared" si="58"/>
        <v>23995034</v>
      </c>
      <c r="S101" s="191">
        <f>S26+S27+S52+S61+S75+S84+S89+S99</f>
        <v>39852010</v>
      </c>
      <c r="T101" s="170">
        <f>T26+T27+T52+T61+T75+T84+T89+T99</f>
        <v>270000</v>
      </c>
      <c r="U101" s="170">
        <f>U26+U27+U52+U61+U75+U84+U89+U99</f>
        <v>0</v>
      </c>
      <c r="V101" s="170">
        <f t="shared" si="59"/>
        <v>40122010</v>
      </c>
    </row>
    <row r="102" spans="1:22" x14ac:dyDescent="0.25">
      <c r="A102" s="13" t="s">
        <v>661</v>
      </c>
      <c r="B102" s="5" t="s">
        <v>219</v>
      </c>
      <c r="C102" s="162">
        <v>0</v>
      </c>
      <c r="D102" s="163">
        <v>0</v>
      </c>
      <c r="E102" s="163">
        <v>0</v>
      </c>
      <c r="F102" s="185">
        <f t="shared" si="55"/>
        <v>0</v>
      </c>
      <c r="G102" s="197">
        <v>0</v>
      </c>
      <c r="H102" s="167">
        <v>0</v>
      </c>
      <c r="I102" s="167">
        <v>0</v>
      </c>
      <c r="J102" s="167">
        <f t="shared" si="56"/>
        <v>0</v>
      </c>
      <c r="K102" s="197">
        <v>0</v>
      </c>
      <c r="L102" s="167">
        <v>0</v>
      </c>
      <c r="M102" s="167">
        <v>0</v>
      </c>
      <c r="N102" s="167">
        <f t="shared" si="57"/>
        <v>0</v>
      </c>
      <c r="O102" s="197">
        <v>0</v>
      </c>
      <c r="P102" s="167">
        <v>0</v>
      </c>
      <c r="Q102" s="167">
        <v>0</v>
      </c>
      <c r="R102" s="167">
        <f t="shared" si="58"/>
        <v>0</v>
      </c>
      <c r="S102" s="197">
        <v>0</v>
      </c>
      <c r="T102" s="167">
        <v>0</v>
      </c>
      <c r="U102" s="167">
        <v>0</v>
      </c>
      <c r="V102" s="167">
        <f t="shared" si="59"/>
        <v>0</v>
      </c>
    </row>
    <row r="103" spans="1:22" x14ac:dyDescent="0.25">
      <c r="A103" s="13" t="s">
        <v>222</v>
      </c>
      <c r="B103" s="5" t="s">
        <v>223</v>
      </c>
      <c r="C103" s="162">
        <v>0</v>
      </c>
      <c r="D103" s="163">
        <v>0</v>
      </c>
      <c r="E103" s="163">
        <v>0</v>
      </c>
      <c r="F103" s="185">
        <f t="shared" si="55"/>
        <v>0</v>
      </c>
      <c r="G103" s="197">
        <v>0</v>
      </c>
      <c r="H103" s="167">
        <v>0</v>
      </c>
      <c r="I103" s="167">
        <v>0</v>
      </c>
      <c r="J103" s="167">
        <f t="shared" si="56"/>
        <v>0</v>
      </c>
      <c r="K103" s="197">
        <v>0</v>
      </c>
      <c r="L103" s="167">
        <v>0</v>
      </c>
      <c r="M103" s="167">
        <v>0</v>
      </c>
      <c r="N103" s="167">
        <f t="shared" si="57"/>
        <v>0</v>
      </c>
      <c r="O103" s="197">
        <v>0</v>
      </c>
      <c r="P103" s="167">
        <v>0</v>
      </c>
      <c r="Q103" s="167">
        <v>0</v>
      </c>
      <c r="R103" s="167">
        <f t="shared" si="58"/>
        <v>0</v>
      </c>
      <c r="S103" s="197">
        <v>0</v>
      </c>
      <c r="T103" s="167">
        <v>0</v>
      </c>
      <c r="U103" s="167">
        <v>0</v>
      </c>
      <c r="V103" s="167">
        <f t="shared" si="59"/>
        <v>0</v>
      </c>
    </row>
    <row r="104" spans="1:22" x14ac:dyDescent="0.25">
      <c r="A104" s="13" t="s">
        <v>677</v>
      </c>
      <c r="B104" s="5" t="s">
        <v>224</v>
      </c>
      <c r="C104" s="162">
        <v>0</v>
      </c>
      <c r="D104" s="163">
        <v>0</v>
      </c>
      <c r="E104" s="163">
        <v>0</v>
      </c>
      <c r="F104" s="185">
        <f t="shared" si="55"/>
        <v>0</v>
      </c>
      <c r="G104" s="197">
        <v>0</v>
      </c>
      <c r="H104" s="167">
        <v>0</v>
      </c>
      <c r="I104" s="167">
        <v>0</v>
      </c>
      <c r="J104" s="167">
        <f t="shared" si="56"/>
        <v>0</v>
      </c>
      <c r="K104" s="197">
        <v>0</v>
      </c>
      <c r="L104" s="167">
        <v>0</v>
      </c>
      <c r="M104" s="167">
        <v>0</v>
      </c>
      <c r="N104" s="167">
        <f t="shared" si="57"/>
        <v>0</v>
      </c>
      <c r="O104" s="197">
        <v>0</v>
      </c>
      <c r="P104" s="167">
        <v>0</v>
      </c>
      <c r="Q104" s="167">
        <v>0</v>
      </c>
      <c r="R104" s="167">
        <f t="shared" si="58"/>
        <v>0</v>
      </c>
      <c r="S104" s="197">
        <v>0</v>
      </c>
      <c r="T104" s="167">
        <v>0</v>
      </c>
      <c r="U104" s="167">
        <v>0</v>
      </c>
      <c r="V104" s="167">
        <f t="shared" si="59"/>
        <v>0</v>
      </c>
    </row>
    <row r="105" spans="1:22" s="87" customFormat="1" x14ac:dyDescent="0.25">
      <c r="A105" s="15" t="s">
        <v>432</v>
      </c>
      <c r="B105" s="7" t="s">
        <v>226</v>
      </c>
      <c r="C105" s="160">
        <f>SUM(C102:C104)</f>
        <v>0</v>
      </c>
      <c r="D105" s="161">
        <f t="shared" ref="D105:E105" si="90">SUM(D102:D104)</f>
        <v>0</v>
      </c>
      <c r="E105" s="161">
        <f t="shared" si="90"/>
        <v>0</v>
      </c>
      <c r="F105" s="186">
        <f t="shared" si="55"/>
        <v>0</v>
      </c>
      <c r="G105" s="190">
        <f>SUM(G102:G104)</f>
        <v>0</v>
      </c>
      <c r="H105" s="164">
        <f t="shared" ref="H105:I105" si="91">SUM(H102:H104)</f>
        <v>0</v>
      </c>
      <c r="I105" s="164">
        <f t="shared" si="91"/>
        <v>0</v>
      </c>
      <c r="J105" s="164">
        <f t="shared" si="56"/>
        <v>0</v>
      </c>
      <c r="K105" s="190">
        <f>SUM(K102:K104)</f>
        <v>0</v>
      </c>
      <c r="L105" s="164">
        <f t="shared" ref="L105:M105" si="92">SUM(L102:L104)</f>
        <v>0</v>
      </c>
      <c r="M105" s="164">
        <f t="shared" si="92"/>
        <v>0</v>
      </c>
      <c r="N105" s="164">
        <f t="shared" si="57"/>
        <v>0</v>
      </c>
      <c r="O105" s="190">
        <f>SUM(O102:O104)</f>
        <v>0</v>
      </c>
      <c r="P105" s="164">
        <f t="shared" ref="P105:Q105" si="93">SUM(P102:P104)</f>
        <v>0</v>
      </c>
      <c r="Q105" s="164">
        <f t="shared" si="93"/>
        <v>0</v>
      </c>
      <c r="R105" s="164">
        <f t="shared" si="58"/>
        <v>0</v>
      </c>
      <c r="S105" s="190">
        <f>SUM(S102:S104)</f>
        <v>0</v>
      </c>
      <c r="T105" s="164">
        <f t="shared" ref="T105:U105" si="94">SUM(T102:T104)</f>
        <v>0</v>
      </c>
      <c r="U105" s="164">
        <f t="shared" si="94"/>
        <v>0</v>
      </c>
      <c r="V105" s="164">
        <f t="shared" si="59"/>
        <v>0</v>
      </c>
    </row>
    <row r="106" spans="1:22" x14ac:dyDescent="0.25">
      <c r="A106" s="34" t="s">
        <v>468</v>
      </c>
      <c r="B106" s="5" t="s">
        <v>227</v>
      </c>
      <c r="C106" s="162">
        <v>0</v>
      </c>
      <c r="D106" s="163">
        <v>0</v>
      </c>
      <c r="E106" s="163">
        <v>0</v>
      </c>
      <c r="F106" s="185">
        <f t="shared" si="55"/>
        <v>0</v>
      </c>
      <c r="G106" s="197">
        <v>0</v>
      </c>
      <c r="H106" s="167">
        <v>0</v>
      </c>
      <c r="I106" s="167">
        <v>0</v>
      </c>
      <c r="J106" s="167">
        <f t="shared" si="56"/>
        <v>0</v>
      </c>
      <c r="K106" s="197">
        <v>0</v>
      </c>
      <c r="L106" s="167">
        <v>0</v>
      </c>
      <c r="M106" s="167">
        <v>0</v>
      </c>
      <c r="N106" s="167">
        <f t="shared" si="57"/>
        <v>0</v>
      </c>
      <c r="O106" s="197">
        <v>0</v>
      </c>
      <c r="P106" s="167">
        <v>0</v>
      </c>
      <c r="Q106" s="167">
        <v>0</v>
      </c>
      <c r="R106" s="167">
        <f t="shared" si="58"/>
        <v>0</v>
      </c>
      <c r="S106" s="197">
        <v>0</v>
      </c>
      <c r="T106" s="167">
        <v>0</v>
      </c>
      <c r="U106" s="167">
        <v>0</v>
      </c>
      <c r="V106" s="167">
        <f t="shared" si="59"/>
        <v>0</v>
      </c>
    </row>
    <row r="107" spans="1:22" x14ac:dyDescent="0.25">
      <c r="A107" s="34" t="s">
        <v>678</v>
      </c>
      <c r="B107" s="5" t="s">
        <v>230</v>
      </c>
      <c r="C107" s="162">
        <v>0</v>
      </c>
      <c r="D107" s="163">
        <v>0</v>
      </c>
      <c r="E107" s="163">
        <v>0</v>
      </c>
      <c r="F107" s="185">
        <f t="shared" si="55"/>
        <v>0</v>
      </c>
      <c r="G107" s="197">
        <v>0</v>
      </c>
      <c r="H107" s="167">
        <v>0</v>
      </c>
      <c r="I107" s="167">
        <v>0</v>
      </c>
      <c r="J107" s="167">
        <f t="shared" si="56"/>
        <v>0</v>
      </c>
      <c r="K107" s="197">
        <v>0</v>
      </c>
      <c r="L107" s="167">
        <v>0</v>
      </c>
      <c r="M107" s="167">
        <v>0</v>
      </c>
      <c r="N107" s="167">
        <f t="shared" si="57"/>
        <v>0</v>
      </c>
      <c r="O107" s="197">
        <v>0</v>
      </c>
      <c r="P107" s="167">
        <v>0</v>
      </c>
      <c r="Q107" s="167">
        <v>0</v>
      </c>
      <c r="R107" s="167">
        <f t="shared" si="58"/>
        <v>0</v>
      </c>
      <c r="S107" s="197">
        <v>0</v>
      </c>
      <c r="T107" s="167">
        <v>0</v>
      </c>
      <c r="U107" s="167">
        <v>0</v>
      </c>
      <c r="V107" s="167">
        <f t="shared" si="59"/>
        <v>0</v>
      </c>
    </row>
    <row r="108" spans="1:22" x14ac:dyDescent="0.25">
      <c r="A108" s="13" t="s">
        <v>679</v>
      </c>
      <c r="B108" s="5" t="s">
        <v>232</v>
      </c>
      <c r="C108" s="162">
        <v>0</v>
      </c>
      <c r="D108" s="163">
        <v>0</v>
      </c>
      <c r="E108" s="163">
        <v>0</v>
      </c>
      <c r="F108" s="185">
        <f t="shared" si="55"/>
        <v>0</v>
      </c>
      <c r="G108" s="197">
        <v>0</v>
      </c>
      <c r="H108" s="167">
        <v>0</v>
      </c>
      <c r="I108" s="167">
        <v>0</v>
      </c>
      <c r="J108" s="167">
        <f t="shared" si="56"/>
        <v>0</v>
      </c>
      <c r="K108" s="197">
        <v>0</v>
      </c>
      <c r="L108" s="167">
        <v>0</v>
      </c>
      <c r="M108" s="167">
        <v>0</v>
      </c>
      <c r="N108" s="167">
        <f t="shared" si="57"/>
        <v>0</v>
      </c>
      <c r="O108" s="197">
        <v>0</v>
      </c>
      <c r="P108" s="167">
        <v>0</v>
      </c>
      <c r="Q108" s="167">
        <v>0</v>
      </c>
      <c r="R108" s="167">
        <f t="shared" si="58"/>
        <v>0</v>
      </c>
      <c r="S108" s="197">
        <v>0</v>
      </c>
      <c r="T108" s="167">
        <v>0</v>
      </c>
      <c r="U108" s="167">
        <v>0</v>
      </c>
      <c r="V108" s="167">
        <f t="shared" si="59"/>
        <v>0</v>
      </c>
    </row>
    <row r="109" spans="1:22" x14ac:dyDescent="0.25">
      <c r="A109" s="13" t="s">
        <v>680</v>
      </c>
      <c r="B109" s="5" t="s">
        <v>233</v>
      </c>
      <c r="C109" s="162">
        <v>0</v>
      </c>
      <c r="D109" s="163">
        <v>0</v>
      </c>
      <c r="E109" s="163">
        <v>0</v>
      </c>
      <c r="F109" s="185">
        <f t="shared" si="55"/>
        <v>0</v>
      </c>
      <c r="G109" s="197">
        <v>0</v>
      </c>
      <c r="H109" s="167">
        <v>0</v>
      </c>
      <c r="I109" s="167">
        <v>0</v>
      </c>
      <c r="J109" s="167">
        <f t="shared" si="56"/>
        <v>0</v>
      </c>
      <c r="K109" s="197">
        <v>0</v>
      </c>
      <c r="L109" s="167">
        <v>0</v>
      </c>
      <c r="M109" s="167">
        <v>0</v>
      </c>
      <c r="N109" s="167">
        <f t="shared" si="57"/>
        <v>0</v>
      </c>
      <c r="O109" s="197">
        <v>0</v>
      </c>
      <c r="P109" s="167">
        <v>0</v>
      </c>
      <c r="Q109" s="167">
        <v>0</v>
      </c>
      <c r="R109" s="167">
        <f t="shared" si="58"/>
        <v>0</v>
      </c>
      <c r="S109" s="197">
        <v>0</v>
      </c>
      <c r="T109" s="167">
        <v>0</v>
      </c>
      <c r="U109" s="167">
        <v>0</v>
      </c>
      <c r="V109" s="167">
        <f t="shared" si="59"/>
        <v>0</v>
      </c>
    </row>
    <row r="110" spans="1:22" x14ac:dyDescent="0.25">
      <c r="A110" s="13" t="s">
        <v>683</v>
      </c>
      <c r="B110" s="5" t="s">
        <v>681</v>
      </c>
      <c r="C110" s="162">
        <v>0</v>
      </c>
      <c r="D110" s="163">
        <v>0</v>
      </c>
      <c r="E110" s="163">
        <v>0</v>
      </c>
      <c r="F110" s="185">
        <f t="shared" si="55"/>
        <v>0</v>
      </c>
      <c r="G110" s="197">
        <v>0</v>
      </c>
      <c r="H110" s="167">
        <v>0</v>
      </c>
      <c r="I110" s="167">
        <v>0</v>
      </c>
      <c r="J110" s="167">
        <f t="shared" si="56"/>
        <v>0</v>
      </c>
      <c r="K110" s="197">
        <v>0</v>
      </c>
      <c r="L110" s="167">
        <v>0</v>
      </c>
      <c r="M110" s="167">
        <v>0</v>
      </c>
      <c r="N110" s="167">
        <f t="shared" si="57"/>
        <v>0</v>
      </c>
      <c r="O110" s="197">
        <v>0</v>
      </c>
      <c r="P110" s="167">
        <v>0</v>
      </c>
      <c r="Q110" s="167">
        <v>0</v>
      </c>
      <c r="R110" s="167">
        <f t="shared" si="58"/>
        <v>0</v>
      </c>
      <c r="S110" s="197">
        <v>0</v>
      </c>
      <c r="T110" s="167">
        <v>0</v>
      </c>
      <c r="U110" s="167">
        <v>0</v>
      </c>
      <c r="V110" s="167">
        <f t="shared" si="59"/>
        <v>0</v>
      </c>
    </row>
    <row r="111" spans="1:22" x14ac:dyDescent="0.25">
      <c r="A111" s="13" t="s">
        <v>684</v>
      </c>
      <c r="B111" s="5" t="s">
        <v>682</v>
      </c>
      <c r="C111" s="162">
        <v>0</v>
      </c>
      <c r="D111" s="163">
        <v>0</v>
      </c>
      <c r="E111" s="163">
        <v>0</v>
      </c>
      <c r="F111" s="185">
        <f t="shared" si="55"/>
        <v>0</v>
      </c>
      <c r="G111" s="197">
        <v>0</v>
      </c>
      <c r="H111" s="167">
        <v>0</v>
      </c>
      <c r="I111" s="167">
        <v>0</v>
      </c>
      <c r="J111" s="167">
        <f t="shared" si="56"/>
        <v>0</v>
      </c>
      <c r="K111" s="197">
        <v>0</v>
      </c>
      <c r="L111" s="167">
        <v>0</v>
      </c>
      <c r="M111" s="167">
        <v>0</v>
      </c>
      <c r="N111" s="167">
        <f t="shared" si="57"/>
        <v>0</v>
      </c>
      <c r="O111" s="197">
        <v>0</v>
      </c>
      <c r="P111" s="167">
        <v>0</v>
      </c>
      <c r="Q111" s="167">
        <v>0</v>
      </c>
      <c r="R111" s="167">
        <f t="shared" si="58"/>
        <v>0</v>
      </c>
      <c r="S111" s="197">
        <v>0</v>
      </c>
      <c r="T111" s="167">
        <v>0</v>
      </c>
      <c r="U111" s="167">
        <v>0</v>
      </c>
      <c r="V111" s="167">
        <f t="shared" si="59"/>
        <v>0</v>
      </c>
    </row>
    <row r="112" spans="1:22" s="87" customFormat="1" x14ac:dyDescent="0.25">
      <c r="A112" s="14" t="s">
        <v>435</v>
      </c>
      <c r="B112" s="7" t="s">
        <v>234</v>
      </c>
      <c r="C112" s="160">
        <f>SUM(C106:C111)</f>
        <v>0</v>
      </c>
      <c r="D112" s="161">
        <f t="shared" ref="D112:E112" si="95">SUM(D106:D111)</f>
        <v>0</v>
      </c>
      <c r="E112" s="161">
        <f t="shared" si="95"/>
        <v>0</v>
      </c>
      <c r="F112" s="186">
        <f t="shared" si="55"/>
        <v>0</v>
      </c>
      <c r="G112" s="190">
        <f>SUM(G106:G111)</f>
        <v>0</v>
      </c>
      <c r="H112" s="164">
        <f t="shared" ref="H112:I112" si="96">SUM(H106:H111)</f>
        <v>0</v>
      </c>
      <c r="I112" s="164">
        <f t="shared" si="96"/>
        <v>0</v>
      </c>
      <c r="J112" s="164">
        <f t="shared" si="56"/>
        <v>0</v>
      </c>
      <c r="K112" s="190">
        <f>SUM(K106:K111)</f>
        <v>0</v>
      </c>
      <c r="L112" s="164">
        <f t="shared" ref="L112:M112" si="97">SUM(L106:L111)</f>
        <v>0</v>
      </c>
      <c r="M112" s="164">
        <f t="shared" si="97"/>
        <v>0</v>
      </c>
      <c r="N112" s="164">
        <f t="shared" si="57"/>
        <v>0</v>
      </c>
      <c r="O112" s="190">
        <f>SUM(O106:O111)</f>
        <v>0</v>
      </c>
      <c r="P112" s="164">
        <f t="shared" ref="P112:Q112" si="98">SUM(P106:P111)</f>
        <v>0</v>
      </c>
      <c r="Q112" s="164">
        <f t="shared" si="98"/>
        <v>0</v>
      </c>
      <c r="R112" s="164">
        <f t="shared" si="58"/>
        <v>0</v>
      </c>
      <c r="S112" s="190">
        <f>SUM(S106:S111)</f>
        <v>0</v>
      </c>
      <c r="T112" s="164">
        <f t="shared" ref="T112:U112" si="99">SUM(T106:T111)</f>
        <v>0</v>
      </c>
      <c r="U112" s="164">
        <f t="shared" si="99"/>
        <v>0</v>
      </c>
      <c r="V112" s="164">
        <f t="shared" si="59"/>
        <v>0</v>
      </c>
    </row>
    <row r="113" spans="1:22" s="87" customFormat="1" x14ac:dyDescent="0.25">
      <c r="A113" s="14" t="s">
        <v>235</v>
      </c>
      <c r="B113" s="7" t="s">
        <v>236</v>
      </c>
      <c r="C113" s="160">
        <v>0</v>
      </c>
      <c r="D113" s="161">
        <v>0</v>
      </c>
      <c r="E113" s="161">
        <v>0</v>
      </c>
      <c r="F113" s="186">
        <f t="shared" si="55"/>
        <v>0</v>
      </c>
      <c r="G113" s="190">
        <v>0</v>
      </c>
      <c r="H113" s="164">
        <v>0</v>
      </c>
      <c r="I113" s="164">
        <v>0</v>
      </c>
      <c r="J113" s="164">
        <f t="shared" si="56"/>
        <v>0</v>
      </c>
      <c r="K113" s="190">
        <v>0</v>
      </c>
      <c r="L113" s="164">
        <v>0</v>
      </c>
      <c r="M113" s="164">
        <v>0</v>
      </c>
      <c r="N113" s="164">
        <f t="shared" si="57"/>
        <v>0</v>
      </c>
      <c r="O113" s="190">
        <v>0</v>
      </c>
      <c r="P113" s="164">
        <v>0</v>
      </c>
      <c r="Q113" s="164">
        <v>0</v>
      </c>
      <c r="R113" s="164">
        <f t="shared" si="58"/>
        <v>0</v>
      </c>
      <c r="S113" s="190">
        <v>0</v>
      </c>
      <c r="T113" s="164">
        <v>0</v>
      </c>
      <c r="U113" s="164">
        <v>0</v>
      </c>
      <c r="V113" s="164">
        <f t="shared" si="59"/>
        <v>0</v>
      </c>
    </row>
    <row r="114" spans="1:22" s="87" customFormat="1" x14ac:dyDescent="0.25">
      <c r="A114" s="14" t="s">
        <v>237</v>
      </c>
      <c r="B114" s="7" t="s">
        <v>238</v>
      </c>
      <c r="C114" s="160">
        <v>518259</v>
      </c>
      <c r="D114" s="161">
        <v>0</v>
      </c>
      <c r="E114" s="161">
        <v>0</v>
      </c>
      <c r="F114" s="186">
        <f t="shared" si="55"/>
        <v>518259</v>
      </c>
      <c r="G114" s="190">
        <v>518259</v>
      </c>
      <c r="H114" s="164">
        <v>0</v>
      </c>
      <c r="I114" s="164">
        <v>0</v>
      </c>
      <c r="J114" s="164">
        <f t="shared" si="56"/>
        <v>518259</v>
      </c>
      <c r="K114" s="190">
        <v>518259</v>
      </c>
      <c r="L114" s="164">
        <v>0</v>
      </c>
      <c r="M114" s="164">
        <v>0</v>
      </c>
      <c r="N114" s="164">
        <f t="shared" si="57"/>
        <v>518259</v>
      </c>
      <c r="O114" s="190">
        <v>518259</v>
      </c>
      <c r="P114" s="164">
        <v>0</v>
      </c>
      <c r="Q114" s="164">
        <v>0</v>
      </c>
      <c r="R114" s="164">
        <f t="shared" si="58"/>
        <v>518259</v>
      </c>
      <c r="S114" s="190">
        <v>518259</v>
      </c>
      <c r="T114" s="164">
        <v>0</v>
      </c>
      <c r="U114" s="164">
        <v>0</v>
      </c>
      <c r="V114" s="164">
        <f t="shared" si="59"/>
        <v>518259</v>
      </c>
    </row>
    <row r="115" spans="1:22" s="87" customFormat="1" x14ac:dyDescent="0.25">
      <c r="A115" s="14" t="s">
        <v>239</v>
      </c>
      <c r="B115" s="7" t="s">
        <v>240</v>
      </c>
      <c r="C115" s="160">
        <v>0</v>
      </c>
      <c r="D115" s="161">
        <f t="shared" ref="D115:E115" si="100">SUM(D113:D114)</f>
        <v>0</v>
      </c>
      <c r="E115" s="161">
        <f t="shared" si="100"/>
        <v>0</v>
      </c>
      <c r="F115" s="186">
        <f t="shared" si="55"/>
        <v>0</v>
      </c>
      <c r="G115" s="190">
        <v>0</v>
      </c>
      <c r="H115" s="164">
        <f t="shared" ref="H115:I115" si="101">SUM(H113:H114)</f>
        <v>0</v>
      </c>
      <c r="I115" s="164">
        <f t="shared" si="101"/>
        <v>0</v>
      </c>
      <c r="J115" s="164">
        <f t="shared" si="56"/>
        <v>0</v>
      </c>
      <c r="K115" s="190">
        <v>0</v>
      </c>
      <c r="L115" s="164">
        <f t="shared" ref="L115:M115" si="102">SUM(L113:L114)</f>
        <v>0</v>
      </c>
      <c r="M115" s="164">
        <f t="shared" si="102"/>
        <v>0</v>
      </c>
      <c r="N115" s="164">
        <f t="shared" si="57"/>
        <v>0</v>
      </c>
      <c r="O115" s="190">
        <v>0</v>
      </c>
      <c r="P115" s="164">
        <f t="shared" ref="P115:Q115" si="103">SUM(P113:P114)</f>
        <v>0</v>
      </c>
      <c r="Q115" s="164">
        <f t="shared" si="103"/>
        <v>0</v>
      </c>
      <c r="R115" s="164">
        <f t="shared" si="58"/>
        <v>0</v>
      </c>
      <c r="S115" s="190">
        <v>0</v>
      </c>
      <c r="T115" s="164">
        <f t="shared" ref="T115:U115" si="104">SUM(T113:T114)</f>
        <v>0</v>
      </c>
      <c r="U115" s="164">
        <f t="shared" si="104"/>
        <v>0</v>
      </c>
      <c r="V115" s="164">
        <f t="shared" si="59"/>
        <v>0</v>
      </c>
    </row>
    <row r="116" spans="1:22" s="87" customFormat="1" x14ac:dyDescent="0.25">
      <c r="A116" s="14" t="s">
        <v>685</v>
      </c>
      <c r="B116" s="7" t="s">
        <v>242</v>
      </c>
      <c r="C116" s="160">
        <v>0</v>
      </c>
      <c r="D116" s="164">
        <v>0</v>
      </c>
      <c r="E116" s="164">
        <v>0</v>
      </c>
      <c r="F116" s="186">
        <f t="shared" si="55"/>
        <v>0</v>
      </c>
      <c r="G116" s="190">
        <v>0</v>
      </c>
      <c r="H116" s="164">
        <v>0</v>
      </c>
      <c r="I116" s="164">
        <v>0</v>
      </c>
      <c r="J116" s="164">
        <f t="shared" si="56"/>
        <v>0</v>
      </c>
      <c r="K116" s="190">
        <v>0</v>
      </c>
      <c r="L116" s="164">
        <v>0</v>
      </c>
      <c r="M116" s="164">
        <v>0</v>
      </c>
      <c r="N116" s="164">
        <f t="shared" si="57"/>
        <v>0</v>
      </c>
      <c r="O116" s="190">
        <v>0</v>
      </c>
      <c r="P116" s="164">
        <v>0</v>
      </c>
      <c r="Q116" s="164">
        <v>0</v>
      </c>
      <c r="R116" s="164">
        <f t="shared" si="58"/>
        <v>0</v>
      </c>
      <c r="S116" s="190">
        <v>0</v>
      </c>
      <c r="T116" s="164">
        <v>0</v>
      </c>
      <c r="U116" s="164">
        <v>0</v>
      </c>
      <c r="V116" s="164">
        <f t="shared" si="59"/>
        <v>0</v>
      </c>
    </row>
    <row r="117" spans="1:22" s="87" customFormat="1" x14ac:dyDescent="0.25">
      <c r="A117" s="14" t="s">
        <v>243</v>
      </c>
      <c r="B117" s="7" t="s">
        <v>244</v>
      </c>
      <c r="C117" s="160">
        <v>0</v>
      </c>
      <c r="D117" s="164">
        <v>0</v>
      </c>
      <c r="E117" s="164">
        <v>0</v>
      </c>
      <c r="F117" s="186">
        <f t="shared" si="55"/>
        <v>0</v>
      </c>
      <c r="G117" s="190">
        <v>0</v>
      </c>
      <c r="H117" s="164">
        <v>0</v>
      </c>
      <c r="I117" s="164">
        <v>0</v>
      </c>
      <c r="J117" s="164">
        <f t="shared" si="56"/>
        <v>0</v>
      </c>
      <c r="K117" s="190">
        <v>0</v>
      </c>
      <c r="L117" s="164">
        <v>0</v>
      </c>
      <c r="M117" s="164">
        <v>0</v>
      </c>
      <c r="N117" s="164">
        <f t="shared" si="57"/>
        <v>0</v>
      </c>
      <c r="O117" s="190">
        <v>0</v>
      </c>
      <c r="P117" s="164">
        <v>0</v>
      </c>
      <c r="Q117" s="164">
        <v>0</v>
      </c>
      <c r="R117" s="164">
        <f t="shared" si="58"/>
        <v>0</v>
      </c>
      <c r="S117" s="190">
        <v>0</v>
      </c>
      <c r="T117" s="164">
        <v>0</v>
      </c>
      <c r="U117" s="164">
        <v>0</v>
      </c>
      <c r="V117" s="164">
        <f t="shared" si="59"/>
        <v>0</v>
      </c>
    </row>
    <row r="118" spans="1:22" s="87" customFormat="1" x14ac:dyDescent="0.25">
      <c r="A118" s="14" t="s">
        <v>245</v>
      </c>
      <c r="B118" s="7" t="s">
        <v>246</v>
      </c>
      <c r="C118" s="160">
        <v>0</v>
      </c>
      <c r="D118" s="164">
        <v>0</v>
      </c>
      <c r="E118" s="164">
        <v>0</v>
      </c>
      <c r="F118" s="186">
        <f t="shared" si="55"/>
        <v>0</v>
      </c>
      <c r="G118" s="190">
        <v>0</v>
      </c>
      <c r="H118" s="164">
        <v>0</v>
      </c>
      <c r="I118" s="164">
        <v>0</v>
      </c>
      <c r="J118" s="164">
        <f t="shared" si="56"/>
        <v>0</v>
      </c>
      <c r="K118" s="190">
        <v>0</v>
      </c>
      <c r="L118" s="164">
        <v>0</v>
      </c>
      <c r="M118" s="164">
        <v>0</v>
      </c>
      <c r="N118" s="164">
        <f t="shared" si="57"/>
        <v>0</v>
      </c>
      <c r="O118" s="190">
        <v>0</v>
      </c>
      <c r="P118" s="164">
        <v>0</v>
      </c>
      <c r="Q118" s="164">
        <v>0</v>
      </c>
      <c r="R118" s="164">
        <f t="shared" si="58"/>
        <v>0</v>
      </c>
      <c r="S118" s="190">
        <v>0</v>
      </c>
      <c r="T118" s="164">
        <v>0</v>
      </c>
      <c r="U118" s="164">
        <v>0</v>
      </c>
      <c r="V118" s="164">
        <f t="shared" si="59"/>
        <v>0</v>
      </c>
    </row>
    <row r="119" spans="1:22" s="87" customFormat="1" x14ac:dyDescent="0.25">
      <c r="A119" s="34" t="s">
        <v>689</v>
      </c>
      <c r="B119" s="5" t="s">
        <v>686</v>
      </c>
      <c r="C119" s="160">
        <v>0</v>
      </c>
      <c r="D119" s="164">
        <v>0</v>
      </c>
      <c r="E119" s="164">
        <v>0</v>
      </c>
      <c r="F119" s="186">
        <f t="shared" si="55"/>
        <v>0</v>
      </c>
      <c r="G119" s="190">
        <v>0</v>
      </c>
      <c r="H119" s="164">
        <v>0</v>
      </c>
      <c r="I119" s="164">
        <v>0</v>
      </c>
      <c r="J119" s="164">
        <f t="shared" si="56"/>
        <v>0</v>
      </c>
      <c r="K119" s="190">
        <v>0</v>
      </c>
      <c r="L119" s="164">
        <v>0</v>
      </c>
      <c r="M119" s="164">
        <v>0</v>
      </c>
      <c r="N119" s="164">
        <f t="shared" si="57"/>
        <v>0</v>
      </c>
      <c r="O119" s="190">
        <v>0</v>
      </c>
      <c r="P119" s="164">
        <v>0</v>
      </c>
      <c r="Q119" s="164">
        <v>0</v>
      </c>
      <c r="R119" s="164">
        <f t="shared" si="58"/>
        <v>0</v>
      </c>
      <c r="S119" s="190">
        <v>0</v>
      </c>
      <c r="T119" s="164">
        <v>0</v>
      </c>
      <c r="U119" s="164">
        <v>0</v>
      </c>
      <c r="V119" s="164">
        <f t="shared" si="59"/>
        <v>0</v>
      </c>
    </row>
    <row r="120" spans="1:22" s="87" customFormat="1" x14ac:dyDescent="0.25">
      <c r="A120" s="34" t="s">
        <v>690</v>
      </c>
      <c r="B120" s="5" t="s">
        <v>687</v>
      </c>
      <c r="C120" s="160">
        <v>0</v>
      </c>
      <c r="D120" s="164">
        <v>0</v>
      </c>
      <c r="E120" s="164">
        <v>0</v>
      </c>
      <c r="F120" s="186">
        <f t="shared" si="55"/>
        <v>0</v>
      </c>
      <c r="G120" s="190">
        <v>0</v>
      </c>
      <c r="H120" s="164">
        <v>0</v>
      </c>
      <c r="I120" s="164">
        <v>0</v>
      </c>
      <c r="J120" s="164">
        <f t="shared" si="56"/>
        <v>0</v>
      </c>
      <c r="K120" s="190">
        <v>0</v>
      </c>
      <c r="L120" s="164">
        <v>0</v>
      </c>
      <c r="M120" s="164">
        <v>0</v>
      </c>
      <c r="N120" s="164">
        <f t="shared" si="57"/>
        <v>0</v>
      </c>
      <c r="O120" s="190">
        <v>0</v>
      </c>
      <c r="P120" s="164">
        <v>0</v>
      </c>
      <c r="Q120" s="164">
        <v>0</v>
      </c>
      <c r="R120" s="164">
        <f t="shared" si="58"/>
        <v>0</v>
      </c>
      <c r="S120" s="190">
        <v>0</v>
      </c>
      <c r="T120" s="164">
        <v>0</v>
      </c>
      <c r="U120" s="164">
        <v>0</v>
      </c>
      <c r="V120" s="164">
        <f t="shared" si="59"/>
        <v>0</v>
      </c>
    </row>
    <row r="121" spans="1:22" s="87" customFormat="1" x14ac:dyDescent="0.25">
      <c r="A121" s="14" t="s">
        <v>691</v>
      </c>
      <c r="B121" s="7" t="s">
        <v>688</v>
      </c>
      <c r="C121" s="160">
        <f>SUM(C119:C120)</f>
        <v>0</v>
      </c>
      <c r="D121" s="164">
        <v>0</v>
      </c>
      <c r="E121" s="164">
        <v>0</v>
      </c>
      <c r="F121" s="186">
        <f t="shared" si="55"/>
        <v>0</v>
      </c>
      <c r="G121" s="190">
        <f>SUM(G119:G120)</f>
        <v>0</v>
      </c>
      <c r="H121" s="164">
        <v>0</v>
      </c>
      <c r="I121" s="164">
        <v>0</v>
      </c>
      <c r="J121" s="164">
        <f t="shared" si="56"/>
        <v>0</v>
      </c>
      <c r="K121" s="190">
        <f>SUM(K119:K120)</f>
        <v>0</v>
      </c>
      <c r="L121" s="164">
        <v>0</v>
      </c>
      <c r="M121" s="164">
        <v>0</v>
      </c>
      <c r="N121" s="164">
        <f t="shared" si="57"/>
        <v>0</v>
      </c>
      <c r="O121" s="190">
        <f>SUM(O119:O120)</f>
        <v>0</v>
      </c>
      <c r="P121" s="164">
        <v>0</v>
      </c>
      <c r="Q121" s="164">
        <v>0</v>
      </c>
      <c r="R121" s="164">
        <f t="shared" si="58"/>
        <v>0</v>
      </c>
      <c r="S121" s="190">
        <f>SUM(S119:S120)</f>
        <v>0</v>
      </c>
      <c r="T121" s="164">
        <v>0</v>
      </c>
      <c r="U121" s="164">
        <v>0</v>
      </c>
      <c r="V121" s="164">
        <f t="shared" si="59"/>
        <v>0</v>
      </c>
    </row>
    <row r="122" spans="1:22" s="87" customFormat="1" x14ac:dyDescent="0.25">
      <c r="A122" s="35" t="s">
        <v>436</v>
      </c>
      <c r="B122" s="36" t="s">
        <v>247</v>
      </c>
      <c r="C122" s="164">
        <f>C105+C112+C113+C114+C115+C116+C117+C121</f>
        <v>518259</v>
      </c>
      <c r="D122" s="164">
        <f t="shared" ref="D122:E122" si="105">D105+D112+D113+D114+D115+D116+D117+D121</f>
        <v>0</v>
      </c>
      <c r="E122" s="164">
        <f t="shared" si="105"/>
        <v>0</v>
      </c>
      <c r="F122" s="186">
        <f t="shared" si="55"/>
        <v>518259</v>
      </c>
      <c r="G122" s="190">
        <f>G105+G112+G113+G114+G115+G116+G117+G121</f>
        <v>518259</v>
      </c>
      <c r="H122" s="164">
        <f t="shared" ref="H122:I122" si="106">H105+H112+H113+H114+H115+H116+H117+H121</f>
        <v>0</v>
      </c>
      <c r="I122" s="164">
        <f t="shared" si="106"/>
        <v>0</v>
      </c>
      <c r="J122" s="164">
        <f t="shared" si="56"/>
        <v>518259</v>
      </c>
      <c r="K122" s="190">
        <f>K105+K112+K113+K114+K115+K116+K117+K121</f>
        <v>518259</v>
      </c>
      <c r="L122" s="164">
        <f t="shared" ref="L122:M122" si="107">L105+L112+L113+L114+L115+L116+L117+L121</f>
        <v>0</v>
      </c>
      <c r="M122" s="164">
        <f t="shared" si="107"/>
        <v>0</v>
      </c>
      <c r="N122" s="164">
        <f t="shared" si="57"/>
        <v>518259</v>
      </c>
      <c r="O122" s="190">
        <f>O105+O112+O113+O114+O115+O116+O117+O121</f>
        <v>518259</v>
      </c>
      <c r="P122" s="164">
        <f t="shared" ref="P122:Q122" si="108">P105+P112+P113+P114+P115+P116+P117+P121</f>
        <v>0</v>
      </c>
      <c r="Q122" s="164">
        <f t="shared" si="108"/>
        <v>0</v>
      </c>
      <c r="R122" s="164">
        <f t="shared" si="58"/>
        <v>518259</v>
      </c>
      <c r="S122" s="190">
        <f>S105+S112+S113+S114+S115+S116+S117+S121</f>
        <v>518259</v>
      </c>
      <c r="T122" s="164">
        <f t="shared" ref="T122:U122" si="109">T105+T112+T113+T114+T115+T116+T117+T121</f>
        <v>0</v>
      </c>
      <c r="U122" s="164">
        <f t="shared" si="109"/>
        <v>0</v>
      </c>
      <c r="V122" s="164">
        <f t="shared" si="59"/>
        <v>518259</v>
      </c>
    </row>
    <row r="123" spans="1:22" x14ac:dyDescent="0.25">
      <c r="A123" s="34" t="s">
        <v>248</v>
      </c>
      <c r="B123" s="5" t="s">
        <v>249</v>
      </c>
      <c r="C123" s="162">
        <v>0</v>
      </c>
      <c r="D123" s="163">
        <v>0</v>
      </c>
      <c r="E123" s="163">
        <v>0</v>
      </c>
      <c r="F123" s="185">
        <f t="shared" si="55"/>
        <v>0</v>
      </c>
      <c r="G123" s="197">
        <v>0</v>
      </c>
      <c r="H123" s="167">
        <v>0</v>
      </c>
      <c r="I123" s="167">
        <v>0</v>
      </c>
      <c r="J123" s="167">
        <f t="shared" si="56"/>
        <v>0</v>
      </c>
      <c r="K123" s="197">
        <v>0</v>
      </c>
      <c r="L123" s="167">
        <v>0</v>
      </c>
      <c r="M123" s="167">
        <v>0</v>
      </c>
      <c r="N123" s="167">
        <f t="shared" si="57"/>
        <v>0</v>
      </c>
      <c r="O123" s="197">
        <v>0</v>
      </c>
      <c r="P123" s="167">
        <v>0</v>
      </c>
      <c r="Q123" s="167">
        <v>0</v>
      </c>
      <c r="R123" s="167">
        <f t="shared" si="58"/>
        <v>0</v>
      </c>
      <c r="S123" s="197">
        <v>0</v>
      </c>
      <c r="T123" s="167">
        <v>0</v>
      </c>
      <c r="U123" s="167">
        <v>0</v>
      </c>
      <c r="V123" s="167">
        <f t="shared" si="59"/>
        <v>0</v>
      </c>
    </row>
    <row r="124" spans="1:22" x14ac:dyDescent="0.25">
      <c r="A124" s="13" t="s">
        <v>250</v>
      </c>
      <c r="B124" s="5" t="s">
        <v>251</v>
      </c>
      <c r="C124" s="162">
        <v>0</v>
      </c>
      <c r="D124" s="163">
        <v>0</v>
      </c>
      <c r="E124" s="163">
        <v>0</v>
      </c>
      <c r="F124" s="185">
        <f t="shared" si="55"/>
        <v>0</v>
      </c>
      <c r="G124" s="197">
        <v>0</v>
      </c>
      <c r="H124" s="167">
        <v>0</v>
      </c>
      <c r="I124" s="167">
        <v>0</v>
      </c>
      <c r="J124" s="167">
        <f t="shared" si="56"/>
        <v>0</v>
      </c>
      <c r="K124" s="197">
        <v>0</v>
      </c>
      <c r="L124" s="167">
        <v>0</v>
      </c>
      <c r="M124" s="167">
        <v>0</v>
      </c>
      <c r="N124" s="167">
        <f t="shared" si="57"/>
        <v>0</v>
      </c>
      <c r="O124" s="197">
        <v>0</v>
      </c>
      <c r="P124" s="167">
        <v>0</v>
      </c>
      <c r="Q124" s="167">
        <v>0</v>
      </c>
      <c r="R124" s="167">
        <f t="shared" si="58"/>
        <v>0</v>
      </c>
      <c r="S124" s="197">
        <v>0</v>
      </c>
      <c r="T124" s="167">
        <v>0</v>
      </c>
      <c r="U124" s="167">
        <v>0</v>
      </c>
      <c r="V124" s="167">
        <f t="shared" si="59"/>
        <v>0</v>
      </c>
    </row>
    <row r="125" spans="1:22" x14ac:dyDescent="0.25">
      <c r="A125" s="34" t="s">
        <v>469</v>
      </c>
      <c r="B125" s="5" t="s">
        <v>252</v>
      </c>
      <c r="C125" s="162">
        <v>0</v>
      </c>
      <c r="D125" s="163">
        <v>0</v>
      </c>
      <c r="E125" s="163">
        <v>0</v>
      </c>
      <c r="F125" s="185">
        <f t="shared" si="55"/>
        <v>0</v>
      </c>
      <c r="G125" s="197">
        <v>0</v>
      </c>
      <c r="H125" s="167">
        <v>0</v>
      </c>
      <c r="I125" s="167">
        <v>0</v>
      </c>
      <c r="J125" s="167">
        <f t="shared" si="56"/>
        <v>0</v>
      </c>
      <c r="K125" s="197">
        <v>0</v>
      </c>
      <c r="L125" s="167">
        <v>0</v>
      </c>
      <c r="M125" s="167">
        <v>0</v>
      </c>
      <c r="N125" s="167">
        <f t="shared" si="57"/>
        <v>0</v>
      </c>
      <c r="O125" s="197">
        <v>0</v>
      </c>
      <c r="P125" s="167">
        <v>0</v>
      </c>
      <c r="Q125" s="167">
        <v>0</v>
      </c>
      <c r="R125" s="167">
        <f t="shared" si="58"/>
        <v>0</v>
      </c>
      <c r="S125" s="197">
        <v>0</v>
      </c>
      <c r="T125" s="167">
        <v>0</v>
      </c>
      <c r="U125" s="167">
        <v>0</v>
      </c>
      <c r="V125" s="167">
        <f t="shared" si="59"/>
        <v>0</v>
      </c>
    </row>
    <row r="126" spans="1:22" x14ac:dyDescent="0.25">
      <c r="A126" s="34" t="s">
        <v>692</v>
      </c>
      <c r="B126" s="5" t="s">
        <v>253</v>
      </c>
      <c r="C126" s="162"/>
      <c r="D126" s="163"/>
      <c r="E126" s="163"/>
      <c r="F126" s="185"/>
      <c r="G126" s="197"/>
      <c r="H126" s="167"/>
      <c r="I126" s="167"/>
      <c r="J126" s="167"/>
      <c r="K126" s="197"/>
      <c r="L126" s="167"/>
      <c r="M126" s="167"/>
      <c r="N126" s="167"/>
      <c r="O126" s="197"/>
      <c r="P126" s="167"/>
      <c r="Q126" s="167"/>
      <c r="R126" s="167"/>
      <c r="S126" s="197"/>
      <c r="T126" s="167"/>
      <c r="U126" s="167"/>
      <c r="V126" s="167"/>
    </row>
    <row r="127" spans="1:22" x14ac:dyDescent="0.25">
      <c r="A127" s="34" t="s">
        <v>694</v>
      </c>
      <c r="B127" s="5" t="s">
        <v>693</v>
      </c>
      <c r="C127" s="162">
        <v>0</v>
      </c>
      <c r="D127" s="163">
        <v>0</v>
      </c>
      <c r="E127" s="163">
        <v>0</v>
      </c>
      <c r="F127" s="185">
        <f t="shared" si="55"/>
        <v>0</v>
      </c>
      <c r="G127" s="197">
        <v>0</v>
      </c>
      <c r="H127" s="167">
        <v>0</v>
      </c>
      <c r="I127" s="167">
        <v>0</v>
      </c>
      <c r="J127" s="167">
        <f t="shared" ref="J127:J128" si="110">SUM(G127:I127)</f>
        <v>0</v>
      </c>
      <c r="K127" s="197">
        <v>0</v>
      </c>
      <c r="L127" s="167">
        <v>0</v>
      </c>
      <c r="M127" s="167">
        <v>0</v>
      </c>
      <c r="N127" s="167">
        <f t="shared" ref="N127:N128" si="111">SUM(K127:M127)</f>
        <v>0</v>
      </c>
      <c r="O127" s="197">
        <v>0</v>
      </c>
      <c r="P127" s="167">
        <v>0</v>
      </c>
      <c r="Q127" s="167">
        <v>0</v>
      </c>
      <c r="R127" s="167">
        <f t="shared" ref="R127:R128" si="112">SUM(O127:Q127)</f>
        <v>0</v>
      </c>
      <c r="S127" s="197">
        <v>0</v>
      </c>
      <c r="T127" s="167">
        <v>0</v>
      </c>
      <c r="U127" s="167">
        <v>0</v>
      </c>
      <c r="V127" s="167">
        <f t="shared" ref="V127:V128" si="113">SUM(S127:U127)</f>
        <v>0</v>
      </c>
    </row>
    <row r="128" spans="1:22" s="87" customFormat="1" x14ac:dyDescent="0.25">
      <c r="A128" s="35" t="s">
        <v>442</v>
      </c>
      <c r="B128" s="36" t="s">
        <v>257</v>
      </c>
      <c r="C128" s="160">
        <f>SUM(C123:C127)</f>
        <v>0</v>
      </c>
      <c r="D128" s="161">
        <f t="shared" ref="D128:E128" si="114">SUM(D123:D127)</f>
        <v>0</v>
      </c>
      <c r="E128" s="161">
        <f t="shared" si="114"/>
        <v>0</v>
      </c>
      <c r="F128" s="185">
        <f t="shared" si="55"/>
        <v>0</v>
      </c>
      <c r="G128" s="190">
        <f>SUM(G123:G127)</f>
        <v>0</v>
      </c>
      <c r="H128" s="164">
        <f t="shared" ref="H128:I128" si="115">SUM(H123:H127)</f>
        <v>0</v>
      </c>
      <c r="I128" s="164">
        <f t="shared" si="115"/>
        <v>0</v>
      </c>
      <c r="J128" s="167">
        <f t="shared" si="110"/>
        <v>0</v>
      </c>
      <c r="K128" s="190">
        <f>SUM(K123:K127)</f>
        <v>0</v>
      </c>
      <c r="L128" s="164">
        <f t="shared" ref="L128:M128" si="116">SUM(L123:L127)</f>
        <v>0</v>
      </c>
      <c r="M128" s="164">
        <f t="shared" si="116"/>
        <v>0</v>
      </c>
      <c r="N128" s="167">
        <f t="shared" si="111"/>
        <v>0</v>
      </c>
      <c r="O128" s="190">
        <f>SUM(O123:O127)</f>
        <v>0</v>
      </c>
      <c r="P128" s="164">
        <f t="shared" ref="P128:Q128" si="117">SUM(P123:P127)</f>
        <v>0</v>
      </c>
      <c r="Q128" s="164">
        <f t="shared" si="117"/>
        <v>0</v>
      </c>
      <c r="R128" s="167">
        <f t="shared" si="112"/>
        <v>0</v>
      </c>
      <c r="S128" s="190">
        <f>SUM(S123:S127)</f>
        <v>0</v>
      </c>
      <c r="T128" s="164">
        <f t="shared" ref="T128:U128" si="118">SUM(T123:T127)</f>
        <v>0</v>
      </c>
      <c r="U128" s="164">
        <f t="shared" si="118"/>
        <v>0</v>
      </c>
      <c r="V128" s="167">
        <f t="shared" si="113"/>
        <v>0</v>
      </c>
    </row>
    <row r="129" spans="1:22" s="87" customFormat="1" x14ac:dyDescent="0.25">
      <c r="A129" s="35" t="s">
        <v>258</v>
      </c>
      <c r="B129" s="36" t="s">
        <v>259</v>
      </c>
      <c r="C129" s="160">
        <v>0</v>
      </c>
      <c r="D129" s="161">
        <v>0</v>
      </c>
      <c r="E129" s="161">
        <v>0</v>
      </c>
      <c r="F129" s="185">
        <v>0</v>
      </c>
      <c r="G129" s="190">
        <v>0</v>
      </c>
      <c r="H129" s="164">
        <v>0</v>
      </c>
      <c r="I129" s="164">
        <v>0</v>
      </c>
      <c r="J129" s="167">
        <v>0</v>
      </c>
      <c r="K129" s="190">
        <v>0</v>
      </c>
      <c r="L129" s="164">
        <v>0</v>
      </c>
      <c r="M129" s="164">
        <v>0</v>
      </c>
      <c r="N129" s="167">
        <v>0</v>
      </c>
      <c r="O129" s="190">
        <v>0</v>
      </c>
      <c r="P129" s="164">
        <v>0</v>
      </c>
      <c r="Q129" s="164">
        <v>0</v>
      </c>
      <c r="R129" s="167">
        <v>0</v>
      </c>
      <c r="S129" s="190">
        <v>0</v>
      </c>
      <c r="T129" s="164">
        <v>0</v>
      </c>
      <c r="U129" s="164">
        <v>0</v>
      </c>
      <c r="V129" s="167">
        <v>0</v>
      </c>
    </row>
    <row r="130" spans="1:22" x14ac:dyDescent="0.25">
      <c r="A130" s="15" t="s">
        <v>696</v>
      </c>
      <c r="B130" s="7" t="s">
        <v>695</v>
      </c>
      <c r="C130" s="160">
        <v>0</v>
      </c>
      <c r="D130" s="161">
        <v>0</v>
      </c>
      <c r="E130" s="161">
        <v>0</v>
      </c>
      <c r="F130" s="186">
        <f t="shared" si="55"/>
        <v>0</v>
      </c>
      <c r="G130" s="190">
        <v>0</v>
      </c>
      <c r="H130" s="164">
        <v>0</v>
      </c>
      <c r="I130" s="164">
        <v>0</v>
      </c>
      <c r="J130" s="164">
        <f t="shared" ref="J130:J131" si="119">SUM(G130:I130)</f>
        <v>0</v>
      </c>
      <c r="K130" s="190">
        <v>0</v>
      </c>
      <c r="L130" s="164">
        <v>0</v>
      </c>
      <c r="M130" s="164">
        <v>0</v>
      </c>
      <c r="N130" s="164">
        <f t="shared" ref="N130:N131" si="120">SUM(K130:M130)</f>
        <v>0</v>
      </c>
      <c r="O130" s="190">
        <v>0</v>
      </c>
      <c r="P130" s="164">
        <v>0</v>
      </c>
      <c r="Q130" s="164">
        <v>0</v>
      </c>
      <c r="R130" s="164">
        <f t="shared" ref="R130:R131" si="121">SUM(O130:Q130)</f>
        <v>0</v>
      </c>
      <c r="S130" s="190">
        <v>0</v>
      </c>
      <c r="T130" s="164">
        <v>0</v>
      </c>
      <c r="U130" s="164">
        <v>0</v>
      </c>
      <c r="V130" s="164">
        <f t="shared" ref="V130:V131" si="122">SUM(S130:U130)</f>
        <v>0</v>
      </c>
    </row>
    <row r="131" spans="1:22" s="87" customFormat="1" ht="15.75" x14ac:dyDescent="0.25">
      <c r="A131" s="126" t="s">
        <v>473</v>
      </c>
      <c r="B131" s="127" t="s">
        <v>260</v>
      </c>
      <c r="C131" s="170">
        <f>C122+C128+C130</f>
        <v>518259</v>
      </c>
      <c r="D131" s="170">
        <f t="shared" ref="D131:E131" si="123">D122+D128+D130</f>
        <v>0</v>
      </c>
      <c r="E131" s="170">
        <f t="shared" si="123"/>
        <v>0</v>
      </c>
      <c r="F131" s="188">
        <f t="shared" si="55"/>
        <v>518259</v>
      </c>
      <c r="G131" s="191">
        <f>G122+G128+G130</f>
        <v>518259</v>
      </c>
      <c r="H131" s="170">
        <f t="shared" ref="H131:I131" si="124">H122+H128+H130</f>
        <v>0</v>
      </c>
      <c r="I131" s="170">
        <f t="shared" si="124"/>
        <v>0</v>
      </c>
      <c r="J131" s="170">
        <f t="shared" si="119"/>
        <v>518259</v>
      </c>
      <c r="K131" s="191">
        <f>K122+K128+K130</f>
        <v>518259</v>
      </c>
      <c r="L131" s="170">
        <f t="shared" ref="L131:M131" si="125">L122+L128+L130</f>
        <v>0</v>
      </c>
      <c r="M131" s="170">
        <f t="shared" si="125"/>
        <v>0</v>
      </c>
      <c r="N131" s="170">
        <f t="shared" si="120"/>
        <v>518259</v>
      </c>
      <c r="O131" s="191">
        <f>O122+O128+O130</f>
        <v>518259</v>
      </c>
      <c r="P131" s="170">
        <f t="shared" ref="P131:Q131" si="126">P122+P128+P130</f>
        <v>0</v>
      </c>
      <c r="Q131" s="170">
        <f t="shared" si="126"/>
        <v>0</v>
      </c>
      <c r="R131" s="170">
        <f t="shared" si="121"/>
        <v>518259</v>
      </c>
      <c r="S131" s="191">
        <f>S122+S128+S130</f>
        <v>518259</v>
      </c>
      <c r="T131" s="170">
        <f t="shared" ref="T131:U131" si="127">T122+T128+T130</f>
        <v>0</v>
      </c>
      <c r="U131" s="170">
        <f t="shared" si="127"/>
        <v>0</v>
      </c>
      <c r="V131" s="170">
        <f t="shared" si="122"/>
        <v>518259</v>
      </c>
    </row>
    <row r="132" spans="1:22" s="87" customFormat="1" ht="15.75" x14ac:dyDescent="0.25">
      <c r="A132" s="128" t="s">
        <v>509</v>
      </c>
      <c r="B132" s="128"/>
      <c r="C132" s="171">
        <f>C101+C131</f>
        <v>23471167</v>
      </c>
      <c r="D132" s="172">
        <f>D101+D131</f>
        <v>270000</v>
      </c>
      <c r="E132" s="172">
        <f>E101+E131</f>
        <v>13000</v>
      </c>
      <c r="F132" s="189">
        <f>SUM(C132:E132)</f>
        <v>23754167</v>
      </c>
      <c r="G132" s="201">
        <f>G101+G131</f>
        <v>23471167</v>
      </c>
      <c r="H132" s="202">
        <f>H101+H131</f>
        <v>270000</v>
      </c>
      <c r="I132" s="202">
        <f>I101+I131</f>
        <v>13000</v>
      </c>
      <c r="J132" s="202">
        <f>SUM(G132:I132)</f>
        <v>23754167</v>
      </c>
      <c r="K132" s="201">
        <f>K101+K131</f>
        <v>23531752</v>
      </c>
      <c r="L132" s="202">
        <f>L101+L131</f>
        <v>270000</v>
      </c>
      <c r="M132" s="202">
        <f>M101+M131</f>
        <v>13000</v>
      </c>
      <c r="N132" s="202">
        <f>SUM(K132:M132)</f>
        <v>23814752</v>
      </c>
      <c r="O132" s="201">
        <f>O101+O131</f>
        <v>24230293</v>
      </c>
      <c r="P132" s="202">
        <f>P101+P131</f>
        <v>270000</v>
      </c>
      <c r="Q132" s="202">
        <f>Q101+Q131</f>
        <v>13000</v>
      </c>
      <c r="R132" s="202">
        <f>SUM(O132:Q132)</f>
        <v>24513293</v>
      </c>
      <c r="S132" s="201">
        <f>S101+S131</f>
        <v>40370269</v>
      </c>
      <c r="T132" s="202">
        <f>T101+T131</f>
        <v>270000</v>
      </c>
      <c r="U132" s="202">
        <f>U101+U131</f>
        <v>0</v>
      </c>
      <c r="V132" s="202">
        <f>SUM(S132:U132)</f>
        <v>40640269</v>
      </c>
    </row>
    <row r="133" spans="1:22" x14ac:dyDescent="0.25">
      <c r="A133" s="165"/>
      <c r="B133" s="166"/>
      <c r="C133" s="166"/>
      <c r="D133" s="166"/>
      <c r="E133" s="166"/>
      <c r="F133" s="166"/>
    </row>
    <row r="134" spans="1:22" x14ac:dyDescent="0.25">
      <c r="B134" s="25"/>
      <c r="C134" s="25"/>
      <c r="D134" s="25"/>
      <c r="E134" s="25"/>
      <c r="F134" s="25"/>
    </row>
    <row r="135" spans="1:22" x14ac:dyDescent="0.25">
      <c r="B135" s="25"/>
      <c r="C135" s="25"/>
      <c r="D135" s="25"/>
      <c r="E135" s="25"/>
      <c r="F135" s="25"/>
    </row>
    <row r="136" spans="1:22" x14ac:dyDescent="0.25">
      <c r="B136" s="25"/>
      <c r="C136" s="25"/>
      <c r="D136" s="25"/>
      <c r="E136" s="25"/>
      <c r="F136" s="25"/>
    </row>
    <row r="137" spans="1:22" x14ac:dyDescent="0.25">
      <c r="B137" s="25"/>
      <c r="C137" s="25"/>
      <c r="D137" s="25"/>
      <c r="E137" s="25"/>
      <c r="F137" s="25"/>
    </row>
    <row r="138" spans="1:22" x14ac:dyDescent="0.25">
      <c r="B138" s="25"/>
      <c r="C138" s="25"/>
      <c r="D138" s="25"/>
      <c r="E138" s="25"/>
      <c r="F138" s="25"/>
    </row>
    <row r="139" spans="1:22" x14ac:dyDescent="0.25">
      <c r="B139" s="25"/>
      <c r="C139" s="25"/>
      <c r="D139" s="25"/>
      <c r="E139" s="25"/>
      <c r="F139" s="25"/>
    </row>
    <row r="140" spans="1:22" x14ac:dyDescent="0.25">
      <c r="B140" s="25"/>
      <c r="C140" s="25"/>
      <c r="D140" s="25"/>
      <c r="E140" s="25"/>
      <c r="F140" s="25"/>
    </row>
    <row r="141" spans="1:22" x14ac:dyDescent="0.25">
      <c r="B141" s="25"/>
      <c r="C141" s="25"/>
      <c r="D141" s="25"/>
      <c r="E141" s="25"/>
      <c r="F141" s="25"/>
    </row>
    <row r="142" spans="1:22" x14ac:dyDescent="0.25">
      <c r="B142" s="25"/>
      <c r="C142" s="25"/>
      <c r="D142" s="25"/>
      <c r="E142" s="25"/>
      <c r="F142" s="25"/>
    </row>
    <row r="143" spans="1:22" x14ac:dyDescent="0.25">
      <c r="B143" s="25"/>
      <c r="C143" s="25"/>
      <c r="D143" s="25"/>
      <c r="E143" s="25"/>
      <c r="F143" s="25"/>
    </row>
    <row r="144" spans="1:22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8">
    <mergeCell ref="C1:K1"/>
    <mergeCell ref="G6:J6"/>
    <mergeCell ref="K6:N6"/>
    <mergeCell ref="S6:V6"/>
    <mergeCell ref="O6:R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R99"/>
  <sheetViews>
    <sheetView tabSelected="1" topLeftCell="F85" zoomScale="110" zoomScaleNormal="110" workbookViewId="0">
      <selection activeCell="S85" sqref="S85"/>
    </sheetView>
  </sheetViews>
  <sheetFormatPr defaultRowHeight="15" x14ac:dyDescent="0.25"/>
  <cols>
    <col min="1" max="1" width="92.5703125" customWidth="1"/>
    <col min="3" max="3" width="13" style="117" customWidth="1"/>
    <col min="4" max="4" width="14.140625" style="117" customWidth="1"/>
    <col min="5" max="5" width="15.85546875" style="117" customWidth="1"/>
    <col min="6" max="6" width="14" style="117" customWidth="1"/>
    <col min="7" max="8" width="13" style="193" customWidth="1"/>
    <col min="9" max="9" width="12.140625" style="193" customWidth="1"/>
    <col min="10" max="10" width="14" style="193" customWidth="1"/>
    <col min="11" max="11" width="11.28515625" style="193" customWidth="1"/>
    <col min="12" max="12" width="11.42578125" style="193" customWidth="1"/>
    <col min="13" max="13" width="11.140625" style="193" customWidth="1"/>
    <col min="14" max="14" width="12.7109375" style="193" bestFit="1" customWidth="1"/>
    <col min="15" max="15" width="12.7109375" bestFit="1" customWidth="1"/>
    <col min="18" max="18" width="12.7109375" bestFit="1" customWidth="1"/>
    <col min="248" max="248" width="92.5703125" customWidth="1"/>
    <col min="250" max="250" width="13" customWidth="1"/>
    <col min="251" max="251" width="14.140625" customWidth="1"/>
    <col min="252" max="252" width="15.85546875" customWidth="1"/>
    <col min="253" max="253" width="14" customWidth="1"/>
    <col min="504" max="504" width="92.5703125" customWidth="1"/>
    <col min="506" max="506" width="13" customWidth="1"/>
    <col min="507" max="507" width="14.140625" customWidth="1"/>
    <col min="508" max="508" width="15.85546875" customWidth="1"/>
    <col min="509" max="509" width="14" customWidth="1"/>
    <col min="760" max="760" width="92.5703125" customWidth="1"/>
    <col min="762" max="762" width="13" customWidth="1"/>
    <col min="763" max="763" width="14.140625" customWidth="1"/>
    <col min="764" max="764" width="15.85546875" customWidth="1"/>
    <col min="765" max="765" width="14" customWidth="1"/>
    <col min="1016" max="1016" width="92.5703125" customWidth="1"/>
    <col min="1018" max="1018" width="13" customWidth="1"/>
    <col min="1019" max="1019" width="14.140625" customWidth="1"/>
    <col min="1020" max="1020" width="15.85546875" customWidth="1"/>
    <col min="1021" max="1021" width="14" customWidth="1"/>
    <col min="1272" max="1272" width="92.5703125" customWidth="1"/>
    <col min="1274" max="1274" width="13" customWidth="1"/>
    <col min="1275" max="1275" width="14.140625" customWidth="1"/>
    <col min="1276" max="1276" width="15.85546875" customWidth="1"/>
    <col min="1277" max="1277" width="14" customWidth="1"/>
    <col min="1528" max="1528" width="92.5703125" customWidth="1"/>
    <col min="1530" max="1530" width="13" customWidth="1"/>
    <col min="1531" max="1531" width="14.140625" customWidth="1"/>
    <col min="1532" max="1532" width="15.85546875" customWidth="1"/>
    <col min="1533" max="1533" width="14" customWidth="1"/>
    <col min="1784" max="1784" width="92.5703125" customWidth="1"/>
    <col min="1786" max="1786" width="13" customWidth="1"/>
    <col min="1787" max="1787" width="14.140625" customWidth="1"/>
    <col min="1788" max="1788" width="15.85546875" customWidth="1"/>
    <col min="1789" max="1789" width="14" customWidth="1"/>
    <col min="2040" max="2040" width="92.5703125" customWidth="1"/>
    <col min="2042" max="2042" width="13" customWidth="1"/>
    <col min="2043" max="2043" width="14.140625" customWidth="1"/>
    <col min="2044" max="2044" width="15.85546875" customWidth="1"/>
    <col min="2045" max="2045" width="14" customWidth="1"/>
    <col min="2296" max="2296" width="92.5703125" customWidth="1"/>
    <col min="2298" max="2298" width="13" customWidth="1"/>
    <col min="2299" max="2299" width="14.140625" customWidth="1"/>
    <col min="2300" max="2300" width="15.85546875" customWidth="1"/>
    <col min="2301" max="2301" width="14" customWidth="1"/>
    <col min="2552" max="2552" width="92.5703125" customWidth="1"/>
    <col min="2554" max="2554" width="13" customWidth="1"/>
    <col min="2555" max="2555" width="14.140625" customWidth="1"/>
    <col min="2556" max="2556" width="15.85546875" customWidth="1"/>
    <col min="2557" max="2557" width="14" customWidth="1"/>
    <col min="2808" max="2808" width="92.5703125" customWidth="1"/>
    <col min="2810" max="2810" width="13" customWidth="1"/>
    <col min="2811" max="2811" width="14.140625" customWidth="1"/>
    <col min="2812" max="2812" width="15.85546875" customWidth="1"/>
    <col min="2813" max="2813" width="14" customWidth="1"/>
    <col min="3064" max="3064" width="92.5703125" customWidth="1"/>
    <col min="3066" max="3066" width="13" customWidth="1"/>
    <col min="3067" max="3067" width="14.140625" customWidth="1"/>
    <col min="3068" max="3068" width="15.85546875" customWidth="1"/>
    <col min="3069" max="3069" width="14" customWidth="1"/>
    <col min="3320" max="3320" width="92.5703125" customWidth="1"/>
    <col min="3322" max="3322" width="13" customWidth="1"/>
    <col min="3323" max="3323" width="14.140625" customWidth="1"/>
    <col min="3324" max="3324" width="15.85546875" customWidth="1"/>
    <col min="3325" max="3325" width="14" customWidth="1"/>
    <col min="3576" max="3576" width="92.5703125" customWidth="1"/>
    <col min="3578" max="3578" width="13" customWidth="1"/>
    <col min="3579" max="3579" width="14.140625" customWidth="1"/>
    <col min="3580" max="3580" width="15.85546875" customWidth="1"/>
    <col min="3581" max="3581" width="14" customWidth="1"/>
    <col min="3832" max="3832" width="92.5703125" customWidth="1"/>
    <col min="3834" max="3834" width="13" customWidth="1"/>
    <col min="3835" max="3835" width="14.140625" customWidth="1"/>
    <col min="3836" max="3836" width="15.85546875" customWidth="1"/>
    <col min="3837" max="3837" width="14" customWidth="1"/>
    <col min="4088" max="4088" width="92.5703125" customWidth="1"/>
    <col min="4090" max="4090" width="13" customWidth="1"/>
    <col min="4091" max="4091" width="14.140625" customWidth="1"/>
    <col min="4092" max="4092" width="15.85546875" customWidth="1"/>
    <col min="4093" max="4093" width="14" customWidth="1"/>
    <col min="4344" max="4344" width="92.5703125" customWidth="1"/>
    <col min="4346" max="4346" width="13" customWidth="1"/>
    <col min="4347" max="4347" width="14.140625" customWidth="1"/>
    <col min="4348" max="4348" width="15.85546875" customWidth="1"/>
    <col min="4349" max="4349" width="14" customWidth="1"/>
    <col min="4600" max="4600" width="92.5703125" customWidth="1"/>
    <col min="4602" max="4602" width="13" customWidth="1"/>
    <col min="4603" max="4603" width="14.140625" customWidth="1"/>
    <col min="4604" max="4604" width="15.85546875" customWidth="1"/>
    <col min="4605" max="4605" width="14" customWidth="1"/>
    <col min="4856" max="4856" width="92.5703125" customWidth="1"/>
    <col min="4858" max="4858" width="13" customWidth="1"/>
    <col min="4859" max="4859" width="14.140625" customWidth="1"/>
    <col min="4860" max="4860" width="15.85546875" customWidth="1"/>
    <col min="4861" max="4861" width="14" customWidth="1"/>
    <col min="5112" max="5112" width="92.5703125" customWidth="1"/>
    <col min="5114" max="5114" width="13" customWidth="1"/>
    <col min="5115" max="5115" width="14.140625" customWidth="1"/>
    <col min="5116" max="5116" width="15.85546875" customWidth="1"/>
    <col min="5117" max="5117" width="14" customWidth="1"/>
    <col min="5368" max="5368" width="92.5703125" customWidth="1"/>
    <col min="5370" max="5370" width="13" customWidth="1"/>
    <col min="5371" max="5371" width="14.140625" customWidth="1"/>
    <col min="5372" max="5372" width="15.85546875" customWidth="1"/>
    <col min="5373" max="5373" width="14" customWidth="1"/>
    <col min="5624" max="5624" width="92.5703125" customWidth="1"/>
    <col min="5626" max="5626" width="13" customWidth="1"/>
    <col min="5627" max="5627" width="14.140625" customWidth="1"/>
    <col min="5628" max="5628" width="15.85546875" customWidth="1"/>
    <col min="5629" max="5629" width="14" customWidth="1"/>
    <col min="5880" max="5880" width="92.5703125" customWidth="1"/>
    <col min="5882" max="5882" width="13" customWidth="1"/>
    <col min="5883" max="5883" width="14.140625" customWidth="1"/>
    <col min="5884" max="5884" width="15.85546875" customWidth="1"/>
    <col min="5885" max="5885" width="14" customWidth="1"/>
    <col min="6136" max="6136" width="92.5703125" customWidth="1"/>
    <col min="6138" max="6138" width="13" customWidth="1"/>
    <col min="6139" max="6139" width="14.140625" customWidth="1"/>
    <col min="6140" max="6140" width="15.85546875" customWidth="1"/>
    <col min="6141" max="6141" width="14" customWidth="1"/>
    <col min="6392" max="6392" width="92.5703125" customWidth="1"/>
    <col min="6394" max="6394" width="13" customWidth="1"/>
    <col min="6395" max="6395" width="14.140625" customWidth="1"/>
    <col min="6396" max="6396" width="15.85546875" customWidth="1"/>
    <col min="6397" max="6397" width="14" customWidth="1"/>
    <col min="6648" max="6648" width="92.5703125" customWidth="1"/>
    <col min="6650" max="6650" width="13" customWidth="1"/>
    <col min="6651" max="6651" width="14.140625" customWidth="1"/>
    <col min="6652" max="6652" width="15.85546875" customWidth="1"/>
    <col min="6653" max="6653" width="14" customWidth="1"/>
    <col min="6904" max="6904" width="92.5703125" customWidth="1"/>
    <col min="6906" max="6906" width="13" customWidth="1"/>
    <col min="6907" max="6907" width="14.140625" customWidth="1"/>
    <col min="6908" max="6908" width="15.85546875" customWidth="1"/>
    <col min="6909" max="6909" width="14" customWidth="1"/>
    <col min="7160" max="7160" width="92.5703125" customWidth="1"/>
    <col min="7162" max="7162" width="13" customWidth="1"/>
    <col min="7163" max="7163" width="14.140625" customWidth="1"/>
    <col min="7164" max="7164" width="15.85546875" customWidth="1"/>
    <col min="7165" max="7165" width="14" customWidth="1"/>
    <col min="7416" max="7416" width="92.5703125" customWidth="1"/>
    <col min="7418" max="7418" width="13" customWidth="1"/>
    <col min="7419" max="7419" width="14.140625" customWidth="1"/>
    <col min="7420" max="7420" width="15.85546875" customWidth="1"/>
    <col min="7421" max="7421" width="14" customWidth="1"/>
    <col min="7672" max="7672" width="92.5703125" customWidth="1"/>
    <col min="7674" max="7674" width="13" customWidth="1"/>
    <col min="7675" max="7675" width="14.140625" customWidth="1"/>
    <col min="7676" max="7676" width="15.85546875" customWidth="1"/>
    <col min="7677" max="7677" width="14" customWidth="1"/>
    <col min="7928" max="7928" width="92.5703125" customWidth="1"/>
    <col min="7930" max="7930" width="13" customWidth="1"/>
    <col min="7931" max="7931" width="14.140625" customWidth="1"/>
    <col min="7932" max="7932" width="15.85546875" customWidth="1"/>
    <col min="7933" max="7933" width="14" customWidth="1"/>
    <col min="8184" max="8184" width="92.5703125" customWidth="1"/>
    <col min="8186" max="8186" width="13" customWidth="1"/>
    <col min="8187" max="8187" width="14.140625" customWidth="1"/>
    <col min="8188" max="8188" width="15.85546875" customWidth="1"/>
    <col min="8189" max="8189" width="14" customWidth="1"/>
    <col min="8440" max="8440" width="92.5703125" customWidth="1"/>
    <col min="8442" max="8442" width="13" customWidth="1"/>
    <col min="8443" max="8443" width="14.140625" customWidth="1"/>
    <col min="8444" max="8444" width="15.85546875" customWidth="1"/>
    <col min="8445" max="8445" width="14" customWidth="1"/>
    <col min="8696" max="8696" width="92.5703125" customWidth="1"/>
    <col min="8698" max="8698" width="13" customWidth="1"/>
    <col min="8699" max="8699" width="14.140625" customWidth="1"/>
    <col min="8700" max="8700" width="15.85546875" customWidth="1"/>
    <col min="8701" max="8701" width="14" customWidth="1"/>
    <col min="8952" max="8952" width="92.5703125" customWidth="1"/>
    <col min="8954" max="8954" width="13" customWidth="1"/>
    <col min="8955" max="8955" width="14.140625" customWidth="1"/>
    <col min="8956" max="8956" width="15.85546875" customWidth="1"/>
    <col min="8957" max="8957" width="14" customWidth="1"/>
    <col min="9208" max="9208" width="92.5703125" customWidth="1"/>
    <col min="9210" max="9210" width="13" customWidth="1"/>
    <col min="9211" max="9211" width="14.140625" customWidth="1"/>
    <col min="9212" max="9212" width="15.85546875" customWidth="1"/>
    <col min="9213" max="9213" width="14" customWidth="1"/>
    <col min="9464" max="9464" width="92.5703125" customWidth="1"/>
    <col min="9466" max="9466" width="13" customWidth="1"/>
    <col min="9467" max="9467" width="14.140625" customWidth="1"/>
    <col min="9468" max="9468" width="15.85546875" customWidth="1"/>
    <col min="9469" max="9469" width="14" customWidth="1"/>
    <col min="9720" max="9720" width="92.5703125" customWidth="1"/>
    <col min="9722" max="9722" width="13" customWidth="1"/>
    <col min="9723" max="9723" width="14.140625" customWidth="1"/>
    <col min="9724" max="9724" width="15.85546875" customWidth="1"/>
    <col min="9725" max="9725" width="14" customWidth="1"/>
    <col min="9976" max="9976" width="92.5703125" customWidth="1"/>
    <col min="9978" max="9978" width="13" customWidth="1"/>
    <col min="9979" max="9979" width="14.140625" customWidth="1"/>
    <col min="9980" max="9980" width="15.85546875" customWidth="1"/>
    <col min="9981" max="9981" width="14" customWidth="1"/>
    <col min="10232" max="10232" width="92.5703125" customWidth="1"/>
    <col min="10234" max="10234" width="13" customWidth="1"/>
    <col min="10235" max="10235" width="14.140625" customWidth="1"/>
    <col min="10236" max="10236" width="15.85546875" customWidth="1"/>
    <col min="10237" max="10237" width="14" customWidth="1"/>
    <col min="10488" max="10488" width="92.5703125" customWidth="1"/>
    <col min="10490" max="10490" width="13" customWidth="1"/>
    <col min="10491" max="10491" width="14.140625" customWidth="1"/>
    <col min="10492" max="10492" width="15.85546875" customWidth="1"/>
    <col min="10493" max="10493" width="14" customWidth="1"/>
    <col min="10744" max="10744" width="92.5703125" customWidth="1"/>
    <col min="10746" max="10746" width="13" customWidth="1"/>
    <col min="10747" max="10747" width="14.140625" customWidth="1"/>
    <col min="10748" max="10748" width="15.85546875" customWidth="1"/>
    <col min="10749" max="10749" width="14" customWidth="1"/>
    <col min="11000" max="11000" width="92.5703125" customWidth="1"/>
    <col min="11002" max="11002" width="13" customWidth="1"/>
    <col min="11003" max="11003" width="14.140625" customWidth="1"/>
    <col min="11004" max="11004" width="15.85546875" customWidth="1"/>
    <col min="11005" max="11005" width="14" customWidth="1"/>
    <col min="11256" max="11256" width="92.5703125" customWidth="1"/>
    <col min="11258" max="11258" width="13" customWidth="1"/>
    <col min="11259" max="11259" width="14.140625" customWidth="1"/>
    <col min="11260" max="11260" width="15.85546875" customWidth="1"/>
    <col min="11261" max="11261" width="14" customWidth="1"/>
    <col min="11512" max="11512" width="92.5703125" customWidth="1"/>
    <col min="11514" max="11514" width="13" customWidth="1"/>
    <col min="11515" max="11515" width="14.140625" customWidth="1"/>
    <col min="11516" max="11516" width="15.85546875" customWidth="1"/>
    <col min="11517" max="11517" width="14" customWidth="1"/>
    <col min="11768" max="11768" width="92.5703125" customWidth="1"/>
    <col min="11770" max="11770" width="13" customWidth="1"/>
    <col min="11771" max="11771" width="14.140625" customWidth="1"/>
    <col min="11772" max="11772" width="15.85546875" customWidth="1"/>
    <col min="11773" max="11773" width="14" customWidth="1"/>
    <col min="12024" max="12024" width="92.5703125" customWidth="1"/>
    <col min="12026" max="12026" width="13" customWidth="1"/>
    <col min="12027" max="12027" width="14.140625" customWidth="1"/>
    <col min="12028" max="12028" width="15.85546875" customWidth="1"/>
    <col min="12029" max="12029" width="14" customWidth="1"/>
    <col min="12280" max="12280" width="92.5703125" customWidth="1"/>
    <col min="12282" max="12282" width="13" customWidth="1"/>
    <col min="12283" max="12283" width="14.140625" customWidth="1"/>
    <col min="12284" max="12284" width="15.85546875" customWidth="1"/>
    <col min="12285" max="12285" width="14" customWidth="1"/>
    <col min="12536" max="12536" width="92.5703125" customWidth="1"/>
    <col min="12538" max="12538" width="13" customWidth="1"/>
    <col min="12539" max="12539" width="14.140625" customWidth="1"/>
    <col min="12540" max="12540" width="15.85546875" customWidth="1"/>
    <col min="12541" max="12541" width="14" customWidth="1"/>
    <col min="12792" max="12792" width="92.5703125" customWidth="1"/>
    <col min="12794" max="12794" width="13" customWidth="1"/>
    <col min="12795" max="12795" width="14.140625" customWidth="1"/>
    <col min="12796" max="12796" width="15.85546875" customWidth="1"/>
    <col min="12797" max="12797" width="14" customWidth="1"/>
    <col min="13048" max="13048" width="92.5703125" customWidth="1"/>
    <col min="13050" max="13050" width="13" customWidth="1"/>
    <col min="13051" max="13051" width="14.140625" customWidth="1"/>
    <col min="13052" max="13052" width="15.85546875" customWidth="1"/>
    <col min="13053" max="13053" width="14" customWidth="1"/>
    <col min="13304" max="13304" width="92.5703125" customWidth="1"/>
    <col min="13306" max="13306" width="13" customWidth="1"/>
    <col min="13307" max="13307" width="14.140625" customWidth="1"/>
    <col min="13308" max="13308" width="15.85546875" customWidth="1"/>
    <col min="13309" max="13309" width="14" customWidth="1"/>
    <col min="13560" max="13560" width="92.5703125" customWidth="1"/>
    <col min="13562" max="13562" width="13" customWidth="1"/>
    <col min="13563" max="13563" width="14.140625" customWidth="1"/>
    <col min="13564" max="13564" width="15.85546875" customWidth="1"/>
    <col min="13565" max="13565" width="14" customWidth="1"/>
    <col min="13816" max="13816" width="92.5703125" customWidth="1"/>
    <col min="13818" max="13818" width="13" customWidth="1"/>
    <col min="13819" max="13819" width="14.140625" customWidth="1"/>
    <col min="13820" max="13820" width="15.85546875" customWidth="1"/>
    <col min="13821" max="13821" width="14" customWidth="1"/>
    <col min="14072" max="14072" width="92.5703125" customWidth="1"/>
    <col min="14074" max="14074" width="13" customWidth="1"/>
    <col min="14075" max="14075" width="14.140625" customWidth="1"/>
    <col min="14076" max="14076" width="15.85546875" customWidth="1"/>
    <col min="14077" max="14077" width="14" customWidth="1"/>
    <col min="14328" max="14328" width="92.5703125" customWidth="1"/>
    <col min="14330" max="14330" width="13" customWidth="1"/>
    <col min="14331" max="14331" width="14.140625" customWidth="1"/>
    <col min="14332" max="14332" width="15.85546875" customWidth="1"/>
    <col min="14333" max="14333" width="14" customWidth="1"/>
    <col min="14584" max="14584" width="92.5703125" customWidth="1"/>
    <col min="14586" max="14586" width="13" customWidth="1"/>
    <col min="14587" max="14587" width="14.140625" customWidth="1"/>
    <col min="14588" max="14588" width="15.85546875" customWidth="1"/>
    <col min="14589" max="14589" width="14" customWidth="1"/>
    <col min="14840" max="14840" width="92.5703125" customWidth="1"/>
    <col min="14842" max="14842" width="13" customWidth="1"/>
    <col min="14843" max="14843" width="14.140625" customWidth="1"/>
    <col min="14844" max="14844" width="15.85546875" customWidth="1"/>
    <col min="14845" max="14845" width="14" customWidth="1"/>
    <col min="15096" max="15096" width="92.5703125" customWidth="1"/>
    <col min="15098" max="15098" width="13" customWidth="1"/>
    <col min="15099" max="15099" width="14.140625" customWidth="1"/>
    <col min="15100" max="15100" width="15.85546875" customWidth="1"/>
    <col min="15101" max="15101" width="14" customWidth="1"/>
    <col min="15352" max="15352" width="92.5703125" customWidth="1"/>
    <col min="15354" max="15354" width="13" customWidth="1"/>
    <col min="15355" max="15355" width="14.140625" customWidth="1"/>
    <col min="15356" max="15356" width="15.85546875" customWidth="1"/>
    <col min="15357" max="15357" width="14" customWidth="1"/>
    <col min="15608" max="15608" width="92.5703125" customWidth="1"/>
    <col min="15610" max="15610" width="13" customWidth="1"/>
    <col min="15611" max="15611" width="14.140625" customWidth="1"/>
    <col min="15612" max="15612" width="15.85546875" customWidth="1"/>
    <col min="15613" max="15613" width="14" customWidth="1"/>
    <col min="15864" max="15864" width="92.5703125" customWidth="1"/>
    <col min="15866" max="15866" width="13" customWidth="1"/>
    <col min="15867" max="15867" width="14.140625" customWidth="1"/>
    <col min="15868" max="15868" width="15.85546875" customWidth="1"/>
    <col min="15869" max="15869" width="14" customWidth="1"/>
    <col min="16120" max="16120" width="92.5703125" customWidth="1"/>
    <col min="16122" max="16122" width="13" customWidth="1"/>
    <col min="16123" max="16123" width="14.140625" customWidth="1"/>
    <col min="16124" max="16124" width="15.85546875" customWidth="1"/>
    <col min="16125" max="16125" width="14" customWidth="1"/>
  </cols>
  <sheetData>
    <row r="1" spans="1:18" x14ac:dyDescent="0.25">
      <c r="B1" s="251" t="s">
        <v>707</v>
      </c>
      <c r="C1" s="251"/>
      <c r="D1" s="251"/>
      <c r="E1" s="251"/>
      <c r="F1" s="251"/>
      <c r="G1" s="251"/>
      <c r="H1" s="251"/>
      <c r="I1" s="251"/>
      <c r="J1" s="251"/>
    </row>
    <row r="3" spans="1:18" ht="24" customHeight="1" x14ac:dyDescent="0.25">
      <c r="A3" s="247" t="s">
        <v>676</v>
      </c>
      <c r="B3" s="252"/>
      <c r="C3" s="252"/>
      <c r="D3" s="252"/>
      <c r="E3" s="252"/>
      <c r="F3" s="249"/>
    </row>
    <row r="4" spans="1:18" ht="24" customHeight="1" x14ac:dyDescent="0.25">
      <c r="A4" s="250" t="s">
        <v>665</v>
      </c>
      <c r="B4" s="248"/>
      <c r="C4" s="248"/>
      <c r="D4" s="248"/>
      <c r="E4" s="248"/>
      <c r="F4" s="249"/>
      <c r="H4" s="208"/>
    </row>
    <row r="5" spans="1:18" ht="18" x14ac:dyDescent="0.25">
      <c r="A5" s="97"/>
    </row>
    <row r="6" spans="1:18" x14ac:dyDescent="0.25">
      <c r="A6" s="86" t="s">
        <v>648</v>
      </c>
      <c r="C6" s="253" t="s">
        <v>649</v>
      </c>
      <c r="D6" s="253"/>
      <c r="E6" s="253"/>
      <c r="F6" s="254"/>
      <c r="G6" s="243" t="s">
        <v>720</v>
      </c>
      <c r="H6" s="244"/>
      <c r="I6" s="244"/>
      <c r="J6" s="255"/>
      <c r="K6" s="243" t="s">
        <v>721</v>
      </c>
      <c r="L6" s="244"/>
      <c r="M6" s="244"/>
      <c r="N6" s="244"/>
      <c r="O6" s="243" t="s">
        <v>722</v>
      </c>
      <c r="P6" s="244"/>
      <c r="Q6" s="244"/>
      <c r="R6" s="244"/>
    </row>
    <row r="7" spans="1:18" ht="60" x14ac:dyDescent="0.3">
      <c r="A7" s="2" t="s">
        <v>81</v>
      </c>
      <c r="B7" s="3" t="s">
        <v>33</v>
      </c>
      <c r="C7" s="203" t="s">
        <v>583</v>
      </c>
      <c r="D7" s="203" t="s">
        <v>584</v>
      </c>
      <c r="E7" s="203" t="s">
        <v>40</v>
      </c>
      <c r="F7" s="224" t="s">
        <v>24</v>
      </c>
      <c r="G7" s="194" t="s">
        <v>583</v>
      </c>
      <c r="H7" s="195" t="s">
        <v>584</v>
      </c>
      <c r="I7" s="195" t="s">
        <v>40</v>
      </c>
      <c r="J7" s="231" t="s">
        <v>24</v>
      </c>
      <c r="K7" s="194" t="s">
        <v>583</v>
      </c>
      <c r="L7" s="195" t="s">
        <v>584</v>
      </c>
      <c r="M7" s="195" t="s">
        <v>40</v>
      </c>
      <c r="N7" s="196" t="s">
        <v>24</v>
      </c>
      <c r="O7" s="194" t="s">
        <v>583</v>
      </c>
      <c r="P7" s="195" t="s">
        <v>584</v>
      </c>
      <c r="Q7" s="195" t="s">
        <v>40</v>
      </c>
      <c r="R7" s="196" t="s">
        <v>24</v>
      </c>
    </row>
    <row r="8" spans="1:18" ht="15" customHeight="1" x14ac:dyDescent="0.25">
      <c r="A8" s="30" t="s">
        <v>261</v>
      </c>
      <c r="B8" s="6" t="s">
        <v>262</v>
      </c>
      <c r="C8" s="113">
        <v>7090318</v>
      </c>
      <c r="D8" s="113">
        <v>0</v>
      </c>
      <c r="E8" s="113">
        <v>0</v>
      </c>
      <c r="F8" s="225">
        <f>SUM(C8:E8)</f>
        <v>7090318</v>
      </c>
      <c r="G8" s="217">
        <v>7090318</v>
      </c>
      <c r="H8" s="106">
        <v>0</v>
      </c>
      <c r="I8" s="106">
        <v>0</v>
      </c>
      <c r="J8" s="232">
        <f>SUM(G8:I8)</f>
        <v>7090318</v>
      </c>
      <c r="K8" s="217">
        <v>7090318</v>
      </c>
      <c r="L8" s="106">
        <v>0</v>
      </c>
      <c r="M8" s="106">
        <v>0</v>
      </c>
      <c r="N8" s="106">
        <f>SUM(K8:M8)</f>
        <v>7090318</v>
      </c>
      <c r="O8" s="217">
        <v>7221323</v>
      </c>
      <c r="P8" s="106">
        <v>0</v>
      </c>
      <c r="Q8" s="106">
        <v>0</v>
      </c>
      <c r="R8" s="106">
        <f>SUM(O8:Q8)</f>
        <v>7221323</v>
      </c>
    </row>
    <row r="9" spans="1:18" ht="15" customHeight="1" x14ac:dyDescent="0.25">
      <c r="A9" s="5" t="s">
        <v>263</v>
      </c>
      <c r="B9" s="6" t="s">
        <v>264</v>
      </c>
      <c r="C9" s="113">
        <v>0</v>
      </c>
      <c r="D9" s="113">
        <v>0</v>
      </c>
      <c r="E9" s="113">
        <v>0</v>
      </c>
      <c r="F9" s="225">
        <f t="shared" ref="F9:F73" si="0">SUM(C9:E9)</f>
        <v>0</v>
      </c>
      <c r="G9" s="217">
        <v>0</v>
      </c>
      <c r="H9" s="106">
        <v>0</v>
      </c>
      <c r="I9" s="106">
        <v>0</v>
      </c>
      <c r="J9" s="232">
        <f t="shared" ref="J9:J43" si="1">SUM(G9:I9)</f>
        <v>0</v>
      </c>
      <c r="K9" s="217">
        <v>0</v>
      </c>
      <c r="L9" s="106">
        <v>0</v>
      </c>
      <c r="M9" s="106">
        <v>0</v>
      </c>
      <c r="N9" s="106">
        <f t="shared" ref="N9:N43" si="2">SUM(K9:M9)</f>
        <v>0</v>
      </c>
      <c r="O9" s="217">
        <v>0</v>
      </c>
      <c r="P9" s="106">
        <v>0</v>
      </c>
      <c r="Q9" s="106">
        <v>0</v>
      </c>
      <c r="R9" s="106">
        <f t="shared" ref="R9:R43" si="3">SUM(O9:Q9)</f>
        <v>0</v>
      </c>
    </row>
    <row r="10" spans="1:18" ht="15" customHeight="1" x14ac:dyDescent="0.25">
      <c r="A10" s="5" t="s">
        <v>265</v>
      </c>
      <c r="B10" s="6" t="s">
        <v>266</v>
      </c>
      <c r="C10" s="113">
        <v>4086000</v>
      </c>
      <c r="D10" s="113">
        <v>0</v>
      </c>
      <c r="E10" s="113">
        <v>0</v>
      </c>
      <c r="F10" s="225">
        <f t="shared" si="0"/>
        <v>4086000</v>
      </c>
      <c r="G10" s="217">
        <v>4146585</v>
      </c>
      <c r="H10" s="106">
        <v>0</v>
      </c>
      <c r="I10" s="106">
        <v>0</v>
      </c>
      <c r="J10" s="232">
        <f t="shared" si="1"/>
        <v>4146585</v>
      </c>
      <c r="K10" s="217">
        <v>5436650</v>
      </c>
      <c r="L10" s="106">
        <v>0</v>
      </c>
      <c r="M10" s="106">
        <v>0</v>
      </c>
      <c r="N10" s="106">
        <f t="shared" si="2"/>
        <v>5436650</v>
      </c>
      <c r="O10" s="217">
        <v>5328556</v>
      </c>
      <c r="P10" s="106">
        <v>0</v>
      </c>
      <c r="Q10" s="106">
        <v>0</v>
      </c>
      <c r="R10" s="106">
        <f t="shared" si="3"/>
        <v>5328556</v>
      </c>
    </row>
    <row r="11" spans="1:18" ht="15" customHeight="1" x14ac:dyDescent="0.25">
      <c r="A11" s="5" t="s">
        <v>267</v>
      </c>
      <c r="B11" s="6" t="s">
        <v>268</v>
      </c>
      <c r="C11" s="113">
        <v>1800000</v>
      </c>
      <c r="D11" s="113">
        <v>0</v>
      </c>
      <c r="E11" s="113">
        <v>0</v>
      </c>
      <c r="F11" s="225">
        <f t="shared" si="0"/>
        <v>1800000</v>
      </c>
      <c r="G11" s="217">
        <v>1800000</v>
      </c>
      <c r="H11" s="106">
        <v>0</v>
      </c>
      <c r="I11" s="106">
        <v>0</v>
      </c>
      <c r="J11" s="232">
        <f t="shared" si="1"/>
        <v>1800000</v>
      </c>
      <c r="K11" s="217">
        <v>1800000</v>
      </c>
      <c r="L11" s="106">
        <v>0</v>
      </c>
      <c r="M11" s="106">
        <v>0</v>
      </c>
      <c r="N11" s="106">
        <f t="shared" si="2"/>
        <v>1800000</v>
      </c>
      <c r="O11" s="217">
        <v>1800000</v>
      </c>
      <c r="P11" s="106">
        <v>0</v>
      </c>
      <c r="Q11" s="106">
        <v>0</v>
      </c>
      <c r="R11" s="106">
        <f t="shared" si="3"/>
        <v>1800000</v>
      </c>
    </row>
    <row r="12" spans="1:18" ht="15" customHeight="1" x14ac:dyDescent="0.25">
      <c r="A12" s="5" t="s">
        <v>269</v>
      </c>
      <c r="B12" s="6" t="s">
        <v>270</v>
      </c>
      <c r="C12" s="113">
        <v>0</v>
      </c>
      <c r="D12" s="113">
        <v>0</v>
      </c>
      <c r="E12" s="113">
        <v>0</v>
      </c>
      <c r="F12" s="225">
        <f t="shared" si="0"/>
        <v>0</v>
      </c>
      <c r="G12" s="217">
        <v>0</v>
      </c>
      <c r="H12" s="106">
        <v>0</v>
      </c>
      <c r="I12" s="106">
        <v>0</v>
      </c>
      <c r="J12" s="232">
        <f t="shared" si="1"/>
        <v>0</v>
      </c>
      <c r="K12" s="217">
        <v>0</v>
      </c>
      <c r="L12" s="106">
        <v>0</v>
      </c>
      <c r="M12" s="106">
        <v>0</v>
      </c>
      <c r="N12" s="106">
        <f t="shared" si="2"/>
        <v>0</v>
      </c>
      <c r="O12" s="217">
        <v>0</v>
      </c>
      <c r="P12" s="106">
        <v>0</v>
      </c>
      <c r="Q12" s="106">
        <v>0</v>
      </c>
      <c r="R12" s="106">
        <f t="shared" si="3"/>
        <v>0</v>
      </c>
    </row>
    <row r="13" spans="1:18" ht="15" customHeight="1" x14ac:dyDescent="0.25">
      <c r="A13" s="5" t="s">
        <v>662</v>
      </c>
      <c r="B13" s="6" t="s">
        <v>271</v>
      </c>
      <c r="C13" s="113">
        <v>0</v>
      </c>
      <c r="D13" s="113">
        <v>0</v>
      </c>
      <c r="E13" s="113">
        <v>0</v>
      </c>
      <c r="F13" s="225">
        <f t="shared" si="0"/>
        <v>0</v>
      </c>
      <c r="G13" s="217">
        <v>0</v>
      </c>
      <c r="H13" s="106">
        <v>0</v>
      </c>
      <c r="I13" s="106">
        <v>0</v>
      </c>
      <c r="J13" s="232">
        <f t="shared" si="1"/>
        <v>0</v>
      </c>
      <c r="K13" s="217">
        <v>0</v>
      </c>
      <c r="L13" s="106">
        <v>0</v>
      </c>
      <c r="M13" s="106">
        <v>0</v>
      </c>
      <c r="N13" s="106">
        <f t="shared" si="2"/>
        <v>0</v>
      </c>
      <c r="O13" s="217">
        <v>0</v>
      </c>
      <c r="P13" s="106">
        <v>0</v>
      </c>
      <c r="Q13" s="106">
        <v>0</v>
      </c>
      <c r="R13" s="106">
        <f t="shared" si="3"/>
        <v>0</v>
      </c>
    </row>
    <row r="14" spans="1:18" s="87" customFormat="1" ht="15" customHeight="1" x14ac:dyDescent="0.25">
      <c r="A14" s="7" t="s">
        <v>512</v>
      </c>
      <c r="B14" s="8" t="s">
        <v>272</v>
      </c>
      <c r="C14" s="88">
        <f>SUM(C8:C13)</f>
        <v>12976318</v>
      </c>
      <c r="D14" s="88">
        <f t="shared" ref="D14:E14" si="4">SUM(D8:D13)</f>
        <v>0</v>
      </c>
      <c r="E14" s="88">
        <f t="shared" si="4"/>
        <v>0</v>
      </c>
      <c r="F14" s="226">
        <f t="shared" si="0"/>
        <v>12976318</v>
      </c>
      <c r="G14" s="218">
        <f>SUM(G8:G13)</f>
        <v>13036903</v>
      </c>
      <c r="H14" s="120">
        <f t="shared" ref="H14:I14" si="5">SUM(H8:H13)</f>
        <v>0</v>
      </c>
      <c r="I14" s="120">
        <f t="shared" si="5"/>
        <v>0</v>
      </c>
      <c r="J14" s="233">
        <f t="shared" si="1"/>
        <v>13036903</v>
      </c>
      <c r="K14" s="218">
        <f>SUM(K8:K13)</f>
        <v>14326968</v>
      </c>
      <c r="L14" s="120">
        <f t="shared" ref="L14:M14" si="6">SUM(L8:L13)</f>
        <v>0</v>
      </c>
      <c r="M14" s="120">
        <f t="shared" si="6"/>
        <v>0</v>
      </c>
      <c r="N14" s="120">
        <f t="shared" si="2"/>
        <v>14326968</v>
      </c>
      <c r="O14" s="218">
        <v>14349879</v>
      </c>
      <c r="P14" s="120">
        <f t="shared" ref="P14:Q14" si="7">SUM(P8:P13)</f>
        <v>0</v>
      </c>
      <c r="Q14" s="120">
        <f t="shared" si="7"/>
        <v>0</v>
      </c>
      <c r="R14" s="120">
        <f t="shared" si="3"/>
        <v>14349879</v>
      </c>
    </row>
    <row r="15" spans="1:18" ht="15" customHeight="1" x14ac:dyDescent="0.25">
      <c r="A15" s="5" t="s">
        <v>273</v>
      </c>
      <c r="B15" s="6" t="s">
        <v>274</v>
      </c>
      <c r="C15" s="113">
        <v>0</v>
      </c>
      <c r="D15" s="113">
        <v>0</v>
      </c>
      <c r="E15" s="113">
        <v>0</v>
      </c>
      <c r="F15" s="225">
        <f t="shared" si="0"/>
        <v>0</v>
      </c>
      <c r="G15" s="217">
        <v>0</v>
      </c>
      <c r="H15" s="106">
        <v>0</v>
      </c>
      <c r="I15" s="106">
        <v>0</v>
      </c>
      <c r="J15" s="232">
        <f t="shared" si="1"/>
        <v>0</v>
      </c>
      <c r="K15" s="217">
        <v>0</v>
      </c>
      <c r="L15" s="106">
        <v>0</v>
      </c>
      <c r="M15" s="106">
        <v>0</v>
      </c>
      <c r="N15" s="106">
        <f t="shared" si="2"/>
        <v>0</v>
      </c>
      <c r="O15" s="217">
        <v>0</v>
      </c>
      <c r="P15" s="106">
        <v>0</v>
      </c>
      <c r="Q15" s="106">
        <v>0</v>
      </c>
      <c r="R15" s="106">
        <f t="shared" si="3"/>
        <v>0</v>
      </c>
    </row>
    <row r="16" spans="1:18" ht="15" customHeight="1" x14ac:dyDescent="0.25">
      <c r="A16" s="5" t="s">
        <v>275</v>
      </c>
      <c r="B16" s="6" t="s">
        <v>276</v>
      </c>
      <c r="C16" s="113">
        <v>0</v>
      </c>
      <c r="D16" s="113">
        <v>0</v>
      </c>
      <c r="E16" s="113">
        <v>0</v>
      </c>
      <c r="F16" s="225">
        <f t="shared" si="0"/>
        <v>0</v>
      </c>
      <c r="G16" s="217">
        <v>0</v>
      </c>
      <c r="H16" s="106">
        <v>0</v>
      </c>
      <c r="I16" s="106">
        <v>0</v>
      </c>
      <c r="J16" s="232">
        <f t="shared" si="1"/>
        <v>0</v>
      </c>
      <c r="K16" s="217">
        <v>0</v>
      </c>
      <c r="L16" s="106">
        <v>0</v>
      </c>
      <c r="M16" s="106">
        <v>0</v>
      </c>
      <c r="N16" s="106">
        <f t="shared" si="2"/>
        <v>0</v>
      </c>
      <c r="O16" s="217">
        <v>0</v>
      </c>
      <c r="P16" s="106">
        <v>0</v>
      </c>
      <c r="Q16" s="106">
        <v>0</v>
      </c>
      <c r="R16" s="106">
        <f t="shared" si="3"/>
        <v>0</v>
      </c>
    </row>
    <row r="17" spans="1:18" ht="15" customHeight="1" x14ac:dyDescent="0.25">
      <c r="A17" s="5" t="s">
        <v>474</v>
      </c>
      <c r="B17" s="6" t="s">
        <v>277</v>
      </c>
      <c r="C17" s="113">
        <v>0</v>
      </c>
      <c r="D17" s="113">
        <v>0</v>
      </c>
      <c r="E17" s="113">
        <v>0</v>
      </c>
      <c r="F17" s="225">
        <f t="shared" si="0"/>
        <v>0</v>
      </c>
      <c r="G17" s="217">
        <v>0</v>
      </c>
      <c r="H17" s="106">
        <v>0</v>
      </c>
      <c r="I17" s="106">
        <v>0</v>
      </c>
      <c r="J17" s="232">
        <f t="shared" si="1"/>
        <v>0</v>
      </c>
      <c r="K17" s="217">
        <v>0</v>
      </c>
      <c r="L17" s="106">
        <v>0</v>
      </c>
      <c r="M17" s="106">
        <v>0</v>
      </c>
      <c r="N17" s="106">
        <f t="shared" si="2"/>
        <v>0</v>
      </c>
      <c r="O17" s="217">
        <v>0</v>
      </c>
      <c r="P17" s="106">
        <v>0</v>
      </c>
      <c r="Q17" s="106">
        <v>0</v>
      </c>
      <c r="R17" s="106">
        <f t="shared" si="3"/>
        <v>0</v>
      </c>
    </row>
    <row r="18" spans="1:18" ht="15" customHeight="1" x14ac:dyDescent="0.25">
      <c r="A18" s="5" t="s">
        <v>475</v>
      </c>
      <c r="B18" s="6" t="s">
        <v>278</v>
      </c>
      <c r="C18" s="113">
        <v>0</v>
      </c>
      <c r="D18" s="113">
        <v>0</v>
      </c>
      <c r="E18" s="113">
        <v>0</v>
      </c>
      <c r="F18" s="225">
        <f t="shared" si="0"/>
        <v>0</v>
      </c>
      <c r="G18" s="217">
        <v>0</v>
      </c>
      <c r="H18" s="106">
        <v>0</v>
      </c>
      <c r="I18" s="106">
        <v>0</v>
      </c>
      <c r="J18" s="232">
        <f t="shared" si="1"/>
        <v>0</v>
      </c>
      <c r="K18" s="217">
        <v>0</v>
      </c>
      <c r="L18" s="106">
        <v>0</v>
      </c>
      <c r="M18" s="106">
        <v>0</v>
      </c>
      <c r="N18" s="106">
        <f t="shared" si="2"/>
        <v>0</v>
      </c>
      <c r="O18" s="217">
        <v>0</v>
      </c>
      <c r="P18" s="106">
        <v>0</v>
      </c>
      <c r="Q18" s="106">
        <v>0</v>
      </c>
      <c r="R18" s="106">
        <f t="shared" si="3"/>
        <v>0</v>
      </c>
    </row>
    <row r="19" spans="1:18" ht="15" customHeight="1" x14ac:dyDescent="0.25">
      <c r="A19" s="5" t="s">
        <v>476</v>
      </c>
      <c r="B19" s="6" t="s">
        <v>279</v>
      </c>
      <c r="C19" s="113">
        <v>540000</v>
      </c>
      <c r="D19" s="113">
        <v>0</v>
      </c>
      <c r="E19" s="113">
        <v>0</v>
      </c>
      <c r="F19" s="225">
        <f t="shared" si="0"/>
        <v>540000</v>
      </c>
      <c r="G19" s="217">
        <v>540000</v>
      </c>
      <c r="H19" s="106">
        <v>0</v>
      </c>
      <c r="I19" s="106">
        <v>0</v>
      </c>
      <c r="J19" s="232">
        <f t="shared" si="1"/>
        <v>540000</v>
      </c>
      <c r="K19" s="217">
        <v>564000</v>
      </c>
      <c r="L19" s="106">
        <v>0</v>
      </c>
      <c r="M19" s="106">
        <v>0</v>
      </c>
      <c r="N19" s="106">
        <f t="shared" si="2"/>
        <v>564000</v>
      </c>
      <c r="O19" s="217">
        <v>1071005</v>
      </c>
      <c r="P19" s="106">
        <v>0</v>
      </c>
      <c r="Q19" s="106">
        <v>0</v>
      </c>
      <c r="R19" s="106">
        <f t="shared" si="3"/>
        <v>1071005</v>
      </c>
    </row>
    <row r="20" spans="1:18" s="87" customFormat="1" ht="15" customHeight="1" x14ac:dyDescent="0.25">
      <c r="A20" s="36" t="s">
        <v>513</v>
      </c>
      <c r="B20" s="44" t="s">
        <v>280</v>
      </c>
      <c r="C20" s="116">
        <f>SUM(C14:C19)</f>
        <v>13516318</v>
      </c>
      <c r="D20" s="116">
        <f t="shared" ref="D20:E20" si="8">SUM(D14:D19)</f>
        <v>0</v>
      </c>
      <c r="E20" s="116">
        <f t="shared" si="8"/>
        <v>0</v>
      </c>
      <c r="F20" s="226">
        <f t="shared" si="0"/>
        <v>13516318</v>
      </c>
      <c r="G20" s="219">
        <f>SUM(G14:G19)</f>
        <v>13576903</v>
      </c>
      <c r="H20" s="209">
        <f t="shared" ref="H20:I20" si="9">SUM(H14:H19)</f>
        <v>0</v>
      </c>
      <c r="I20" s="209">
        <f t="shared" si="9"/>
        <v>0</v>
      </c>
      <c r="J20" s="233">
        <f t="shared" si="1"/>
        <v>13576903</v>
      </c>
      <c r="K20" s="219">
        <f>SUM(K14:K19)</f>
        <v>14890968</v>
      </c>
      <c r="L20" s="209">
        <f t="shared" ref="L20:M20" si="10">SUM(L14:L19)</f>
        <v>0</v>
      </c>
      <c r="M20" s="209">
        <f t="shared" si="10"/>
        <v>0</v>
      </c>
      <c r="N20" s="120">
        <f t="shared" si="2"/>
        <v>14890968</v>
      </c>
      <c r="O20" s="239">
        <v>15420884</v>
      </c>
      <c r="P20" s="209">
        <f t="shared" ref="P20:Q20" si="11">SUM(P14:P19)</f>
        <v>0</v>
      </c>
      <c r="Q20" s="209">
        <f t="shared" si="11"/>
        <v>0</v>
      </c>
      <c r="R20" s="120">
        <f t="shared" si="3"/>
        <v>15420884</v>
      </c>
    </row>
    <row r="21" spans="1:18" ht="15" customHeight="1" x14ac:dyDescent="0.25">
      <c r="A21" s="5" t="s">
        <v>480</v>
      </c>
      <c r="B21" s="6" t="s">
        <v>289</v>
      </c>
      <c r="C21" s="113">
        <v>0</v>
      </c>
      <c r="D21" s="113">
        <v>0</v>
      </c>
      <c r="E21" s="113">
        <v>0</v>
      </c>
      <c r="F21" s="225">
        <f t="shared" si="0"/>
        <v>0</v>
      </c>
      <c r="G21" s="217">
        <v>0</v>
      </c>
      <c r="H21" s="106">
        <v>0</v>
      </c>
      <c r="I21" s="106">
        <v>0</v>
      </c>
      <c r="J21" s="232">
        <f t="shared" si="1"/>
        <v>0</v>
      </c>
      <c r="K21" s="217">
        <v>0</v>
      </c>
      <c r="L21" s="106">
        <v>0</v>
      </c>
      <c r="M21" s="106">
        <v>0</v>
      </c>
      <c r="N21" s="106">
        <f t="shared" si="2"/>
        <v>0</v>
      </c>
      <c r="O21" s="217">
        <v>0</v>
      </c>
      <c r="P21" s="106">
        <v>0</v>
      </c>
      <c r="Q21" s="106">
        <v>0</v>
      </c>
      <c r="R21" s="106">
        <f t="shared" si="3"/>
        <v>0</v>
      </c>
    </row>
    <row r="22" spans="1:18" ht="15" customHeight="1" x14ac:dyDescent="0.25">
      <c r="A22" s="5" t="s">
        <v>481</v>
      </c>
      <c r="B22" s="6" t="s">
        <v>290</v>
      </c>
      <c r="C22" s="113">
        <v>0</v>
      </c>
      <c r="D22" s="113">
        <v>0</v>
      </c>
      <c r="E22" s="113">
        <v>0</v>
      </c>
      <c r="F22" s="225">
        <f t="shared" si="0"/>
        <v>0</v>
      </c>
      <c r="G22" s="217">
        <v>0</v>
      </c>
      <c r="H22" s="106">
        <v>0</v>
      </c>
      <c r="I22" s="106">
        <v>0</v>
      </c>
      <c r="J22" s="232">
        <f t="shared" si="1"/>
        <v>0</v>
      </c>
      <c r="K22" s="217">
        <v>0</v>
      </c>
      <c r="L22" s="106">
        <v>0</v>
      </c>
      <c r="M22" s="106">
        <v>0</v>
      </c>
      <c r="N22" s="106">
        <f t="shared" si="2"/>
        <v>0</v>
      </c>
      <c r="O22" s="217">
        <v>0</v>
      </c>
      <c r="P22" s="106">
        <v>0</v>
      </c>
      <c r="Q22" s="106">
        <v>0</v>
      </c>
      <c r="R22" s="106">
        <f t="shared" si="3"/>
        <v>0</v>
      </c>
    </row>
    <row r="23" spans="1:18" s="87" customFormat="1" ht="15" customHeight="1" x14ac:dyDescent="0.25">
      <c r="A23" s="7" t="s">
        <v>515</v>
      </c>
      <c r="B23" s="8" t="s">
        <v>291</v>
      </c>
      <c r="C23" s="88">
        <f>SUM(C21:C22)</f>
        <v>0</v>
      </c>
      <c r="D23" s="88">
        <f t="shared" ref="D23:E23" si="12">SUM(D21:D22)</f>
        <v>0</v>
      </c>
      <c r="E23" s="88">
        <f t="shared" si="12"/>
        <v>0</v>
      </c>
      <c r="F23" s="226">
        <f t="shared" si="0"/>
        <v>0</v>
      </c>
      <c r="G23" s="218">
        <f>SUM(G21:G22)</f>
        <v>0</v>
      </c>
      <c r="H23" s="120">
        <f t="shared" ref="H23:I23" si="13">SUM(H21:H22)</f>
        <v>0</v>
      </c>
      <c r="I23" s="120">
        <f t="shared" si="13"/>
        <v>0</v>
      </c>
      <c r="J23" s="233">
        <f t="shared" si="1"/>
        <v>0</v>
      </c>
      <c r="K23" s="218">
        <f>SUM(K21:K22)</f>
        <v>0</v>
      </c>
      <c r="L23" s="120">
        <f t="shared" ref="L23:M23" si="14">SUM(L21:L22)</f>
        <v>0</v>
      </c>
      <c r="M23" s="120">
        <f t="shared" si="14"/>
        <v>0</v>
      </c>
      <c r="N23" s="120">
        <f t="shared" si="2"/>
        <v>0</v>
      </c>
      <c r="O23" s="218">
        <v>0</v>
      </c>
      <c r="P23" s="120">
        <f t="shared" ref="P23:Q23" si="15">SUM(P21:P22)</f>
        <v>0</v>
      </c>
      <c r="Q23" s="120">
        <f t="shared" si="15"/>
        <v>0</v>
      </c>
      <c r="R23" s="120">
        <f t="shared" si="3"/>
        <v>0</v>
      </c>
    </row>
    <row r="24" spans="1:18" ht="15" customHeight="1" x14ac:dyDescent="0.25">
      <c r="A24" s="7" t="s">
        <v>482</v>
      </c>
      <c r="B24" s="8" t="s">
        <v>292</v>
      </c>
      <c r="C24" s="88">
        <v>0</v>
      </c>
      <c r="D24" s="88">
        <v>0</v>
      </c>
      <c r="E24" s="88">
        <v>0</v>
      </c>
      <c r="F24" s="226">
        <f t="shared" si="0"/>
        <v>0</v>
      </c>
      <c r="G24" s="218">
        <v>0</v>
      </c>
      <c r="H24" s="120">
        <v>0</v>
      </c>
      <c r="I24" s="120">
        <v>0</v>
      </c>
      <c r="J24" s="233">
        <f t="shared" si="1"/>
        <v>0</v>
      </c>
      <c r="K24" s="218">
        <v>0</v>
      </c>
      <c r="L24" s="120">
        <v>0</v>
      </c>
      <c r="M24" s="120">
        <v>0</v>
      </c>
      <c r="N24" s="120">
        <f t="shared" si="2"/>
        <v>0</v>
      </c>
      <c r="O24" s="218">
        <v>0</v>
      </c>
      <c r="P24" s="120">
        <v>0</v>
      </c>
      <c r="Q24" s="120">
        <v>0</v>
      </c>
      <c r="R24" s="120">
        <f t="shared" si="3"/>
        <v>0</v>
      </c>
    </row>
    <row r="25" spans="1:18" ht="15" customHeight="1" x14ac:dyDescent="0.25">
      <c r="A25" s="7" t="s">
        <v>483</v>
      </c>
      <c r="B25" s="8" t="s">
        <v>293</v>
      </c>
      <c r="C25" s="88">
        <v>0</v>
      </c>
      <c r="D25" s="88">
        <v>0</v>
      </c>
      <c r="E25" s="88">
        <v>0</v>
      </c>
      <c r="F25" s="226">
        <f t="shared" si="0"/>
        <v>0</v>
      </c>
      <c r="G25" s="218">
        <v>0</v>
      </c>
      <c r="H25" s="120">
        <v>0</v>
      </c>
      <c r="I25" s="120">
        <v>0</v>
      </c>
      <c r="J25" s="233">
        <f t="shared" si="1"/>
        <v>0</v>
      </c>
      <c r="K25" s="218">
        <v>0</v>
      </c>
      <c r="L25" s="120">
        <v>0</v>
      </c>
      <c r="M25" s="120">
        <v>0</v>
      </c>
      <c r="N25" s="120">
        <f t="shared" si="2"/>
        <v>0</v>
      </c>
      <c r="O25" s="218">
        <v>0</v>
      </c>
      <c r="P25" s="120">
        <v>0</v>
      </c>
      <c r="Q25" s="120">
        <v>0</v>
      </c>
      <c r="R25" s="120">
        <f t="shared" si="3"/>
        <v>0</v>
      </c>
    </row>
    <row r="26" spans="1:18" ht="15" customHeight="1" x14ac:dyDescent="0.25">
      <c r="A26" s="7" t="s">
        <v>484</v>
      </c>
      <c r="B26" s="8" t="s">
        <v>294</v>
      </c>
      <c r="C26" s="88">
        <v>255000</v>
      </c>
      <c r="D26" s="88">
        <v>0</v>
      </c>
      <c r="E26" s="88">
        <v>0</v>
      </c>
      <c r="F26" s="226">
        <f t="shared" si="0"/>
        <v>255000</v>
      </c>
      <c r="G26" s="218">
        <v>255000</v>
      </c>
      <c r="H26" s="120">
        <v>0</v>
      </c>
      <c r="I26" s="120">
        <v>0</v>
      </c>
      <c r="J26" s="233">
        <f t="shared" si="1"/>
        <v>255000</v>
      </c>
      <c r="K26" s="218">
        <v>255000</v>
      </c>
      <c r="L26" s="120">
        <v>0</v>
      </c>
      <c r="M26" s="120">
        <v>0</v>
      </c>
      <c r="N26" s="120">
        <f t="shared" si="2"/>
        <v>255000</v>
      </c>
      <c r="O26" s="218">
        <v>301497</v>
      </c>
      <c r="P26" s="120">
        <v>0</v>
      </c>
      <c r="Q26" s="120">
        <v>0</v>
      </c>
      <c r="R26" s="120">
        <f t="shared" si="3"/>
        <v>301497</v>
      </c>
    </row>
    <row r="27" spans="1:18" ht="15" customHeight="1" x14ac:dyDescent="0.25">
      <c r="A27" s="5" t="s">
        <v>485</v>
      </c>
      <c r="B27" s="6" t="s">
        <v>295</v>
      </c>
      <c r="C27" s="113">
        <v>2440000</v>
      </c>
      <c r="D27" s="113">
        <v>0</v>
      </c>
      <c r="E27" s="113">
        <v>0</v>
      </c>
      <c r="F27" s="225">
        <f t="shared" si="0"/>
        <v>2440000</v>
      </c>
      <c r="G27" s="217">
        <v>2440000</v>
      </c>
      <c r="H27" s="106">
        <v>0</v>
      </c>
      <c r="I27" s="106">
        <v>0</v>
      </c>
      <c r="J27" s="232">
        <f t="shared" si="1"/>
        <v>2440000</v>
      </c>
      <c r="K27" s="217">
        <v>2440000</v>
      </c>
      <c r="L27" s="106">
        <v>0</v>
      </c>
      <c r="M27" s="106">
        <v>0</v>
      </c>
      <c r="N27" s="106">
        <f t="shared" si="2"/>
        <v>2440000</v>
      </c>
      <c r="O27" s="217">
        <v>1479266</v>
      </c>
      <c r="P27" s="106">
        <v>0</v>
      </c>
      <c r="Q27" s="106">
        <v>0</v>
      </c>
      <c r="R27" s="106">
        <f t="shared" si="3"/>
        <v>1479266</v>
      </c>
    </row>
    <row r="28" spans="1:18" ht="15" customHeight="1" x14ac:dyDescent="0.25">
      <c r="A28" s="5" t="s">
        <v>486</v>
      </c>
      <c r="B28" s="6" t="s">
        <v>298</v>
      </c>
      <c r="C28" s="113">
        <v>0</v>
      </c>
      <c r="D28" s="113">
        <v>0</v>
      </c>
      <c r="E28" s="113">
        <v>0</v>
      </c>
      <c r="F28" s="225">
        <f t="shared" si="0"/>
        <v>0</v>
      </c>
      <c r="G28" s="217">
        <v>0</v>
      </c>
      <c r="H28" s="106">
        <v>0</v>
      </c>
      <c r="I28" s="106">
        <v>0</v>
      </c>
      <c r="J28" s="232">
        <f t="shared" si="1"/>
        <v>0</v>
      </c>
      <c r="K28" s="217">
        <v>0</v>
      </c>
      <c r="L28" s="106">
        <v>0</v>
      </c>
      <c r="M28" s="106">
        <v>0</v>
      </c>
      <c r="N28" s="106">
        <f t="shared" si="2"/>
        <v>0</v>
      </c>
      <c r="O28" s="217">
        <v>0</v>
      </c>
      <c r="P28" s="106">
        <v>0</v>
      </c>
      <c r="Q28" s="106">
        <v>0</v>
      </c>
      <c r="R28" s="106">
        <f t="shared" si="3"/>
        <v>0</v>
      </c>
    </row>
    <row r="29" spans="1:18" ht="15" customHeight="1" x14ac:dyDescent="0.25">
      <c r="A29" s="5" t="s">
        <v>299</v>
      </c>
      <c r="B29" s="6" t="s">
        <v>300</v>
      </c>
      <c r="C29" s="113">
        <v>0</v>
      </c>
      <c r="D29" s="113">
        <v>0</v>
      </c>
      <c r="E29" s="113">
        <v>0</v>
      </c>
      <c r="F29" s="225">
        <f t="shared" si="0"/>
        <v>0</v>
      </c>
      <c r="G29" s="217">
        <v>0</v>
      </c>
      <c r="H29" s="106">
        <v>0</v>
      </c>
      <c r="I29" s="106">
        <v>0</v>
      </c>
      <c r="J29" s="232">
        <f t="shared" si="1"/>
        <v>0</v>
      </c>
      <c r="K29" s="217">
        <v>0</v>
      </c>
      <c r="L29" s="106">
        <v>0</v>
      </c>
      <c r="M29" s="106">
        <v>0</v>
      </c>
      <c r="N29" s="106">
        <f t="shared" si="2"/>
        <v>0</v>
      </c>
      <c r="O29" s="217">
        <v>0</v>
      </c>
      <c r="P29" s="106">
        <v>0</v>
      </c>
      <c r="Q29" s="106">
        <v>0</v>
      </c>
      <c r="R29" s="106">
        <f t="shared" si="3"/>
        <v>0</v>
      </c>
    </row>
    <row r="30" spans="1:18" ht="15" customHeight="1" x14ac:dyDescent="0.25">
      <c r="A30" s="5" t="s">
        <v>487</v>
      </c>
      <c r="B30" s="6" t="s">
        <v>301</v>
      </c>
      <c r="C30" s="113">
        <v>320000</v>
      </c>
      <c r="D30" s="113">
        <v>0</v>
      </c>
      <c r="E30" s="113">
        <v>0</v>
      </c>
      <c r="F30" s="225">
        <f t="shared" si="0"/>
        <v>320000</v>
      </c>
      <c r="G30" s="217">
        <v>320000</v>
      </c>
      <c r="H30" s="106">
        <v>0</v>
      </c>
      <c r="I30" s="106">
        <v>0</v>
      </c>
      <c r="J30" s="232">
        <f t="shared" si="1"/>
        <v>320000</v>
      </c>
      <c r="K30" s="217">
        <v>320000</v>
      </c>
      <c r="L30" s="106">
        <v>0</v>
      </c>
      <c r="M30" s="106">
        <v>0</v>
      </c>
      <c r="N30" s="106">
        <f t="shared" si="2"/>
        <v>320000</v>
      </c>
      <c r="O30" s="217">
        <v>322459</v>
      </c>
      <c r="P30" s="106">
        <v>0</v>
      </c>
      <c r="Q30" s="106">
        <v>0</v>
      </c>
      <c r="R30" s="106">
        <f t="shared" si="3"/>
        <v>322459</v>
      </c>
    </row>
    <row r="31" spans="1:18" ht="15" customHeight="1" x14ac:dyDescent="0.25">
      <c r="A31" s="5" t="s">
        <v>488</v>
      </c>
      <c r="B31" s="6" t="s">
        <v>306</v>
      </c>
      <c r="C31" s="113">
        <v>0</v>
      </c>
      <c r="D31" s="113">
        <v>0</v>
      </c>
      <c r="E31" s="113">
        <v>0</v>
      </c>
      <c r="F31" s="225">
        <f t="shared" si="0"/>
        <v>0</v>
      </c>
      <c r="G31" s="217">
        <v>0</v>
      </c>
      <c r="H31" s="106">
        <v>0</v>
      </c>
      <c r="I31" s="106">
        <v>0</v>
      </c>
      <c r="J31" s="232">
        <f t="shared" si="1"/>
        <v>0</v>
      </c>
      <c r="K31" s="217">
        <v>0</v>
      </c>
      <c r="L31" s="106">
        <v>0</v>
      </c>
      <c r="M31" s="106">
        <v>0</v>
      </c>
      <c r="N31" s="106">
        <f t="shared" si="2"/>
        <v>0</v>
      </c>
      <c r="O31" s="217">
        <v>0</v>
      </c>
      <c r="P31" s="106">
        <v>0</v>
      </c>
      <c r="Q31" s="106">
        <v>0</v>
      </c>
      <c r="R31" s="106">
        <f t="shared" si="3"/>
        <v>0</v>
      </c>
    </row>
    <row r="32" spans="1:18" s="87" customFormat="1" ht="15" customHeight="1" x14ac:dyDescent="0.25">
      <c r="A32" s="7" t="s">
        <v>516</v>
      </c>
      <c r="B32" s="8" t="s">
        <v>309</v>
      </c>
      <c r="C32" s="88">
        <f>SUM(C27:C31)</f>
        <v>2760000</v>
      </c>
      <c r="D32" s="88">
        <f t="shared" ref="D32:E32" si="16">SUM(D27:D31)</f>
        <v>0</v>
      </c>
      <c r="E32" s="88">
        <f t="shared" si="16"/>
        <v>0</v>
      </c>
      <c r="F32" s="226">
        <f t="shared" si="0"/>
        <v>2760000</v>
      </c>
      <c r="G32" s="218">
        <f>SUM(G27:G31)</f>
        <v>2760000</v>
      </c>
      <c r="H32" s="120">
        <f t="shared" ref="H32:I32" si="17">SUM(H27:H31)</f>
        <v>0</v>
      </c>
      <c r="I32" s="120">
        <f t="shared" si="17"/>
        <v>0</v>
      </c>
      <c r="J32" s="233">
        <f t="shared" si="1"/>
        <v>2760000</v>
      </c>
      <c r="K32" s="218">
        <f>SUM(K27:K31)</f>
        <v>2760000</v>
      </c>
      <c r="L32" s="120">
        <f t="shared" ref="L32:M32" si="18">SUM(L27:L31)</f>
        <v>0</v>
      </c>
      <c r="M32" s="120">
        <f t="shared" si="18"/>
        <v>0</v>
      </c>
      <c r="N32" s="120">
        <f t="shared" si="2"/>
        <v>2760000</v>
      </c>
      <c r="O32" s="218">
        <v>1801725</v>
      </c>
      <c r="P32" s="120">
        <f t="shared" ref="P32:Q32" si="19">SUM(P27:P31)</f>
        <v>0</v>
      </c>
      <c r="Q32" s="120">
        <f t="shared" si="19"/>
        <v>0</v>
      </c>
      <c r="R32" s="120">
        <f t="shared" si="3"/>
        <v>1801725</v>
      </c>
    </row>
    <row r="33" spans="1:18" ht="15" customHeight="1" x14ac:dyDescent="0.25">
      <c r="A33" s="7" t="s">
        <v>489</v>
      </c>
      <c r="B33" s="8" t="s">
        <v>310</v>
      </c>
      <c r="C33" s="88">
        <v>65000</v>
      </c>
      <c r="D33" s="88">
        <v>0</v>
      </c>
      <c r="E33" s="88">
        <v>10000</v>
      </c>
      <c r="F33" s="226">
        <f t="shared" si="0"/>
        <v>75000</v>
      </c>
      <c r="G33" s="218">
        <v>65000</v>
      </c>
      <c r="H33" s="120">
        <v>0</v>
      </c>
      <c r="I33" s="120">
        <v>10000</v>
      </c>
      <c r="J33" s="233">
        <f t="shared" si="1"/>
        <v>75000</v>
      </c>
      <c r="K33" s="218">
        <v>65000</v>
      </c>
      <c r="L33" s="120">
        <v>0</v>
      </c>
      <c r="M33" s="120">
        <v>10000</v>
      </c>
      <c r="N33" s="120">
        <f t="shared" si="2"/>
        <v>75000</v>
      </c>
      <c r="O33" s="218">
        <v>7043</v>
      </c>
      <c r="P33" s="120">
        <v>0</v>
      </c>
      <c r="Q33" s="120">
        <v>0</v>
      </c>
      <c r="R33" s="120">
        <f t="shared" si="3"/>
        <v>7043</v>
      </c>
    </row>
    <row r="34" spans="1:18" s="87" customFormat="1" ht="15" customHeight="1" x14ac:dyDescent="0.25">
      <c r="A34" s="36" t="s">
        <v>517</v>
      </c>
      <c r="B34" s="44" t="s">
        <v>311</v>
      </c>
      <c r="C34" s="116">
        <f>C23+C24+C25+C26+C32+C33</f>
        <v>3080000</v>
      </c>
      <c r="D34" s="116">
        <f t="shared" ref="D34:E34" si="20">D23+D24+D25+D26+D32+D33</f>
        <v>0</v>
      </c>
      <c r="E34" s="116">
        <f t="shared" si="20"/>
        <v>10000</v>
      </c>
      <c r="F34" s="227">
        <f t="shared" si="0"/>
        <v>3090000</v>
      </c>
      <c r="G34" s="219">
        <f>G23+G24+G25+G26+G32+G33</f>
        <v>3080000</v>
      </c>
      <c r="H34" s="209">
        <f t="shared" ref="H34:I34" si="21">H23+H24+H25+H26+H32+H33</f>
        <v>0</v>
      </c>
      <c r="I34" s="209">
        <f t="shared" si="21"/>
        <v>10000</v>
      </c>
      <c r="J34" s="234">
        <f t="shared" si="1"/>
        <v>3090000</v>
      </c>
      <c r="K34" s="219">
        <f>K23+K24+K25+K26+K32+K33</f>
        <v>3080000</v>
      </c>
      <c r="L34" s="209">
        <f t="shared" ref="L34:M34" si="22">L23+L24+L25+L26+L32+L33</f>
        <v>0</v>
      </c>
      <c r="M34" s="209">
        <f t="shared" si="22"/>
        <v>10000</v>
      </c>
      <c r="N34" s="209">
        <f t="shared" si="2"/>
        <v>3090000</v>
      </c>
      <c r="O34" s="239">
        <v>2110265</v>
      </c>
      <c r="P34" s="209">
        <f t="shared" ref="P34:Q34" si="23">P23+P24+P25+P26+P32+P33</f>
        <v>0</v>
      </c>
      <c r="Q34" s="209">
        <f t="shared" si="23"/>
        <v>0</v>
      </c>
      <c r="R34" s="209">
        <f t="shared" si="3"/>
        <v>2110265</v>
      </c>
    </row>
    <row r="35" spans="1:18" ht="15" customHeight="1" x14ac:dyDescent="0.25">
      <c r="A35" s="13" t="s">
        <v>312</v>
      </c>
      <c r="B35" s="6" t="s">
        <v>313</v>
      </c>
      <c r="C35" s="113">
        <v>0</v>
      </c>
      <c r="D35" s="113">
        <v>0</v>
      </c>
      <c r="E35" s="113">
        <v>0</v>
      </c>
      <c r="F35" s="225">
        <f t="shared" si="0"/>
        <v>0</v>
      </c>
      <c r="G35" s="217">
        <v>0</v>
      </c>
      <c r="H35" s="106">
        <v>0</v>
      </c>
      <c r="I35" s="106">
        <v>0</v>
      </c>
      <c r="J35" s="232">
        <f t="shared" si="1"/>
        <v>0</v>
      </c>
      <c r="K35" s="217">
        <v>0</v>
      </c>
      <c r="L35" s="106">
        <v>0</v>
      </c>
      <c r="M35" s="106">
        <v>0</v>
      </c>
      <c r="N35" s="106">
        <f t="shared" si="2"/>
        <v>0</v>
      </c>
      <c r="O35" s="217">
        <v>0</v>
      </c>
      <c r="P35" s="106">
        <v>0</v>
      </c>
      <c r="Q35" s="106">
        <v>0</v>
      </c>
      <c r="R35" s="106">
        <f t="shared" si="3"/>
        <v>0</v>
      </c>
    </row>
    <row r="36" spans="1:18" ht="15" customHeight="1" x14ac:dyDescent="0.25">
      <c r="A36" s="13" t="s">
        <v>490</v>
      </c>
      <c r="B36" s="6" t="s">
        <v>314</v>
      </c>
      <c r="C36" s="113">
        <v>0</v>
      </c>
      <c r="D36" s="113">
        <v>0</v>
      </c>
      <c r="E36" s="113">
        <v>0</v>
      </c>
      <c r="F36" s="225">
        <f t="shared" si="0"/>
        <v>0</v>
      </c>
      <c r="G36" s="217">
        <v>0</v>
      </c>
      <c r="H36" s="106">
        <v>0</v>
      </c>
      <c r="I36" s="106">
        <v>0</v>
      </c>
      <c r="J36" s="232">
        <f t="shared" si="1"/>
        <v>0</v>
      </c>
      <c r="K36" s="217">
        <v>0</v>
      </c>
      <c r="L36" s="106">
        <v>0</v>
      </c>
      <c r="M36" s="106">
        <v>0</v>
      </c>
      <c r="N36" s="106">
        <f t="shared" si="2"/>
        <v>0</v>
      </c>
      <c r="O36" s="217">
        <v>168282</v>
      </c>
      <c r="P36" s="106">
        <v>0</v>
      </c>
      <c r="Q36" s="106">
        <v>0</v>
      </c>
      <c r="R36" s="106">
        <f t="shared" si="3"/>
        <v>168282</v>
      </c>
    </row>
    <row r="37" spans="1:18" ht="15" customHeight="1" x14ac:dyDescent="0.25">
      <c r="A37" s="13" t="s">
        <v>491</v>
      </c>
      <c r="B37" s="6" t="s">
        <v>315</v>
      </c>
      <c r="C37" s="113">
        <v>0</v>
      </c>
      <c r="D37" s="113">
        <v>0</v>
      </c>
      <c r="E37" s="113">
        <v>0</v>
      </c>
      <c r="F37" s="225">
        <f t="shared" si="0"/>
        <v>0</v>
      </c>
      <c r="G37" s="217">
        <v>0</v>
      </c>
      <c r="H37" s="106">
        <v>0</v>
      </c>
      <c r="I37" s="106">
        <v>0</v>
      </c>
      <c r="J37" s="232">
        <f t="shared" si="1"/>
        <v>0</v>
      </c>
      <c r="K37" s="217">
        <v>0</v>
      </c>
      <c r="L37" s="106">
        <v>0</v>
      </c>
      <c r="M37" s="106">
        <v>0</v>
      </c>
      <c r="N37" s="106">
        <f t="shared" si="2"/>
        <v>0</v>
      </c>
      <c r="O37" s="217">
        <v>0</v>
      </c>
      <c r="P37" s="106">
        <v>0</v>
      </c>
      <c r="Q37" s="106">
        <v>0</v>
      </c>
      <c r="R37" s="106">
        <f t="shared" si="3"/>
        <v>0</v>
      </c>
    </row>
    <row r="38" spans="1:18" ht="15" customHeight="1" x14ac:dyDescent="0.25">
      <c r="A38" s="13" t="s">
        <v>492</v>
      </c>
      <c r="B38" s="6" t="s">
        <v>316</v>
      </c>
      <c r="C38" s="113">
        <v>309000</v>
      </c>
      <c r="D38" s="113">
        <v>140000</v>
      </c>
      <c r="E38" s="113">
        <v>0</v>
      </c>
      <c r="F38" s="225">
        <f t="shared" si="0"/>
        <v>449000</v>
      </c>
      <c r="G38" s="217">
        <v>309000</v>
      </c>
      <c r="H38" s="106">
        <v>140000</v>
      </c>
      <c r="I38" s="106">
        <v>0</v>
      </c>
      <c r="J38" s="232">
        <f t="shared" si="1"/>
        <v>449000</v>
      </c>
      <c r="K38" s="217">
        <v>309000</v>
      </c>
      <c r="L38" s="106">
        <v>140000</v>
      </c>
      <c r="M38" s="106">
        <v>0</v>
      </c>
      <c r="N38" s="106">
        <f t="shared" si="2"/>
        <v>449000</v>
      </c>
      <c r="O38" s="217">
        <v>0</v>
      </c>
      <c r="P38" s="106">
        <v>324514</v>
      </c>
      <c r="Q38" s="106">
        <v>0</v>
      </c>
      <c r="R38" s="106">
        <f t="shared" si="3"/>
        <v>324514</v>
      </c>
    </row>
    <row r="39" spans="1:18" ht="15" customHeight="1" x14ac:dyDescent="0.25">
      <c r="A39" s="13" t="s">
        <v>317</v>
      </c>
      <c r="B39" s="6" t="s">
        <v>318</v>
      </c>
      <c r="C39" s="113">
        <v>0</v>
      </c>
      <c r="D39" s="113">
        <v>0</v>
      </c>
      <c r="E39" s="113">
        <v>0</v>
      </c>
      <c r="F39" s="225">
        <f t="shared" si="0"/>
        <v>0</v>
      </c>
      <c r="G39" s="217">
        <v>0</v>
      </c>
      <c r="H39" s="106">
        <v>0</v>
      </c>
      <c r="I39" s="106">
        <v>0</v>
      </c>
      <c r="J39" s="232">
        <f t="shared" si="1"/>
        <v>0</v>
      </c>
      <c r="K39" s="217">
        <v>0</v>
      </c>
      <c r="L39" s="106">
        <v>0</v>
      </c>
      <c r="M39" s="106">
        <v>0</v>
      </c>
      <c r="N39" s="106">
        <f t="shared" si="2"/>
        <v>0</v>
      </c>
      <c r="O39" s="217">
        <v>0</v>
      </c>
      <c r="P39" s="106">
        <v>0</v>
      </c>
      <c r="Q39" s="106">
        <v>0</v>
      </c>
      <c r="R39" s="106">
        <f t="shared" si="3"/>
        <v>0</v>
      </c>
    </row>
    <row r="40" spans="1:18" ht="15" customHeight="1" x14ac:dyDescent="0.25">
      <c r="A40" s="13" t="s">
        <v>319</v>
      </c>
      <c r="B40" s="6" t="s">
        <v>320</v>
      </c>
      <c r="C40" s="113">
        <v>0</v>
      </c>
      <c r="D40" s="113">
        <v>0</v>
      </c>
      <c r="E40" s="113">
        <v>0</v>
      </c>
      <c r="F40" s="225">
        <f t="shared" si="0"/>
        <v>0</v>
      </c>
      <c r="G40" s="217">
        <v>0</v>
      </c>
      <c r="H40" s="106">
        <v>0</v>
      </c>
      <c r="I40" s="106">
        <v>0</v>
      </c>
      <c r="J40" s="232">
        <f t="shared" si="1"/>
        <v>0</v>
      </c>
      <c r="K40" s="217">
        <v>0</v>
      </c>
      <c r="L40" s="106">
        <v>0</v>
      </c>
      <c r="M40" s="106">
        <v>0</v>
      </c>
      <c r="N40" s="106">
        <f t="shared" si="2"/>
        <v>0</v>
      </c>
      <c r="O40" s="217">
        <v>0</v>
      </c>
      <c r="P40" s="106">
        <v>0</v>
      </c>
      <c r="Q40" s="106">
        <v>0</v>
      </c>
      <c r="R40" s="106">
        <f t="shared" si="3"/>
        <v>0</v>
      </c>
    </row>
    <row r="41" spans="1:18" ht="15" customHeight="1" x14ac:dyDescent="0.25">
      <c r="A41" s="13" t="s">
        <v>321</v>
      </c>
      <c r="B41" s="6" t="s">
        <v>322</v>
      </c>
      <c r="C41" s="113">
        <v>0</v>
      </c>
      <c r="D41" s="113">
        <v>0</v>
      </c>
      <c r="E41" s="113">
        <v>0</v>
      </c>
      <c r="F41" s="225">
        <f t="shared" si="0"/>
        <v>0</v>
      </c>
      <c r="G41" s="217">
        <v>0</v>
      </c>
      <c r="H41" s="106">
        <v>0</v>
      </c>
      <c r="I41" s="106">
        <v>0</v>
      </c>
      <c r="J41" s="232">
        <f t="shared" si="1"/>
        <v>0</v>
      </c>
      <c r="K41" s="217">
        <v>0</v>
      </c>
      <c r="L41" s="106">
        <v>0</v>
      </c>
      <c r="M41" s="106">
        <v>0</v>
      </c>
      <c r="N41" s="106">
        <f t="shared" si="2"/>
        <v>0</v>
      </c>
      <c r="O41" s="217">
        <v>0</v>
      </c>
      <c r="P41" s="106">
        <v>0</v>
      </c>
      <c r="Q41" s="106">
        <v>0</v>
      </c>
      <c r="R41" s="106">
        <f t="shared" si="3"/>
        <v>0</v>
      </c>
    </row>
    <row r="42" spans="1:18" ht="15" customHeight="1" x14ac:dyDescent="0.25">
      <c r="A42" s="13" t="s">
        <v>493</v>
      </c>
      <c r="B42" s="6" t="s">
        <v>323</v>
      </c>
      <c r="C42" s="113">
        <v>0</v>
      </c>
      <c r="D42" s="113">
        <v>0</v>
      </c>
      <c r="E42" s="113">
        <v>0</v>
      </c>
      <c r="F42" s="225">
        <f t="shared" si="0"/>
        <v>0</v>
      </c>
      <c r="G42" s="217">
        <v>0</v>
      </c>
      <c r="H42" s="106">
        <v>0</v>
      </c>
      <c r="I42" s="106">
        <v>0</v>
      </c>
      <c r="J42" s="232">
        <f t="shared" si="1"/>
        <v>0</v>
      </c>
      <c r="K42" s="217">
        <v>0</v>
      </c>
      <c r="L42" s="106">
        <v>0</v>
      </c>
      <c r="M42" s="106">
        <v>0</v>
      </c>
      <c r="N42" s="106">
        <f t="shared" si="2"/>
        <v>0</v>
      </c>
      <c r="O42" s="217">
        <v>13</v>
      </c>
      <c r="P42" s="106">
        <v>0</v>
      </c>
      <c r="Q42" s="106">
        <v>0</v>
      </c>
      <c r="R42" s="106">
        <f t="shared" si="3"/>
        <v>13</v>
      </c>
    </row>
    <row r="43" spans="1:18" ht="15" customHeight="1" x14ac:dyDescent="0.25">
      <c r="A43" s="13" t="s">
        <v>494</v>
      </c>
      <c r="B43" s="6" t="s">
        <v>324</v>
      </c>
      <c r="C43" s="113">
        <v>0</v>
      </c>
      <c r="D43" s="113">
        <v>0</v>
      </c>
      <c r="E43" s="113">
        <v>0</v>
      </c>
      <c r="F43" s="225">
        <f t="shared" si="0"/>
        <v>0</v>
      </c>
      <c r="G43" s="217">
        <v>0</v>
      </c>
      <c r="H43" s="106">
        <v>0</v>
      </c>
      <c r="I43" s="106">
        <v>0</v>
      </c>
      <c r="J43" s="232">
        <f t="shared" si="1"/>
        <v>0</v>
      </c>
      <c r="K43" s="217">
        <v>0</v>
      </c>
      <c r="L43" s="106">
        <v>0</v>
      </c>
      <c r="M43" s="106">
        <v>0</v>
      </c>
      <c r="N43" s="106">
        <f t="shared" si="2"/>
        <v>0</v>
      </c>
      <c r="O43" s="217">
        <v>0</v>
      </c>
      <c r="P43" s="106">
        <v>0</v>
      </c>
      <c r="Q43" s="106">
        <v>0</v>
      </c>
      <c r="R43" s="106">
        <f t="shared" si="3"/>
        <v>0</v>
      </c>
    </row>
    <row r="44" spans="1:18" ht="15" customHeight="1" x14ac:dyDescent="0.25">
      <c r="A44" s="13" t="s">
        <v>698</v>
      </c>
      <c r="B44" s="6" t="s">
        <v>325</v>
      </c>
      <c r="C44" s="113"/>
      <c r="D44" s="113"/>
      <c r="E44" s="113"/>
      <c r="F44" s="225"/>
      <c r="G44" s="217"/>
      <c r="H44" s="106"/>
      <c r="I44" s="106"/>
      <c r="J44" s="232"/>
      <c r="K44" s="217"/>
      <c r="L44" s="106"/>
      <c r="M44" s="106"/>
      <c r="N44" s="106"/>
      <c r="O44" s="217">
        <v>782140</v>
      </c>
      <c r="P44" s="106"/>
      <c r="Q44" s="106"/>
      <c r="R44" s="106"/>
    </row>
    <row r="45" spans="1:18" ht="15" customHeight="1" x14ac:dyDescent="0.25">
      <c r="A45" s="13" t="s">
        <v>495</v>
      </c>
      <c r="B45" s="6" t="s">
        <v>697</v>
      </c>
      <c r="C45" s="113">
        <v>160000</v>
      </c>
      <c r="D45" s="113">
        <v>0</v>
      </c>
      <c r="E45" s="113">
        <v>0</v>
      </c>
      <c r="F45" s="225">
        <f t="shared" si="0"/>
        <v>160000</v>
      </c>
      <c r="G45" s="217">
        <v>160000</v>
      </c>
      <c r="H45" s="106">
        <v>0</v>
      </c>
      <c r="I45" s="106">
        <v>0</v>
      </c>
      <c r="J45" s="232">
        <f t="shared" ref="J45:J69" si="24">SUM(G45:I45)</f>
        <v>160000</v>
      </c>
      <c r="K45" s="217">
        <v>160000</v>
      </c>
      <c r="L45" s="106">
        <v>0</v>
      </c>
      <c r="M45" s="106">
        <v>0</v>
      </c>
      <c r="N45" s="106">
        <f t="shared" ref="N45:N69" si="25">SUM(K45:M45)</f>
        <v>160000</v>
      </c>
      <c r="O45" s="217">
        <v>261944</v>
      </c>
      <c r="P45" s="106">
        <v>0</v>
      </c>
      <c r="Q45" s="106">
        <v>0</v>
      </c>
      <c r="R45" s="106">
        <f t="shared" ref="R45:R69" si="26">SUM(O45:Q45)</f>
        <v>261944</v>
      </c>
    </row>
    <row r="46" spans="1:18" s="87" customFormat="1" ht="15" customHeight="1" x14ac:dyDescent="0.25">
      <c r="A46" s="43" t="s">
        <v>518</v>
      </c>
      <c r="B46" s="44" t="s">
        <v>326</v>
      </c>
      <c r="C46" s="116">
        <f>SUM(C35:C45)</f>
        <v>469000</v>
      </c>
      <c r="D46" s="116">
        <f t="shared" ref="D46:E46" si="27">SUM(D35:D45)</f>
        <v>140000</v>
      </c>
      <c r="E46" s="116">
        <f t="shared" si="27"/>
        <v>0</v>
      </c>
      <c r="F46" s="227">
        <f t="shared" si="0"/>
        <v>609000</v>
      </c>
      <c r="G46" s="219">
        <f>SUM(G35:G45)</f>
        <v>469000</v>
      </c>
      <c r="H46" s="209">
        <f t="shared" ref="H46:I46" si="28">SUM(H35:H45)</f>
        <v>140000</v>
      </c>
      <c r="I46" s="209">
        <f t="shared" si="28"/>
        <v>0</v>
      </c>
      <c r="J46" s="234">
        <f t="shared" si="24"/>
        <v>609000</v>
      </c>
      <c r="K46" s="219">
        <f>SUM(K35:K45)</f>
        <v>469000</v>
      </c>
      <c r="L46" s="209">
        <f t="shared" ref="L46:M46" si="29">SUM(L35:L45)</f>
        <v>140000</v>
      </c>
      <c r="M46" s="209">
        <f t="shared" si="29"/>
        <v>0</v>
      </c>
      <c r="N46" s="209">
        <f t="shared" si="25"/>
        <v>609000</v>
      </c>
      <c r="O46" s="239">
        <f>SUM(O35:O45)</f>
        <v>1212379</v>
      </c>
      <c r="P46" s="209">
        <f t="shared" ref="P46:Q46" si="30">SUM(P35:P45)</f>
        <v>324514</v>
      </c>
      <c r="Q46" s="209">
        <f t="shared" si="30"/>
        <v>0</v>
      </c>
      <c r="R46" s="209">
        <f t="shared" si="26"/>
        <v>1536893</v>
      </c>
    </row>
    <row r="47" spans="1:18" ht="15" customHeight="1" x14ac:dyDescent="0.25">
      <c r="A47" s="13" t="s">
        <v>335</v>
      </c>
      <c r="B47" s="6" t="s">
        <v>336</v>
      </c>
      <c r="C47" s="113">
        <v>0</v>
      </c>
      <c r="D47" s="113">
        <v>0</v>
      </c>
      <c r="E47" s="113">
        <v>0</v>
      </c>
      <c r="F47" s="225">
        <f t="shared" si="0"/>
        <v>0</v>
      </c>
      <c r="G47" s="217">
        <v>0</v>
      </c>
      <c r="H47" s="106">
        <v>0</v>
      </c>
      <c r="I47" s="106">
        <v>0</v>
      </c>
      <c r="J47" s="232">
        <f t="shared" si="24"/>
        <v>0</v>
      </c>
      <c r="K47" s="217">
        <v>0</v>
      </c>
      <c r="L47" s="106">
        <v>0</v>
      </c>
      <c r="M47" s="106">
        <v>0</v>
      </c>
      <c r="N47" s="106">
        <f t="shared" si="25"/>
        <v>0</v>
      </c>
      <c r="O47" s="217">
        <v>0</v>
      </c>
      <c r="P47" s="106">
        <v>0</v>
      </c>
      <c r="Q47" s="106">
        <v>0</v>
      </c>
      <c r="R47" s="106">
        <f t="shared" si="26"/>
        <v>0</v>
      </c>
    </row>
    <row r="48" spans="1:18" ht="15" customHeight="1" x14ac:dyDescent="0.25">
      <c r="A48" s="5" t="s">
        <v>499</v>
      </c>
      <c r="B48" s="6" t="s">
        <v>337</v>
      </c>
      <c r="C48" s="113">
        <v>0</v>
      </c>
      <c r="D48" s="113">
        <v>0</v>
      </c>
      <c r="E48" s="113">
        <v>0</v>
      </c>
      <c r="F48" s="225">
        <f t="shared" si="0"/>
        <v>0</v>
      </c>
      <c r="G48" s="217">
        <v>0</v>
      </c>
      <c r="H48" s="106">
        <v>0</v>
      </c>
      <c r="I48" s="106">
        <v>0</v>
      </c>
      <c r="J48" s="232">
        <f t="shared" si="24"/>
        <v>0</v>
      </c>
      <c r="K48" s="217">
        <v>0</v>
      </c>
      <c r="L48" s="106">
        <v>0</v>
      </c>
      <c r="M48" s="106">
        <v>0</v>
      </c>
      <c r="N48" s="106">
        <f t="shared" si="25"/>
        <v>0</v>
      </c>
      <c r="O48" s="217">
        <v>0</v>
      </c>
      <c r="P48" s="106">
        <v>0</v>
      </c>
      <c r="Q48" s="106">
        <v>0</v>
      </c>
      <c r="R48" s="106">
        <f t="shared" si="26"/>
        <v>0</v>
      </c>
    </row>
    <row r="49" spans="1:18" ht="15" customHeight="1" x14ac:dyDescent="0.25">
      <c r="A49" s="13" t="s">
        <v>500</v>
      </c>
      <c r="B49" s="6" t="s">
        <v>663</v>
      </c>
      <c r="C49" s="113">
        <v>0</v>
      </c>
      <c r="D49" s="113">
        <v>0</v>
      </c>
      <c r="E49" s="113">
        <v>0</v>
      </c>
      <c r="F49" s="225">
        <f t="shared" si="0"/>
        <v>0</v>
      </c>
      <c r="G49" s="217">
        <v>0</v>
      </c>
      <c r="H49" s="106">
        <v>0</v>
      </c>
      <c r="I49" s="106">
        <v>0</v>
      </c>
      <c r="J49" s="232">
        <f t="shared" si="24"/>
        <v>0</v>
      </c>
      <c r="K49" s="217">
        <v>0</v>
      </c>
      <c r="L49" s="106">
        <v>0</v>
      </c>
      <c r="M49" s="106">
        <v>0</v>
      </c>
      <c r="N49" s="106">
        <f t="shared" si="25"/>
        <v>0</v>
      </c>
      <c r="O49" s="217">
        <v>0</v>
      </c>
      <c r="P49" s="106">
        <v>0</v>
      </c>
      <c r="Q49" s="106">
        <v>0</v>
      </c>
      <c r="R49" s="106">
        <f t="shared" si="26"/>
        <v>0</v>
      </c>
    </row>
    <row r="50" spans="1:18" s="87" customFormat="1" ht="15" customHeight="1" x14ac:dyDescent="0.25">
      <c r="A50" s="36" t="s">
        <v>520</v>
      </c>
      <c r="B50" s="44" t="s">
        <v>338</v>
      </c>
      <c r="C50" s="116">
        <f>SUM(C47:C49)</f>
        <v>0</v>
      </c>
      <c r="D50" s="116">
        <f t="shared" ref="D50:E50" si="31">SUM(D47:D49)</f>
        <v>0</v>
      </c>
      <c r="E50" s="116">
        <f t="shared" si="31"/>
        <v>0</v>
      </c>
      <c r="F50" s="227">
        <f t="shared" si="0"/>
        <v>0</v>
      </c>
      <c r="G50" s="219">
        <f>SUM(G47:G49)</f>
        <v>0</v>
      </c>
      <c r="H50" s="209">
        <f t="shared" ref="H50:I50" si="32">SUM(H47:H49)</f>
        <v>0</v>
      </c>
      <c r="I50" s="209">
        <f t="shared" si="32"/>
        <v>0</v>
      </c>
      <c r="J50" s="234">
        <f t="shared" si="24"/>
        <v>0</v>
      </c>
      <c r="K50" s="219">
        <f>SUM(K47:K49)</f>
        <v>0</v>
      </c>
      <c r="L50" s="209">
        <f t="shared" ref="L50:M50" si="33">SUM(L47:L49)</f>
        <v>0</v>
      </c>
      <c r="M50" s="209">
        <f t="shared" si="33"/>
        <v>0</v>
      </c>
      <c r="N50" s="209">
        <f t="shared" si="25"/>
        <v>0</v>
      </c>
      <c r="O50" s="219">
        <f>SUM(O47:O49)</f>
        <v>0</v>
      </c>
      <c r="P50" s="209">
        <f t="shared" ref="P50:Q50" si="34">SUM(P47:P49)</f>
        <v>0</v>
      </c>
      <c r="Q50" s="209">
        <f t="shared" si="34"/>
        <v>0</v>
      </c>
      <c r="R50" s="209">
        <f t="shared" si="26"/>
        <v>0</v>
      </c>
    </row>
    <row r="51" spans="1:18" s="87" customFormat="1" ht="15" customHeight="1" x14ac:dyDescent="0.25">
      <c r="A51" s="173" t="s">
        <v>41</v>
      </c>
      <c r="B51" s="176"/>
      <c r="C51" s="177">
        <f>C20+C34+C46+C50</f>
        <v>17065318</v>
      </c>
      <c r="D51" s="177">
        <f t="shared" ref="D51:E51" si="35">D20+D34+D46+D50</f>
        <v>140000</v>
      </c>
      <c r="E51" s="177">
        <f t="shared" si="35"/>
        <v>10000</v>
      </c>
      <c r="F51" s="228">
        <f t="shared" si="0"/>
        <v>17215318</v>
      </c>
      <c r="G51" s="220">
        <f>G20+G34+G46+G50</f>
        <v>17125903</v>
      </c>
      <c r="H51" s="210">
        <f t="shared" ref="H51:I51" si="36">H20+H34+H46+H50</f>
        <v>140000</v>
      </c>
      <c r="I51" s="210">
        <f t="shared" si="36"/>
        <v>10000</v>
      </c>
      <c r="J51" s="235">
        <f t="shared" si="24"/>
        <v>17275903</v>
      </c>
      <c r="K51" s="220">
        <f>K20+K34+K46+K50</f>
        <v>18439968</v>
      </c>
      <c r="L51" s="210">
        <f t="shared" ref="L51:M51" si="37">L20+L34+L46+L50</f>
        <v>140000</v>
      </c>
      <c r="M51" s="210">
        <f t="shared" si="37"/>
        <v>10000</v>
      </c>
      <c r="N51" s="211">
        <f t="shared" si="25"/>
        <v>18589968</v>
      </c>
      <c r="O51" s="220">
        <f>O20+O34+O46+O50</f>
        <v>18743528</v>
      </c>
      <c r="P51" s="210">
        <f t="shared" ref="P51:Q51" si="38">P20+P34+P46+P50</f>
        <v>324514</v>
      </c>
      <c r="Q51" s="210">
        <f t="shared" si="38"/>
        <v>0</v>
      </c>
      <c r="R51" s="211">
        <f t="shared" si="26"/>
        <v>19068042</v>
      </c>
    </row>
    <row r="52" spans="1:18" ht="15" customHeight="1" x14ac:dyDescent="0.25">
      <c r="A52" s="5" t="s">
        <v>281</v>
      </c>
      <c r="B52" s="6" t="s">
        <v>282</v>
      </c>
      <c r="C52" s="113">
        <v>0</v>
      </c>
      <c r="D52" s="113">
        <v>0</v>
      </c>
      <c r="E52" s="113">
        <v>0</v>
      </c>
      <c r="F52" s="225">
        <f t="shared" si="0"/>
        <v>0</v>
      </c>
      <c r="G52" s="217">
        <v>0</v>
      </c>
      <c r="H52" s="106">
        <v>0</v>
      </c>
      <c r="I52" s="106">
        <v>0</v>
      </c>
      <c r="J52" s="232">
        <f t="shared" si="24"/>
        <v>0</v>
      </c>
      <c r="K52" s="217">
        <v>0</v>
      </c>
      <c r="L52" s="106">
        <v>0</v>
      </c>
      <c r="M52" s="106">
        <v>0</v>
      </c>
      <c r="N52" s="106">
        <f t="shared" si="25"/>
        <v>0</v>
      </c>
      <c r="O52" s="217">
        <v>0</v>
      </c>
      <c r="P52" s="106">
        <v>0</v>
      </c>
      <c r="Q52" s="106">
        <v>0</v>
      </c>
      <c r="R52" s="106">
        <f t="shared" si="26"/>
        <v>0</v>
      </c>
    </row>
    <row r="53" spans="1:18" ht="15" customHeight="1" x14ac:dyDescent="0.25">
      <c r="A53" s="5" t="s">
        <v>283</v>
      </c>
      <c r="B53" s="6" t="s">
        <v>284</v>
      </c>
      <c r="C53" s="113">
        <v>0</v>
      </c>
      <c r="D53" s="113">
        <v>0</v>
      </c>
      <c r="E53" s="113">
        <v>0</v>
      </c>
      <c r="F53" s="225">
        <f t="shared" si="0"/>
        <v>0</v>
      </c>
      <c r="G53" s="217">
        <v>0</v>
      </c>
      <c r="H53" s="106">
        <v>0</v>
      </c>
      <c r="I53" s="106">
        <v>0</v>
      </c>
      <c r="J53" s="232">
        <f t="shared" si="24"/>
        <v>0</v>
      </c>
      <c r="K53" s="217">
        <v>0</v>
      </c>
      <c r="L53" s="106">
        <v>0</v>
      </c>
      <c r="M53" s="106">
        <v>0</v>
      </c>
      <c r="N53" s="106">
        <f t="shared" si="25"/>
        <v>0</v>
      </c>
      <c r="O53" s="217">
        <v>0</v>
      </c>
      <c r="P53" s="106">
        <v>0</v>
      </c>
      <c r="Q53" s="106">
        <v>0</v>
      </c>
      <c r="R53" s="106">
        <f t="shared" si="26"/>
        <v>0</v>
      </c>
    </row>
    <row r="54" spans="1:18" ht="15" customHeight="1" x14ac:dyDescent="0.25">
      <c r="A54" s="5" t="s">
        <v>477</v>
      </c>
      <c r="B54" s="6" t="s">
        <v>285</v>
      </c>
      <c r="C54" s="113">
        <v>0</v>
      </c>
      <c r="D54" s="113">
        <v>0</v>
      </c>
      <c r="E54" s="113">
        <v>0</v>
      </c>
      <c r="F54" s="225">
        <f t="shared" si="0"/>
        <v>0</v>
      </c>
      <c r="G54" s="217">
        <v>0</v>
      </c>
      <c r="H54" s="106">
        <v>0</v>
      </c>
      <c r="I54" s="106">
        <v>0</v>
      </c>
      <c r="J54" s="232">
        <f t="shared" si="24"/>
        <v>0</v>
      </c>
      <c r="K54" s="217">
        <v>0</v>
      </c>
      <c r="L54" s="106">
        <v>0</v>
      </c>
      <c r="M54" s="106">
        <v>0</v>
      </c>
      <c r="N54" s="106">
        <f t="shared" si="25"/>
        <v>0</v>
      </c>
      <c r="O54" s="217">
        <v>0</v>
      </c>
      <c r="P54" s="106">
        <v>0</v>
      </c>
      <c r="Q54" s="106">
        <v>0</v>
      </c>
      <c r="R54" s="106">
        <f t="shared" si="26"/>
        <v>0</v>
      </c>
    </row>
    <row r="55" spans="1:18" ht="15" customHeight="1" x14ac:dyDescent="0.25">
      <c r="A55" s="5" t="s">
        <v>478</v>
      </c>
      <c r="B55" s="6" t="s">
        <v>286</v>
      </c>
      <c r="C55" s="113">
        <v>0</v>
      </c>
      <c r="D55" s="113">
        <v>0</v>
      </c>
      <c r="E55" s="113">
        <v>0</v>
      </c>
      <c r="F55" s="225">
        <f t="shared" si="0"/>
        <v>0</v>
      </c>
      <c r="G55" s="217">
        <v>0</v>
      </c>
      <c r="H55" s="106">
        <v>0</v>
      </c>
      <c r="I55" s="106">
        <v>0</v>
      </c>
      <c r="J55" s="232">
        <f t="shared" si="24"/>
        <v>0</v>
      </c>
      <c r="K55" s="217">
        <v>0</v>
      </c>
      <c r="L55" s="106">
        <v>0</v>
      </c>
      <c r="M55" s="106">
        <v>0</v>
      </c>
      <c r="N55" s="106">
        <f t="shared" si="25"/>
        <v>0</v>
      </c>
      <c r="O55" s="217">
        <v>0</v>
      </c>
      <c r="P55" s="106">
        <v>0</v>
      </c>
      <c r="Q55" s="106">
        <v>0</v>
      </c>
      <c r="R55" s="106">
        <f t="shared" si="26"/>
        <v>0</v>
      </c>
    </row>
    <row r="56" spans="1:18" ht="15" customHeight="1" x14ac:dyDescent="0.25">
      <c r="A56" s="5" t="s">
        <v>479</v>
      </c>
      <c r="B56" s="6" t="s">
        <v>287</v>
      </c>
      <c r="C56" s="113">
        <v>0</v>
      </c>
      <c r="D56" s="113">
        <v>0</v>
      </c>
      <c r="E56" s="113">
        <v>0</v>
      </c>
      <c r="F56" s="225">
        <f t="shared" si="0"/>
        <v>0</v>
      </c>
      <c r="G56" s="217">
        <v>0</v>
      </c>
      <c r="H56" s="106">
        <v>0</v>
      </c>
      <c r="I56" s="106">
        <v>0</v>
      </c>
      <c r="J56" s="232">
        <f t="shared" si="24"/>
        <v>0</v>
      </c>
      <c r="K56" s="217">
        <v>0</v>
      </c>
      <c r="L56" s="106">
        <v>0</v>
      </c>
      <c r="M56" s="106">
        <v>0</v>
      </c>
      <c r="N56" s="106">
        <f t="shared" si="25"/>
        <v>0</v>
      </c>
      <c r="O56" s="217">
        <v>14991460</v>
      </c>
      <c r="P56" s="106">
        <v>0</v>
      </c>
      <c r="Q56" s="106">
        <v>0</v>
      </c>
      <c r="R56" s="106">
        <f t="shared" si="26"/>
        <v>14991460</v>
      </c>
    </row>
    <row r="57" spans="1:18" s="87" customFormat="1" ht="15" customHeight="1" x14ac:dyDescent="0.25">
      <c r="A57" s="36" t="s">
        <v>514</v>
      </c>
      <c r="B57" s="44" t="s">
        <v>288</v>
      </c>
      <c r="C57" s="88">
        <f>SUM(C52:C56)</f>
        <v>0</v>
      </c>
      <c r="D57" s="88">
        <f t="shared" ref="D57:E57" si="39">SUM(D52:D56)</f>
        <v>0</v>
      </c>
      <c r="E57" s="88">
        <f t="shared" si="39"/>
        <v>0</v>
      </c>
      <c r="F57" s="226">
        <f t="shared" si="0"/>
        <v>0</v>
      </c>
      <c r="G57" s="218">
        <f>SUM(G52:G56)</f>
        <v>0</v>
      </c>
      <c r="H57" s="120">
        <f t="shared" ref="H57:I57" si="40">SUM(H52:H56)</f>
        <v>0</v>
      </c>
      <c r="I57" s="120">
        <f t="shared" si="40"/>
        <v>0</v>
      </c>
      <c r="J57" s="233">
        <f t="shared" si="24"/>
        <v>0</v>
      </c>
      <c r="K57" s="218">
        <f>SUM(K52:K56)</f>
        <v>0</v>
      </c>
      <c r="L57" s="120">
        <f t="shared" ref="L57:M57" si="41">SUM(L52:L56)</f>
        <v>0</v>
      </c>
      <c r="M57" s="120">
        <f t="shared" si="41"/>
        <v>0</v>
      </c>
      <c r="N57" s="120">
        <f t="shared" si="25"/>
        <v>0</v>
      </c>
      <c r="O57" s="240">
        <f>SUM(O52:O56)</f>
        <v>14991460</v>
      </c>
      <c r="P57" s="120">
        <f t="shared" ref="P57:Q57" si="42">SUM(P52:P56)</f>
        <v>0</v>
      </c>
      <c r="Q57" s="120">
        <f t="shared" si="42"/>
        <v>0</v>
      </c>
      <c r="R57" s="120">
        <f t="shared" si="26"/>
        <v>14991460</v>
      </c>
    </row>
    <row r="58" spans="1:18" ht="15" customHeight="1" x14ac:dyDescent="0.25">
      <c r="A58" s="13" t="s">
        <v>496</v>
      </c>
      <c r="B58" s="6" t="s">
        <v>327</v>
      </c>
      <c r="C58" s="113">
        <v>0</v>
      </c>
      <c r="D58" s="113">
        <v>0</v>
      </c>
      <c r="E58" s="113">
        <v>0</v>
      </c>
      <c r="F58" s="225">
        <f t="shared" si="0"/>
        <v>0</v>
      </c>
      <c r="G58" s="217">
        <v>0</v>
      </c>
      <c r="H58" s="106">
        <v>0</v>
      </c>
      <c r="I58" s="106">
        <v>0</v>
      </c>
      <c r="J58" s="232">
        <f t="shared" si="24"/>
        <v>0</v>
      </c>
      <c r="K58" s="217">
        <v>0</v>
      </c>
      <c r="L58" s="106">
        <v>0</v>
      </c>
      <c r="M58" s="106">
        <v>0</v>
      </c>
      <c r="N58" s="106">
        <f t="shared" si="25"/>
        <v>0</v>
      </c>
      <c r="O58" s="217">
        <v>0</v>
      </c>
      <c r="P58" s="106">
        <v>0</v>
      </c>
      <c r="Q58" s="106">
        <v>0</v>
      </c>
      <c r="R58" s="106">
        <f t="shared" si="26"/>
        <v>0</v>
      </c>
    </row>
    <row r="59" spans="1:18" ht="15" customHeight="1" x14ac:dyDescent="0.25">
      <c r="A59" s="13" t="s">
        <v>497</v>
      </c>
      <c r="B59" s="6" t="s">
        <v>328</v>
      </c>
      <c r="C59" s="113">
        <v>0</v>
      </c>
      <c r="D59" s="113">
        <v>0</v>
      </c>
      <c r="E59" s="113">
        <v>0</v>
      </c>
      <c r="F59" s="225">
        <f t="shared" si="0"/>
        <v>0</v>
      </c>
      <c r="G59" s="217">
        <v>0</v>
      </c>
      <c r="H59" s="106">
        <v>0</v>
      </c>
      <c r="I59" s="106">
        <v>0</v>
      </c>
      <c r="J59" s="232">
        <f t="shared" si="24"/>
        <v>0</v>
      </c>
      <c r="K59" s="217">
        <v>0</v>
      </c>
      <c r="L59" s="106">
        <v>0</v>
      </c>
      <c r="M59" s="106">
        <v>0</v>
      </c>
      <c r="N59" s="106">
        <f t="shared" si="25"/>
        <v>0</v>
      </c>
      <c r="O59" s="217">
        <v>0</v>
      </c>
      <c r="P59" s="106">
        <v>0</v>
      </c>
      <c r="Q59" s="106">
        <v>0</v>
      </c>
      <c r="R59" s="106">
        <f t="shared" si="26"/>
        <v>0</v>
      </c>
    </row>
    <row r="60" spans="1:18" ht="15" customHeight="1" x14ac:dyDescent="0.25">
      <c r="A60" s="13" t="s">
        <v>329</v>
      </c>
      <c r="B60" s="6" t="s">
        <v>330</v>
      </c>
      <c r="C60" s="113">
        <v>0</v>
      </c>
      <c r="D60" s="113">
        <v>0</v>
      </c>
      <c r="E60" s="113">
        <v>0</v>
      </c>
      <c r="F60" s="225">
        <f t="shared" si="0"/>
        <v>0</v>
      </c>
      <c r="G60" s="217">
        <v>0</v>
      </c>
      <c r="H60" s="106">
        <v>0</v>
      </c>
      <c r="I60" s="106">
        <v>0</v>
      </c>
      <c r="J60" s="232">
        <f t="shared" si="24"/>
        <v>0</v>
      </c>
      <c r="K60" s="217">
        <v>0</v>
      </c>
      <c r="L60" s="106">
        <v>0</v>
      </c>
      <c r="M60" s="106">
        <v>0</v>
      </c>
      <c r="N60" s="106">
        <f t="shared" si="25"/>
        <v>0</v>
      </c>
      <c r="O60" s="217">
        <v>0</v>
      </c>
      <c r="P60" s="106">
        <v>0</v>
      </c>
      <c r="Q60" s="106">
        <v>0</v>
      </c>
      <c r="R60" s="106">
        <f t="shared" si="26"/>
        <v>0</v>
      </c>
    </row>
    <row r="61" spans="1:18" ht="15" customHeight="1" x14ac:dyDescent="0.25">
      <c r="A61" s="13" t="s">
        <v>498</v>
      </c>
      <c r="B61" s="6" t="s">
        <v>331</v>
      </c>
      <c r="C61" s="113">
        <v>0</v>
      </c>
      <c r="D61" s="113">
        <v>0</v>
      </c>
      <c r="E61" s="113">
        <v>0</v>
      </c>
      <c r="F61" s="225">
        <f t="shared" si="0"/>
        <v>0</v>
      </c>
      <c r="G61" s="217">
        <v>0</v>
      </c>
      <c r="H61" s="106">
        <v>0</v>
      </c>
      <c r="I61" s="106">
        <v>0</v>
      </c>
      <c r="J61" s="232">
        <f t="shared" si="24"/>
        <v>0</v>
      </c>
      <c r="K61" s="217">
        <v>0</v>
      </c>
      <c r="L61" s="106">
        <v>0</v>
      </c>
      <c r="M61" s="106">
        <v>0</v>
      </c>
      <c r="N61" s="106">
        <f t="shared" si="25"/>
        <v>0</v>
      </c>
      <c r="O61" s="217">
        <v>0</v>
      </c>
      <c r="P61" s="106">
        <v>0</v>
      </c>
      <c r="Q61" s="106">
        <v>0</v>
      </c>
      <c r="R61" s="106">
        <f t="shared" si="26"/>
        <v>0</v>
      </c>
    </row>
    <row r="62" spans="1:18" ht="15" customHeight="1" x14ac:dyDescent="0.25">
      <c r="A62" s="13" t="s">
        <v>332</v>
      </c>
      <c r="B62" s="6" t="s">
        <v>333</v>
      </c>
      <c r="C62" s="113">
        <v>0</v>
      </c>
      <c r="D62" s="113">
        <v>0</v>
      </c>
      <c r="E62" s="113">
        <v>0</v>
      </c>
      <c r="F62" s="225">
        <f t="shared" si="0"/>
        <v>0</v>
      </c>
      <c r="G62" s="217">
        <v>0</v>
      </c>
      <c r="H62" s="106">
        <v>0</v>
      </c>
      <c r="I62" s="106">
        <v>0</v>
      </c>
      <c r="J62" s="232">
        <f t="shared" si="24"/>
        <v>0</v>
      </c>
      <c r="K62" s="217">
        <v>0</v>
      </c>
      <c r="L62" s="106">
        <v>0</v>
      </c>
      <c r="M62" s="106">
        <v>0</v>
      </c>
      <c r="N62" s="106">
        <f t="shared" si="25"/>
        <v>0</v>
      </c>
      <c r="O62" s="217">
        <v>0</v>
      </c>
      <c r="P62" s="106">
        <v>0</v>
      </c>
      <c r="Q62" s="106">
        <v>0</v>
      </c>
      <c r="R62" s="106">
        <f t="shared" si="26"/>
        <v>0</v>
      </c>
    </row>
    <row r="63" spans="1:18" s="87" customFormat="1" ht="15" customHeight="1" x14ac:dyDescent="0.25">
      <c r="A63" s="36" t="s">
        <v>519</v>
      </c>
      <c r="B63" s="44" t="s">
        <v>334</v>
      </c>
      <c r="C63" s="88">
        <f>SUM(C58:C62)</f>
        <v>0</v>
      </c>
      <c r="D63" s="88">
        <f t="shared" ref="D63:E63" si="43">SUM(D58:D62)</f>
        <v>0</v>
      </c>
      <c r="E63" s="88">
        <f t="shared" si="43"/>
        <v>0</v>
      </c>
      <c r="F63" s="226">
        <f t="shared" si="0"/>
        <v>0</v>
      </c>
      <c r="G63" s="218">
        <f>SUM(G58:G62)</f>
        <v>0</v>
      </c>
      <c r="H63" s="120">
        <f t="shared" ref="H63:I63" si="44">SUM(H58:H62)</f>
        <v>0</v>
      </c>
      <c r="I63" s="120">
        <f t="shared" si="44"/>
        <v>0</v>
      </c>
      <c r="J63" s="233">
        <f t="shared" si="24"/>
        <v>0</v>
      </c>
      <c r="K63" s="218">
        <f>SUM(K58:K62)</f>
        <v>0</v>
      </c>
      <c r="L63" s="120">
        <f t="shared" ref="L63:M63" si="45">SUM(L58:L62)</f>
        <v>0</v>
      </c>
      <c r="M63" s="120">
        <f t="shared" si="45"/>
        <v>0</v>
      </c>
      <c r="N63" s="120">
        <f t="shared" si="25"/>
        <v>0</v>
      </c>
      <c r="O63" s="218">
        <f>SUM(O58:O62)</f>
        <v>0</v>
      </c>
      <c r="P63" s="120">
        <f t="shared" ref="P63:Q63" si="46">SUM(P58:P62)</f>
        <v>0</v>
      </c>
      <c r="Q63" s="120">
        <f t="shared" si="46"/>
        <v>0</v>
      </c>
      <c r="R63" s="120">
        <f t="shared" si="26"/>
        <v>0</v>
      </c>
    </row>
    <row r="64" spans="1:18" ht="15" customHeight="1" x14ac:dyDescent="0.25">
      <c r="A64" s="13" t="s">
        <v>339</v>
      </c>
      <c r="B64" s="6" t="s">
        <v>340</v>
      </c>
      <c r="C64" s="113">
        <v>0</v>
      </c>
      <c r="D64" s="113">
        <v>0</v>
      </c>
      <c r="E64" s="113">
        <v>0</v>
      </c>
      <c r="F64" s="225">
        <f t="shared" si="0"/>
        <v>0</v>
      </c>
      <c r="G64" s="217">
        <v>0</v>
      </c>
      <c r="H64" s="106">
        <v>0</v>
      </c>
      <c r="I64" s="106">
        <v>0</v>
      </c>
      <c r="J64" s="232">
        <f t="shared" si="24"/>
        <v>0</v>
      </c>
      <c r="K64" s="217">
        <v>0</v>
      </c>
      <c r="L64" s="106">
        <v>0</v>
      </c>
      <c r="M64" s="106">
        <v>0</v>
      </c>
      <c r="N64" s="106">
        <f t="shared" si="25"/>
        <v>0</v>
      </c>
      <c r="O64" s="217">
        <v>0</v>
      </c>
      <c r="P64" s="106">
        <v>0</v>
      </c>
      <c r="Q64" s="106">
        <v>0</v>
      </c>
      <c r="R64" s="106">
        <f t="shared" si="26"/>
        <v>0</v>
      </c>
    </row>
    <row r="65" spans="1:18" ht="15" customHeight="1" x14ac:dyDescent="0.25">
      <c r="A65" s="5" t="s">
        <v>501</v>
      </c>
      <c r="B65" s="6" t="s">
        <v>341</v>
      </c>
      <c r="C65" s="113">
        <v>0</v>
      </c>
      <c r="D65" s="113">
        <v>0</v>
      </c>
      <c r="E65" s="113">
        <v>0</v>
      </c>
      <c r="F65" s="225">
        <f t="shared" si="0"/>
        <v>0</v>
      </c>
      <c r="G65" s="217">
        <v>0</v>
      </c>
      <c r="H65" s="106">
        <v>0</v>
      </c>
      <c r="I65" s="106">
        <v>0</v>
      </c>
      <c r="J65" s="232">
        <f t="shared" si="24"/>
        <v>0</v>
      </c>
      <c r="K65" s="217">
        <v>0</v>
      </c>
      <c r="L65" s="106">
        <v>0</v>
      </c>
      <c r="M65" s="106">
        <v>0</v>
      </c>
      <c r="N65" s="106">
        <f t="shared" si="25"/>
        <v>0</v>
      </c>
      <c r="O65" s="217">
        <v>0</v>
      </c>
      <c r="P65" s="106">
        <v>0</v>
      </c>
      <c r="Q65" s="106">
        <v>0</v>
      </c>
      <c r="R65" s="106">
        <f t="shared" si="26"/>
        <v>0</v>
      </c>
    </row>
    <row r="66" spans="1:18" ht="15" customHeight="1" x14ac:dyDescent="0.25">
      <c r="A66" s="13" t="s">
        <v>502</v>
      </c>
      <c r="B66" s="6" t="s">
        <v>342</v>
      </c>
      <c r="C66" s="113">
        <v>0</v>
      </c>
      <c r="D66" s="113">
        <v>0</v>
      </c>
      <c r="E66" s="113">
        <v>0</v>
      </c>
      <c r="F66" s="225">
        <f t="shared" si="0"/>
        <v>0</v>
      </c>
      <c r="G66" s="217">
        <v>0</v>
      </c>
      <c r="H66" s="106">
        <v>0</v>
      </c>
      <c r="I66" s="106">
        <v>0</v>
      </c>
      <c r="J66" s="232">
        <f t="shared" si="24"/>
        <v>0</v>
      </c>
      <c r="K66" s="217">
        <v>0</v>
      </c>
      <c r="L66" s="106">
        <v>0</v>
      </c>
      <c r="M66" s="106">
        <v>0</v>
      </c>
      <c r="N66" s="106">
        <f t="shared" si="25"/>
        <v>0</v>
      </c>
      <c r="O66" s="217">
        <v>0</v>
      </c>
      <c r="P66" s="106">
        <v>0</v>
      </c>
      <c r="Q66" s="106">
        <v>0</v>
      </c>
      <c r="R66" s="106">
        <f t="shared" si="26"/>
        <v>0</v>
      </c>
    </row>
    <row r="67" spans="1:18" s="87" customFormat="1" ht="15" customHeight="1" x14ac:dyDescent="0.25">
      <c r="A67" s="36" t="s">
        <v>522</v>
      </c>
      <c r="B67" s="44" t="s">
        <v>343</v>
      </c>
      <c r="C67" s="88">
        <f>SUM(C64:C66)</f>
        <v>0</v>
      </c>
      <c r="D67" s="88">
        <f t="shared" ref="D67:E67" si="47">SUM(D64:D66)</f>
        <v>0</v>
      </c>
      <c r="E67" s="88">
        <f t="shared" si="47"/>
        <v>0</v>
      </c>
      <c r="F67" s="226">
        <f t="shared" si="0"/>
        <v>0</v>
      </c>
      <c r="G67" s="218">
        <f>SUM(G64:G66)</f>
        <v>0</v>
      </c>
      <c r="H67" s="120">
        <f t="shared" ref="H67:I67" si="48">SUM(H64:H66)</f>
        <v>0</v>
      </c>
      <c r="I67" s="120">
        <f t="shared" si="48"/>
        <v>0</v>
      </c>
      <c r="J67" s="233">
        <f t="shared" si="24"/>
        <v>0</v>
      </c>
      <c r="K67" s="218">
        <f>SUM(K64:K66)</f>
        <v>0</v>
      </c>
      <c r="L67" s="120">
        <f t="shared" ref="L67:M67" si="49">SUM(L64:L66)</f>
        <v>0</v>
      </c>
      <c r="M67" s="120">
        <f t="shared" si="49"/>
        <v>0</v>
      </c>
      <c r="N67" s="120">
        <f t="shared" si="25"/>
        <v>0</v>
      </c>
      <c r="O67" s="218">
        <f>SUM(O64:O66)</f>
        <v>0</v>
      </c>
      <c r="P67" s="120">
        <f t="shared" ref="P67:Q67" si="50">SUM(P64:P66)</f>
        <v>0</v>
      </c>
      <c r="Q67" s="120">
        <f t="shared" si="50"/>
        <v>0</v>
      </c>
      <c r="R67" s="120">
        <f t="shared" si="26"/>
        <v>0</v>
      </c>
    </row>
    <row r="68" spans="1:18" s="87" customFormat="1" ht="15" customHeight="1" x14ac:dyDescent="0.25">
      <c r="A68" s="173" t="s">
        <v>42</v>
      </c>
      <c r="B68" s="176"/>
      <c r="C68" s="177">
        <f>C57+C63+C67</f>
        <v>0</v>
      </c>
      <c r="D68" s="177">
        <f t="shared" ref="D68:E68" si="51">D57+D63+D67</f>
        <v>0</v>
      </c>
      <c r="E68" s="177">
        <f t="shared" si="51"/>
        <v>0</v>
      </c>
      <c r="F68" s="228">
        <f t="shared" si="0"/>
        <v>0</v>
      </c>
      <c r="G68" s="220">
        <f>G57+G63+G67</f>
        <v>0</v>
      </c>
      <c r="H68" s="210">
        <f t="shared" ref="H68:I68" si="52">H57+H63+H67</f>
        <v>0</v>
      </c>
      <c r="I68" s="210">
        <f t="shared" si="52"/>
        <v>0</v>
      </c>
      <c r="J68" s="235">
        <f t="shared" si="24"/>
        <v>0</v>
      </c>
      <c r="K68" s="220">
        <f>K57+K63+K67</f>
        <v>0</v>
      </c>
      <c r="L68" s="210">
        <f t="shared" ref="L68:M68" si="53">L57+L63+L67</f>
        <v>0</v>
      </c>
      <c r="M68" s="210">
        <f t="shared" si="53"/>
        <v>0</v>
      </c>
      <c r="N68" s="211">
        <f t="shared" si="25"/>
        <v>0</v>
      </c>
      <c r="O68" s="220">
        <f>O57+O63+O67</f>
        <v>14991460</v>
      </c>
      <c r="P68" s="220">
        <f t="shared" ref="P68:R68" si="54">P57+P63+P67</f>
        <v>0</v>
      </c>
      <c r="Q68" s="220">
        <f t="shared" si="54"/>
        <v>0</v>
      </c>
      <c r="R68" s="220">
        <f t="shared" si="54"/>
        <v>14991460</v>
      </c>
    </row>
    <row r="69" spans="1:18" s="87" customFormat="1" ht="15.75" x14ac:dyDescent="0.25">
      <c r="A69" s="129" t="s">
        <v>521</v>
      </c>
      <c r="B69" s="123" t="s">
        <v>344</v>
      </c>
      <c r="C69" s="125">
        <f>C20+C34+C46+C50+C57+C63+C67</f>
        <v>17065318</v>
      </c>
      <c r="D69" s="125">
        <f t="shared" ref="D69:E69" si="55">D20+D34+D46+D50+D57+D63+D67</f>
        <v>140000</v>
      </c>
      <c r="E69" s="125">
        <f t="shared" si="55"/>
        <v>10000</v>
      </c>
      <c r="F69" s="229">
        <f t="shared" si="0"/>
        <v>17215318</v>
      </c>
      <c r="G69" s="221">
        <f>G20+G34+G46+G50+G57+G63+G67</f>
        <v>17125903</v>
      </c>
      <c r="H69" s="212">
        <f t="shared" ref="H69:I69" si="56">H20+H34+H46+H50+H57+H63+H67</f>
        <v>140000</v>
      </c>
      <c r="I69" s="212">
        <f t="shared" si="56"/>
        <v>10000</v>
      </c>
      <c r="J69" s="236">
        <f t="shared" si="24"/>
        <v>17275903</v>
      </c>
      <c r="K69" s="221">
        <f>K20+K34+K46+K50+K57+K63+K67</f>
        <v>18439968</v>
      </c>
      <c r="L69" s="212">
        <f t="shared" ref="L69:M69" si="57">L20+L34+L46+L50+L57+L63+L67</f>
        <v>140000</v>
      </c>
      <c r="M69" s="212">
        <f t="shared" si="57"/>
        <v>10000</v>
      </c>
      <c r="N69" s="212">
        <f t="shared" si="25"/>
        <v>18589968</v>
      </c>
      <c r="O69" s="221">
        <f>O20+O34+O46+O50+O57+O63+O67</f>
        <v>33734988</v>
      </c>
      <c r="P69" s="212">
        <f t="shared" ref="P69:Q69" si="58">P20+P34+P46+P50+P57+P63+P67</f>
        <v>324514</v>
      </c>
      <c r="Q69" s="212">
        <f t="shared" si="58"/>
        <v>0</v>
      </c>
      <c r="R69" s="212">
        <f t="shared" si="26"/>
        <v>34059502</v>
      </c>
    </row>
    <row r="70" spans="1:18" s="87" customFormat="1" ht="15.75" x14ac:dyDescent="0.25">
      <c r="A70" s="178" t="s">
        <v>43</v>
      </c>
      <c r="B70" s="179"/>
      <c r="C70" s="180">
        <f>C51-'2. melléklet'!C76</f>
        <v>-5647590</v>
      </c>
      <c r="D70" s="180">
        <f>D51-'2. melléklet'!D76</f>
        <v>-130000</v>
      </c>
      <c r="E70" s="180">
        <f>E51-'2. melléklet'!E76</f>
        <v>-3000</v>
      </c>
      <c r="F70" s="230">
        <f>SUM(C70:E70)</f>
        <v>-5780590</v>
      </c>
      <c r="G70" s="222">
        <f>G51-'2. melléklet'!G76</f>
        <v>-4587005</v>
      </c>
      <c r="H70" s="213">
        <f>H51-'2. melléklet'!H76</f>
        <v>-130000</v>
      </c>
      <c r="I70" s="213">
        <f>I51-'2. melléklet'!I76</f>
        <v>-3000</v>
      </c>
      <c r="J70" s="237">
        <f>SUM(G70:I70)</f>
        <v>-4720005</v>
      </c>
      <c r="K70" s="222">
        <f>K51-'2. melléklet'!K76</f>
        <v>-3333525</v>
      </c>
      <c r="L70" s="213">
        <f>L51-'2. melléklet'!L76</f>
        <v>-130000</v>
      </c>
      <c r="M70" s="213">
        <f>M51-'2. melléklet'!M76</f>
        <v>-3000</v>
      </c>
      <c r="N70" s="213">
        <f>SUM(K70:M70)</f>
        <v>-3466525</v>
      </c>
      <c r="O70" s="222">
        <f>O51-'2. melléklet'!S76</f>
        <v>-16863391</v>
      </c>
      <c r="P70" s="222">
        <f>P51-'2. melléklet'!T76</f>
        <v>54514</v>
      </c>
      <c r="Q70" s="222">
        <f>Q51-'2. melléklet'!U76</f>
        <v>0</v>
      </c>
      <c r="R70" s="222">
        <f>R51-'2. melléklet'!V76</f>
        <v>-16808877</v>
      </c>
    </row>
    <row r="71" spans="1:18" s="87" customFormat="1" ht="15.75" x14ac:dyDescent="0.25">
      <c r="A71" s="178" t="s">
        <v>44</v>
      </c>
      <c r="B71" s="179"/>
      <c r="C71" s="180">
        <f>C68-'2. melléklet'!C100</f>
        <v>-240000</v>
      </c>
      <c r="D71" s="180">
        <f>D68-'2. melléklet'!D100</f>
        <v>0</v>
      </c>
      <c r="E71" s="180">
        <f>E68-'2. melléklet'!E100</f>
        <v>0</v>
      </c>
      <c r="F71" s="230">
        <f>SUM(C71:E71)</f>
        <v>-240000</v>
      </c>
      <c r="G71" s="222">
        <f>G68-'2. melléklet'!G100</f>
        <v>-1240000</v>
      </c>
      <c r="H71" s="213">
        <f>H68-'2. melléklet'!H100</f>
        <v>0</v>
      </c>
      <c r="I71" s="213">
        <f>I68-'2. melléklet'!I100</f>
        <v>0</v>
      </c>
      <c r="J71" s="237">
        <f>SUM(G71:I71)</f>
        <v>-1240000</v>
      </c>
      <c r="K71" s="222">
        <f>K68-'2. melléklet'!K100</f>
        <v>-1240000</v>
      </c>
      <c r="L71" s="213">
        <f>L68-'2. melléklet'!L100</f>
        <v>0</v>
      </c>
      <c r="M71" s="213">
        <f>M68-'2. melléklet'!M100</f>
        <v>0</v>
      </c>
      <c r="N71" s="213">
        <f>SUM(K71:M71)</f>
        <v>-1240000</v>
      </c>
      <c r="O71" s="222">
        <f>O68-'2. melléklet'!S100</f>
        <v>10746369</v>
      </c>
      <c r="P71" s="222">
        <f>P68-'2. melléklet'!T100</f>
        <v>0</v>
      </c>
      <c r="Q71" s="222">
        <f>Q68-'2. melléklet'!U100</f>
        <v>0</v>
      </c>
      <c r="R71" s="222">
        <f>R68-'2. melléklet'!V100</f>
        <v>10746369</v>
      </c>
    </row>
    <row r="72" spans="1:18" x14ac:dyDescent="0.25">
      <c r="A72" s="34" t="s">
        <v>503</v>
      </c>
      <c r="B72" s="5" t="s">
        <v>345</v>
      </c>
      <c r="C72" s="113">
        <v>0</v>
      </c>
      <c r="D72" s="113">
        <v>0</v>
      </c>
      <c r="E72" s="113">
        <v>0</v>
      </c>
      <c r="F72" s="225">
        <f t="shared" si="0"/>
        <v>0</v>
      </c>
      <c r="G72" s="217">
        <v>0</v>
      </c>
      <c r="H72" s="106">
        <v>0</v>
      </c>
      <c r="I72" s="106">
        <v>0</v>
      </c>
      <c r="J72" s="232">
        <f t="shared" ref="J72:J73" si="59">SUM(G72:I72)</f>
        <v>0</v>
      </c>
      <c r="K72" s="217">
        <v>0</v>
      </c>
      <c r="L72" s="106">
        <v>0</v>
      </c>
      <c r="M72" s="106">
        <v>0</v>
      </c>
      <c r="N72" s="106">
        <f t="shared" ref="N72:N99" si="60">SUM(K72:M72)</f>
        <v>0</v>
      </c>
      <c r="O72" s="217">
        <v>0</v>
      </c>
      <c r="P72" s="106">
        <v>0</v>
      </c>
      <c r="Q72" s="106">
        <v>0</v>
      </c>
      <c r="R72" s="106">
        <f t="shared" ref="R72:R99" si="61">SUM(O72:Q72)</f>
        <v>0</v>
      </c>
    </row>
    <row r="73" spans="1:18" x14ac:dyDescent="0.25">
      <c r="A73" s="13" t="s">
        <v>346</v>
      </c>
      <c r="B73" s="5" t="s">
        <v>347</v>
      </c>
      <c r="C73" s="113">
        <v>0</v>
      </c>
      <c r="D73" s="113">
        <v>0</v>
      </c>
      <c r="E73" s="113">
        <v>0</v>
      </c>
      <c r="F73" s="225">
        <f t="shared" si="0"/>
        <v>0</v>
      </c>
      <c r="G73" s="217">
        <v>0</v>
      </c>
      <c r="H73" s="106">
        <v>0</v>
      </c>
      <c r="I73" s="106">
        <v>0</v>
      </c>
      <c r="J73" s="232">
        <f t="shared" si="59"/>
        <v>0</v>
      </c>
      <c r="K73" s="217">
        <v>0</v>
      </c>
      <c r="L73" s="106">
        <v>0</v>
      </c>
      <c r="M73" s="106">
        <v>0</v>
      </c>
      <c r="N73" s="106">
        <f t="shared" si="60"/>
        <v>0</v>
      </c>
      <c r="O73" s="217">
        <v>0</v>
      </c>
      <c r="P73" s="106">
        <v>0</v>
      </c>
      <c r="Q73" s="106">
        <v>0</v>
      </c>
      <c r="R73" s="106">
        <f t="shared" si="61"/>
        <v>0</v>
      </c>
    </row>
    <row r="74" spans="1:18" x14ac:dyDescent="0.25">
      <c r="A74" s="34" t="s">
        <v>504</v>
      </c>
      <c r="B74" s="5" t="s">
        <v>348</v>
      </c>
      <c r="C74" s="113">
        <v>0</v>
      </c>
      <c r="D74" s="113">
        <v>0</v>
      </c>
      <c r="E74" s="113">
        <v>0</v>
      </c>
      <c r="F74" s="225">
        <f t="shared" ref="F74:F99" si="62">SUM(C74:E74)</f>
        <v>0</v>
      </c>
      <c r="G74" s="217">
        <v>0</v>
      </c>
      <c r="H74" s="106">
        <v>0</v>
      </c>
      <c r="I74" s="106">
        <v>0</v>
      </c>
      <c r="J74" s="232">
        <f t="shared" ref="J74:J99" si="63">SUM(G74:I74)</f>
        <v>0</v>
      </c>
      <c r="K74" s="217">
        <v>0</v>
      </c>
      <c r="L74" s="106">
        <v>0</v>
      </c>
      <c r="M74" s="106">
        <v>0</v>
      </c>
      <c r="N74" s="106">
        <f t="shared" si="60"/>
        <v>0</v>
      </c>
      <c r="O74" s="217">
        <v>0</v>
      </c>
      <c r="P74" s="106">
        <v>0</v>
      </c>
      <c r="Q74" s="106">
        <v>0</v>
      </c>
      <c r="R74" s="106">
        <f t="shared" si="61"/>
        <v>0</v>
      </c>
    </row>
    <row r="75" spans="1:18" s="87" customFormat="1" x14ac:dyDescent="0.25">
      <c r="A75" s="15" t="s">
        <v>523</v>
      </c>
      <c r="B75" s="7" t="s">
        <v>349</v>
      </c>
      <c r="C75" s="88">
        <f>SUM(C72:C74)</f>
        <v>0</v>
      </c>
      <c r="D75" s="88">
        <f t="shared" ref="D75:E75" si="64">SUM(D72:D74)</f>
        <v>0</v>
      </c>
      <c r="E75" s="88">
        <f t="shared" si="64"/>
        <v>0</v>
      </c>
      <c r="F75" s="226">
        <f t="shared" si="62"/>
        <v>0</v>
      </c>
      <c r="G75" s="218">
        <f>SUM(G72:G74)</f>
        <v>0</v>
      </c>
      <c r="H75" s="120">
        <f t="shared" ref="H75:I75" si="65">SUM(H72:H74)</f>
        <v>0</v>
      </c>
      <c r="I75" s="120">
        <f t="shared" si="65"/>
        <v>0</v>
      </c>
      <c r="J75" s="233">
        <f t="shared" si="63"/>
        <v>0</v>
      </c>
      <c r="K75" s="218">
        <f>SUM(K72:K74)</f>
        <v>0</v>
      </c>
      <c r="L75" s="120">
        <f t="shared" ref="L75:M75" si="66">SUM(L72:L74)</f>
        <v>0</v>
      </c>
      <c r="M75" s="120">
        <f t="shared" si="66"/>
        <v>0</v>
      </c>
      <c r="N75" s="120">
        <f t="shared" si="60"/>
        <v>0</v>
      </c>
      <c r="O75" s="218">
        <f>SUM(O72:O74)</f>
        <v>0</v>
      </c>
      <c r="P75" s="120">
        <f t="shared" ref="P75:Q75" si="67">SUM(P72:P74)</f>
        <v>0</v>
      </c>
      <c r="Q75" s="120">
        <f t="shared" si="67"/>
        <v>0</v>
      </c>
      <c r="R75" s="120">
        <f t="shared" si="61"/>
        <v>0</v>
      </c>
    </row>
    <row r="76" spans="1:18" x14ac:dyDescent="0.25">
      <c r="A76" s="13" t="s">
        <v>505</v>
      </c>
      <c r="B76" s="5" t="s">
        <v>350</v>
      </c>
      <c r="C76" s="113">
        <v>0</v>
      </c>
      <c r="D76" s="113">
        <v>0</v>
      </c>
      <c r="E76" s="113">
        <v>0</v>
      </c>
      <c r="F76" s="225">
        <f t="shared" si="62"/>
        <v>0</v>
      </c>
      <c r="G76" s="217">
        <v>0</v>
      </c>
      <c r="H76" s="106">
        <v>0</v>
      </c>
      <c r="I76" s="106">
        <v>0</v>
      </c>
      <c r="J76" s="232">
        <f t="shared" si="63"/>
        <v>0</v>
      </c>
      <c r="K76" s="217">
        <v>0</v>
      </c>
      <c r="L76" s="106">
        <v>0</v>
      </c>
      <c r="M76" s="106">
        <v>0</v>
      </c>
      <c r="N76" s="106">
        <f t="shared" si="60"/>
        <v>0</v>
      </c>
      <c r="O76" s="217">
        <v>0</v>
      </c>
      <c r="P76" s="106">
        <v>0</v>
      </c>
      <c r="Q76" s="106">
        <v>0</v>
      </c>
      <c r="R76" s="106">
        <f t="shared" si="61"/>
        <v>0</v>
      </c>
    </row>
    <row r="77" spans="1:18" x14ac:dyDescent="0.25">
      <c r="A77" s="34" t="s">
        <v>351</v>
      </c>
      <c r="B77" s="5" t="s">
        <v>352</v>
      </c>
      <c r="C77" s="113">
        <v>0</v>
      </c>
      <c r="D77" s="113">
        <v>0</v>
      </c>
      <c r="E77" s="113">
        <v>0</v>
      </c>
      <c r="F77" s="225">
        <f t="shared" si="62"/>
        <v>0</v>
      </c>
      <c r="G77" s="217">
        <v>0</v>
      </c>
      <c r="H77" s="106">
        <v>0</v>
      </c>
      <c r="I77" s="106">
        <v>0</v>
      </c>
      <c r="J77" s="232">
        <f t="shared" si="63"/>
        <v>0</v>
      </c>
      <c r="K77" s="217">
        <v>0</v>
      </c>
      <c r="L77" s="106">
        <v>0</v>
      </c>
      <c r="M77" s="106">
        <v>0</v>
      </c>
      <c r="N77" s="106">
        <f t="shared" si="60"/>
        <v>0</v>
      </c>
      <c r="O77" s="217">
        <v>0</v>
      </c>
      <c r="P77" s="106">
        <v>0</v>
      </c>
      <c r="Q77" s="106">
        <v>0</v>
      </c>
      <c r="R77" s="106">
        <f t="shared" si="61"/>
        <v>0</v>
      </c>
    </row>
    <row r="78" spans="1:18" x14ac:dyDescent="0.25">
      <c r="A78" s="13" t="s">
        <v>506</v>
      </c>
      <c r="B78" s="5" t="s">
        <v>353</v>
      </c>
      <c r="C78" s="113">
        <v>0</v>
      </c>
      <c r="D78" s="113">
        <v>0</v>
      </c>
      <c r="E78" s="113">
        <v>0</v>
      </c>
      <c r="F78" s="225">
        <f t="shared" si="62"/>
        <v>0</v>
      </c>
      <c r="G78" s="217">
        <v>0</v>
      </c>
      <c r="H78" s="106">
        <v>0</v>
      </c>
      <c r="I78" s="106">
        <v>0</v>
      </c>
      <c r="J78" s="232">
        <f t="shared" si="63"/>
        <v>0</v>
      </c>
      <c r="K78" s="217">
        <v>0</v>
      </c>
      <c r="L78" s="106">
        <v>0</v>
      </c>
      <c r="M78" s="106">
        <v>0</v>
      </c>
      <c r="N78" s="106">
        <f t="shared" si="60"/>
        <v>0</v>
      </c>
      <c r="O78" s="217">
        <v>0</v>
      </c>
      <c r="P78" s="106">
        <v>0</v>
      </c>
      <c r="Q78" s="106">
        <v>0</v>
      </c>
      <c r="R78" s="106">
        <f t="shared" si="61"/>
        <v>0</v>
      </c>
    </row>
    <row r="79" spans="1:18" x14ac:dyDescent="0.25">
      <c r="A79" s="34" t="s">
        <v>354</v>
      </c>
      <c r="B79" s="5" t="s">
        <v>355</v>
      </c>
      <c r="C79" s="113">
        <v>0</v>
      </c>
      <c r="D79" s="113">
        <v>0</v>
      </c>
      <c r="E79" s="113">
        <v>0</v>
      </c>
      <c r="F79" s="225">
        <f t="shared" si="62"/>
        <v>0</v>
      </c>
      <c r="G79" s="217">
        <v>0</v>
      </c>
      <c r="H79" s="106">
        <v>0</v>
      </c>
      <c r="I79" s="106">
        <v>0</v>
      </c>
      <c r="J79" s="232">
        <f t="shared" si="63"/>
        <v>0</v>
      </c>
      <c r="K79" s="217">
        <v>0</v>
      </c>
      <c r="L79" s="106">
        <v>0</v>
      </c>
      <c r="M79" s="106">
        <v>0</v>
      </c>
      <c r="N79" s="106">
        <f t="shared" si="60"/>
        <v>0</v>
      </c>
      <c r="O79" s="217">
        <v>0</v>
      </c>
      <c r="P79" s="106">
        <v>0</v>
      </c>
      <c r="Q79" s="106">
        <v>0</v>
      </c>
      <c r="R79" s="106">
        <f t="shared" si="61"/>
        <v>0</v>
      </c>
    </row>
    <row r="80" spans="1:18" s="87" customFormat="1" x14ac:dyDescent="0.25">
      <c r="A80" s="14" t="s">
        <v>524</v>
      </c>
      <c r="B80" s="7" t="s">
        <v>356</v>
      </c>
      <c r="C80" s="88">
        <f>SUM(C76:C79)</f>
        <v>0</v>
      </c>
      <c r="D80" s="88">
        <f t="shared" ref="D80:E80" si="68">SUM(D76:D79)</f>
        <v>0</v>
      </c>
      <c r="E80" s="88">
        <f t="shared" si="68"/>
        <v>0</v>
      </c>
      <c r="F80" s="226">
        <f t="shared" si="62"/>
        <v>0</v>
      </c>
      <c r="G80" s="218">
        <f>SUM(G76:G79)</f>
        <v>0</v>
      </c>
      <c r="H80" s="120">
        <f t="shared" ref="H80:I80" si="69">SUM(H76:H79)</f>
        <v>0</v>
      </c>
      <c r="I80" s="120">
        <f t="shared" si="69"/>
        <v>0</v>
      </c>
      <c r="J80" s="233">
        <f t="shared" si="63"/>
        <v>0</v>
      </c>
      <c r="K80" s="218">
        <f>SUM(K76:K79)</f>
        <v>0</v>
      </c>
      <c r="L80" s="120">
        <f t="shared" ref="L80:M80" si="70">SUM(L76:L79)</f>
        <v>0</v>
      </c>
      <c r="M80" s="120">
        <f t="shared" si="70"/>
        <v>0</v>
      </c>
      <c r="N80" s="120">
        <f t="shared" si="60"/>
        <v>0</v>
      </c>
      <c r="O80" s="218">
        <f>SUM(O76:O79)</f>
        <v>0</v>
      </c>
      <c r="P80" s="120">
        <f t="shared" ref="P80:Q80" si="71">SUM(P76:P79)</f>
        <v>0</v>
      </c>
      <c r="Q80" s="120">
        <f t="shared" si="71"/>
        <v>0</v>
      </c>
      <c r="R80" s="120">
        <f t="shared" si="61"/>
        <v>0</v>
      </c>
    </row>
    <row r="81" spans="1:18" x14ac:dyDescent="0.25">
      <c r="A81" s="5" t="s">
        <v>631</v>
      </c>
      <c r="B81" s="5" t="s">
        <v>357</v>
      </c>
      <c r="C81" s="113">
        <v>6538849</v>
      </c>
      <c r="D81" s="113">
        <v>0</v>
      </c>
      <c r="E81" s="113">
        <v>0</v>
      </c>
      <c r="F81" s="225">
        <f t="shared" si="62"/>
        <v>6538849</v>
      </c>
      <c r="G81" s="217">
        <v>6538849</v>
      </c>
      <c r="H81" s="106">
        <v>0</v>
      </c>
      <c r="I81" s="106">
        <v>0</v>
      </c>
      <c r="J81" s="232">
        <f t="shared" si="63"/>
        <v>6538849</v>
      </c>
      <c r="K81" s="217">
        <v>5923325</v>
      </c>
      <c r="L81" s="106">
        <v>0</v>
      </c>
      <c r="M81" s="106">
        <v>0</v>
      </c>
      <c r="N81" s="106">
        <f t="shared" si="60"/>
        <v>5923325</v>
      </c>
      <c r="O81" s="217">
        <v>5923325</v>
      </c>
      <c r="P81" s="106">
        <v>0</v>
      </c>
      <c r="Q81" s="106">
        <v>0</v>
      </c>
      <c r="R81" s="106">
        <f t="shared" si="61"/>
        <v>5923325</v>
      </c>
    </row>
    <row r="82" spans="1:18" x14ac:dyDescent="0.25">
      <c r="A82" s="5" t="s">
        <v>632</v>
      </c>
      <c r="B82" s="5" t="s">
        <v>357</v>
      </c>
      <c r="C82" s="113">
        <v>0</v>
      </c>
      <c r="D82" s="113">
        <v>0</v>
      </c>
      <c r="E82" s="113">
        <v>0</v>
      </c>
      <c r="F82" s="225">
        <f t="shared" si="62"/>
        <v>0</v>
      </c>
      <c r="G82" s="217">
        <v>0</v>
      </c>
      <c r="H82" s="106">
        <v>0</v>
      </c>
      <c r="I82" s="106">
        <v>0</v>
      </c>
      <c r="J82" s="232">
        <f t="shared" si="63"/>
        <v>0</v>
      </c>
      <c r="K82" s="217">
        <v>0</v>
      </c>
      <c r="L82" s="106">
        <v>0</v>
      </c>
      <c r="M82" s="106">
        <v>0</v>
      </c>
      <c r="N82" s="106">
        <f t="shared" si="60"/>
        <v>0</v>
      </c>
      <c r="O82" s="217">
        <v>0</v>
      </c>
      <c r="P82" s="106">
        <v>0</v>
      </c>
      <c r="Q82" s="106">
        <v>0</v>
      </c>
      <c r="R82" s="106">
        <f t="shared" si="61"/>
        <v>0</v>
      </c>
    </row>
    <row r="83" spans="1:18" x14ac:dyDescent="0.25">
      <c r="A83" s="5" t="s">
        <v>629</v>
      </c>
      <c r="B83" s="5" t="s">
        <v>358</v>
      </c>
      <c r="C83" s="113">
        <v>0</v>
      </c>
      <c r="D83" s="113">
        <v>0</v>
      </c>
      <c r="E83" s="113">
        <v>0</v>
      </c>
      <c r="F83" s="225">
        <f t="shared" si="62"/>
        <v>0</v>
      </c>
      <c r="G83" s="217">
        <v>0</v>
      </c>
      <c r="H83" s="106">
        <v>0</v>
      </c>
      <c r="I83" s="106">
        <v>0</v>
      </c>
      <c r="J83" s="232">
        <f t="shared" si="63"/>
        <v>0</v>
      </c>
      <c r="K83" s="217">
        <v>0</v>
      </c>
      <c r="L83" s="106">
        <v>0</v>
      </c>
      <c r="M83" s="106">
        <v>0</v>
      </c>
      <c r="N83" s="106">
        <f t="shared" si="60"/>
        <v>0</v>
      </c>
      <c r="O83" s="217">
        <v>0</v>
      </c>
      <c r="P83" s="106">
        <v>0</v>
      </c>
      <c r="Q83" s="106">
        <v>0</v>
      </c>
      <c r="R83" s="106">
        <f t="shared" si="61"/>
        <v>0</v>
      </c>
    </row>
    <row r="84" spans="1:18" x14ac:dyDescent="0.25">
      <c r="A84" s="5" t="s">
        <v>630</v>
      </c>
      <c r="B84" s="5" t="s">
        <v>358</v>
      </c>
      <c r="C84" s="113">
        <v>0</v>
      </c>
      <c r="D84" s="113">
        <v>0</v>
      </c>
      <c r="E84" s="113">
        <v>0</v>
      </c>
      <c r="F84" s="225">
        <f t="shared" si="62"/>
        <v>0</v>
      </c>
      <c r="G84" s="217">
        <v>0</v>
      </c>
      <c r="H84" s="106">
        <v>0</v>
      </c>
      <c r="I84" s="106">
        <v>0</v>
      </c>
      <c r="J84" s="232">
        <f t="shared" si="63"/>
        <v>0</v>
      </c>
      <c r="K84" s="217">
        <v>0</v>
      </c>
      <c r="L84" s="106">
        <v>0</v>
      </c>
      <c r="M84" s="106">
        <v>0</v>
      </c>
      <c r="N84" s="106">
        <f t="shared" si="60"/>
        <v>0</v>
      </c>
      <c r="O84" s="217">
        <v>0</v>
      </c>
      <c r="P84" s="106">
        <v>0</v>
      </c>
      <c r="Q84" s="106">
        <v>0</v>
      </c>
      <c r="R84" s="106">
        <f t="shared" si="61"/>
        <v>0</v>
      </c>
    </row>
    <row r="85" spans="1:18" s="87" customFormat="1" x14ac:dyDescent="0.25">
      <c r="A85" s="7" t="s">
        <v>525</v>
      </c>
      <c r="B85" s="7" t="s">
        <v>359</v>
      </c>
      <c r="C85" s="88">
        <f>SUM(C81:C84)</f>
        <v>6538849</v>
      </c>
      <c r="D85" s="88">
        <f t="shared" ref="D85:E85" si="72">SUM(D81:D84)</f>
        <v>0</v>
      </c>
      <c r="E85" s="88">
        <f t="shared" si="72"/>
        <v>0</v>
      </c>
      <c r="F85" s="226">
        <f t="shared" si="62"/>
        <v>6538849</v>
      </c>
      <c r="G85" s="218">
        <f>SUM(G81:G84)</f>
        <v>6538849</v>
      </c>
      <c r="H85" s="120">
        <f t="shared" ref="H85:I85" si="73">SUM(H81:H84)</f>
        <v>0</v>
      </c>
      <c r="I85" s="120">
        <f t="shared" si="73"/>
        <v>0</v>
      </c>
      <c r="J85" s="233">
        <f t="shared" si="63"/>
        <v>6538849</v>
      </c>
      <c r="K85" s="218">
        <f>SUM(K81:K84)</f>
        <v>5923325</v>
      </c>
      <c r="L85" s="120">
        <f t="shared" ref="L85:M85" si="74">SUM(L81:L84)</f>
        <v>0</v>
      </c>
      <c r="M85" s="120">
        <f t="shared" si="74"/>
        <v>0</v>
      </c>
      <c r="N85" s="120">
        <f t="shared" si="60"/>
        <v>5923325</v>
      </c>
      <c r="O85" s="218">
        <f>SUM(O81:O84)</f>
        <v>5923325</v>
      </c>
      <c r="P85" s="120">
        <f t="shared" ref="P85:Q85" si="75">SUM(P81:P84)</f>
        <v>0</v>
      </c>
      <c r="Q85" s="120">
        <f t="shared" si="75"/>
        <v>0</v>
      </c>
      <c r="R85" s="120">
        <f t="shared" si="61"/>
        <v>5923325</v>
      </c>
    </row>
    <row r="86" spans="1:18" s="87" customFormat="1" x14ac:dyDescent="0.25">
      <c r="A86" s="14" t="s">
        <v>360</v>
      </c>
      <c r="B86" s="7" t="s">
        <v>361</v>
      </c>
      <c r="C86" s="88">
        <v>0</v>
      </c>
      <c r="D86" s="88">
        <v>0</v>
      </c>
      <c r="E86" s="88">
        <v>0</v>
      </c>
      <c r="F86" s="226">
        <f t="shared" si="62"/>
        <v>0</v>
      </c>
      <c r="G86" s="218">
        <v>0</v>
      </c>
      <c r="H86" s="120">
        <v>0</v>
      </c>
      <c r="I86" s="120">
        <v>0</v>
      </c>
      <c r="J86" s="233">
        <f t="shared" si="63"/>
        <v>0</v>
      </c>
      <c r="K86" s="218">
        <v>0</v>
      </c>
      <c r="L86" s="120">
        <v>0</v>
      </c>
      <c r="M86" s="120">
        <v>0</v>
      </c>
      <c r="N86" s="120">
        <f t="shared" si="60"/>
        <v>0</v>
      </c>
      <c r="O86" s="218">
        <v>657442</v>
      </c>
      <c r="P86" s="120">
        <v>0</v>
      </c>
      <c r="Q86" s="120">
        <v>0</v>
      </c>
      <c r="R86" s="120">
        <f t="shared" si="61"/>
        <v>657442</v>
      </c>
    </row>
    <row r="87" spans="1:18" s="87" customFormat="1" x14ac:dyDescent="0.25">
      <c r="A87" s="14" t="s">
        <v>362</v>
      </c>
      <c r="B87" s="7" t="s">
        <v>363</v>
      </c>
      <c r="C87" s="88">
        <v>0</v>
      </c>
      <c r="D87" s="88">
        <v>0</v>
      </c>
      <c r="E87" s="88">
        <v>0</v>
      </c>
      <c r="F87" s="226">
        <f t="shared" si="62"/>
        <v>0</v>
      </c>
      <c r="G87" s="218">
        <v>0</v>
      </c>
      <c r="H87" s="120">
        <v>0</v>
      </c>
      <c r="I87" s="120">
        <v>0</v>
      </c>
      <c r="J87" s="233">
        <f t="shared" si="63"/>
        <v>0</v>
      </c>
      <c r="K87" s="218">
        <v>0</v>
      </c>
      <c r="L87" s="120">
        <v>0</v>
      </c>
      <c r="M87" s="120">
        <v>0</v>
      </c>
      <c r="N87" s="120">
        <f t="shared" si="60"/>
        <v>0</v>
      </c>
      <c r="O87" s="218">
        <v>0</v>
      </c>
      <c r="P87" s="120">
        <v>0</v>
      </c>
      <c r="Q87" s="120">
        <v>0</v>
      </c>
      <c r="R87" s="120">
        <f t="shared" si="61"/>
        <v>0</v>
      </c>
    </row>
    <row r="88" spans="1:18" s="87" customFormat="1" x14ac:dyDescent="0.25">
      <c r="A88" s="14" t="s">
        <v>364</v>
      </c>
      <c r="B88" s="7" t="s">
        <v>365</v>
      </c>
      <c r="C88" s="88">
        <v>0</v>
      </c>
      <c r="D88" s="88">
        <v>0</v>
      </c>
      <c r="E88" s="88">
        <v>0</v>
      </c>
      <c r="F88" s="226">
        <f t="shared" si="62"/>
        <v>0</v>
      </c>
      <c r="G88" s="218">
        <v>0</v>
      </c>
      <c r="H88" s="120">
        <v>0</v>
      </c>
      <c r="I88" s="120">
        <v>0</v>
      </c>
      <c r="J88" s="233">
        <f t="shared" si="63"/>
        <v>0</v>
      </c>
      <c r="K88" s="218">
        <v>0</v>
      </c>
      <c r="L88" s="120">
        <v>0</v>
      </c>
      <c r="M88" s="120">
        <v>0</v>
      </c>
      <c r="N88" s="120">
        <f t="shared" si="60"/>
        <v>0</v>
      </c>
      <c r="O88" s="218">
        <v>0</v>
      </c>
      <c r="P88" s="120">
        <v>0</v>
      </c>
      <c r="Q88" s="120">
        <v>0</v>
      </c>
      <c r="R88" s="120">
        <f t="shared" si="61"/>
        <v>0</v>
      </c>
    </row>
    <row r="89" spans="1:18" s="87" customFormat="1" x14ac:dyDescent="0.25">
      <c r="A89" s="14" t="s">
        <v>366</v>
      </c>
      <c r="B89" s="7" t="s">
        <v>367</v>
      </c>
      <c r="C89" s="88">
        <v>0</v>
      </c>
      <c r="D89" s="88">
        <v>0</v>
      </c>
      <c r="E89" s="88">
        <v>0</v>
      </c>
      <c r="F89" s="226">
        <f t="shared" si="62"/>
        <v>0</v>
      </c>
      <c r="G89" s="218">
        <v>0</v>
      </c>
      <c r="H89" s="120">
        <v>0</v>
      </c>
      <c r="I89" s="120">
        <v>0</v>
      </c>
      <c r="J89" s="233">
        <f t="shared" si="63"/>
        <v>0</v>
      </c>
      <c r="K89" s="218">
        <v>0</v>
      </c>
      <c r="L89" s="120">
        <v>0</v>
      </c>
      <c r="M89" s="120">
        <v>0</v>
      </c>
      <c r="N89" s="120">
        <f t="shared" si="60"/>
        <v>0</v>
      </c>
      <c r="O89" s="218">
        <v>0</v>
      </c>
      <c r="P89" s="120">
        <v>0</v>
      </c>
      <c r="Q89" s="120">
        <v>0</v>
      </c>
      <c r="R89" s="120">
        <f t="shared" si="61"/>
        <v>0</v>
      </c>
    </row>
    <row r="90" spans="1:18" s="87" customFormat="1" x14ac:dyDescent="0.25">
      <c r="A90" s="15" t="s">
        <v>507</v>
      </c>
      <c r="B90" s="7" t="s">
        <v>368</v>
      </c>
      <c r="C90" s="88">
        <v>0</v>
      </c>
      <c r="D90" s="88">
        <v>0</v>
      </c>
      <c r="E90" s="88">
        <v>0</v>
      </c>
      <c r="F90" s="226">
        <f t="shared" si="62"/>
        <v>0</v>
      </c>
      <c r="G90" s="218">
        <v>0</v>
      </c>
      <c r="H90" s="120">
        <v>0</v>
      </c>
      <c r="I90" s="120">
        <v>0</v>
      </c>
      <c r="J90" s="233">
        <f t="shared" si="63"/>
        <v>0</v>
      </c>
      <c r="K90" s="218">
        <v>0</v>
      </c>
      <c r="L90" s="120">
        <v>0</v>
      </c>
      <c r="M90" s="120">
        <v>0</v>
      </c>
      <c r="N90" s="120">
        <f t="shared" si="60"/>
        <v>0</v>
      </c>
      <c r="O90" s="218">
        <v>0</v>
      </c>
      <c r="P90" s="120">
        <v>0</v>
      </c>
      <c r="Q90" s="120">
        <v>0</v>
      </c>
      <c r="R90" s="120">
        <f t="shared" si="61"/>
        <v>0</v>
      </c>
    </row>
    <row r="91" spans="1:18" s="87" customFormat="1" ht="15.75" x14ac:dyDescent="0.25">
      <c r="A91" s="43" t="s">
        <v>526</v>
      </c>
      <c r="B91" s="36" t="s">
        <v>370</v>
      </c>
      <c r="C91" s="116">
        <f>C75+C80+C85+C86+C87+C88+C89+C90</f>
        <v>6538849</v>
      </c>
      <c r="D91" s="116">
        <f t="shared" ref="D91:E91" si="76">D75+D80+D85+D86+D88+D87+D89+D90</f>
        <v>0</v>
      </c>
      <c r="E91" s="116">
        <f t="shared" si="76"/>
        <v>0</v>
      </c>
      <c r="F91" s="227">
        <f t="shared" si="62"/>
        <v>6538849</v>
      </c>
      <c r="G91" s="219">
        <f>G75+G80+G85+G86+G87+G88+G89+G90</f>
        <v>6538849</v>
      </c>
      <c r="H91" s="209">
        <f t="shared" ref="H91:I91" si="77">H75+H80+H85+H86+H88+H87+H89+H90</f>
        <v>0</v>
      </c>
      <c r="I91" s="209">
        <f t="shared" si="77"/>
        <v>0</v>
      </c>
      <c r="J91" s="234">
        <f t="shared" si="63"/>
        <v>6538849</v>
      </c>
      <c r="K91" s="219">
        <f>K75+K80+K85+K86+K87+K88+K89+K90</f>
        <v>5923325</v>
      </c>
      <c r="L91" s="209">
        <f t="shared" ref="L91:M91" si="78">L75+L80+L85+L86+L88+L87+L89+L90</f>
        <v>0</v>
      </c>
      <c r="M91" s="209">
        <f t="shared" si="78"/>
        <v>0</v>
      </c>
      <c r="N91" s="209">
        <f t="shared" si="60"/>
        <v>5923325</v>
      </c>
      <c r="O91" s="219">
        <f>O75+O80+O85+O86+O87+O88+O89+O90</f>
        <v>6580767</v>
      </c>
      <c r="P91" s="209">
        <f t="shared" ref="P91:Q91" si="79">P75+P80+P85+P86+P88+P87+P89+P90</f>
        <v>0</v>
      </c>
      <c r="Q91" s="209">
        <f t="shared" si="79"/>
        <v>0</v>
      </c>
      <c r="R91" s="209">
        <f t="shared" si="61"/>
        <v>6580767</v>
      </c>
    </row>
    <row r="92" spans="1:18" x14ac:dyDescent="0.25">
      <c r="A92" s="13" t="s">
        <v>371</v>
      </c>
      <c r="B92" s="5" t="s">
        <v>372</v>
      </c>
      <c r="C92" s="113">
        <v>0</v>
      </c>
      <c r="D92" s="113">
        <v>0</v>
      </c>
      <c r="E92" s="113">
        <v>0</v>
      </c>
      <c r="F92" s="225">
        <f t="shared" si="62"/>
        <v>0</v>
      </c>
      <c r="G92" s="217">
        <v>0</v>
      </c>
      <c r="H92" s="106">
        <v>0</v>
      </c>
      <c r="I92" s="106">
        <v>0</v>
      </c>
      <c r="J92" s="232">
        <f t="shared" si="63"/>
        <v>0</v>
      </c>
      <c r="K92" s="217">
        <v>0</v>
      </c>
      <c r="L92" s="106">
        <v>0</v>
      </c>
      <c r="M92" s="106">
        <v>0</v>
      </c>
      <c r="N92" s="106">
        <f t="shared" si="60"/>
        <v>0</v>
      </c>
      <c r="O92" s="217">
        <v>0</v>
      </c>
      <c r="P92" s="106">
        <v>0</v>
      </c>
      <c r="Q92" s="106">
        <v>0</v>
      </c>
      <c r="R92" s="106">
        <f t="shared" si="61"/>
        <v>0</v>
      </c>
    </row>
    <row r="93" spans="1:18" x14ac:dyDescent="0.25">
      <c r="A93" s="13" t="s">
        <v>373</v>
      </c>
      <c r="B93" s="5" t="s">
        <v>374</v>
      </c>
      <c r="C93" s="113">
        <v>0</v>
      </c>
      <c r="D93" s="113">
        <v>0</v>
      </c>
      <c r="E93" s="113">
        <v>0</v>
      </c>
      <c r="F93" s="225">
        <f t="shared" si="62"/>
        <v>0</v>
      </c>
      <c r="G93" s="217">
        <v>0</v>
      </c>
      <c r="H93" s="106">
        <v>0</v>
      </c>
      <c r="I93" s="106">
        <v>0</v>
      </c>
      <c r="J93" s="232">
        <f t="shared" si="63"/>
        <v>0</v>
      </c>
      <c r="K93" s="217">
        <v>0</v>
      </c>
      <c r="L93" s="106">
        <v>0</v>
      </c>
      <c r="M93" s="106">
        <v>0</v>
      </c>
      <c r="N93" s="106">
        <f t="shared" si="60"/>
        <v>0</v>
      </c>
      <c r="O93" s="217">
        <v>0</v>
      </c>
      <c r="P93" s="106">
        <v>0</v>
      </c>
      <c r="Q93" s="106">
        <v>0</v>
      </c>
      <c r="R93" s="106">
        <f t="shared" si="61"/>
        <v>0</v>
      </c>
    </row>
    <row r="94" spans="1:18" x14ac:dyDescent="0.25">
      <c r="A94" s="34" t="s">
        <v>375</v>
      </c>
      <c r="B94" s="5" t="s">
        <v>376</v>
      </c>
      <c r="C94" s="113">
        <v>0</v>
      </c>
      <c r="D94" s="113">
        <v>0</v>
      </c>
      <c r="E94" s="113">
        <v>0</v>
      </c>
      <c r="F94" s="225">
        <f t="shared" si="62"/>
        <v>0</v>
      </c>
      <c r="G94" s="217">
        <v>0</v>
      </c>
      <c r="H94" s="106">
        <v>0</v>
      </c>
      <c r="I94" s="106">
        <v>0</v>
      </c>
      <c r="J94" s="232">
        <f t="shared" si="63"/>
        <v>0</v>
      </c>
      <c r="K94" s="217">
        <v>0</v>
      </c>
      <c r="L94" s="106">
        <v>0</v>
      </c>
      <c r="M94" s="106">
        <v>0</v>
      </c>
      <c r="N94" s="106">
        <f t="shared" si="60"/>
        <v>0</v>
      </c>
      <c r="O94" s="217">
        <v>0</v>
      </c>
      <c r="P94" s="106">
        <v>0</v>
      </c>
      <c r="Q94" s="106">
        <v>0</v>
      </c>
      <c r="R94" s="106">
        <f t="shared" si="61"/>
        <v>0</v>
      </c>
    </row>
    <row r="95" spans="1:18" x14ac:dyDescent="0.25">
      <c r="A95" s="34" t="s">
        <v>508</v>
      </c>
      <c r="B95" s="5" t="s">
        <v>377</v>
      </c>
      <c r="C95" s="113">
        <v>0</v>
      </c>
      <c r="D95" s="113">
        <v>0</v>
      </c>
      <c r="E95" s="113">
        <v>0</v>
      </c>
      <c r="F95" s="225">
        <f t="shared" si="62"/>
        <v>0</v>
      </c>
      <c r="G95" s="217">
        <v>0</v>
      </c>
      <c r="H95" s="106">
        <v>0</v>
      </c>
      <c r="I95" s="106">
        <v>0</v>
      </c>
      <c r="J95" s="232">
        <f t="shared" si="63"/>
        <v>0</v>
      </c>
      <c r="K95" s="217">
        <v>0</v>
      </c>
      <c r="L95" s="106">
        <v>0</v>
      </c>
      <c r="M95" s="106">
        <v>0</v>
      </c>
      <c r="N95" s="106">
        <f t="shared" si="60"/>
        <v>0</v>
      </c>
      <c r="O95" s="217">
        <v>0</v>
      </c>
      <c r="P95" s="106">
        <v>0</v>
      </c>
      <c r="Q95" s="106">
        <v>0</v>
      </c>
      <c r="R95" s="106">
        <f t="shared" si="61"/>
        <v>0</v>
      </c>
    </row>
    <row r="96" spans="1:18" s="87" customFormat="1" x14ac:dyDescent="0.25">
      <c r="A96" s="14" t="s">
        <v>527</v>
      </c>
      <c r="B96" s="7" t="s">
        <v>378</v>
      </c>
      <c r="C96" s="88">
        <f>SUM(C92:C95)</f>
        <v>0</v>
      </c>
      <c r="D96" s="88">
        <v>0</v>
      </c>
      <c r="E96" s="88">
        <v>0</v>
      </c>
      <c r="F96" s="226">
        <f t="shared" si="62"/>
        <v>0</v>
      </c>
      <c r="G96" s="218">
        <f>SUM(G92:G95)</f>
        <v>0</v>
      </c>
      <c r="H96" s="120">
        <v>0</v>
      </c>
      <c r="I96" s="120">
        <v>0</v>
      </c>
      <c r="J96" s="233">
        <f t="shared" si="63"/>
        <v>0</v>
      </c>
      <c r="K96" s="218">
        <f>SUM(K92:K95)</f>
        <v>0</v>
      </c>
      <c r="L96" s="120">
        <v>0</v>
      </c>
      <c r="M96" s="120">
        <v>0</v>
      </c>
      <c r="N96" s="120">
        <f t="shared" si="60"/>
        <v>0</v>
      </c>
      <c r="O96" s="218">
        <f>SUM(O92:O95)</f>
        <v>0</v>
      </c>
      <c r="P96" s="120">
        <v>0</v>
      </c>
      <c r="Q96" s="120">
        <v>0</v>
      </c>
      <c r="R96" s="120">
        <f t="shared" si="61"/>
        <v>0</v>
      </c>
    </row>
    <row r="97" spans="1:18" s="87" customFormat="1" x14ac:dyDescent="0.25">
      <c r="A97" s="15" t="s">
        <v>379</v>
      </c>
      <c r="B97" s="7" t="s">
        <v>380</v>
      </c>
      <c r="C97" s="88">
        <v>0</v>
      </c>
      <c r="D97" s="88">
        <v>0</v>
      </c>
      <c r="E97" s="88">
        <v>0</v>
      </c>
      <c r="F97" s="226">
        <f t="shared" si="62"/>
        <v>0</v>
      </c>
      <c r="G97" s="218">
        <v>0</v>
      </c>
      <c r="H97" s="120">
        <v>0</v>
      </c>
      <c r="I97" s="120">
        <v>0</v>
      </c>
      <c r="J97" s="233">
        <f t="shared" si="63"/>
        <v>0</v>
      </c>
      <c r="K97" s="218">
        <v>0</v>
      </c>
      <c r="L97" s="120">
        <v>0</v>
      </c>
      <c r="M97" s="120">
        <v>0</v>
      </c>
      <c r="N97" s="120">
        <f t="shared" si="60"/>
        <v>0</v>
      </c>
      <c r="O97" s="218">
        <v>0</v>
      </c>
      <c r="P97" s="120">
        <v>0</v>
      </c>
      <c r="Q97" s="120">
        <v>0</v>
      </c>
      <c r="R97" s="120">
        <f t="shared" si="61"/>
        <v>0</v>
      </c>
    </row>
    <row r="98" spans="1:18" s="87" customFormat="1" ht="15.75" x14ac:dyDescent="0.25">
      <c r="A98" s="126" t="s">
        <v>528</v>
      </c>
      <c r="B98" s="127" t="s">
        <v>381</v>
      </c>
      <c r="C98" s="125">
        <f>C91+C96+C97</f>
        <v>6538849</v>
      </c>
      <c r="D98" s="125">
        <f t="shared" ref="D98:E98" si="80">D91+D96+D97</f>
        <v>0</v>
      </c>
      <c r="E98" s="125">
        <f t="shared" si="80"/>
        <v>0</v>
      </c>
      <c r="F98" s="229">
        <f t="shared" si="62"/>
        <v>6538849</v>
      </c>
      <c r="G98" s="221">
        <f>G91+G96+G97</f>
        <v>6538849</v>
      </c>
      <c r="H98" s="212">
        <f t="shared" ref="H98:I98" si="81">H91+H96+H97</f>
        <v>0</v>
      </c>
      <c r="I98" s="212">
        <f t="shared" si="81"/>
        <v>0</v>
      </c>
      <c r="J98" s="236">
        <f t="shared" si="63"/>
        <v>6538849</v>
      </c>
      <c r="K98" s="221">
        <f>K91+K96+K97</f>
        <v>5923325</v>
      </c>
      <c r="L98" s="212">
        <f t="shared" ref="L98:M98" si="82">L91+L96+L97</f>
        <v>0</v>
      </c>
      <c r="M98" s="212">
        <f t="shared" si="82"/>
        <v>0</v>
      </c>
      <c r="N98" s="212">
        <f t="shared" si="60"/>
        <v>5923325</v>
      </c>
      <c r="O98" s="241">
        <f>O91+O96+O97</f>
        <v>6580767</v>
      </c>
      <c r="P98" s="212">
        <f t="shared" ref="P98:Q98" si="83">P91+P96+P97</f>
        <v>0</v>
      </c>
      <c r="Q98" s="212">
        <f t="shared" si="83"/>
        <v>0</v>
      </c>
      <c r="R98" s="212">
        <f t="shared" si="61"/>
        <v>6580767</v>
      </c>
    </row>
    <row r="99" spans="1:18" s="87" customFormat="1" ht="17.25" x14ac:dyDescent="0.3">
      <c r="A99" s="128" t="s">
        <v>510</v>
      </c>
      <c r="B99" s="128"/>
      <c r="C99" s="130">
        <f>C69+C98</f>
        <v>23604167</v>
      </c>
      <c r="D99" s="130">
        <f t="shared" ref="D99:E99" si="84">D69+D98</f>
        <v>140000</v>
      </c>
      <c r="E99" s="130">
        <f t="shared" si="84"/>
        <v>10000</v>
      </c>
      <c r="F99" s="131">
        <f t="shared" si="62"/>
        <v>23754167</v>
      </c>
      <c r="G99" s="214">
        <f>G69+G98</f>
        <v>23664752</v>
      </c>
      <c r="H99" s="214">
        <f t="shared" ref="H99:I99" si="85">H69+H98</f>
        <v>140000</v>
      </c>
      <c r="I99" s="214">
        <f t="shared" si="85"/>
        <v>10000</v>
      </c>
      <c r="J99" s="216">
        <f t="shared" si="63"/>
        <v>23814752</v>
      </c>
      <c r="K99" s="223">
        <f>K69+K98</f>
        <v>24363293</v>
      </c>
      <c r="L99" s="214">
        <f t="shared" ref="L99:M99" si="86">L69+L98</f>
        <v>140000</v>
      </c>
      <c r="M99" s="214">
        <f t="shared" si="86"/>
        <v>10000</v>
      </c>
      <c r="N99" s="215">
        <f t="shared" si="60"/>
        <v>24513293</v>
      </c>
      <c r="O99" s="223">
        <f>O69+O98</f>
        <v>40315755</v>
      </c>
      <c r="P99" s="214">
        <f t="shared" ref="P99:Q99" si="87">P69+P98</f>
        <v>324514</v>
      </c>
      <c r="Q99" s="214">
        <f t="shared" si="87"/>
        <v>0</v>
      </c>
      <c r="R99" s="215">
        <f t="shared" si="61"/>
        <v>40640269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54"/>
  <sheetViews>
    <sheetView topLeftCell="A34" workbookViewId="0">
      <selection activeCell="D44" sqref="D44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42" t="s">
        <v>708</v>
      </c>
      <c r="B1" s="242"/>
      <c r="C1" s="242"/>
      <c r="D1" s="242"/>
      <c r="E1" s="242"/>
    </row>
    <row r="3" spans="1:5" ht="21.75" customHeight="1" x14ac:dyDescent="0.25">
      <c r="A3" s="247" t="s">
        <v>676</v>
      </c>
      <c r="B3" s="252"/>
      <c r="C3" s="252"/>
      <c r="D3" s="252"/>
      <c r="E3" s="252"/>
    </row>
    <row r="4" spans="1:5" ht="26.25" customHeight="1" x14ac:dyDescent="0.25">
      <c r="A4" s="250" t="s">
        <v>666</v>
      </c>
      <c r="B4" s="248"/>
      <c r="C4" s="248"/>
      <c r="D4" s="248"/>
      <c r="E4" s="248"/>
    </row>
    <row r="6" spans="1:5" ht="30" x14ac:dyDescent="0.3">
      <c r="A6" s="2" t="s">
        <v>81</v>
      </c>
      <c r="B6" s="3" t="s">
        <v>82</v>
      </c>
      <c r="C6" s="98" t="s">
        <v>1</v>
      </c>
      <c r="D6" s="99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13" t="s">
        <v>184</v>
      </c>
      <c r="B8" s="6" t="s">
        <v>185</v>
      </c>
      <c r="C8" s="85">
        <v>0</v>
      </c>
      <c r="D8" s="85">
        <f>C8</f>
        <v>0</v>
      </c>
    </row>
    <row r="9" spans="1:5" x14ac:dyDescent="0.25">
      <c r="A9" s="13"/>
      <c r="B9" s="6"/>
      <c r="C9" s="85"/>
      <c r="D9" s="85"/>
    </row>
    <row r="10" spans="1:5" x14ac:dyDescent="0.25">
      <c r="A10" s="13"/>
      <c r="B10" s="6"/>
      <c r="C10" s="85"/>
      <c r="D10" s="85"/>
    </row>
    <row r="11" spans="1:5" x14ac:dyDescent="0.25">
      <c r="A11" s="13" t="s">
        <v>424</v>
      </c>
      <c r="B11" s="6" t="s">
        <v>186</v>
      </c>
      <c r="C11" s="106">
        <v>2464730</v>
      </c>
      <c r="D11" s="106">
        <f>C11</f>
        <v>2464730</v>
      </c>
    </row>
    <row r="12" spans="1:5" x14ac:dyDescent="0.25">
      <c r="A12" s="13"/>
      <c r="B12" s="6"/>
      <c r="C12" s="85"/>
      <c r="D12" s="85"/>
    </row>
    <row r="13" spans="1:5" x14ac:dyDescent="0.25">
      <c r="A13" s="5" t="s">
        <v>187</v>
      </c>
      <c r="B13" s="6" t="s">
        <v>188</v>
      </c>
      <c r="C13" s="85">
        <v>0</v>
      </c>
      <c r="D13" s="85">
        <f>C13</f>
        <v>0</v>
      </c>
    </row>
    <row r="14" spans="1:5" x14ac:dyDescent="0.25">
      <c r="A14" s="5"/>
      <c r="B14" s="6"/>
      <c r="C14" s="85"/>
      <c r="D14" s="85"/>
    </row>
    <row r="15" spans="1:5" x14ac:dyDescent="0.25">
      <c r="A15" s="13" t="s">
        <v>189</v>
      </c>
      <c r="B15" s="6" t="s">
        <v>190</v>
      </c>
      <c r="C15" s="133">
        <v>257480</v>
      </c>
      <c r="D15" s="106">
        <f>C15</f>
        <v>257480</v>
      </c>
    </row>
    <row r="16" spans="1:5" x14ac:dyDescent="0.25">
      <c r="A16" s="13"/>
      <c r="B16" s="6"/>
      <c r="C16" s="85"/>
      <c r="D16" s="85"/>
    </row>
    <row r="17" spans="1:5" x14ac:dyDescent="0.25">
      <c r="A17" s="13" t="s">
        <v>191</v>
      </c>
      <c r="B17" s="6" t="s">
        <v>192</v>
      </c>
      <c r="C17" s="85">
        <v>0</v>
      </c>
      <c r="D17" s="85">
        <f>C17</f>
        <v>0</v>
      </c>
    </row>
    <row r="18" spans="1:5" x14ac:dyDescent="0.25">
      <c r="A18" s="13"/>
      <c r="B18" s="6"/>
      <c r="C18" s="85"/>
      <c r="D18" s="85"/>
    </row>
    <row r="19" spans="1:5" x14ac:dyDescent="0.25">
      <c r="A19" s="5" t="s">
        <v>193</v>
      </c>
      <c r="B19" s="6" t="s">
        <v>194</v>
      </c>
      <c r="C19" s="85">
        <v>0</v>
      </c>
      <c r="D19" s="85">
        <f>C19</f>
        <v>0</v>
      </c>
    </row>
    <row r="20" spans="1:5" x14ac:dyDescent="0.25">
      <c r="A20" s="5" t="s">
        <v>195</v>
      </c>
      <c r="B20" s="6" t="s">
        <v>196</v>
      </c>
      <c r="C20" s="106">
        <v>734996</v>
      </c>
      <c r="D20" s="106">
        <f>C20</f>
        <v>734996</v>
      </c>
    </row>
    <row r="21" spans="1:5" s="87" customFormat="1" ht="15.75" x14ac:dyDescent="0.25">
      <c r="A21" s="20" t="s">
        <v>425</v>
      </c>
      <c r="B21" s="9" t="s">
        <v>197</v>
      </c>
      <c r="C21" s="120">
        <f>SUM(C8+C11+C13+C15+C17+C19+C20)</f>
        <v>3457206</v>
      </c>
      <c r="D21" s="120">
        <f>C21</f>
        <v>3457206</v>
      </c>
    </row>
    <row r="22" spans="1:5" ht="15.75" x14ac:dyDescent="0.25">
      <c r="A22" s="24"/>
      <c r="B22" s="8"/>
      <c r="C22" s="85"/>
      <c r="D22" s="85"/>
    </row>
    <row r="23" spans="1:5" x14ac:dyDescent="0.25">
      <c r="A23" s="13" t="s">
        <v>198</v>
      </c>
      <c r="B23" s="6" t="s">
        <v>199</v>
      </c>
      <c r="C23" s="106">
        <v>680031</v>
      </c>
      <c r="D23" s="85">
        <f>C23</f>
        <v>680031</v>
      </c>
    </row>
    <row r="24" spans="1:5" x14ac:dyDescent="0.25">
      <c r="A24" s="132"/>
      <c r="B24" s="134"/>
      <c r="C24" s="135"/>
      <c r="D24" s="135"/>
    </row>
    <row r="25" spans="1:5" x14ac:dyDescent="0.25">
      <c r="A25" s="13" t="s">
        <v>200</v>
      </c>
      <c r="B25" s="6" t="s">
        <v>201</v>
      </c>
      <c r="C25" s="85">
        <v>0</v>
      </c>
      <c r="D25" s="85">
        <f>C25</f>
        <v>0</v>
      </c>
    </row>
    <row r="26" spans="1:5" x14ac:dyDescent="0.25">
      <c r="A26" s="13"/>
      <c r="B26" s="6"/>
      <c r="C26" s="85"/>
      <c r="D26" s="85"/>
    </row>
    <row r="27" spans="1:5" x14ac:dyDescent="0.25">
      <c r="A27" s="13" t="s">
        <v>202</v>
      </c>
      <c r="B27" s="6" t="s">
        <v>203</v>
      </c>
      <c r="C27" s="85">
        <v>0</v>
      </c>
      <c r="D27" s="85">
        <f>C27</f>
        <v>0</v>
      </c>
    </row>
    <row r="28" spans="1:5" x14ac:dyDescent="0.25">
      <c r="A28" s="13" t="s">
        <v>204</v>
      </c>
      <c r="B28" s="6" t="s">
        <v>205</v>
      </c>
      <c r="C28" s="85">
        <v>107854</v>
      </c>
      <c r="D28" s="85">
        <f>C28</f>
        <v>107854</v>
      </c>
    </row>
    <row r="29" spans="1:5" s="87" customFormat="1" ht="15.75" x14ac:dyDescent="0.25">
      <c r="A29" s="20" t="s">
        <v>426</v>
      </c>
      <c r="B29" s="9" t="s">
        <v>206</v>
      </c>
      <c r="C29" s="116">
        <f>C23+C25+C27+C28</f>
        <v>787885</v>
      </c>
      <c r="D29" s="116">
        <f>C29</f>
        <v>787885</v>
      </c>
    </row>
    <row r="32" spans="1:5" x14ac:dyDescent="0.25">
      <c r="A32" s="90" t="s">
        <v>634</v>
      </c>
      <c r="B32" s="90" t="s">
        <v>650</v>
      </c>
      <c r="C32" s="90" t="s">
        <v>635</v>
      </c>
      <c r="D32" s="90" t="s">
        <v>636</v>
      </c>
      <c r="E32" s="118" t="s">
        <v>637</v>
      </c>
    </row>
    <row r="33" spans="1:5" x14ac:dyDescent="0.25">
      <c r="A33" s="100"/>
      <c r="B33" s="100"/>
      <c r="C33" s="112"/>
      <c r="D33" s="112"/>
      <c r="E33" s="113"/>
    </row>
    <row r="34" spans="1:5" x14ac:dyDescent="0.25">
      <c r="A34" s="13" t="s">
        <v>184</v>
      </c>
      <c r="B34" s="6" t="s">
        <v>185</v>
      </c>
      <c r="C34" s="112">
        <v>0</v>
      </c>
      <c r="D34" s="112">
        <v>0</v>
      </c>
      <c r="E34" s="113">
        <f>SUM(C34:D34)</f>
        <v>0</v>
      </c>
    </row>
    <row r="35" spans="1:5" x14ac:dyDescent="0.25">
      <c r="A35" s="13"/>
      <c r="B35" s="6"/>
      <c r="C35" s="112"/>
      <c r="D35" s="112"/>
      <c r="E35" s="113"/>
    </row>
    <row r="36" spans="1:5" x14ac:dyDescent="0.25">
      <c r="A36" s="13" t="s">
        <v>424</v>
      </c>
      <c r="B36" s="6" t="s">
        <v>186</v>
      </c>
      <c r="C36" s="106">
        <v>2464730</v>
      </c>
      <c r="D36" s="106">
        <v>665476</v>
      </c>
      <c r="E36" s="106">
        <f>SUM(C36:D36)</f>
        <v>3130206</v>
      </c>
    </row>
    <row r="37" spans="1:5" x14ac:dyDescent="0.25">
      <c r="A37" s="13"/>
      <c r="B37" s="6"/>
      <c r="C37" s="112"/>
      <c r="D37" s="112"/>
      <c r="E37" s="113"/>
    </row>
    <row r="38" spans="1:5" x14ac:dyDescent="0.25">
      <c r="A38" s="5" t="s">
        <v>187</v>
      </c>
      <c r="B38" s="6" t="s">
        <v>188</v>
      </c>
      <c r="C38" s="112">
        <v>0</v>
      </c>
      <c r="D38" s="112">
        <v>0</v>
      </c>
      <c r="E38" s="113">
        <f>SUM(C38:D38)</f>
        <v>0</v>
      </c>
    </row>
    <row r="39" spans="1:5" x14ac:dyDescent="0.25">
      <c r="A39" s="5"/>
      <c r="B39" s="6"/>
      <c r="C39" s="112"/>
      <c r="D39" s="112"/>
      <c r="E39" s="113"/>
    </row>
    <row r="40" spans="1:5" x14ac:dyDescent="0.25">
      <c r="A40" s="13" t="s">
        <v>189</v>
      </c>
      <c r="B40" s="6" t="s">
        <v>190</v>
      </c>
      <c r="C40" s="133">
        <v>257480</v>
      </c>
      <c r="D40" s="106">
        <v>69520</v>
      </c>
      <c r="E40" s="106">
        <f>SUM(C40:D40)</f>
        <v>327000</v>
      </c>
    </row>
    <row r="41" spans="1:5" s="87" customFormat="1" ht="15.75" x14ac:dyDescent="0.25">
      <c r="A41" s="20" t="s">
        <v>425</v>
      </c>
      <c r="B41" s="9" t="s">
        <v>197</v>
      </c>
      <c r="C41" s="114">
        <f>C34+C36+C38+C40</f>
        <v>2722210</v>
      </c>
      <c r="D41" s="114">
        <f>D34+D36+D38+D40</f>
        <v>734996</v>
      </c>
      <c r="E41" s="114">
        <f>SUM(C41:D41)</f>
        <v>3457206</v>
      </c>
    </row>
    <row r="42" spans="1:5" ht="15.75" x14ac:dyDescent="0.25">
      <c r="A42" s="24"/>
      <c r="B42" s="8"/>
      <c r="C42" s="112"/>
      <c r="D42" s="112"/>
      <c r="E42" s="113"/>
    </row>
    <row r="43" spans="1:5" x14ac:dyDescent="0.25">
      <c r="A43" s="13" t="s">
        <v>198</v>
      </c>
      <c r="B43" s="6" t="s">
        <v>199</v>
      </c>
      <c r="C43" s="112">
        <v>680031</v>
      </c>
      <c r="D43" s="112">
        <v>107854</v>
      </c>
      <c r="E43" s="113">
        <f>SUM(C43:D43)</f>
        <v>787885</v>
      </c>
    </row>
    <row r="44" spans="1:5" x14ac:dyDescent="0.25">
      <c r="A44" s="132"/>
      <c r="B44" s="134"/>
      <c r="C44" s="136"/>
      <c r="D44" s="136"/>
      <c r="E44" s="135"/>
    </row>
    <row r="45" spans="1:5" x14ac:dyDescent="0.25">
      <c r="A45" s="13" t="s">
        <v>200</v>
      </c>
      <c r="B45" s="6" t="s">
        <v>201</v>
      </c>
      <c r="C45" s="112">
        <v>0</v>
      </c>
      <c r="D45" s="112">
        <v>0</v>
      </c>
      <c r="E45" s="113">
        <f>SUM(C45:D45)</f>
        <v>0</v>
      </c>
    </row>
    <row r="46" spans="1:5" x14ac:dyDescent="0.25">
      <c r="A46" s="13"/>
      <c r="B46" s="6"/>
      <c r="C46" s="112"/>
      <c r="D46" s="112"/>
      <c r="E46" s="113"/>
    </row>
    <row r="47" spans="1:5" x14ac:dyDescent="0.25">
      <c r="A47" s="13" t="s">
        <v>202</v>
      </c>
      <c r="B47" s="6" t="s">
        <v>203</v>
      </c>
      <c r="C47" s="112">
        <v>0</v>
      </c>
      <c r="D47" s="112">
        <v>0</v>
      </c>
      <c r="E47" s="113">
        <f>SUM(C47:D47)</f>
        <v>0</v>
      </c>
    </row>
    <row r="48" spans="1:5" s="87" customFormat="1" ht="15.75" x14ac:dyDescent="0.25">
      <c r="A48" s="20" t="s">
        <v>426</v>
      </c>
      <c r="B48" s="9" t="s">
        <v>206</v>
      </c>
      <c r="C48" s="115">
        <f>C43+C45+C47</f>
        <v>680031</v>
      </c>
      <c r="D48" s="115">
        <f>D43+D45+D47</f>
        <v>107854</v>
      </c>
      <c r="E48" s="116">
        <f>SUM(C48:D48)</f>
        <v>787885</v>
      </c>
    </row>
    <row r="49" spans="1:4" x14ac:dyDescent="0.25">
      <c r="A49" s="86"/>
      <c r="B49" s="86"/>
      <c r="C49" s="86"/>
      <c r="D49" s="86"/>
    </row>
    <row r="50" spans="1:4" x14ac:dyDescent="0.25">
      <c r="A50" s="86"/>
      <c r="B50" s="86"/>
      <c r="C50" s="86"/>
      <c r="D50" s="86"/>
    </row>
    <row r="51" spans="1:4" x14ac:dyDescent="0.25">
      <c r="A51" s="86"/>
      <c r="B51" s="86"/>
      <c r="C51" s="86"/>
      <c r="D51" s="86"/>
    </row>
    <row r="52" spans="1:4" x14ac:dyDescent="0.25">
      <c r="A52" s="86"/>
      <c r="B52" s="86"/>
      <c r="C52" s="86"/>
      <c r="D52" s="86"/>
    </row>
    <row r="53" spans="1:4" x14ac:dyDescent="0.25">
      <c r="A53" s="86"/>
      <c r="B53" s="86"/>
      <c r="C53" s="86"/>
      <c r="D53" s="86"/>
    </row>
    <row r="54" spans="1:4" x14ac:dyDescent="0.25">
      <c r="A54" s="86"/>
      <c r="B54" s="86"/>
      <c r="C54" s="86"/>
      <c r="D54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36"/>
  <sheetViews>
    <sheetView topLeftCell="A13" zoomScaleNormal="100" workbookViewId="0">
      <selection activeCell="B23" sqref="B23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1"/>
    </row>
    <row r="2" spans="1:3" x14ac:dyDescent="0.25">
      <c r="B2" t="s">
        <v>709</v>
      </c>
    </row>
    <row r="3" spans="1:3" ht="25.5" customHeight="1" x14ac:dyDescent="0.25">
      <c r="A3" s="247" t="s">
        <v>676</v>
      </c>
      <c r="B3" s="252"/>
      <c r="C3" s="252"/>
    </row>
    <row r="4" spans="1:3" ht="23.25" customHeight="1" x14ac:dyDescent="0.25">
      <c r="A4" s="259" t="s">
        <v>582</v>
      </c>
      <c r="B4" s="260"/>
      <c r="C4" s="260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2" t="s">
        <v>581</v>
      </c>
      <c r="B7" s="143" t="s">
        <v>628</v>
      </c>
      <c r="C7" s="144" t="s">
        <v>3</v>
      </c>
    </row>
    <row r="8" spans="1:3" ht="15" customHeight="1" x14ac:dyDescent="0.25">
      <c r="A8" s="51" t="s">
        <v>555</v>
      </c>
      <c r="B8" s="137">
        <v>0</v>
      </c>
      <c r="C8" s="139">
        <f t="shared" ref="C8:C34" si="0">SUM(B8:B8)</f>
        <v>0</v>
      </c>
    </row>
    <row r="9" spans="1:3" ht="15" customHeight="1" x14ac:dyDescent="0.25">
      <c r="A9" s="51" t="s">
        <v>556</v>
      </c>
      <c r="B9" s="137">
        <v>0</v>
      </c>
      <c r="C9" s="139">
        <f t="shared" si="0"/>
        <v>0</v>
      </c>
    </row>
    <row r="10" spans="1:3" ht="15" customHeight="1" x14ac:dyDescent="0.25">
      <c r="A10" s="51" t="s">
        <v>557</v>
      </c>
      <c r="B10" s="137">
        <v>0</v>
      </c>
      <c r="C10" s="139">
        <f t="shared" si="0"/>
        <v>0</v>
      </c>
    </row>
    <row r="11" spans="1:3" ht="15" customHeight="1" x14ac:dyDescent="0.25">
      <c r="A11" s="51" t="s">
        <v>558</v>
      </c>
      <c r="B11" s="137">
        <v>0</v>
      </c>
      <c r="C11" s="139">
        <f t="shared" si="0"/>
        <v>0</v>
      </c>
    </row>
    <row r="12" spans="1:3" s="87" customFormat="1" ht="15" customHeight="1" x14ac:dyDescent="0.25">
      <c r="A12" s="50" t="s">
        <v>576</v>
      </c>
      <c r="B12" s="138">
        <f>SUM(B8:B11)</f>
        <v>0</v>
      </c>
      <c r="C12" s="140">
        <f t="shared" si="0"/>
        <v>0</v>
      </c>
    </row>
    <row r="13" spans="1:3" ht="15" customHeight="1" x14ac:dyDescent="0.25">
      <c r="A13" s="51" t="s">
        <v>559</v>
      </c>
      <c r="B13" s="137">
        <v>0</v>
      </c>
      <c r="C13" s="139">
        <f t="shared" si="0"/>
        <v>0</v>
      </c>
    </row>
    <row r="14" spans="1:3" ht="33" customHeight="1" x14ac:dyDescent="0.25">
      <c r="A14" s="51" t="s">
        <v>560</v>
      </c>
      <c r="B14" s="137">
        <v>0</v>
      </c>
      <c r="C14" s="139">
        <f t="shared" si="0"/>
        <v>0</v>
      </c>
    </row>
    <row r="15" spans="1:3" ht="15" customHeight="1" x14ac:dyDescent="0.25">
      <c r="A15" s="51" t="s">
        <v>561</v>
      </c>
      <c r="B15" s="137">
        <v>0</v>
      </c>
      <c r="C15" s="139">
        <f t="shared" si="0"/>
        <v>0</v>
      </c>
    </row>
    <row r="16" spans="1:3" ht="15" customHeight="1" x14ac:dyDescent="0.25">
      <c r="A16" s="51" t="s">
        <v>562</v>
      </c>
      <c r="B16" s="137">
        <v>1</v>
      </c>
      <c r="C16" s="159">
        <f t="shared" si="0"/>
        <v>1</v>
      </c>
    </row>
    <row r="17" spans="1:3" ht="15" customHeight="1" x14ac:dyDescent="0.25">
      <c r="A17" s="51" t="s">
        <v>563</v>
      </c>
      <c r="B17" s="137">
        <v>0</v>
      </c>
      <c r="C17" s="139">
        <f t="shared" si="0"/>
        <v>0</v>
      </c>
    </row>
    <row r="18" spans="1:3" ht="15" customHeight="1" x14ac:dyDescent="0.25">
      <c r="A18" s="51" t="s">
        <v>564</v>
      </c>
      <c r="B18" s="137">
        <v>0</v>
      </c>
      <c r="C18" s="139">
        <f t="shared" si="0"/>
        <v>0</v>
      </c>
    </row>
    <row r="19" spans="1:3" ht="15" customHeight="1" x14ac:dyDescent="0.25">
      <c r="A19" s="51" t="s">
        <v>565</v>
      </c>
      <c r="B19" s="137">
        <v>0</v>
      </c>
      <c r="C19" s="139">
        <f t="shared" si="0"/>
        <v>0</v>
      </c>
    </row>
    <row r="20" spans="1:3" s="87" customFormat="1" ht="15" customHeight="1" x14ac:dyDescent="0.25">
      <c r="A20" s="50" t="s">
        <v>577</v>
      </c>
      <c r="B20" s="138">
        <f>SUM(B13:B19)</f>
        <v>1</v>
      </c>
      <c r="C20" s="140">
        <f t="shared" si="0"/>
        <v>1</v>
      </c>
    </row>
    <row r="21" spans="1:3" ht="15" customHeight="1" x14ac:dyDescent="0.25">
      <c r="A21" s="51" t="s">
        <v>566</v>
      </c>
      <c r="B21" s="137">
        <v>1</v>
      </c>
      <c r="C21" s="139">
        <f t="shared" si="0"/>
        <v>1</v>
      </c>
    </row>
    <row r="22" spans="1:3" ht="15" customHeight="1" x14ac:dyDescent="0.25">
      <c r="A22" s="51" t="s">
        <v>567</v>
      </c>
      <c r="B22" s="137">
        <v>0</v>
      </c>
      <c r="C22" s="139">
        <f t="shared" si="0"/>
        <v>0</v>
      </c>
    </row>
    <row r="23" spans="1:3" ht="15" customHeight="1" x14ac:dyDescent="0.25">
      <c r="A23" s="51" t="s">
        <v>568</v>
      </c>
      <c r="B23" s="137">
        <v>1</v>
      </c>
      <c r="C23" s="139">
        <f t="shared" si="0"/>
        <v>1</v>
      </c>
    </row>
    <row r="24" spans="1:3" s="87" customFormat="1" ht="15" customHeight="1" x14ac:dyDescent="0.25">
      <c r="A24" s="50" t="s">
        <v>578</v>
      </c>
      <c r="B24" s="138">
        <f>SUM(B21:B23)</f>
        <v>2</v>
      </c>
      <c r="C24" s="140">
        <f t="shared" si="0"/>
        <v>2</v>
      </c>
    </row>
    <row r="25" spans="1:3" ht="15" customHeight="1" x14ac:dyDescent="0.25">
      <c r="A25" s="51" t="s">
        <v>569</v>
      </c>
      <c r="B25" s="137">
        <v>1</v>
      </c>
      <c r="C25" s="139">
        <f t="shared" si="0"/>
        <v>1</v>
      </c>
    </row>
    <row r="26" spans="1:3" ht="15" customHeight="1" x14ac:dyDescent="0.25">
      <c r="A26" s="51" t="s">
        <v>570</v>
      </c>
      <c r="B26" s="137">
        <v>3</v>
      </c>
      <c r="C26" s="139">
        <f t="shared" si="0"/>
        <v>3</v>
      </c>
    </row>
    <row r="27" spans="1:3" ht="15" customHeight="1" x14ac:dyDescent="0.25">
      <c r="A27" s="51" t="s">
        <v>571</v>
      </c>
      <c r="B27" s="137">
        <v>1</v>
      </c>
      <c r="C27" s="139">
        <f t="shared" si="0"/>
        <v>1</v>
      </c>
    </row>
    <row r="28" spans="1:3" s="87" customFormat="1" ht="15" customHeight="1" x14ac:dyDescent="0.25">
      <c r="A28" s="50" t="s">
        <v>579</v>
      </c>
      <c r="B28" s="138">
        <f>SUM(B25:B27)</f>
        <v>5</v>
      </c>
      <c r="C28" s="140">
        <f t="shared" si="0"/>
        <v>5</v>
      </c>
    </row>
    <row r="29" spans="1:3" s="87" customFormat="1" ht="37.5" customHeight="1" x14ac:dyDescent="0.25">
      <c r="A29" s="50" t="s">
        <v>580</v>
      </c>
      <c r="B29" s="67">
        <f>SUM(B28,B24,B20,B12)</f>
        <v>8</v>
      </c>
      <c r="C29" s="140">
        <f t="shared" si="0"/>
        <v>8</v>
      </c>
    </row>
    <row r="30" spans="1:3" ht="30" x14ac:dyDescent="0.25">
      <c r="A30" s="51" t="s">
        <v>572</v>
      </c>
      <c r="B30" s="137">
        <v>0</v>
      </c>
      <c r="C30" s="139">
        <f t="shared" si="0"/>
        <v>0</v>
      </c>
    </row>
    <row r="31" spans="1:3" ht="43.5" customHeight="1" x14ac:dyDescent="0.25">
      <c r="A31" s="51" t="s">
        <v>573</v>
      </c>
      <c r="B31" s="137">
        <v>0</v>
      </c>
      <c r="C31" s="139">
        <f t="shared" si="0"/>
        <v>0</v>
      </c>
    </row>
    <row r="32" spans="1:3" ht="33.75" customHeight="1" x14ac:dyDescent="0.25">
      <c r="A32" s="51" t="s">
        <v>574</v>
      </c>
      <c r="B32" s="137">
        <v>0</v>
      </c>
      <c r="C32" s="139">
        <f t="shared" si="0"/>
        <v>0</v>
      </c>
    </row>
    <row r="33" spans="1:3" ht="18.75" customHeight="1" x14ac:dyDescent="0.25">
      <c r="A33" s="51" t="s">
        <v>575</v>
      </c>
      <c r="B33" s="137">
        <v>0</v>
      </c>
      <c r="C33" s="139">
        <f t="shared" si="0"/>
        <v>0</v>
      </c>
    </row>
    <row r="34" spans="1:3" s="87" customFormat="1" ht="33" customHeight="1" x14ac:dyDescent="0.25">
      <c r="A34" s="50" t="s">
        <v>45</v>
      </c>
      <c r="B34" s="138">
        <f>SUM(B30:B33)</f>
        <v>0</v>
      </c>
      <c r="C34" s="140">
        <f t="shared" si="0"/>
        <v>0</v>
      </c>
    </row>
    <row r="35" spans="1:3" x14ac:dyDescent="0.25">
      <c r="A35" s="256"/>
      <c r="B35" s="257"/>
    </row>
    <row r="36" spans="1:3" x14ac:dyDescent="0.25">
      <c r="A36" s="258"/>
      <c r="B36" s="257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44"/>
  <sheetViews>
    <sheetView workbookViewId="0">
      <selection activeCell="C7" sqref="C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42" t="s">
        <v>710</v>
      </c>
      <c r="B1" s="242"/>
    </row>
    <row r="3" spans="1:7" ht="27" customHeight="1" x14ac:dyDescent="0.25">
      <c r="A3" s="247" t="s">
        <v>676</v>
      </c>
      <c r="B3" s="252"/>
    </row>
    <row r="4" spans="1:7" ht="71.25" customHeight="1" x14ac:dyDescent="0.25">
      <c r="A4" s="250" t="s">
        <v>667</v>
      </c>
      <c r="B4" s="259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07"/>
    </row>
    <row r="11" spans="1:7" x14ac:dyDescent="0.25">
      <c r="A11" s="37" t="s">
        <v>66</v>
      </c>
      <c r="B11" s="107"/>
    </row>
    <row r="12" spans="1:7" x14ac:dyDescent="0.25">
      <c r="A12" s="37" t="s">
        <v>67</v>
      </c>
      <c r="B12" s="107"/>
    </row>
    <row r="13" spans="1:7" x14ac:dyDescent="0.25">
      <c r="A13" s="37" t="s">
        <v>68</v>
      </c>
      <c r="B13" s="107"/>
    </row>
    <row r="14" spans="1:7" x14ac:dyDescent="0.25">
      <c r="A14" s="37" t="s">
        <v>69</v>
      </c>
      <c r="B14" s="107"/>
    </row>
    <row r="15" spans="1:7" x14ac:dyDescent="0.25">
      <c r="A15" s="37" t="s">
        <v>70</v>
      </c>
      <c r="B15" s="107"/>
    </row>
    <row r="16" spans="1:7" s="87" customFormat="1" x14ac:dyDescent="0.25">
      <c r="A16" s="92" t="s">
        <v>13</v>
      </c>
      <c r="B16" s="108">
        <v>0</v>
      </c>
    </row>
    <row r="17" spans="1:2" ht="30" x14ac:dyDescent="0.25">
      <c r="A17" s="62" t="s">
        <v>5</v>
      </c>
      <c r="B17" s="107"/>
    </row>
    <row r="18" spans="1:2" ht="30" x14ac:dyDescent="0.25">
      <c r="A18" s="62" t="s">
        <v>6</v>
      </c>
      <c r="B18" s="107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7" customFormat="1" x14ac:dyDescent="0.25">
      <c r="A22" s="43" t="s">
        <v>9</v>
      </c>
      <c r="B22" s="90"/>
    </row>
    <row r="23" spans="1:2" s="87" customFormat="1" ht="31.5" x14ac:dyDescent="0.25">
      <c r="A23" s="64" t="s">
        <v>12</v>
      </c>
      <c r="B23" s="23"/>
    </row>
    <row r="24" spans="1:2" s="87" customFormat="1" ht="15.75" x14ac:dyDescent="0.25">
      <c r="A24" s="89" t="s">
        <v>554</v>
      </c>
      <c r="B24" s="89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7" customFormat="1" x14ac:dyDescent="0.25">
      <c r="A36" s="92" t="s">
        <v>13</v>
      </c>
      <c r="B36" s="92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7" customFormat="1" x14ac:dyDescent="0.25">
      <c r="A42" s="43" t="s">
        <v>9</v>
      </c>
      <c r="B42" s="90"/>
    </row>
    <row r="43" spans="1:2" s="87" customFormat="1" ht="31.5" x14ac:dyDescent="0.25">
      <c r="A43" s="64" t="s">
        <v>12</v>
      </c>
      <c r="B43" s="23"/>
    </row>
    <row r="44" spans="1:2" s="87" customFormat="1" ht="15.75" x14ac:dyDescent="0.25">
      <c r="A44" s="89" t="s">
        <v>554</v>
      </c>
      <c r="B44" s="89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topLeftCell="A19"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51" t="s">
        <v>711</v>
      </c>
      <c r="I1" s="251"/>
      <c r="J1" s="251"/>
    </row>
    <row r="2" spans="1:12" ht="46.5" customHeight="1" x14ac:dyDescent="0.25">
      <c r="A2" s="247" t="s">
        <v>676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2" ht="16.5" customHeight="1" x14ac:dyDescent="0.25">
      <c r="A3" s="250" t="s">
        <v>46</v>
      </c>
      <c r="B3" s="248"/>
      <c r="C3" s="248"/>
      <c r="D3" s="248"/>
      <c r="E3" s="248"/>
      <c r="F3" s="248"/>
      <c r="G3" s="248"/>
      <c r="H3" s="248"/>
      <c r="I3" s="248"/>
      <c r="J3" s="248"/>
    </row>
    <row r="4" spans="1:12" ht="18" x14ac:dyDescent="0.25">
      <c r="A4" s="96"/>
      <c r="B4" s="95"/>
      <c r="C4" s="95"/>
      <c r="D4" s="95"/>
      <c r="E4" s="95"/>
      <c r="F4" s="95"/>
      <c r="G4" s="95"/>
      <c r="H4" s="95"/>
      <c r="I4" s="95"/>
      <c r="J4" s="95"/>
    </row>
    <row r="5" spans="1:12" ht="61.5" customHeight="1" x14ac:dyDescent="0.25">
      <c r="A5" s="86" t="s">
        <v>1</v>
      </c>
    </row>
    <row r="6" spans="1:12" ht="60" x14ac:dyDescent="0.3">
      <c r="A6" s="2" t="s">
        <v>81</v>
      </c>
      <c r="B6" s="3" t="s">
        <v>82</v>
      </c>
      <c r="C6" s="83" t="s">
        <v>638</v>
      </c>
      <c r="D6" s="83" t="s">
        <v>641</v>
      </c>
      <c r="E6" s="83" t="s">
        <v>642</v>
      </c>
      <c r="F6" s="83" t="s">
        <v>643</v>
      </c>
      <c r="G6" s="83" t="s">
        <v>646</v>
      </c>
      <c r="H6" s="83" t="s">
        <v>639</v>
      </c>
      <c r="I6" s="83" t="s">
        <v>640</v>
      </c>
      <c r="J6" s="83" t="s">
        <v>644</v>
      </c>
    </row>
    <row r="7" spans="1:12" ht="25.5" x14ac:dyDescent="0.25">
      <c r="A7" s="100"/>
      <c r="B7" s="100"/>
      <c r="C7" s="100"/>
      <c r="D7" s="100"/>
      <c r="E7" s="100"/>
      <c r="F7" s="54" t="s">
        <v>647</v>
      </c>
      <c r="G7" s="53"/>
      <c r="H7" s="100"/>
      <c r="I7" s="100"/>
      <c r="J7" s="100"/>
    </row>
    <row r="8" spans="1:12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</row>
    <row r="9" spans="1:12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 spans="1:12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L10" s="110"/>
    </row>
    <row r="11" spans="1:12" x14ac:dyDescent="0.25">
      <c r="A11" s="13" t="s">
        <v>184</v>
      </c>
      <c r="B11" s="6" t="s">
        <v>185</v>
      </c>
      <c r="C11" s="100">
        <v>0</v>
      </c>
      <c r="D11" s="100"/>
      <c r="E11" s="100"/>
      <c r="F11" s="100"/>
      <c r="G11" s="100"/>
      <c r="H11" s="100"/>
      <c r="I11" s="100"/>
      <c r="J11" s="100"/>
    </row>
    <row r="12" spans="1:12" x14ac:dyDescent="0.25">
      <c r="A12" s="13"/>
      <c r="B12" s="6"/>
      <c r="C12" s="100"/>
      <c r="D12" s="100"/>
      <c r="E12" s="100"/>
      <c r="F12" s="100"/>
      <c r="G12" s="100"/>
      <c r="H12" s="100"/>
      <c r="I12" s="100"/>
      <c r="J12" s="100"/>
    </row>
    <row r="13" spans="1:12" x14ac:dyDescent="0.25">
      <c r="A13" s="13"/>
      <c r="B13" s="6"/>
      <c r="C13" s="100"/>
      <c r="D13" s="100"/>
      <c r="E13" s="100"/>
      <c r="F13" s="100"/>
      <c r="G13" s="100"/>
      <c r="H13" s="100"/>
      <c r="I13" s="100"/>
      <c r="J13" s="100"/>
    </row>
    <row r="14" spans="1:12" x14ac:dyDescent="0.25">
      <c r="A14" s="13"/>
      <c r="B14" s="6"/>
      <c r="C14" s="100"/>
      <c r="D14" s="100"/>
      <c r="E14" s="100"/>
      <c r="F14" s="100"/>
      <c r="G14" s="100"/>
      <c r="H14" s="100"/>
      <c r="I14" s="100"/>
      <c r="J14" s="100"/>
    </row>
    <row r="15" spans="1:12" x14ac:dyDescent="0.25">
      <c r="A15" s="13"/>
      <c r="B15" s="6"/>
      <c r="C15" s="100"/>
      <c r="D15" s="100"/>
      <c r="E15" s="100"/>
      <c r="F15" s="100"/>
      <c r="G15" s="100"/>
      <c r="H15" s="100"/>
      <c r="I15" s="100"/>
      <c r="J15" s="100"/>
    </row>
    <row r="16" spans="1:12" x14ac:dyDescent="0.25">
      <c r="A16" s="13" t="s">
        <v>424</v>
      </c>
      <c r="B16" s="6" t="s">
        <v>186</v>
      </c>
      <c r="C16" s="100">
        <v>0</v>
      </c>
      <c r="D16" s="100"/>
      <c r="E16" s="100"/>
      <c r="F16" s="100"/>
      <c r="G16" s="100"/>
      <c r="H16" s="100"/>
      <c r="I16" s="100"/>
      <c r="J16" s="100"/>
    </row>
    <row r="17" spans="1:10" x14ac:dyDescent="0.25">
      <c r="A17" s="13"/>
      <c r="B17" s="6"/>
      <c r="C17" s="100"/>
      <c r="D17" s="100"/>
      <c r="E17" s="100"/>
      <c r="F17" s="100"/>
      <c r="G17" s="100"/>
      <c r="H17" s="100"/>
      <c r="I17" s="100"/>
      <c r="J17" s="100"/>
    </row>
    <row r="18" spans="1:10" x14ac:dyDescent="0.25">
      <c r="A18" s="13"/>
      <c r="B18" s="6"/>
      <c r="C18" s="100"/>
      <c r="D18" s="100"/>
      <c r="E18" s="100"/>
      <c r="F18" s="100"/>
      <c r="G18" s="100"/>
      <c r="H18" s="100"/>
      <c r="I18" s="100"/>
      <c r="J18" s="100"/>
    </row>
    <row r="19" spans="1:10" x14ac:dyDescent="0.25">
      <c r="A19" s="13"/>
      <c r="B19" s="6"/>
      <c r="C19" s="100"/>
      <c r="D19" s="100"/>
      <c r="E19" s="100"/>
      <c r="F19" s="100"/>
      <c r="G19" s="100"/>
      <c r="H19" s="100"/>
      <c r="I19" s="100"/>
      <c r="J19" s="100"/>
    </row>
    <row r="20" spans="1:10" x14ac:dyDescent="0.25">
      <c r="A20" s="13"/>
      <c r="B20" s="6"/>
      <c r="C20" s="100"/>
      <c r="D20" s="100"/>
      <c r="E20" s="100"/>
      <c r="F20" s="100"/>
      <c r="G20" s="100"/>
      <c r="H20" s="100"/>
      <c r="I20" s="100"/>
      <c r="J20" s="100"/>
    </row>
    <row r="21" spans="1:10" x14ac:dyDescent="0.25">
      <c r="A21" s="5" t="s">
        <v>187</v>
      </c>
      <c r="B21" s="6" t="s">
        <v>188</v>
      </c>
      <c r="C21" s="100">
        <v>0</v>
      </c>
      <c r="D21" s="100"/>
      <c r="E21" s="100"/>
      <c r="F21" s="100"/>
      <c r="G21" s="100"/>
      <c r="H21" s="100"/>
      <c r="I21" s="100"/>
      <c r="J21" s="100"/>
    </row>
    <row r="22" spans="1:10" x14ac:dyDescent="0.25">
      <c r="A22" s="5"/>
      <c r="B22" s="6"/>
      <c r="C22" s="100"/>
      <c r="D22" s="100"/>
      <c r="E22" s="100"/>
      <c r="F22" s="100"/>
      <c r="G22" s="100"/>
      <c r="H22" s="101"/>
      <c r="I22" s="101"/>
      <c r="J22" s="109"/>
    </row>
    <row r="23" spans="1:10" x14ac:dyDescent="0.25">
      <c r="A23" s="5"/>
      <c r="B23" s="6"/>
      <c r="C23" s="100"/>
      <c r="D23" s="100"/>
      <c r="E23" s="100"/>
      <c r="F23" s="100"/>
      <c r="G23" s="100"/>
      <c r="H23" s="101"/>
      <c r="I23" s="101"/>
      <c r="J23" s="109"/>
    </row>
    <row r="24" spans="1:10" x14ac:dyDescent="0.25">
      <c r="A24" s="13" t="s">
        <v>189</v>
      </c>
      <c r="B24" s="6" t="s">
        <v>190</v>
      </c>
      <c r="C24" s="100">
        <v>0</v>
      </c>
      <c r="D24" s="100"/>
      <c r="E24" s="100"/>
      <c r="F24" s="100"/>
      <c r="G24" s="100"/>
      <c r="H24" s="100"/>
      <c r="I24" s="100"/>
      <c r="J24" s="109"/>
    </row>
    <row r="25" spans="1:10" x14ac:dyDescent="0.25">
      <c r="A25" s="13"/>
      <c r="B25" s="6"/>
      <c r="C25" s="100"/>
      <c r="D25" s="100"/>
      <c r="E25" s="100"/>
      <c r="F25" s="100"/>
      <c r="G25" s="100"/>
      <c r="H25" s="100"/>
      <c r="I25" s="100"/>
      <c r="J25" s="100"/>
    </row>
    <row r="26" spans="1:10" x14ac:dyDescent="0.25">
      <c r="A26" s="13"/>
      <c r="B26" s="6"/>
      <c r="C26" s="100"/>
      <c r="D26" s="100"/>
      <c r="E26" s="100"/>
      <c r="F26" s="100"/>
      <c r="G26" s="100"/>
      <c r="H26" s="100"/>
      <c r="I26" s="100"/>
      <c r="J26" s="100"/>
    </row>
    <row r="27" spans="1:10" x14ac:dyDescent="0.25">
      <c r="A27" s="13" t="s">
        <v>191</v>
      </c>
      <c r="B27" s="6" t="s">
        <v>192</v>
      </c>
      <c r="C27" s="100"/>
      <c r="D27" s="100"/>
      <c r="E27" s="100"/>
      <c r="F27" s="100"/>
      <c r="G27" s="100"/>
      <c r="H27" s="100"/>
      <c r="I27" s="100"/>
      <c r="J27" s="100"/>
    </row>
    <row r="28" spans="1:10" x14ac:dyDescent="0.25">
      <c r="A28" s="13"/>
      <c r="B28" s="6"/>
      <c r="C28" s="100"/>
      <c r="D28" s="100"/>
      <c r="E28" s="100"/>
      <c r="F28" s="100"/>
      <c r="G28" s="100"/>
      <c r="H28" s="100"/>
      <c r="I28" s="100"/>
      <c r="J28" s="100"/>
    </row>
    <row r="29" spans="1:10" x14ac:dyDescent="0.25">
      <c r="A29" s="13"/>
      <c r="B29" s="6"/>
      <c r="C29" s="100"/>
      <c r="D29" s="100"/>
      <c r="E29" s="100"/>
      <c r="F29" s="100"/>
      <c r="G29" s="100"/>
      <c r="H29" s="100"/>
      <c r="I29" s="100"/>
      <c r="J29" s="100"/>
    </row>
    <row r="30" spans="1:10" x14ac:dyDescent="0.25">
      <c r="A30" s="5" t="s">
        <v>193</v>
      </c>
      <c r="B30" s="6" t="s">
        <v>194</v>
      </c>
      <c r="C30" s="100">
        <v>0</v>
      </c>
      <c r="D30" s="100"/>
      <c r="E30" s="100"/>
      <c r="F30" s="100"/>
      <c r="G30" s="100"/>
      <c r="H30" s="100"/>
      <c r="I30" s="100"/>
      <c r="J30" s="100"/>
    </row>
    <row r="31" spans="1:10" s="87" customFormat="1" x14ac:dyDescent="0.25">
      <c r="A31" s="5" t="s">
        <v>195</v>
      </c>
      <c r="B31" s="6" t="s">
        <v>196</v>
      </c>
      <c r="C31" s="100">
        <v>0</v>
      </c>
      <c r="D31" s="100"/>
      <c r="E31" s="100"/>
      <c r="F31" s="100"/>
      <c r="G31" s="100"/>
      <c r="H31" s="100"/>
      <c r="I31" s="100"/>
      <c r="J31" s="100"/>
    </row>
    <row r="32" spans="1:10" ht="15.75" x14ac:dyDescent="0.25">
      <c r="A32" s="20" t="s">
        <v>425</v>
      </c>
      <c r="B32" s="9" t="s">
        <v>197</v>
      </c>
      <c r="C32" s="90">
        <f>SUM(C11,C16,C21,C24,C27,C30,C31,)</f>
        <v>0</v>
      </c>
      <c r="D32" s="90">
        <f t="shared" ref="D32:J32" si="0">SUM(D11,D16,D21,D24,D27,D30,D31,)</f>
        <v>0</v>
      </c>
      <c r="E32" s="90">
        <f t="shared" si="0"/>
        <v>0</v>
      </c>
      <c r="F32" s="90">
        <f t="shared" si="0"/>
        <v>0</v>
      </c>
      <c r="G32" s="90">
        <f t="shared" si="0"/>
        <v>0</v>
      </c>
      <c r="H32" s="90">
        <f t="shared" si="0"/>
        <v>0</v>
      </c>
      <c r="I32" s="90">
        <f t="shared" si="0"/>
        <v>0</v>
      </c>
      <c r="J32" s="90">
        <f t="shared" si="0"/>
        <v>0</v>
      </c>
    </row>
    <row r="33" spans="1:10" ht="15.75" x14ac:dyDescent="0.25">
      <c r="A33" s="24"/>
      <c r="B33" s="8"/>
      <c r="C33" s="100"/>
      <c r="D33" s="100"/>
      <c r="E33" s="100"/>
      <c r="F33" s="100"/>
      <c r="G33" s="100"/>
      <c r="H33" s="100"/>
      <c r="I33" s="100"/>
      <c r="J33" s="100"/>
    </row>
    <row r="34" spans="1:10" ht="15.75" x14ac:dyDescent="0.25">
      <c r="A34" s="24"/>
      <c r="B34" s="8"/>
      <c r="C34" s="100"/>
      <c r="D34" s="100"/>
      <c r="E34" s="100"/>
      <c r="F34" s="100"/>
      <c r="G34" s="100"/>
      <c r="H34" s="100"/>
      <c r="I34" s="100"/>
      <c r="J34" s="100"/>
    </row>
    <row r="35" spans="1:10" ht="15.75" x14ac:dyDescent="0.25">
      <c r="A35" s="24"/>
      <c r="B35" s="8"/>
      <c r="C35" s="100"/>
      <c r="D35" s="100"/>
      <c r="E35" s="100"/>
      <c r="F35" s="100"/>
      <c r="G35" s="100"/>
      <c r="H35" s="100"/>
      <c r="I35" s="100"/>
      <c r="J35" s="100"/>
    </row>
    <row r="36" spans="1:10" ht="15.75" x14ac:dyDescent="0.25">
      <c r="A36" s="24"/>
      <c r="B36" s="8"/>
      <c r="C36" s="100"/>
      <c r="D36" s="100"/>
      <c r="E36" s="100"/>
      <c r="F36" s="100"/>
      <c r="G36" s="100"/>
      <c r="H36" s="100"/>
      <c r="I36" s="100"/>
      <c r="J36" s="100"/>
    </row>
    <row r="37" spans="1:10" x14ac:dyDescent="0.25">
      <c r="A37" s="13" t="s">
        <v>198</v>
      </c>
      <c r="B37" s="6" t="s">
        <v>199</v>
      </c>
      <c r="C37" s="100">
        <v>0</v>
      </c>
      <c r="D37" s="100"/>
      <c r="E37" s="100"/>
      <c r="F37" s="100"/>
      <c r="G37" s="100"/>
      <c r="H37" s="100"/>
      <c r="I37" s="100"/>
      <c r="J37" s="100"/>
    </row>
    <row r="38" spans="1:10" x14ac:dyDescent="0.25">
      <c r="A38" s="13"/>
      <c r="B38" s="6"/>
      <c r="C38" s="100"/>
      <c r="D38" s="100"/>
      <c r="E38" s="100"/>
      <c r="F38" s="100"/>
      <c r="G38" s="100"/>
      <c r="H38" s="100"/>
      <c r="I38" s="100"/>
      <c r="J38" s="100"/>
    </row>
    <row r="39" spans="1:10" x14ac:dyDescent="0.25">
      <c r="A39" s="13"/>
      <c r="B39" s="6"/>
      <c r="C39" s="100"/>
      <c r="D39" s="100"/>
      <c r="E39" s="100"/>
      <c r="F39" s="100"/>
      <c r="G39" s="100"/>
      <c r="H39" s="100"/>
      <c r="I39" s="100"/>
      <c r="J39" s="100"/>
    </row>
    <row r="40" spans="1:10" x14ac:dyDescent="0.25">
      <c r="A40" s="13"/>
      <c r="B40" s="6"/>
      <c r="C40" s="100"/>
      <c r="D40" s="100"/>
      <c r="E40" s="100"/>
      <c r="F40" s="100"/>
      <c r="G40" s="100"/>
      <c r="H40" s="100"/>
      <c r="I40" s="100"/>
      <c r="J40" s="100"/>
    </row>
    <row r="41" spans="1:10" x14ac:dyDescent="0.25">
      <c r="A41" s="13"/>
      <c r="B41" s="6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3" t="s">
        <v>200</v>
      </c>
      <c r="B42" s="6" t="s">
        <v>201</v>
      </c>
      <c r="C42" s="100">
        <v>0</v>
      </c>
      <c r="D42" s="100"/>
      <c r="E42" s="100"/>
      <c r="F42" s="100"/>
      <c r="G42" s="100"/>
      <c r="H42" s="100"/>
      <c r="I42" s="100"/>
      <c r="J42" s="100"/>
    </row>
    <row r="43" spans="1:10" x14ac:dyDescent="0.25">
      <c r="A43" s="13"/>
      <c r="B43" s="6"/>
      <c r="C43" s="100"/>
      <c r="D43" s="100"/>
      <c r="E43" s="100"/>
      <c r="F43" s="100"/>
      <c r="G43" s="100"/>
      <c r="H43" s="100"/>
      <c r="I43" s="100"/>
      <c r="J43" s="100"/>
    </row>
    <row r="44" spans="1:10" x14ac:dyDescent="0.25">
      <c r="A44" s="13"/>
      <c r="B44" s="6"/>
      <c r="C44" s="100"/>
      <c r="D44" s="100"/>
      <c r="E44" s="100"/>
      <c r="F44" s="100"/>
      <c r="G44" s="100"/>
      <c r="H44" s="100"/>
      <c r="I44" s="100"/>
      <c r="J44" s="100"/>
    </row>
    <row r="45" spans="1:10" x14ac:dyDescent="0.25">
      <c r="A45" s="13"/>
      <c r="B45" s="6"/>
      <c r="C45" s="100"/>
      <c r="D45" s="100"/>
      <c r="E45" s="100"/>
      <c r="F45" s="100"/>
      <c r="G45" s="100"/>
      <c r="H45" s="100"/>
      <c r="I45" s="100"/>
      <c r="J45" s="100"/>
    </row>
    <row r="46" spans="1:10" x14ac:dyDescent="0.25">
      <c r="A46" s="13"/>
      <c r="B46" s="6"/>
      <c r="C46" s="100"/>
      <c r="D46" s="100"/>
      <c r="E46" s="100"/>
      <c r="F46" s="100"/>
      <c r="G46" s="100"/>
      <c r="H46" s="100"/>
      <c r="I46" s="100"/>
      <c r="J46" s="100"/>
    </row>
    <row r="47" spans="1:10" x14ac:dyDescent="0.25">
      <c r="A47" s="13" t="s">
        <v>202</v>
      </c>
      <c r="B47" s="6" t="s">
        <v>203</v>
      </c>
      <c r="C47" s="100">
        <v>0</v>
      </c>
      <c r="D47" s="100"/>
      <c r="E47" s="100"/>
      <c r="F47" s="100"/>
      <c r="G47" s="100"/>
      <c r="H47" s="100"/>
      <c r="I47" s="100"/>
      <c r="J47" s="100"/>
    </row>
    <row r="48" spans="1:10" s="87" customFormat="1" x14ac:dyDescent="0.25">
      <c r="A48" s="13" t="s">
        <v>204</v>
      </c>
      <c r="B48" s="6" t="s">
        <v>205</v>
      </c>
      <c r="C48" s="100">
        <v>0</v>
      </c>
      <c r="D48" s="100"/>
      <c r="E48" s="100"/>
      <c r="F48" s="100"/>
      <c r="G48" s="100"/>
      <c r="H48" s="100"/>
      <c r="I48" s="100"/>
      <c r="J48" s="100"/>
    </row>
    <row r="49" spans="1:10" s="87" customFormat="1" ht="15.75" x14ac:dyDescent="0.25">
      <c r="A49" s="20" t="s">
        <v>426</v>
      </c>
      <c r="B49" s="9" t="s">
        <v>206</v>
      </c>
      <c r="C49" s="90">
        <f>SUM(C37,C42,C47,C48,)</f>
        <v>0</v>
      </c>
      <c r="D49" s="90">
        <f t="shared" ref="D49:J49" si="1">SUM(D37,D42,D47,D48,)</f>
        <v>0</v>
      </c>
      <c r="E49" s="90">
        <f t="shared" si="1"/>
        <v>0</v>
      </c>
      <c r="F49" s="90">
        <f t="shared" si="1"/>
        <v>0</v>
      </c>
      <c r="G49" s="90">
        <f t="shared" si="1"/>
        <v>0</v>
      </c>
      <c r="H49" s="90">
        <f t="shared" si="1"/>
        <v>0</v>
      </c>
      <c r="I49" s="90">
        <f t="shared" si="1"/>
        <v>0</v>
      </c>
      <c r="J49" s="90">
        <f t="shared" si="1"/>
        <v>0</v>
      </c>
    </row>
    <row r="50" spans="1:10" ht="78.75" x14ac:dyDescent="0.25">
      <c r="A50" s="93" t="s">
        <v>53</v>
      </c>
      <c r="B50" s="91"/>
      <c r="C50" s="91"/>
      <c r="D50" s="91"/>
      <c r="E50" s="91"/>
      <c r="F50" s="91"/>
      <c r="G50" s="91"/>
      <c r="H50" s="91"/>
      <c r="I50" s="91"/>
      <c r="J50" s="91"/>
    </row>
    <row r="51" spans="1:10" ht="15.75" x14ac:dyDescent="0.3">
      <c r="A51" s="83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52</v>
      </c>
    </row>
    <row r="57" spans="1:10" x14ac:dyDescent="0.25">
      <c r="A57" s="82"/>
    </row>
    <row r="58" spans="1:10" ht="25.5" x14ac:dyDescent="0.25">
      <c r="A58" s="81" t="s">
        <v>59</v>
      </c>
    </row>
    <row r="59" spans="1:10" ht="51" x14ac:dyDescent="0.25">
      <c r="A59" s="81" t="s">
        <v>47</v>
      </c>
    </row>
    <row r="60" spans="1:10" ht="25.5" x14ac:dyDescent="0.25">
      <c r="A60" s="81" t="s">
        <v>48</v>
      </c>
    </row>
    <row r="61" spans="1:10" ht="25.5" x14ac:dyDescent="0.25">
      <c r="A61" s="81" t="s">
        <v>49</v>
      </c>
    </row>
    <row r="62" spans="1:10" ht="38.25" x14ac:dyDescent="0.25">
      <c r="A62" s="81" t="s">
        <v>50</v>
      </c>
    </row>
    <row r="63" spans="1:10" ht="25.5" x14ac:dyDescent="0.25">
      <c r="A63" s="81" t="s">
        <v>51</v>
      </c>
    </row>
    <row r="64" spans="1:10" ht="38.25" x14ac:dyDescent="0.25">
      <c r="A64" s="81" t="s">
        <v>60</v>
      </c>
    </row>
    <row r="65" spans="1:1" ht="51" x14ac:dyDescent="0.25">
      <c r="A65" s="102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51" t="s">
        <v>712</v>
      </c>
      <c r="F1" s="251"/>
      <c r="G1" s="251"/>
      <c r="H1" s="251"/>
    </row>
    <row r="3" spans="1:9" ht="25.5" customHeight="1" x14ac:dyDescent="0.25">
      <c r="A3" s="247" t="s">
        <v>676</v>
      </c>
      <c r="B3" s="252"/>
      <c r="C3" s="252"/>
      <c r="D3" s="252"/>
      <c r="E3" s="252"/>
      <c r="F3" s="252"/>
      <c r="G3" s="252"/>
      <c r="H3" s="252"/>
    </row>
    <row r="4" spans="1:9" ht="82.5" customHeight="1" x14ac:dyDescent="0.25">
      <c r="A4" s="250" t="s">
        <v>668</v>
      </c>
      <c r="B4" s="250"/>
      <c r="C4" s="250"/>
      <c r="D4" s="250"/>
      <c r="E4" s="250"/>
      <c r="F4" s="250"/>
      <c r="G4" s="250"/>
      <c r="H4" s="250"/>
    </row>
    <row r="5" spans="1:9" ht="20.25" customHeight="1" x14ac:dyDescent="0.25">
      <c r="A5" s="55"/>
      <c r="B5" s="103"/>
      <c r="C5" s="103"/>
      <c r="D5" s="103"/>
      <c r="E5" s="103"/>
      <c r="F5" s="103"/>
      <c r="G5" s="103"/>
      <c r="H5" s="103"/>
    </row>
    <row r="6" spans="1:9" x14ac:dyDescent="0.25">
      <c r="A6" s="86" t="s">
        <v>1</v>
      </c>
      <c r="F6" s="246" t="s">
        <v>651</v>
      </c>
      <c r="G6" s="261"/>
      <c r="H6" s="261"/>
      <c r="I6" s="262"/>
    </row>
    <row r="7" spans="1:9" ht="86.25" customHeight="1" x14ac:dyDescent="0.3">
      <c r="A7" s="2" t="s">
        <v>81</v>
      </c>
      <c r="B7" s="3" t="s">
        <v>82</v>
      </c>
      <c r="C7" s="83" t="s">
        <v>639</v>
      </c>
      <c r="D7" s="83" t="s">
        <v>640</v>
      </c>
      <c r="E7" s="83" t="s">
        <v>645</v>
      </c>
      <c r="F7" s="104">
        <v>2018</v>
      </c>
      <c r="G7" s="104">
        <v>2019</v>
      </c>
      <c r="H7" s="104">
        <v>2020</v>
      </c>
      <c r="I7" s="104">
        <v>2021</v>
      </c>
    </row>
    <row r="8" spans="1:9" x14ac:dyDescent="0.25">
      <c r="A8" s="21" t="s">
        <v>503</v>
      </c>
      <c r="B8" s="5" t="s">
        <v>345</v>
      </c>
      <c r="C8" s="101"/>
      <c r="D8" s="101"/>
      <c r="E8" s="53"/>
      <c r="F8" s="100"/>
      <c r="G8" s="100"/>
      <c r="H8" s="100"/>
      <c r="I8" s="100"/>
    </row>
    <row r="9" spans="1:9" x14ac:dyDescent="0.25">
      <c r="A9" s="47" t="s">
        <v>220</v>
      </c>
      <c r="B9" s="47" t="s">
        <v>345</v>
      </c>
      <c r="C9" s="100"/>
      <c r="D9" s="100"/>
      <c r="E9" s="100"/>
      <c r="F9" s="100"/>
      <c r="G9" s="100"/>
      <c r="H9" s="100"/>
      <c r="I9" s="100"/>
    </row>
    <row r="10" spans="1:9" ht="30" x14ac:dyDescent="0.25">
      <c r="A10" s="12" t="s">
        <v>346</v>
      </c>
      <c r="B10" s="5" t="s">
        <v>347</v>
      </c>
      <c r="C10" s="100"/>
      <c r="D10" s="100"/>
      <c r="E10" s="100"/>
      <c r="F10" s="100"/>
      <c r="G10" s="100"/>
      <c r="H10" s="100"/>
      <c r="I10" s="100"/>
    </row>
    <row r="11" spans="1:9" x14ac:dyDescent="0.25">
      <c r="A11" s="21" t="s">
        <v>551</v>
      </c>
      <c r="B11" s="5" t="s">
        <v>348</v>
      </c>
      <c r="C11" s="101"/>
      <c r="D11" s="101"/>
      <c r="E11" s="111"/>
      <c r="F11" s="100"/>
      <c r="G11" s="100"/>
      <c r="H11" s="100"/>
      <c r="I11" s="100"/>
    </row>
    <row r="12" spans="1:9" x14ac:dyDescent="0.25">
      <c r="A12" s="47" t="s">
        <v>220</v>
      </c>
      <c r="B12" s="47" t="s">
        <v>348</v>
      </c>
      <c r="C12" s="100"/>
      <c r="D12" s="100"/>
      <c r="E12" s="100"/>
      <c r="F12" s="100"/>
      <c r="G12" s="100"/>
      <c r="H12" s="100"/>
      <c r="I12" s="100"/>
    </row>
    <row r="13" spans="1:9" s="87" customFormat="1" x14ac:dyDescent="0.25">
      <c r="A13" s="11" t="s">
        <v>523</v>
      </c>
      <c r="B13" s="7" t="s">
        <v>349</v>
      </c>
      <c r="C13" s="90"/>
      <c r="D13" s="90"/>
      <c r="E13" s="90"/>
      <c r="F13" s="90"/>
      <c r="G13" s="90"/>
      <c r="H13" s="90"/>
      <c r="I13" s="90"/>
    </row>
    <row r="14" spans="1:9" x14ac:dyDescent="0.25">
      <c r="A14" s="12" t="s">
        <v>552</v>
      </c>
      <c r="B14" s="5" t="s">
        <v>350</v>
      </c>
      <c r="C14" s="100"/>
      <c r="D14" s="100"/>
      <c r="E14" s="100"/>
      <c r="F14" s="100"/>
      <c r="G14" s="100"/>
      <c r="H14" s="100"/>
      <c r="I14" s="100"/>
    </row>
    <row r="15" spans="1:9" x14ac:dyDescent="0.25">
      <c r="A15" s="47" t="s">
        <v>228</v>
      </c>
      <c r="B15" s="47" t="s">
        <v>350</v>
      </c>
      <c r="C15" s="100"/>
      <c r="D15" s="100"/>
      <c r="E15" s="100"/>
      <c r="F15" s="100"/>
      <c r="G15" s="100"/>
      <c r="H15" s="100"/>
      <c r="I15" s="100"/>
    </row>
    <row r="16" spans="1:9" x14ac:dyDescent="0.25">
      <c r="A16" s="21" t="s">
        <v>351</v>
      </c>
      <c r="B16" s="5" t="s">
        <v>352</v>
      </c>
      <c r="C16" s="100"/>
      <c r="D16" s="100"/>
      <c r="E16" s="100"/>
      <c r="F16" s="100"/>
      <c r="G16" s="100"/>
      <c r="H16" s="100"/>
      <c r="I16" s="100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7" customFormat="1" x14ac:dyDescent="0.25">
      <c r="A20" s="22" t="s">
        <v>524</v>
      </c>
      <c r="B20" s="7" t="s">
        <v>356</v>
      </c>
      <c r="C20" s="91"/>
      <c r="D20" s="91"/>
      <c r="E20" s="91"/>
      <c r="F20" s="91"/>
      <c r="G20" s="91"/>
      <c r="H20" s="91"/>
      <c r="I20" s="91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7" customFormat="1" x14ac:dyDescent="0.25">
      <c r="A28" s="49" t="s">
        <v>527</v>
      </c>
      <c r="B28" s="36" t="s">
        <v>378</v>
      </c>
      <c r="C28" s="91"/>
      <c r="D28" s="91"/>
      <c r="E28" s="91"/>
      <c r="F28" s="91"/>
      <c r="G28" s="91"/>
      <c r="H28" s="91"/>
      <c r="I28" s="91"/>
    </row>
    <row r="29" spans="1:9" x14ac:dyDescent="0.25">
      <c r="A29" s="78"/>
      <c r="B29" s="79"/>
    </row>
    <row r="30" spans="1:9" ht="47.25" customHeight="1" x14ac:dyDescent="0.25">
      <c r="A30" s="2" t="s">
        <v>81</v>
      </c>
      <c r="B30" s="3" t="s">
        <v>82</v>
      </c>
      <c r="C30" s="104" t="s">
        <v>702</v>
      </c>
      <c r="D30" s="104" t="s">
        <v>701</v>
      </c>
      <c r="E30" s="145" t="s">
        <v>699</v>
      </c>
      <c r="F30" s="104" t="s">
        <v>700</v>
      </c>
      <c r="G30" s="146"/>
      <c r="H30" s="25"/>
    </row>
    <row r="31" spans="1:9" s="87" customFormat="1" ht="26.25" x14ac:dyDescent="0.25">
      <c r="A31" s="151" t="s">
        <v>37</v>
      </c>
      <c r="B31" s="152"/>
      <c r="C31" s="153"/>
      <c r="D31" s="153"/>
      <c r="E31" s="153"/>
      <c r="F31" s="153"/>
      <c r="G31" s="147"/>
      <c r="H31" s="148"/>
    </row>
    <row r="32" spans="1:9" ht="15.75" x14ac:dyDescent="0.3">
      <c r="A32" s="83" t="s">
        <v>57</v>
      </c>
      <c r="B32" s="36"/>
      <c r="C32" s="154">
        <v>2750000</v>
      </c>
      <c r="D32" s="154">
        <v>2800000</v>
      </c>
      <c r="E32" s="154">
        <v>2800000</v>
      </c>
      <c r="F32" s="154">
        <v>2800000</v>
      </c>
      <c r="G32" s="149"/>
      <c r="H32" s="150"/>
    </row>
    <row r="33" spans="1:8" ht="45" x14ac:dyDescent="0.3">
      <c r="A33" s="83" t="s">
        <v>34</v>
      </c>
      <c r="B33" s="36"/>
      <c r="C33" s="154"/>
      <c r="D33" s="154"/>
      <c r="E33" s="154"/>
      <c r="F33" s="154"/>
      <c r="G33" s="149"/>
      <c r="H33" s="150"/>
    </row>
    <row r="34" spans="1:8" ht="15.75" x14ac:dyDescent="0.3">
      <c r="A34" s="83" t="s">
        <v>35</v>
      </c>
      <c r="B34" s="36"/>
      <c r="C34" s="154"/>
      <c r="D34" s="154"/>
      <c r="E34" s="154"/>
      <c r="F34" s="154"/>
      <c r="G34" s="149"/>
      <c r="H34" s="150"/>
    </row>
    <row r="35" spans="1:8" ht="30.75" customHeight="1" x14ac:dyDescent="0.3">
      <c r="A35" s="83" t="s">
        <v>36</v>
      </c>
      <c r="B35" s="36"/>
      <c r="C35" s="154"/>
      <c r="D35" s="154"/>
      <c r="E35" s="154"/>
      <c r="F35" s="154"/>
      <c r="G35" s="149"/>
      <c r="H35" s="150"/>
    </row>
    <row r="36" spans="1:8" ht="15.75" x14ac:dyDescent="0.3">
      <c r="A36" s="83" t="s">
        <v>58</v>
      </c>
      <c r="B36" s="36"/>
      <c r="C36" s="154">
        <v>32000</v>
      </c>
      <c r="D36" s="154">
        <v>10000</v>
      </c>
      <c r="E36" s="154">
        <v>10000</v>
      </c>
      <c r="F36" s="154">
        <v>10000</v>
      </c>
      <c r="G36" s="149"/>
      <c r="H36" s="150"/>
    </row>
    <row r="37" spans="1:8" ht="21" customHeight="1" x14ac:dyDescent="0.3">
      <c r="A37" s="83" t="s">
        <v>56</v>
      </c>
      <c r="B37" s="36"/>
      <c r="C37" s="154"/>
      <c r="D37" s="154"/>
      <c r="E37" s="154"/>
      <c r="F37" s="154"/>
      <c r="G37" s="149"/>
      <c r="H37" s="150"/>
    </row>
    <row r="38" spans="1:8" s="87" customFormat="1" x14ac:dyDescent="0.25">
      <c r="A38" s="22" t="s">
        <v>25</v>
      </c>
      <c r="B38" s="36"/>
      <c r="C38" s="155">
        <f>SUM(C32:C37)</f>
        <v>2782000</v>
      </c>
      <c r="D38" s="155">
        <f t="shared" ref="D38:F38" si="0">SUM(D32:D37)</f>
        <v>2810000</v>
      </c>
      <c r="E38" s="155">
        <f t="shared" si="0"/>
        <v>2810000</v>
      </c>
      <c r="F38" s="155">
        <f t="shared" si="0"/>
        <v>2810000</v>
      </c>
      <c r="G38" s="147"/>
      <c r="H38" s="148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63" t="s">
        <v>55</v>
      </c>
      <c r="B41" s="263"/>
      <c r="C41" s="263"/>
      <c r="D41" s="263"/>
      <c r="E41" s="263"/>
    </row>
    <row r="42" spans="1:8" x14ac:dyDescent="0.25">
      <c r="A42" s="263"/>
      <c r="B42" s="263"/>
      <c r="C42" s="263"/>
      <c r="D42" s="263"/>
      <c r="E42" s="263"/>
    </row>
    <row r="43" spans="1:8" ht="27.75" customHeight="1" x14ac:dyDescent="0.25">
      <c r="A43" s="263"/>
      <c r="B43" s="263"/>
      <c r="C43" s="263"/>
      <c r="D43" s="263"/>
      <c r="E43" s="263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C12" sqref="C1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2"/>
    </row>
    <row r="2" spans="1:5" x14ac:dyDescent="0.25">
      <c r="D2" t="s">
        <v>713</v>
      </c>
    </row>
    <row r="3" spans="1:5" ht="24" customHeight="1" x14ac:dyDescent="0.25">
      <c r="A3" s="247" t="s">
        <v>676</v>
      </c>
      <c r="B3" s="252"/>
      <c r="C3" s="252"/>
      <c r="D3" s="252"/>
      <c r="E3" s="252"/>
    </row>
    <row r="4" spans="1:5" ht="23.25" customHeight="1" x14ac:dyDescent="0.25">
      <c r="A4" s="250" t="s">
        <v>669</v>
      </c>
      <c r="B4" s="248"/>
      <c r="C4" s="248"/>
      <c r="D4" s="248"/>
      <c r="E4" s="248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7" customFormat="1" x14ac:dyDescent="0.25">
      <c r="A9" s="15" t="s">
        <v>633</v>
      </c>
      <c r="B9" s="8" t="s">
        <v>656</v>
      </c>
      <c r="C9" s="192">
        <v>17932120</v>
      </c>
      <c r="D9" s="120"/>
      <c r="E9" s="120">
        <f>SUM(C9:D9)</f>
        <v>17932120</v>
      </c>
    </row>
    <row r="10" spans="1:5" s="87" customFormat="1" x14ac:dyDescent="0.25">
      <c r="A10" s="15" t="s">
        <v>654</v>
      </c>
      <c r="B10" s="8" t="s">
        <v>656</v>
      </c>
      <c r="C10" s="88"/>
      <c r="D10" s="88"/>
      <c r="E10" s="88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2020-06-16T07:32:47Z</dcterms:modified>
</cp:coreProperties>
</file>