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8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O50" i="1"/>
  <c r="I50"/>
  <c r="N49"/>
  <c r="M49"/>
  <c r="L49"/>
  <c r="K49"/>
  <c r="J49"/>
  <c r="H49"/>
  <c r="G49"/>
  <c r="F49"/>
  <c r="E49"/>
  <c r="D49"/>
  <c r="C49"/>
  <c r="O48"/>
  <c r="O49" s="1"/>
  <c r="I48"/>
  <c r="I49" s="1"/>
  <c r="N43"/>
  <c r="M43"/>
  <c r="L43"/>
  <c r="K43"/>
  <c r="J43"/>
  <c r="H43"/>
  <c r="G43"/>
  <c r="F43"/>
  <c r="E43"/>
  <c r="D43"/>
  <c r="C43"/>
  <c r="O42"/>
  <c r="O43" s="1"/>
  <c r="O41"/>
  <c r="O40"/>
  <c r="I40"/>
  <c r="I43" s="1"/>
  <c r="N38"/>
  <c r="K38"/>
  <c r="J38"/>
  <c r="H38"/>
  <c r="G38"/>
  <c r="F38"/>
  <c r="E38"/>
  <c r="D38"/>
  <c r="C38"/>
  <c r="O37"/>
  <c r="I37"/>
  <c r="I38" s="1"/>
  <c r="L38" s="1"/>
  <c r="N29"/>
  <c r="N44" s="1"/>
  <c r="M29"/>
  <c r="M44" s="1"/>
  <c r="K29"/>
  <c r="K44" s="1"/>
  <c r="J29"/>
  <c r="J44" s="1"/>
  <c r="H29"/>
  <c r="H44" s="1"/>
  <c r="G29"/>
  <c r="G44" s="1"/>
  <c r="E29"/>
  <c r="E44" s="1"/>
  <c r="D29"/>
  <c r="D44" s="1"/>
  <c r="C29"/>
  <c r="C44" s="1"/>
  <c r="L28"/>
  <c r="O28" s="1"/>
  <c r="I28"/>
  <c r="I27"/>
  <c r="L27" s="1"/>
  <c r="O27" s="1"/>
  <c r="I26"/>
  <c r="L26" s="1"/>
  <c r="O26" s="1"/>
  <c r="F25"/>
  <c r="F29" s="1"/>
  <c r="F44" s="1"/>
  <c r="I24"/>
  <c r="L24" s="1"/>
  <c r="O24" s="1"/>
  <c r="L23"/>
  <c r="O23" s="1"/>
  <c r="I23"/>
  <c r="O22"/>
  <c r="I22"/>
  <c r="O21"/>
  <c r="F21"/>
  <c r="I21" s="1"/>
  <c r="L20"/>
  <c r="O20" s="1"/>
  <c r="I20"/>
  <c r="I19"/>
  <c r="L19" s="1"/>
  <c r="O19" s="1"/>
  <c r="I17"/>
  <c r="L17" s="1"/>
  <c r="O17" s="1"/>
  <c r="I16"/>
  <c r="L16" s="1"/>
  <c r="O16" s="1"/>
  <c r="O15"/>
  <c r="I15"/>
  <c r="I14"/>
  <c r="L14" s="1"/>
  <c r="O14" s="1"/>
  <c r="I13"/>
  <c r="L13" s="1"/>
  <c r="O13" s="1"/>
  <c r="L12"/>
  <c r="O12" s="1"/>
  <c r="I12"/>
  <c r="I11"/>
  <c r="L11" s="1"/>
  <c r="O11" s="1"/>
  <c r="I10"/>
  <c r="L10" s="1"/>
  <c r="O10" s="1"/>
  <c r="I9"/>
  <c r="L9" s="1"/>
  <c r="O9" s="1"/>
  <c r="L8"/>
  <c r="O8" s="1"/>
  <c r="I8"/>
  <c r="O7"/>
  <c r="I7"/>
  <c r="O38" l="1"/>
  <c r="L29"/>
  <c r="L44" s="1"/>
  <c r="I25"/>
  <c r="L25" s="1"/>
  <c r="O25" s="1"/>
  <c r="O29" s="1"/>
  <c r="O44" s="1"/>
  <c r="I29" l="1"/>
  <c r="I44" s="1"/>
</calcChain>
</file>

<file path=xl/sharedStrings.xml><?xml version="1.0" encoding="utf-8"?>
<sst xmlns="http://schemas.openxmlformats.org/spreadsheetml/2006/main" count="91" uniqueCount="85">
  <si>
    <t>8. melléklet az  1/2018. (II.15.) önkormányzati rendelethez</t>
  </si>
  <si>
    <t>2/1</t>
  </si>
  <si>
    <t>Az önkormányzat 2018. évi bevételei és kiadásai kötelező, önként vállalt és állami feladatok szerinti megosztásban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</si>
  <si>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</si>
  <si>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</si>
  <si>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</si>
  <si>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</si>
  <si>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</si>
  <si>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</si>
  <si>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</si>
  <si>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</si>
  <si>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</si>
  <si>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</si>
  <si>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</si>
  <si>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</si>
  <si>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</si>
  <si>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</si>
  <si>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</si>
  <si>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</si>
  <si>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</si>
  <si>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</si>
  <si>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</si>
  <si>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</si>
  <si>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</si>
  <si>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</si>
  <si>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</si>
  <si>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</si>
  <si>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</si>
  <si>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</si>
  <si>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</si>
  <si>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</si>
  <si>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</si>
  <si>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</si>
  <si>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</si>
  <si>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</si>
  <si>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</si>
  <si>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</si>
  <si>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</si>
  <si>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Zöldterületkezelés</t>
  </si>
  <si>
    <t>Önkormányzati jogalkotás</t>
  </si>
  <si>
    <t>Közvilágítás</t>
  </si>
  <si>
    <t>Város-, községgazdálkodási m.n.s. szolgáltatások</t>
  </si>
  <si>
    <t>Család- és növédelmi, egészségügyi gondozás</t>
  </si>
  <si>
    <t>Helyi közösségi szolgáltató tér biztosítása, működtetése</t>
  </si>
  <si>
    <t>Segélyek</t>
  </si>
  <si>
    <t>Közmunka</t>
  </si>
  <si>
    <t>Köztemető fenntartás és működtetés</t>
  </si>
  <si>
    <t>Tüdérkert Óvoda finanszírozás</t>
  </si>
  <si>
    <t xml:space="preserve">Polgármesteri Hivatal </t>
  </si>
  <si>
    <t>Általános tartalék</t>
  </si>
  <si>
    <t>Központi ügyelet támogatása</t>
  </si>
  <si>
    <t>Családsegítés</t>
  </si>
  <si>
    <t xml:space="preserve">Gyermekjóléti szolgálat </t>
  </si>
  <si>
    <t>Szoc étkeztetés</t>
  </si>
  <si>
    <t>Egyéb kötelező önkormányzai feladat</t>
  </si>
  <si>
    <t>Települési önk. Szociális feladat</t>
  </si>
  <si>
    <t>Kötelező feladatok összesen:</t>
  </si>
  <si>
    <t>8. melléklet az  1/2018. (II. 15. önkormányzati rendelethez</t>
  </si>
  <si>
    <t>2/2</t>
  </si>
  <si>
    <t xml:space="preserve">Állami feladat </t>
  </si>
  <si>
    <t>Iskola működtetés támogatása</t>
  </si>
  <si>
    <t>Állami feladat összesen:</t>
  </si>
  <si>
    <t xml:space="preserve">Önként vállalt feladatok </t>
  </si>
  <si>
    <t>Civil szervezetek támogatása</t>
  </si>
  <si>
    <t>Bursa Hungarica</t>
  </si>
  <si>
    <t>Céltartalék pályázati önrész</t>
  </si>
  <si>
    <t>Önként vállalt feladatok összesen:</t>
  </si>
  <si>
    <t>Mindösszesen:</t>
  </si>
  <si>
    <t>Önkormányzat által irányított költségvetési szervek bevételei és kiadásai</t>
  </si>
  <si>
    <t>Bevételek</t>
  </si>
  <si>
    <t>Bér</t>
  </si>
  <si>
    <t>Járulék</t>
  </si>
  <si>
    <t>Dologi</t>
  </si>
  <si>
    <t>Támogatás</t>
  </si>
  <si>
    <t>Felhal-mozási</t>
  </si>
  <si>
    <t>Egyéb</t>
  </si>
  <si>
    <t>Ö. Kiadás</t>
  </si>
  <si>
    <t>Állami támogatás</t>
  </si>
  <si>
    <t>Saját bevétel</t>
  </si>
  <si>
    <t xml:space="preserve">Egyéb </t>
  </si>
  <si>
    <t>Finanszí-rozás</t>
  </si>
  <si>
    <t>Összes bevétel</t>
  </si>
  <si>
    <t>Önkormányzatok és többc. kistérségi társulások ig. tev.</t>
  </si>
  <si>
    <t>Polgármesteri Hivatal kötelező feladatok összesen:</t>
  </si>
  <si>
    <t>Úrhidai Tündérkert Óvoda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</si>
</sst>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8" xfId="0" applyBorder="1"/>
    <xf numFmtId="0" fontId="4" fillId="0" borderId="9" xfId="0" applyFont="1" applyBorder="1" applyAlignment="1">
      <alignment horizontal="center" textRotation="180" wrapText="1"/>
    </xf>
    <xf numFmtId="3" fontId="4" fillId="0" borderId="10" xfId="0" applyNumberFormat="1" applyFont="1" applyBorder="1" applyAlignment="1">
      <alignment horizontal="center" textRotation="180" wrapText="1"/>
    </xf>
    <xf numFmtId="0" fontId="4" fillId="0" borderId="10" xfId="0" applyFont="1" applyBorder="1" applyAlignment="1">
      <alignment horizontal="center" textRotation="180" wrapText="1"/>
    </xf>
    <xf numFmtId="0" fontId="7" fillId="0" borderId="10" xfId="0" applyFont="1" applyBorder="1" applyAlignment="1">
      <alignment horizontal="center" textRotation="180" wrapText="1"/>
    </xf>
    <xf numFmtId="0" fontId="4" fillId="0" borderId="11" xfId="0" applyFont="1" applyBorder="1" applyAlignment="1">
      <alignment horizontal="center" textRotation="180" wrapText="1"/>
    </xf>
    <xf numFmtId="0" fontId="4" fillId="0" borderId="12" xfId="0" applyFont="1" applyBorder="1" applyAlignment="1">
      <alignment horizontal="center" textRotation="180" wrapText="1"/>
    </xf>
    <xf numFmtId="0" fontId="4" fillId="0" borderId="13" xfId="0" applyFont="1" applyBorder="1" applyAlignment="1">
      <alignment horizontal="center" textRotation="180" wrapText="1"/>
    </xf>
    <xf numFmtId="0" fontId="4" fillId="0" borderId="14" xfId="0" applyFont="1" applyBorder="1" applyAlignment="1">
      <alignment horizontal="center" textRotation="180" wrapText="1"/>
    </xf>
    <xf numFmtId="0" fontId="8" fillId="0" borderId="15" xfId="0" applyFont="1" applyFill="1" applyBorder="1" applyAlignment="1">
      <alignment wrapText="1"/>
    </xf>
    <xf numFmtId="3" fontId="9" fillId="0" borderId="16" xfId="0" applyNumberFormat="1" applyFont="1" applyFill="1" applyBorder="1"/>
    <xf numFmtId="0" fontId="9" fillId="0" borderId="16" xfId="0" applyFont="1" applyFill="1" applyBorder="1"/>
    <xf numFmtId="3" fontId="7" fillId="0" borderId="16" xfId="0" applyNumberFormat="1" applyFont="1" applyFill="1" applyBorder="1"/>
    <xf numFmtId="3" fontId="4" fillId="0" borderId="17" xfId="0" applyNumberFormat="1" applyFont="1" applyBorder="1"/>
    <xf numFmtId="3" fontId="9" fillId="0" borderId="15" xfId="0" applyNumberFormat="1" applyFont="1" applyBorder="1"/>
    <xf numFmtId="0" fontId="9" fillId="0" borderId="16" xfId="0" applyFont="1" applyBorder="1"/>
    <xf numFmtId="3" fontId="9" fillId="0" borderId="16" xfId="0" applyNumberFormat="1" applyFont="1" applyBorder="1"/>
    <xf numFmtId="3" fontId="4" fillId="0" borderId="18" xfId="0" applyNumberFormat="1" applyFont="1" applyBorder="1"/>
    <xf numFmtId="0" fontId="10" fillId="0" borderId="15" xfId="0" applyFont="1" applyFill="1" applyBorder="1" applyAlignment="1">
      <alignment wrapText="1"/>
    </xf>
    <xf numFmtId="0" fontId="11" fillId="0" borderId="15" xfId="1" applyFont="1" applyBorder="1"/>
    <xf numFmtId="0" fontId="8" fillId="2" borderId="15" xfId="0" applyFont="1" applyFill="1" applyBorder="1" applyAlignment="1">
      <alignment wrapText="1"/>
    </xf>
    <xf numFmtId="3" fontId="9" fillId="3" borderId="16" xfId="0" applyNumberFormat="1" applyFont="1" applyFill="1" applyBorder="1"/>
    <xf numFmtId="0" fontId="9" fillId="3" borderId="16" xfId="0" applyFont="1" applyFill="1" applyBorder="1"/>
    <xf numFmtId="3" fontId="4" fillId="3" borderId="17" xfId="0" applyNumberFormat="1" applyFont="1" applyFill="1" applyBorder="1"/>
    <xf numFmtId="3" fontId="9" fillId="3" borderId="15" xfId="0" applyNumberFormat="1" applyFont="1" applyFill="1" applyBorder="1"/>
    <xf numFmtId="3" fontId="4" fillId="3" borderId="18" xfId="0" applyNumberFormat="1" applyFont="1" applyFill="1" applyBorder="1"/>
    <xf numFmtId="0" fontId="8" fillId="0" borderId="15" xfId="0" applyFont="1" applyBorder="1" applyAlignment="1">
      <alignment wrapText="1"/>
    </xf>
    <xf numFmtId="3" fontId="12" fillId="0" borderId="16" xfId="0" applyNumberFormat="1" applyFont="1" applyBorder="1"/>
    <xf numFmtId="0" fontId="12" fillId="0" borderId="16" xfId="0" applyFont="1" applyBorder="1"/>
    <xf numFmtId="0" fontId="4" fillId="0" borderId="16" xfId="0" applyFont="1" applyBorder="1"/>
    <xf numFmtId="0" fontId="8" fillId="0" borderId="15" xfId="0" applyFont="1" applyBorder="1"/>
    <xf numFmtId="3" fontId="4" fillId="0" borderId="17" xfId="0" applyNumberFormat="1" applyFont="1" applyFill="1" applyBorder="1"/>
    <xf numFmtId="3" fontId="9" fillId="0" borderId="15" xfId="0" applyNumberFormat="1" applyFont="1" applyFill="1" applyBorder="1"/>
    <xf numFmtId="0" fontId="4" fillId="0" borderId="16" xfId="0" applyFont="1" applyFill="1" applyBorder="1"/>
    <xf numFmtId="3" fontId="4" fillId="0" borderId="18" xfId="0" applyNumberFormat="1" applyFont="1" applyFill="1" applyBorder="1"/>
    <xf numFmtId="0" fontId="0" fillId="0" borderId="0" xfId="0" applyFill="1"/>
    <xf numFmtId="3" fontId="12" fillId="0" borderId="16" xfId="0" applyNumberFormat="1" applyFont="1" applyFill="1" applyBorder="1"/>
    <xf numFmtId="0" fontId="12" fillId="0" borderId="16" xfId="0" applyFont="1" applyFill="1" applyBorder="1"/>
    <xf numFmtId="0" fontId="5" fillId="4" borderId="1" xfId="0" applyFont="1" applyFill="1" applyBorder="1" applyAlignment="1">
      <alignment wrapText="1"/>
    </xf>
    <xf numFmtId="3" fontId="4" fillId="4" borderId="1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0" fontId="0" fillId="0" borderId="5" xfId="0" applyBorder="1"/>
    <xf numFmtId="3" fontId="4" fillId="0" borderId="19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0" fontId="8" fillId="0" borderId="21" xfId="0" applyFont="1" applyFill="1" applyBorder="1" applyAlignment="1">
      <alignment wrapText="1"/>
    </xf>
    <xf numFmtId="3" fontId="9" fillId="0" borderId="22" xfId="0" applyNumberFormat="1" applyFont="1" applyFill="1" applyBorder="1"/>
    <xf numFmtId="0" fontId="9" fillId="0" borderId="22" xfId="0" applyFont="1" applyFill="1" applyBorder="1"/>
    <xf numFmtId="3" fontId="4" fillId="0" borderId="23" xfId="0" applyNumberFormat="1" applyFont="1" applyFill="1" applyBorder="1"/>
    <xf numFmtId="3" fontId="4" fillId="0" borderId="24" xfId="0" applyNumberFormat="1" applyFont="1" applyFill="1" applyBorder="1"/>
    <xf numFmtId="0" fontId="4" fillId="0" borderId="22" xfId="0" applyFont="1" applyFill="1" applyBorder="1"/>
    <xf numFmtId="3" fontId="4" fillId="0" borderId="25" xfId="0" applyNumberFormat="1" applyFont="1" applyFill="1" applyBorder="1"/>
    <xf numFmtId="0" fontId="5" fillId="5" borderId="26" xfId="0" applyFont="1" applyFill="1" applyBorder="1" applyAlignment="1">
      <alignment wrapText="1"/>
    </xf>
    <xf numFmtId="3" fontId="4" fillId="5" borderId="27" xfId="0" applyNumberFormat="1" applyFont="1" applyFill="1" applyBorder="1"/>
    <xf numFmtId="3" fontId="4" fillId="5" borderId="28" xfId="0" applyNumberFormat="1" applyFont="1" applyFill="1" applyBorder="1"/>
    <xf numFmtId="3" fontId="4" fillId="0" borderId="29" xfId="0" applyNumberFormat="1" applyFont="1" applyBorder="1" applyAlignment="1">
      <alignment horizontal="center"/>
    </xf>
    <xf numFmtId="3" fontId="4" fillId="0" borderId="30" xfId="0" applyNumberFormat="1" applyFont="1" applyBorder="1" applyAlignment="1">
      <alignment horizontal="center"/>
    </xf>
    <xf numFmtId="0" fontId="8" fillId="0" borderId="31" xfId="0" applyFont="1" applyFill="1" applyBorder="1" applyAlignment="1">
      <alignment wrapText="1"/>
    </xf>
    <xf numFmtId="3" fontId="9" fillId="0" borderId="32" xfId="0" applyNumberFormat="1" applyFont="1" applyFill="1" applyBorder="1"/>
    <xf numFmtId="3" fontId="4" fillId="0" borderId="33" xfId="0" applyNumberFormat="1" applyFont="1" applyFill="1" applyBorder="1"/>
    <xf numFmtId="0" fontId="8" fillId="0" borderId="34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3" fontId="4" fillId="6" borderId="1" xfId="0" applyNumberFormat="1" applyFont="1" applyFill="1" applyBorder="1"/>
    <xf numFmtId="0" fontId="6" fillId="0" borderId="0" xfId="0" applyFont="1" applyFill="1"/>
    <xf numFmtId="0" fontId="5" fillId="0" borderId="35" xfId="0" applyFont="1" applyBorder="1" applyAlignment="1">
      <alignment wrapText="1"/>
    </xf>
    <xf numFmtId="3" fontId="4" fillId="0" borderId="8" xfId="0" applyNumberFormat="1" applyFont="1" applyBorder="1"/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0" xfId="0" applyFont="1"/>
    <xf numFmtId="0" fontId="5" fillId="0" borderId="2" xfId="0" applyFont="1" applyBorder="1" applyAlignment="1">
      <alignment horizontal="center" textRotation="180" wrapText="1"/>
    </xf>
    <xf numFmtId="3" fontId="4" fillId="0" borderId="1" xfId="0" applyNumberFormat="1" applyFont="1" applyBorder="1" applyAlignment="1">
      <alignment horizontal="center" textRotation="180" wrapText="1"/>
    </xf>
    <xf numFmtId="0" fontId="4" fillId="0" borderId="1" xfId="0" applyFont="1" applyBorder="1" applyAlignment="1">
      <alignment horizontal="center" textRotation="180" wrapText="1"/>
    </xf>
    <xf numFmtId="0" fontId="7" fillId="0" borderId="1" xfId="0" applyFont="1" applyBorder="1" applyAlignment="1">
      <alignment horizontal="center" textRotation="180" wrapText="1"/>
    </xf>
    <xf numFmtId="0" fontId="4" fillId="0" borderId="1" xfId="0" applyFont="1" applyBorder="1" applyAlignment="1">
      <alignment horizontal="center" wrapText="1"/>
    </xf>
    <xf numFmtId="0" fontId="8" fillId="0" borderId="37" xfId="0" applyFont="1" applyFill="1" applyBorder="1" applyAlignment="1">
      <alignment wrapText="1"/>
    </xf>
    <xf numFmtId="3" fontId="9" fillId="0" borderId="38" xfId="0" applyNumberFormat="1" applyFont="1" applyFill="1" applyBorder="1"/>
    <xf numFmtId="0" fontId="9" fillId="0" borderId="38" xfId="0" applyFont="1" applyFill="1" applyBorder="1"/>
    <xf numFmtId="3" fontId="7" fillId="0" borderId="38" xfId="0" applyNumberFormat="1" applyFont="1" applyFill="1" applyBorder="1"/>
    <xf numFmtId="3" fontId="4" fillId="0" borderId="39" xfId="0" applyNumberFormat="1" applyFont="1" applyBorder="1"/>
    <xf numFmtId="0" fontId="9" fillId="0" borderId="40" xfId="0" applyFont="1" applyBorder="1"/>
    <xf numFmtId="0" fontId="9" fillId="0" borderId="38" xfId="0" applyFont="1" applyBorder="1"/>
    <xf numFmtId="3" fontId="9" fillId="0" borderId="38" xfId="0" applyNumberFormat="1" applyFont="1" applyBorder="1"/>
    <xf numFmtId="0" fontId="4" fillId="0" borderId="38" xfId="0" applyFont="1" applyBorder="1"/>
    <xf numFmtId="3" fontId="4" fillId="0" borderId="38" xfId="0" applyNumberFormat="1" applyFont="1" applyBorder="1"/>
    <xf numFmtId="0" fontId="4" fillId="0" borderId="41" xfId="0" applyFont="1" applyBorder="1"/>
    <xf numFmtId="0" fontId="5" fillId="4" borderId="2" xfId="0" applyFont="1" applyFill="1" applyBorder="1" applyAlignment="1">
      <alignment wrapText="1"/>
    </xf>
    <xf numFmtId="0" fontId="8" fillId="0" borderId="42" xfId="0" applyFont="1" applyBorder="1" applyAlignment="1">
      <alignment wrapText="1"/>
    </xf>
    <xf numFmtId="3" fontId="12" fillId="0" borderId="43" xfId="0" applyNumberFormat="1" applyFont="1" applyBorder="1"/>
    <xf numFmtId="0" fontId="12" fillId="0" borderId="43" xfId="0" applyFont="1" applyBorder="1"/>
    <xf numFmtId="0" fontId="7" fillId="0" borderId="43" xfId="0" applyFont="1" applyBorder="1"/>
    <xf numFmtId="3" fontId="12" fillId="0" borderId="44" xfId="0" applyNumberFormat="1" applyFont="1" applyBorder="1"/>
    <xf numFmtId="0" fontId="12" fillId="0" borderId="45" xfId="0" applyFont="1" applyBorder="1"/>
    <xf numFmtId="0" fontId="12" fillId="0" borderId="44" xfId="0" applyFont="1" applyBorder="1"/>
  </cellXfs>
  <cellStyles count="2">
    <cellStyle name="Normál" xfId="0" builtinId="0"/>
    <cellStyle name="Normál_2007.féléviképv.t._2011.III.néiközig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2018.%20&#233;vi%20k&#246;lts&#233;gvet&#233;si%20rendelet%20mell&#233;kletei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"/>
      <sheetName val="13."/>
      <sheetName val="14"/>
    </sheetNames>
    <sheetDataSet>
      <sheetData sheetId="0"/>
      <sheetData sheetId="1">
        <row r="78">
          <cell r="D78">
            <v>-88875000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view="pageBreakPreview" zoomScale="75" zoomScaleNormal="75" workbookViewId="0">
      <selection activeCell="B2" sqref="B2:O2"/>
    </sheetView>
  </sheetViews>
  <sheetFormatPr defaultRowHeight="12.75"/>
  <cols>
    <col min="1" max="1" width="3.5703125" bestFit="1" customWidth="1"/>
    <col min="2" max="2" width="47.5703125" customWidth="1"/>
    <col min="3" max="3" width="13.140625" bestFit="1" customWidth="1"/>
    <col min="4" max="4" width="15.42578125" customWidth="1"/>
    <col min="5" max="5" width="15.140625" customWidth="1"/>
    <col min="6" max="6" width="14.42578125" customWidth="1"/>
    <col min="7" max="7" width="13.140625" bestFit="1" customWidth="1"/>
    <col min="8" max="8" width="16.85546875" customWidth="1"/>
    <col min="9" max="9" width="15.28515625" customWidth="1"/>
    <col min="10" max="10" width="19" customWidth="1"/>
    <col min="11" max="11" width="14.7109375" customWidth="1"/>
    <col min="12" max="12" width="17.28515625" customWidth="1"/>
    <col min="13" max="13" width="12" bestFit="1" customWidth="1"/>
    <col min="14" max="14" width="15.7109375" customWidth="1"/>
    <col min="15" max="15" width="18" customWidth="1"/>
  </cols>
  <sheetData>
    <row r="1" spans="1:15" ht="15.75">
      <c r="B1" s="1" t="s">
        <v>0</v>
      </c>
      <c r="O1" s="2" t="s">
        <v>1</v>
      </c>
    </row>
    <row r="2" spans="1:15" ht="15.75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N3" s="5" t="s">
        <v>3</v>
      </c>
      <c r="O3" s="5"/>
    </row>
    <row r="4" spans="1:15" ht="15.75">
      <c r="A4" s="6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 ht="15.75">
      <c r="A5" s="6"/>
      <c r="B5" s="10" t="s">
        <v>18</v>
      </c>
      <c r="C5" s="11" t="s">
        <v>19</v>
      </c>
      <c r="D5" s="12"/>
      <c r="E5" s="12"/>
      <c r="F5" s="12"/>
      <c r="G5" s="12"/>
      <c r="H5" s="12"/>
      <c r="I5" s="13"/>
      <c r="J5" s="14" t="s">
        <v>20</v>
      </c>
      <c r="K5" s="15"/>
      <c r="L5" s="15"/>
      <c r="M5" s="15"/>
      <c r="N5" s="15"/>
      <c r="O5" s="16"/>
    </row>
    <row r="6" spans="1:15" ht="60.75" thickBot="1">
      <c r="A6" s="17"/>
      <c r="B6" s="18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1" t="s">
        <v>26</v>
      </c>
      <c r="H6" s="21" t="s">
        <v>27</v>
      </c>
      <c r="I6" s="22" t="s">
        <v>28</v>
      </c>
      <c r="J6" s="23" t="s">
        <v>29</v>
      </c>
      <c r="K6" s="24" t="s">
        <v>30</v>
      </c>
      <c r="L6" s="24" t="s">
        <v>31</v>
      </c>
      <c r="M6" s="24" t="s">
        <v>25</v>
      </c>
      <c r="N6" s="24" t="s">
        <v>32</v>
      </c>
      <c r="O6" s="25" t="s">
        <v>33</v>
      </c>
    </row>
    <row r="7" spans="1:15" ht="15.75">
      <c r="A7" s="6">
        <v>3</v>
      </c>
      <c r="B7" s="26" t="s">
        <v>34</v>
      </c>
      <c r="C7" s="27"/>
      <c r="D7" s="28"/>
      <c r="E7" s="27">
        <v>7145000</v>
      </c>
      <c r="F7" s="27"/>
      <c r="G7" s="29">
        <v>5555000</v>
      </c>
      <c r="H7" s="29"/>
      <c r="I7" s="30">
        <f t="shared" ref="I7:I25" si="0">SUM(C7:H7)</f>
        <v>12700000</v>
      </c>
      <c r="J7" s="31"/>
      <c r="K7" s="32">
        <v>12700000</v>
      </c>
      <c r="L7" s="33"/>
      <c r="M7" s="32"/>
      <c r="N7" s="32"/>
      <c r="O7" s="34">
        <f t="shared" ref="O7:O25" si="1">SUM(J7:N7)</f>
        <v>12700000</v>
      </c>
    </row>
    <row r="8" spans="1:15" ht="15.75">
      <c r="A8" s="6">
        <v>4</v>
      </c>
      <c r="B8" s="26" t="s">
        <v>35</v>
      </c>
      <c r="C8" s="27"/>
      <c r="D8" s="28"/>
      <c r="E8" s="27">
        <v>6000000</v>
      </c>
      <c r="F8" s="29"/>
      <c r="G8" s="29"/>
      <c r="H8" s="29"/>
      <c r="I8" s="30">
        <f t="shared" si="0"/>
        <v>6000000</v>
      </c>
      <c r="J8" s="31">
        <v>6539870</v>
      </c>
      <c r="K8" s="32"/>
      <c r="L8" s="33">
        <f t="shared" ref="L8:L14" si="2">I8-J8-K8-M8-N8</f>
        <v>-539870</v>
      </c>
      <c r="M8" s="32"/>
      <c r="N8" s="32"/>
      <c r="O8" s="34">
        <f t="shared" si="1"/>
        <v>6000000</v>
      </c>
    </row>
    <row r="9" spans="1:15" ht="15.75">
      <c r="A9" s="6">
        <v>5</v>
      </c>
      <c r="B9" s="26" t="s">
        <v>36</v>
      </c>
      <c r="C9" s="27"/>
      <c r="D9" s="28"/>
      <c r="E9" s="27"/>
      <c r="F9" s="29"/>
      <c r="G9" s="29"/>
      <c r="H9" s="29"/>
      <c r="I9" s="30">
        <f t="shared" si="0"/>
        <v>0</v>
      </c>
      <c r="J9" s="31"/>
      <c r="K9" s="32"/>
      <c r="L9" s="33">
        <f t="shared" si="2"/>
        <v>0</v>
      </c>
      <c r="M9" s="32"/>
      <c r="N9" s="32"/>
      <c r="O9" s="34">
        <f t="shared" si="1"/>
        <v>0</v>
      </c>
    </row>
    <row r="10" spans="1:15" ht="15.75">
      <c r="A10" s="6">
        <v>6</v>
      </c>
      <c r="B10" s="35" t="s">
        <v>37</v>
      </c>
      <c r="C10" s="27"/>
      <c r="D10" s="28"/>
      <c r="E10" s="27"/>
      <c r="F10" s="29"/>
      <c r="G10" s="27"/>
      <c r="H10" s="27"/>
      <c r="I10" s="30">
        <f t="shared" si="0"/>
        <v>0</v>
      </c>
      <c r="J10" s="31"/>
      <c r="K10" s="32"/>
      <c r="L10" s="33">
        <f t="shared" si="2"/>
        <v>0</v>
      </c>
      <c r="M10" s="32"/>
      <c r="N10" s="32"/>
      <c r="O10" s="34">
        <f t="shared" si="1"/>
        <v>0</v>
      </c>
    </row>
    <row r="11" spans="1:15" ht="15.75">
      <c r="A11" s="6">
        <v>10</v>
      </c>
      <c r="B11" s="26" t="s">
        <v>38</v>
      </c>
      <c r="C11" s="27">
        <v>1880000</v>
      </c>
      <c r="D11" s="28">
        <v>508000</v>
      </c>
      <c r="E11" s="27">
        <v>1544000</v>
      </c>
      <c r="F11" s="29"/>
      <c r="G11" s="29"/>
      <c r="H11" s="29"/>
      <c r="I11" s="30">
        <f t="shared" si="0"/>
        <v>3932000</v>
      </c>
      <c r="J11" s="31">
        <v>8826340</v>
      </c>
      <c r="K11" s="32"/>
      <c r="L11" s="33">
        <f t="shared" si="2"/>
        <v>-4894340</v>
      </c>
      <c r="M11" s="32"/>
      <c r="N11" s="32"/>
      <c r="O11" s="34">
        <f t="shared" si="1"/>
        <v>3932000</v>
      </c>
    </row>
    <row r="12" spans="1:15" ht="15.75">
      <c r="A12" s="6">
        <v>11</v>
      </c>
      <c r="B12" s="26" t="s">
        <v>39</v>
      </c>
      <c r="C12" s="27">
        <v>11100000</v>
      </c>
      <c r="D12" s="28">
        <v>2216000</v>
      </c>
      <c r="E12" s="27"/>
      <c r="F12" s="29"/>
      <c r="G12" s="27"/>
      <c r="H12" s="29"/>
      <c r="I12" s="30">
        <f t="shared" si="0"/>
        <v>13316000</v>
      </c>
      <c r="J12" s="31">
        <v>1041000</v>
      </c>
      <c r="K12" s="32"/>
      <c r="L12" s="33">
        <f t="shared" si="2"/>
        <v>12275000</v>
      </c>
      <c r="M12" s="32"/>
      <c r="N12" s="32"/>
      <c r="O12" s="34">
        <f t="shared" si="1"/>
        <v>13316000</v>
      </c>
    </row>
    <row r="13" spans="1:15" ht="15.75">
      <c r="A13" s="6">
        <v>12</v>
      </c>
      <c r="B13" s="26" t="s">
        <v>40</v>
      </c>
      <c r="C13" s="27"/>
      <c r="D13" s="28"/>
      <c r="E13" s="27">
        <v>4445000</v>
      </c>
      <c r="F13" s="29"/>
      <c r="G13" s="27">
        <v>1000000</v>
      </c>
      <c r="H13" s="29"/>
      <c r="I13" s="30">
        <f t="shared" si="0"/>
        <v>5445000</v>
      </c>
      <c r="J13" s="31">
        <v>7040000</v>
      </c>
      <c r="K13" s="32"/>
      <c r="L13" s="33">
        <f t="shared" si="2"/>
        <v>-1595000</v>
      </c>
      <c r="M13" s="32"/>
      <c r="N13" s="32"/>
      <c r="O13" s="34">
        <f t="shared" si="1"/>
        <v>5445000</v>
      </c>
    </row>
    <row r="14" spans="1:15" ht="15.75">
      <c r="A14" s="6">
        <v>13</v>
      </c>
      <c r="B14" s="26" t="s">
        <v>41</v>
      </c>
      <c r="C14" s="27"/>
      <c r="D14" s="28"/>
      <c r="E14" s="27">
        <v>1820000</v>
      </c>
      <c r="F14" s="29"/>
      <c r="G14" s="27"/>
      <c r="H14" s="29"/>
      <c r="I14" s="30">
        <f t="shared" si="0"/>
        <v>1820000</v>
      </c>
      <c r="J14" s="31"/>
      <c r="K14" s="32"/>
      <c r="L14" s="33">
        <f t="shared" si="2"/>
        <v>1820000</v>
      </c>
      <c r="M14" s="32"/>
      <c r="N14" s="32"/>
      <c r="O14" s="34">
        <f t="shared" si="1"/>
        <v>1820000</v>
      </c>
    </row>
    <row r="15" spans="1:15" ht="15.75">
      <c r="A15" s="6">
        <v>17</v>
      </c>
      <c r="B15" s="26" t="s">
        <v>42</v>
      </c>
      <c r="C15" s="27">
        <v>4165000</v>
      </c>
      <c r="D15" s="28">
        <v>832000</v>
      </c>
      <c r="E15" s="27">
        <v>254000</v>
      </c>
      <c r="F15" s="29"/>
      <c r="G15" s="29"/>
      <c r="H15" s="29"/>
      <c r="I15" s="30">
        <f t="shared" si="0"/>
        <v>5251000</v>
      </c>
      <c r="J15" s="31"/>
      <c r="K15" s="32"/>
      <c r="L15" s="33">
        <v>-49000</v>
      </c>
      <c r="M15" s="32">
        <v>5300000</v>
      </c>
      <c r="N15" s="32"/>
      <c r="O15" s="34">
        <f t="shared" si="1"/>
        <v>5251000</v>
      </c>
    </row>
    <row r="16" spans="1:15" ht="26.25">
      <c r="A16" s="6">
        <v>18</v>
      </c>
      <c r="B16" s="26" t="s">
        <v>43</v>
      </c>
      <c r="C16" s="27">
        <v>2495000</v>
      </c>
      <c r="D16" s="28">
        <v>520000</v>
      </c>
      <c r="E16" s="27">
        <v>20000</v>
      </c>
      <c r="F16" s="29"/>
      <c r="G16" s="29"/>
      <c r="H16" s="27"/>
      <c r="I16" s="30">
        <f t="shared" si="0"/>
        <v>3035000</v>
      </c>
      <c r="J16" s="31">
        <v>3060090</v>
      </c>
      <c r="K16" s="32"/>
      <c r="L16" s="33">
        <f>I16-J16-K16-M16-N16</f>
        <v>-25090</v>
      </c>
      <c r="M16" s="32"/>
      <c r="N16" s="32"/>
      <c r="O16" s="34">
        <f t="shared" si="1"/>
        <v>3035000</v>
      </c>
    </row>
    <row r="17" spans="1:15" ht="15.75">
      <c r="A17" s="6">
        <v>19</v>
      </c>
      <c r="B17" s="26" t="s">
        <v>44</v>
      </c>
      <c r="C17" s="27"/>
      <c r="D17" s="28"/>
      <c r="E17" s="27"/>
      <c r="F17" s="27"/>
      <c r="G17" s="29"/>
      <c r="H17" s="29"/>
      <c r="I17" s="30">
        <f t="shared" si="0"/>
        <v>0</v>
      </c>
      <c r="J17" s="31"/>
      <c r="K17" s="32"/>
      <c r="L17" s="33">
        <f>I17-J17-K17-M17-N17</f>
        <v>0</v>
      </c>
      <c r="M17" s="32"/>
      <c r="N17" s="32"/>
      <c r="O17" s="34">
        <f t="shared" si="1"/>
        <v>0</v>
      </c>
    </row>
    <row r="18" spans="1:15" ht="15.75">
      <c r="A18" s="6">
        <v>20</v>
      </c>
      <c r="B18" s="36" t="s">
        <v>45</v>
      </c>
      <c r="C18" s="27"/>
      <c r="D18" s="28"/>
      <c r="E18" s="27"/>
      <c r="F18" s="27"/>
      <c r="G18" s="29"/>
      <c r="H18" s="29"/>
      <c r="I18" s="30"/>
      <c r="J18" s="31"/>
      <c r="K18" s="32"/>
      <c r="L18" s="33"/>
      <c r="M18" s="32"/>
      <c r="N18" s="32"/>
      <c r="O18" s="34"/>
    </row>
    <row r="19" spans="1:15" ht="15.75">
      <c r="A19" s="6">
        <v>22</v>
      </c>
      <c r="B19" s="26" t="s">
        <v>46</v>
      </c>
      <c r="C19" s="27">
        <v>1291000</v>
      </c>
      <c r="D19" s="28">
        <v>252000</v>
      </c>
      <c r="E19" s="27">
        <v>578000</v>
      </c>
      <c r="F19" s="29"/>
      <c r="G19" s="29"/>
      <c r="H19" s="29"/>
      <c r="I19" s="30">
        <f t="shared" si="0"/>
        <v>2121000</v>
      </c>
      <c r="J19" s="31">
        <v>443803</v>
      </c>
      <c r="K19" s="32"/>
      <c r="L19" s="33">
        <f>I19-J19-K19-M19-N19</f>
        <v>1677197</v>
      </c>
      <c r="M19" s="32"/>
      <c r="N19" s="32"/>
      <c r="O19" s="34">
        <f t="shared" si="1"/>
        <v>2121000</v>
      </c>
    </row>
    <row r="20" spans="1:15" ht="15.75">
      <c r="A20" s="6">
        <v>26</v>
      </c>
      <c r="B20" s="37" t="s">
        <v>47</v>
      </c>
      <c r="C20" s="38"/>
      <c r="D20" s="39"/>
      <c r="E20" s="38"/>
      <c r="F20" s="38">
        <v>84733000</v>
      </c>
      <c r="G20" s="38"/>
      <c r="H20" s="38"/>
      <c r="I20" s="40">
        <f t="shared" si="0"/>
        <v>84733000</v>
      </c>
      <c r="J20" s="41">
        <v>70075999</v>
      </c>
      <c r="K20" s="39">
        <v>12153000</v>
      </c>
      <c r="L20" s="38">
        <f>I20-J20-K20-M20-N20</f>
        <v>2504001</v>
      </c>
      <c r="M20" s="39"/>
      <c r="N20" s="39"/>
      <c r="O20" s="42">
        <f t="shared" si="1"/>
        <v>84733000</v>
      </c>
    </row>
    <row r="21" spans="1:15" ht="15.75">
      <c r="A21" s="6">
        <v>27</v>
      </c>
      <c r="B21" s="37" t="s">
        <v>48</v>
      </c>
      <c r="C21" s="38"/>
      <c r="D21" s="39"/>
      <c r="E21" s="38"/>
      <c r="F21" s="38">
        <f>'[1]2'!D78*(-1)</f>
        <v>88875000</v>
      </c>
      <c r="G21" s="38"/>
      <c r="H21" s="38"/>
      <c r="I21" s="40">
        <f t="shared" si="0"/>
        <v>88875000</v>
      </c>
      <c r="J21" s="41">
        <v>79005000</v>
      </c>
      <c r="K21" s="39"/>
      <c r="L21" s="38">
        <v>9870000</v>
      </c>
      <c r="M21" s="39"/>
      <c r="N21" s="39"/>
      <c r="O21" s="42">
        <f t="shared" si="1"/>
        <v>88875000</v>
      </c>
    </row>
    <row r="22" spans="1:15" ht="15.75">
      <c r="A22" s="6">
        <v>28</v>
      </c>
      <c r="B22" s="43" t="s">
        <v>49</v>
      </c>
      <c r="C22" s="44"/>
      <c r="D22" s="45"/>
      <c r="E22" s="46"/>
      <c r="F22" s="32"/>
      <c r="G22" s="32"/>
      <c r="H22" s="32"/>
      <c r="I22" s="30">
        <f t="shared" si="0"/>
        <v>0</v>
      </c>
      <c r="J22" s="31"/>
      <c r="K22" s="32"/>
      <c r="L22" s="33"/>
      <c r="M22" s="32"/>
      <c r="N22" s="32"/>
      <c r="O22" s="34">
        <f>SUM(J22:N22)</f>
        <v>0</v>
      </c>
    </row>
    <row r="23" spans="1:15" ht="15.75">
      <c r="A23" s="6">
        <v>29</v>
      </c>
      <c r="B23" s="47" t="s">
        <v>50</v>
      </c>
      <c r="C23" s="44"/>
      <c r="D23" s="45"/>
      <c r="E23" s="46"/>
      <c r="F23" s="32"/>
      <c r="G23" s="32"/>
      <c r="H23" s="32"/>
      <c r="I23" s="30">
        <f t="shared" si="0"/>
        <v>0</v>
      </c>
      <c r="J23" s="31"/>
      <c r="K23" s="32"/>
      <c r="L23" s="33">
        <f t="shared" ref="L23:L28" si="3">I23-J23-K23-M23-N23</f>
        <v>0</v>
      </c>
      <c r="M23" s="32"/>
      <c r="N23" s="32"/>
      <c r="O23" s="34">
        <f t="shared" si="1"/>
        <v>0</v>
      </c>
    </row>
    <row r="24" spans="1:15" ht="15.75">
      <c r="A24" s="6">
        <v>30</v>
      </c>
      <c r="B24" s="43" t="s">
        <v>51</v>
      </c>
      <c r="C24" s="44"/>
      <c r="D24" s="45"/>
      <c r="E24" s="46"/>
      <c r="F24" s="32"/>
      <c r="G24" s="32"/>
      <c r="H24" s="32"/>
      <c r="I24" s="30">
        <f t="shared" si="0"/>
        <v>0</v>
      </c>
      <c r="J24" s="31"/>
      <c r="K24" s="32"/>
      <c r="L24" s="33">
        <f t="shared" si="3"/>
        <v>0</v>
      </c>
      <c r="M24" s="32"/>
      <c r="N24" s="32"/>
      <c r="O24" s="34">
        <f t="shared" si="1"/>
        <v>0</v>
      </c>
    </row>
    <row r="25" spans="1:15" ht="15.75">
      <c r="A25" s="6">
        <v>31</v>
      </c>
      <c r="B25" s="43" t="s">
        <v>52</v>
      </c>
      <c r="C25" s="44"/>
      <c r="D25" s="45"/>
      <c r="E25" s="46"/>
      <c r="F25" s="32">
        <f>'[1]12'!C12</f>
        <v>0</v>
      </c>
      <c r="G25" s="32"/>
      <c r="H25" s="32"/>
      <c r="I25" s="30">
        <f t="shared" si="0"/>
        <v>0</v>
      </c>
      <c r="J25" s="31"/>
      <c r="K25" s="32"/>
      <c r="L25" s="33">
        <f t="shared" si="3"/>
        <v>0</v>
      </c>
      <c r="M25" s="32"/>
      <c r="N25" s="32"/>
      <c r="O25" s="34">
        <f t="shared" si="1"/>
        <v>0</v>
      </c>
    </row>
    <row r="26" spans="1:15" s="52" customFormat="1" ht="15.75">
      <c r="A26" s="6">
        <v>32</v>
      </c>
      <c r="B26" s="26" t="s">
        <v>53</v>
      </c>
      <c r="C26" s="27"/>
      <c r="D26" s="28"/>
      <c r="E26" s="27">
        <v>76000</v>
      </c>
      <c r="F26" s="29">
        <v>200000</v>
      </c>
      <c r="G26" s="29"/>
      <c r="H26" s="29"/>
      <c r="I26" s="48">
        <f>SUM(C26:H26)</f>
        <v>276000</v>
      </c>
      <c r="J26" s="49"/>
      <c r="K26" s="28">
        <v>50000</v>
      </c>
      <c r="L26" s="27">
        <f t="shared" si="3"/>
        <v>226000</v>
      </c>
      <c r="M26" s="50"/>
      <c r="N26" s="50"/>
      <c r="O26" s="51">
        <f>SUM(J26:N26)</f>
        <v>276000</v>
      </c>
    </row>
    <row r="27" spans="1:15" ht="15.75">
      <c r="A27" s="6">
        <v>33</v>
      </c>
      <c r="B27" s="26" t="s">
        <v>54</v>
      </c>
      <c r="C27" s="53"/>
      <c r="D27" s="54"/>
      <c r="E27" s="50"/>
      <c r="F27" s="28"/>
      <c r="G27" s="28"/>
      <c r="H27" s="28"/>
      <c r="I27" s="48">
        <f>SUM(C27:H27)</f>
        <v>0</v>
      </c>
      <c r="J27" s="49">
        <v>17696631</v>
      </c>
      <c r="K27" s="28"/>
      <c r="L27" s="27">
        <f t="shared" si="3"/>
        <v>-17696631</v>
      </c>
      <c r="M27" s="54"/>
      <c r="N27" s="54"/>
      <c r="O27" s="51">
        <f>SUM(J27:N27)</f>
        <v>0</v>
      </c>
    </row>
    <row r="28" spans="1:15" ht="15.75">
      <c r="A28" s="6">
        <v>34</v>
      </c>
      <c r="B28" s="26" t="s">
        <v>55</v>
      </c>
      <c r="C28" s="53"/>
      <c r="D28" s="54"/>
      <c r="E28" s="50"/>
      <c r="F28" s="28"/>
      <c r="G28" s="28"/>
      <c r="H28" s="28">
        <v>134650000</v>
      </c>
      <c r="I28" s="48">
        <f>SUM(C28:H28)</f>
        <v>134650000</v>
      </c>
      <c r="J28" s="49">
        <v>13465000</v>
      </c>
      <c r="K28" s="28"/>
      <c r="L28" s="27">
        <f t="shared" si="3"/>
        <v>121185000</v>
      </c>
      <c r="M28" s="54"/>
      <c r="N28" s="54"/>
      <c r="O28" s="51">
        <f>SUM(J28:N28)</f>
        <v>134650000</v>
      </c>
    </row>
    <row r="29" spans="1:15" ht="15.75">
      <c r="A29" s="6">
        <v>37</v>
      </c>
      <c r="B29" s="55" t="s">
        <v>56</v>
      </c>
      <c r="C29" s="56">
        <f t="shared" ref="C29:O29" si="4">SUM(C7:C28)</f>
        <v>20931000</v>
      </c>
      <c r="D29" s="56">
        <f t="shared" si="4"/>
        <v>4328000</v>
      </c>
      <c r="E29" s="56">
        <f t="shared" si="4"/>
        <v>21882000</v>
      </c>
      <c r="F29" s="56">
        <f t="shared" si="4"/>
        <v>173808000</v>
      </c>
      <c r="G29" s="56">
        <f t="shared" si="4"/>
        <v>6555000</v>
      </c>
      <c r="H29" s="56">
        <f t="shared" si="4"/>
        <v>134650000</v>
      </c>
      <c r="I29" s="56">
        <f t="shared" si="4"/>
        <v>362154000</v>
      </c>
      <c r="J29" s="56">
        <f t="shared" si="4"/>
        <v>207193733</v>
      </c>
      <c r="K29" s="56">
        <f t="shared" si="4"/>
        <v>24903000</v>
      </c>
      <c r="L29" s="56">
        <f t="shared" si="4"/>
        <v>124757267</v>
      </c>
      <c r="M29" s="56">
        <f t="shared" si="4"/>
        <v>5300000</v>
      </c>
      <c r="N29" s="56">
        <f t="shared" si="4"/>
        <v>0</v>
      </c>
      <c r="O29" s="56">
        <f t="shared" si="4"/>
        <v>362154000</v>
      </c>
    </row>
    <row r="30" spans="1:15" s="57" customFormat="1" ht="15.75"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s="57" customFormat="1" ht="15.75">
      <c r="B31" s="1" t="s">
        <v>57</v>
      </c>
      <c r="C31"/>
      <c r="D31"/>
      <c r="E31"/>
      <c r="F31"/>
      <c r="G31"/>
      <c r="H31"/>
      <c r="I31"/>
      <c r="J31"/>
      <c r="K31"/>
      <c r="L31"/>
      <c r="M31"/>
      <c r="N31"/>
      <c r="O31" s="2" t="s">
        <v>58</v>
      </c>
    </row>
    <row r="32" spans="1:15" s="57" customFormat="1" ht="15.75">
      <c r="B32" s="3" t="s">
        <v>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6" s="57" customFormat="1" ht="15.75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6" s="57" customFormat="1" ht="15.75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6" s="57" customFormat="1" ht="15.75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6" ht="16.5" customHeight="1" thickBot="1">
      <c r="A36" s="60">
        <v>38</v>
      </c>
      <c r="B36" s="61" t="s">
        <v>59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spans="1:16" s="52" customFormat="1" ht="15.75">
      <c r="A37" s="6">
        <v>39</v>
      </c>
      <c r="B37" s="64" t="s">
        <v>60</v>
      </c>
      <c r="C37" s="65">
        <v>0</v>
      </c>
      <c r="D37" s="66"/>
      <c r="E37" s="65"/>
      <c r="F37" s="65"/>
      <c r="G37" s="65"/>
      <c r="H37" s="65"/>
      <c r="I37" s="67">
        <f>SUM(C37:H37)</f>
        <v>0</v>
      </c>
      <c r="J37" s="68"/>
      <c r="K37" s="69"/>
      <c r="L37" s="65"/>
      <c r="M37" s="69"/>
      <c r="N37" s="69"/>
      <c r="O37" s="70">
        <f>SUM(J37:N37)</f>
        <v>0</v>
      </c>
    </row>
    <row r="38" spans="1:16" s="52" customFormat="1" ht="16.5" thickBot="1">
      <c r="A38" s="6">
        <v>40</v>
      </c>
      <c r="B38" s="71" t="s">
        <v>61</v>
      </c>
      <c r="C38" s="72">
        <f>SUM(C37)</f>
        <v>0</v>
      </c>
      <c r="D38" s="72">
        <f t="shared" ref="D38:N38" si="5">SUM(D37)</f>
        <v>0</v>
      </c>
      <c r="E38" s="72">
        <f t="shared" si="5"/>
        <v>0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  <c r="J38" s="72">
        <f t="shared" si="5"/>
        <v>0</v>
      </c>
      <c r="K38" s="72">
        <f t="shared" si="5"/>
        <v>0</v>
      </c>
      <c r="L38" s="72">
        <f>I38-J38-K38-M38-N38</f>
        <v>0</v>
      </c>
      <c r="M38" s="72"/>
      <c r="N38" s="72">
        <f t="shared" si="5"/>
        <v>0</v>
      </c>
      <c r="O38" s="73">
        <f>SUM(J38:N38)</f>
        <v>0</v>
      </c>
    </row>
    <row r="39" spans="1:16" ht="12.75" customHeight="1">
      <c r="A39" s="6">
        <v>41</v>
      </c>
      <c r="B39" s="74" t="s">
        <v>62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5"/>
    </row>
    <row r="40" spans="1:16" ht="15.75">
      <c r="A40" s="6">
        <v>42</v>
      </c>
      <c r="B40" s="76" t="s">
        <v>63</v>
      </c>
      <c r="C40" s="53">
        <v>0</v>
      </c>
      <c r="D40" s="54"/>
      <c r="E40" s="50"/>
      <c r="F40" s="28">
        <v>5000000</v>
      </c>
      <c r="G40" s="28"/>
      <c r="H40" s="28"/>
      <c r="I40" s="48">
        <f>SUM(C40:H40)</f>
        <v>5000000</v>
      </c>
      <c r="J40" s="77"/>
      <c r="K40" s="28"/>
      <c r="L40" s="27"/>
      <c r="M40" s="54"/>
      <c r="N40" s="54">
        <v>5000000</v>
      </c>
      <c r="O40" s="78">
        <f>SUM(J40:N40)</f>
        <v>5000000</v>
      </c>
    </row>
    <row r="41" spans="1:16" s="52" customFormat="1" ht="15.75">
      <c r="A41" s="6">
        <v>47</v>
      </c>
      <c r="B41" s="76" t="s">
        <v>64</v>
      </c>
      <c r="C41" s="53"/>
      <c r="D41" s="54"/>
      <c r="E41" s="50"/>
      <c r="F41" s="28">
        <v>450000</v>
      </c>
      <c r="G41" s="28"/>
      <c r="H41" s="28"/>
      <c r="I41" s="48">
        <v>450000</v>
      </c>
      <c r="J41" s="77"/>
      <c r="K41" s="28"/>
      <c r="L41" s="27"/>
      <c r="M41" s="54"/>
      <c r="N41" s="54">
        <v>450000</v>
      </c>
      <c r="O41" s="78">
        <f>SUM(J41:N41)</f>
        <v>450000</v>
      </c>
    </row>
    <row r="42" spans="1:16" s="52" customFormat="1" ht="15.75">
      <c r="A42" s="6">
        <v>49</v>
      </c>
      <c r="B42" s="79" t="s">
        <v>65</v>
      </c>
      <c r="C42" s="53"/>
      <c r="D42" s="54"/>
      <c r="E42" s="50"/>
      <c r="F42" s="28"/>
      <c r="G42" s="28"/>
      <c r="H42" s="28"/>
      <c r="I42" s="48">
        <v>129122000</v>
      </c>
      <c r="J42" s="77"/>
      <c r="K42" s="28"/>
      <c r="L42" s="27"/>
      <c r="M42" s="54"/>
      <c r="N42" s="54">
        <v>129122000</v>
      </c>
      <c r="O42" s="78">
        <f>SUM(J42:N42)</f>
        <v>129122000</v>
      </c>
    </row>
    <row r="43" spans="1:16" s="82" customFormat="1" ht="15.75">
      <c r="A43" s="6">
        <v>50</v>
      </c>
      <c r="B43" s="80" t="s">
        <v>66</v>
      </c>
      <c r="C43" s="81">
        <f t="shared" ref="C43:O43" si="6">SUM(C40:C42)</f>
        <v>0</v>
      </c>
      <c r="D43" s="81">
        <f t="shared" si="6"/>
        <v>0</v>
      </c>
      <c r="E43" s="81">
        <f t="shared" si="6"/>
        <v>0</v>
      </c>
      <c r="F43" s="81">
        <f t="shared" si="6"/>
        <v>5450000</v>
      </c>
      <c r="G43" s="81">
        <f t="shared" si="6"/>
        <v>0</v>
      </c>
      <c r="H43" s="81">
        <f t="shared" si="6"/>
        <v>0</v>
      </c>
      <c r="I43" s="81">
        <f t="shared" si="6"/>
        <v>134572000</v>
      </c>
      <c r="J43" s="81">
        <f t="shared" si="6"/>
        <v>0</v>
      </c>
      <c r="K43" s="81">
        <f t="shared" si="6"/>
        <v>0</v>
      </c>
      <c r="L43" s="81">
        <f t="shared" si="6"/>
        <v>0</v>
      </c>
      <c r="M43" s="81">
        <f t="shared" si="6"/>
        <v>0</v>
      </c>
      <c r="N43" s="81">
        <f t="shared" si="6"/>
        <v>134572000</v>
      </c>
      <c r="O43" s="81">
        <f t="shared" si="6"/>
        <v>134572000</v>
      </c>
    </row>
    <row r="44" spans="1:16" ht="15.75">
      <c r="A44" s="6">
        <v>51</v>
      </c>
      <c r="B44" s="83" t="s">
        <v>67</v>
      </c>
      <c r="C44" s="84">
        <f t="shared" ref="C44:O44" si="7">C29+C38+C43</f>
        <v>20931000</v>
      </c>
      <c r="D44" s="84">
        <f t="shared" si="7"/>
        <v>4328000</v>
      </c>
      <c r="E44" s="84">
        <f t="shared" si="7"/>
        <v>21882000</v>
      </c>
      <c r="F44" s="84">
        <f t="shared" si="7"/>
        <v>179258000</v>
      </c>
      <c r="G44" s="84">
        <f t="shared" si="7"/>
        <v>6555000</v>
      </c>
      <c r="H44" s="84">
        <f t="shared" si="7"/>
        <v>134650000</v>
      </c>
      <c r="I44" s="84">
        <f t="shared" si="7"/>
        <v>496726000</v>
      </c>
      <c r="J44" s="84">
        <f t="shared" si="7"/>
        <v>207193733</v>
      </c>
      <c r="K44" s="84">
        <f t="shared" si="7"/>
        <v>24903000</v>
      </c>
      <c r="L44" s="84">
        <f t="shared" si="7"/>
        <v>124757267</v>
      </c>
      <c r="M44" s="84">
        <f t="shared" si="7"/>
        <v>5300000</v>
      </c>
      <c r="N44" s="84">
        <f t="shared" si="7"/>
        <v>134572000</v>
      </c>
      <c r="O44" s="84">
        <f t="shared" si="7"/>
        <v>496726000</v>
      </c>
      <c r="P44">
        <v>519077</v>
      </c>
    </row>
    <row r="45" spans="1:16" ht="15.75" customHeight="1">
      <c r="A45" s="85" t="s">
        <v>68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7"/>
    </row>
    <row r="46" spans="1:16" s="94" customFormat="1" ht="15.75" customHeight="1">
      <c r="A46" s="6">
        <v>52</v>
      </c>
      <c r="B46" s="88" t="s">
        <v>18</v>
      </c>
      <c r="C46" s="89" t="s">
        <v>19</v>
      </c>
      <c r="D46" s="90"/>
      <c r="E46" s="90"/>
      <c r="F46" s="90"/>
      <c r="G46" s="90"/>
      <c r="H46" s="90"/>
      <c r="I46" s="90"/>
      <c r="J46" s="91" t="s">
        <v>69</v>
      </c>
      <c r="K46" s="92"/>
      <c r="L46" s="92"/>
      <c r="M46" s="92"/>
      <c r="N46" s="92"/>
      <c r="O46" s="93"/>
    </row>
    <row r="47" spans="1:16" ht="31.5">
      <c r="A47" s="6">
        <v>53</v>
      </c>
      <c r="B47" s="95" t="s">
        <v>21</v>
      </c>
      <c r="C47" s="96" t="s">
        <v>70</v>
      </c>
      <c r="D47" s="97" t="s">
        <v>71</v>
      </c>
      <c r="E47" s="98" t="s">
        <v>72</v>
      </c>
      <c r="F47" s="98" t="s">
        <v>73</v>
      </c>
      <c r="G47" s="98" t="s">
        <v>74</v>
      </c>
      <c r="H47" s="98" t="s">
        <v>75</v>
      </c>
      <c r="I47" s="99" t="s">
        <v>76</v>
      </c>
      <c r="J47" s="97" t="s">
        <v>77</v>
      </c>
      <c r="K47" s="97" t="s">
        <v>78</v>
      </c>
      <c r="L47" s="97" t="s">
        <v>79</v>
      </c>
      <c r="M47" s="97" t="s">
        <v>73</v>
      </c>
      <c r="N47" s="97" t="s">
        <v>80</v>
      </c>
      <c r="O47" s="97" t="s">
        <v>81</v>
      </c>
    </row>
    <row r="48" spans="1:16" ht="26.25">
      <c r="A48" s="6">
        <v>54</v>
      </c>
      <c r="B48" s="100" t="s">
        <v>82</v>
      </c>
      <c r="C48" s="101">
        <v>67149000</v>
      </c>
      <c r="D48" s="102">
        <v>12357000</v>
      </c>
      <c r="E48" s="101">
        <v>9369000</v>
      </c>
      <c r="F48" s="103"/>
      <c r="G48" s="103"/>
      <c r="H48" s="103"/>
      <c r="I48" s="104">
        <f>SUM(B48:H48)</f>
        <v>88875000</v>
      </c>
      <c r="J48" s="105">
        <v>79005000</v>
      </c>
      <c r="K48" s="106"/>
      <c r="L48" s="107"/>
      <c r="M48" s="108">
        <v>9870000</v>
      </c>
      <c r="N48" s="109"/>
      <c r="O48" s="110">
        <f>SUM(J48:N48)</f>
        <v>88875000</v>
      </c>
    </row>
    <row r="49" spans="1:15" s="94" customFormat="1" ht="30.75" customHeight="1" thickBot="1">
      <c r="A49" s="6">
        <v>58</v>
      </c>
      <c r="B49" s="111" t="s">
        <v>83</v>
      </c>
      <c r="C49" s="56">
        <f t="shared" ref="C49:O49" si="8">SUM(C48:C48)</f>
        <v>67149000</v>
      </c>
      <c r="D49" s="56">
        <f t="shared" si="8"/>
        <v>12357000</v>
      </c>
      <c r="E49" s="56">
        <f t="shared" si="8"/>
        <v>9369000</v>
      </c>
      <c r="F49" s="56">
        <f t="shared" si="8"/>
        <v>0</v>
      </c>
      <c r="G49" s="56">
        <f t="shared" si="8"/>
        <v>0</v>
      </c>
      <c r="H49" s="56">
        <f t="shared" si="8"/>
        <v>0</v>
      </c>
      <c r="I49" s="56">
        <f t="shared" si="8"/>
        <v>88875000</v>
      </c>
      <c r="J49" s="56">
        <f t="shared" si="8"/>
        <v>79005000</v>
      </c>
      <c r="K49" s="56">
        <f t="shared" si="8"/>
        <v>0</v>
      </c>
      <c r="L49" s="56">
        <f t="shared" si="8"/>
        <v>0</v>
      </c>
      <c r="M49" s="56">
        <f t="shared" si="8"/>
        <v>9870000</v>
      </c>
      <c r="N49" s="56">
        <f t="shared" si="8"/>
        <v>0</v>
      </c>
      <c r="O49" s="56">
        <f t="shared" si="8"/>
        <v>88875000</v>
      </c>
    </row>
    <row r="50" spans="1:15" ht="24" customHeight="1">
      <c r="A50" s="6">
        <v>59</v>
      </c>
      <c r="B50" s="112" t="s">
        <v>84</v>
      </c>
      <c r="C50" s="113">
        <v>60313000</v>
      </c>
      <c r="D50" s="114">
        <v>10872000</v>
      </c>
      <c r="E50" s="115">
        <v>13548000</v>
      </c>
      <c r="F50" s="115"/>
      <c r="G50" s="115"/>
      <c r="H50" s="115"/>
      <c r="I50" s="116">
        <f>SUM(C50:H50)</f>
        <v>84733000</v>
      </c>
      <c r="J50" s="117">
        <v>70075999</v>
      </c>
      <c r="K50" s="114"/>
      <c r="L50" s="114"/>
      <c r="M50" s="114">
        <v>14657001</v>
      </c>
      <c r="N50" s="114"/>
      <c r="O50" s="118">
        <f>SUM(J50:N50)</f>
        <v>84733000</v>
      </c>
    </row>
  </sheetData>
  <mergeCells count="10">
    <mergeCell ref="B39:O39"/>
    <mergeCell ref="A45:O45"/>
    <mergeCell ref="C46:I46"/>
    <mergeCell ref="J46:O46"/>
    <mergeCell ref="B2:O2"/>
    <mergeCell ref="N3:O3"/>
    <mergeCell ref="C5:I5"/>
    <mergeCell ref="J5:O5"/>
    <mergeCell ref="B32:O32"/>
    <mergeCell ref="B36:O36"/>
  </mergeCells>
  <pageMargins left="0.51181102362204722" right="0.51181102362204722" top="0.74803149606299213" bottom="0.74803149606299213" header="0.31496062992125984" footer="0.31496062992125984"/>
  <pageSetup paperSize="9" scale="65" orientation="landscape" horizontalDpi="200" r:id="rId1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2018-02-21T10:43:27Z</dcterms:created>
  <dcterms:modified xsi:type="dcterms:W3CDTF">2018-02-21T10:43:37Z</dcterms:modified>
</cp:coreProperties>
</file>