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5." sheetId="1" r:id="rId1"/>
    <sheet name="2015.int." sheetId="2" r:id="rId2"/>
    <sheet name="2014." sheetId="3" r:id="rId3"/>
    <sheet name="Munka2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<sst xmlns="http://schemas.openxmlformats.org/spreadsheetml/2006/main" count="280" uniqueCount="99">
  <si>
    <t>#</t>
  </si>
  <si>
    <t>Megnevezés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</si>
  <si>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</si>
  <si>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</si>
  <si>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</si>
  <si>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</si>
  <si>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</si>
  <si>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</si>
  <si>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</si>
  <si>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</si>
  <si>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</si>
  <si>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</si>
  <si>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</si>
  <si>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</si>
  <si>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</si>
  <si>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II        Aktivált saját teljesítmények értéke (=±04+05) (07=±05+06)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</si>
  <si>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</si>
  <si>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</si>
  <si>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</si>
  <si>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</si>
  <si>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10</t>
  </si>
  <si>
    <t>08        Különféle egyéb eredményszemléletű bevételek</t>
  </si>
  <si>
    <t>11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</si>
  <si>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</si>
  <si>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</si>
  <si>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</si>
  <si>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</si>
  <si>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</si>
  <si>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14</t>
  </si>
  <si>
    <t>11        Eladott áruk beszerzési értéke</t>
  </si>
  <si>
    <t>15</t>
  </si>
  <si>
    <t>12        Eladott (közvetített) szolgáltatások értéke</t>
  </si>
  <si>
    <t>16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</si>
  <si>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</si>
  <si>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</si>
  <si>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</si>
  <si>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</si>
  <si>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</si>
  <si>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</si>
  <si>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</si>
  <si>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</si>
  <si>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</si>
  <si>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</si>
  <si>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</si>
  <si>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</si>
  <si>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</si>
  <si>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</si>
  <si>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</si>
  <si>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</si>
  <si>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</si>
  <si>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</si>
  <si>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</si>
  <si>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</si>
  <si>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</si>
  <si>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</si>
  <si>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</si>
  <si>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</si>
  <si>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</si>
  <si>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</si>
  <si>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</si>
  <si>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</si>
  <si>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</si>
  <si>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</si>
  <si>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</si>
  <si>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</si>
  <si>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</si>
  <si>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</si>
  <si>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</si>
  <si>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</si>
  <si>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</si>
  <si>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</si>
  <si>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</si>
  <si>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</si>
  <si>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</si>
  <si>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</si>
  <si>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</si>
  <si>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</si>
  <si>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</si>
  <si>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</si>
  <si>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</si>
  <si>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</si>
  <si>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</si>
  <si>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</si>
  <si>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</si>
  <si>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Önkormányzat</t>
  </si>
  <si>
    <t>Polgármesteri Hivatal</t>
  </si>
  <si>
    <t>BLESZ</t>
  </si>
  <si>
    <t>BL Közterület- felügyelet</t>
  </si>
  <si>
    <t>Gazdasági szervezettel nem rendelkező intézmények</t>
  </si>
  <si>
    <t>MINDÖSSZESEN</t>
  </si>
  <si>
    <t>17. számú melléklet</t>
  </si>
  <si>
    <t>Belváros-Lipótváros Önkormányzatának eredménykimutatása</t>
  </si>
  <si>
    <t>ezer Ft-ban</t>
  </si>
  <si>
    <t>Balaton Óvoda</t>
  </si>
  <si>
    <t>Tesz-vesz Óvoda</t>
  </si>
  <si>
    <t>Bástya Óvoda</t>
  </si>
  <si>
    <t>Játékkal-mesével Óvoda</t>
  </si>
  <si>
    <t>ESZI</t>
  </si>
  <si>
    <t>Bölcsőde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</si>
</sst>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left" vertical="top" wrapText="1"/>
      <protection/>
    </xf>
    <xf numFmtId="3" fontId="3" fillId="0" borderId="10" xfId="55" applyNumberFormat="1" applyFont="1" applyBorder="1" applyAlignment="1">
      <alignment horizontal="right" vertical="top" wrapText="1"/>
      <protection/>
    </xf>
    <xf numFmtId="3" fontId="41" fillId="0" borderId="10" xfId="0" applyNumberFormat="1" applyFont="1" applyBorder="1" applyAlignment="1">
      <alignment/>
    </xf>
    <xf numFmtId="0" fontId="5" fillId="0" borderId="10" xfId="55" applyFont="1" applyBorder="1" applyAlignment="1">
      <alignment horizontal="left" vertical="top" wrapText="1"/>
      <protection/>
    </xf>
    <xf numFmtId="3" fontId="5" fillId="0" borderId="10" xfId="55" applyNumberFormat="1" applyFont="1" applyBorder="1" applyAlignment="1">
      <alignment horizontal="right" vertical="top" wrapText="1"/>
      <protection/>
    </xf>
    <xf numFmtId="3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3" fillId="0" borderId="11" xfId="55" applyFont="1" applyBorder="1" applyAlignment="1">
      <alignment horizontal="center" vertical="top" wrapText="1"/>
      <protection/>
    </xf>
    <xf numFmtId="3" fontId="41" fillId="0" borderId="12" xfId="0" applyNumberFormat="1" applyFont="1" applyBorder="1" applyAlignment="1">
      <alignment/>
    </xf>
    <xf numFmtId="0" fontId="5" fillId="0" borderId="11" xfId="55" applyFont="1" applyBorder="1" applyAlignment="1">
      <alignment horizontal="center" vertical="top" wrapText="1"/>
      <protection/>
    </xf>
    <xf numFmtId="3" fontId="42" fillId="0" borderId="12" xfId="0" applyNumberFormat="1" applyFont="1" applyBorder="1" applyAlignment="1">
      <alignment/>
    </xf>
    <xf numFmtId="0" fontId="5" fillId="0" borderId="13" xfId="55" applyFont="1" applyBorder="1" applyAlignment="1">
      <alignment horizontal="center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3" fontId="5" fillId="0" borderId="14" xfId="55" applyNumberFormat="1" applyFont="1" applyBorder="1" applyAlignment="1">
      <alignment horizontal="right" vertical="top" wrapText="1"/>
      <protection/>
    </xf>
    <xf numFmtId="3" fontId="42" fillId="0" borderId="15" xfId="0" applyNumberFormat="1" applyFont="1" applyBorder="1" applyAlignment="1">
      <alignment/>
    </xf>
    <xf numFmtId="0" fontId="3" fillId="0" borderId="16" xfId="55" applyFont="1" applyBorder="1" applyAlignment="1">
      <alignment horizontal="left" vertical="top" wrapText="1"/>
      <protection/>
    </xf>
    <xf numFmtId="3" fontId="3" fillId="0" borderId="16" xfId="55" applyNumberFormat="1" applyFont="1" applyBorder="1" applyAlignment="1">
      <alignment horizontal="right" vertical="top" wrapText="1"/>
      <protection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0" fontId="5" fillId="0" borderId="18" xfId="5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3" fillId="0" borderId="19" xfId="55" applyFont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/>
    </xf>
    <xf numFmtId="0" fontId="8" fillId="0" borderId="20" xfId="55" applyFont="1" applyFill="1" applyBorder="1" applyAlignment="1">
      <alignment horizontal="right" vertical="center" wrapText="1"/>
      <protection/>
    </xf>
    <xf numFmtId="0" fontId="41" fillId="0" borderId="0" xfId="0" applyFont="1" applyFill="1" applyAlignment="1">
      <alignment/>
    </xf>
    <xf numFmtId="0" fontId="42" fillId="0" borderId="18" xfId="0" applyFont="1" applyFill="1" applyBorder="1" applyAlignment="1">
      <alignment horizontal="center" vertical="center" wrapText="1"/>
    </xf>
    <xf numFmtId="3" fontId="3" fillId="0" borderId="16" xfId="55" applyNumberFormat="1" applyFont="1" applyFill="1" applyBorder="1" applyAlignment="1">
      <alignment horizontal="right" vertical="top" wrapText="1"/>
      <protection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3" fillId="0" borderId="10" xfId="55" applyNumberFormat="1" applyFont="1" applyFill="1" applyBorder="1" applyAlignment="1">
      <alignment horizontal="right" vertical="top" wrapText="1"/>
      <protection/>
    </xf>
    <xf numFmtId="3" fontId="41" fillId="0" borderId="10" xfId="0" applyNumberFormat="1" applyFont="1" applyFill="1" applyBorder="1" applyAlignment="1">
      <alignment/>
    </xf>
    <xf numFmtId="3" fontId="41" fillId="0" borderId="2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3" fontId="5" fillId="0" borderId="10" xfId="55" applyNumberFormat="1" applyFont="1" applyFill="1" applyBorder="1" applyAlignment="1">
      <alignment horizontal="right" vertical="top" wrapText="1"/>
      <protection/>
    </xf>
    <xf numFmtId="3" fontId="5" fillId="0" borderId="22" xfId="55" applyNumberFormat="1" applyFont="1" applyFill="1" applyBorder="1" applyAlignment="1">
      <alignment horizontal="right" vertical="top" wrapText="1"/>
      <protection/>
    </xf>
    <xf numFmtId="0" fontId="41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2" fillId="0" borderId="22" xfId="0" applyNumberFormat="1" applyFont="1" applyFill="1" applyBorder="1" applyAlignment="1">
      <alignment/>
    </xf>
    <xf numFmtId="3" fontId="5" fillId="0" borderId="14" xfId="55" applyNumberFormat="1" applyFont="1" applyFill="1" applyBorder="1" applyAlignment="1">
      <alignment horizontal="right" vertical="top" wrapText="1"/>
      <protection/>
    </xf>
    <xf numFmtId="3" fontId="41" fillId="0" borderId="0" xfId="0" applyNumberFormat="1" applyFont="1" applyFill="1" applyAlignment="1">
      <alignment/>
    </xf>
    <xf numFmtId="3" fontId="41" fillId="0" borderId="2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7" fillId="0" borderId="0" xfId="55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">
      <selection activeCell="P15" sqref="P15"/>
    </sheetView>
  </sheetViews>
  <sheetFormatPr defaultColWidth="9.140625" defaultRowHeight="15"/>
  <cols>
    <col min="1" max="1" width="3.00390625" style="1" bestFit="1" customWidth="1"/>
    <col min="2" max="2" width="73.421875" style="1" customWidth="1"/>
    <col min="3" max="3" width="14.00390625" style="1" customWidth="1"/>
    <col min="4" max="4" width="15.00390625" style="1" customWidth="1"/>
    <col min="5" max="5" width="9.140625" style="1" customWidth="1"/>
    <col min="6" max="6" width="15.8515625" style="1" customWidth="1"/>
    <col min="7" max="7" width="18.00390625" style="1" customWidth="1"/>
    <col min="8" max="8" width="14.7109375" style="1" bestFit="1" customWidth="1"/>
    <col min="9" max="16384" width="9.140625" style="1" customWidth="1"/>
  </cols>
  <sheetData>
    <row r="1" spans="7:8" ht="12.75">
      <c r="G1" s="47" t="s">
        <v>90</v>
      </c>
      <c r="H1" s="47"/>
    </row>
    <row r="2" spans="1:8" ht="15.75" customHeight="1">
      <c r="A2" s="48" t="s">
        <v>91</v>
      </c>
      <c r="B2" s="48"/>
      <c r="C2" s="48"/>
      <c r="D2" s="48"/>
      <c r="E2" s="48"/>
      <c r="F2" s="48"/>
      <c r="G2" s="48"/>
      <c r="H2" s="48"/>
    </row>
    <row r="3" spans="1:8" ht="1.5" customHeight="1">
      <c r="A3" s="48"/>
      <c r="B3" s="48"/>
      <c r="C3" s="48"/>
      <c r="D3" s="48"/>
      <c r="E3" s="48"/>
      <c r="F3" s="48"/>
      <c r="G3" s="48"/>
      <c r="H3" s="48"/>
    </row>
    <row r="4" spans="1:8" s="27" customFormat="1" ht="15.75" customHeight="1" thickBot="1">
      <c r="A4" s="26"/>
      <c r="B4" s="26"/>
      <c r="C4" s="26"/>
      <c r="D4" s="26"/>
      <c r="E4" s="26"/>
      <c r="F4" s="26"/>
      <c r="G4" s="26"/>
      <c r="H4" s="28" t="s">
        <v>92</v>
      </c>
    </row>
    <row r="5" spans="1:8" s="3" customFormat="1" ht="55.5" customHeight="1" thickBot="1">
      <c r="A5" s="23" t="s">
        <v>0</v>
      </c>
      <c r="B5" s="23" t="s">
        <v>1</v>
      </c>
      <c r="C5" s="23" t="s">
        <v>84</v>
      </c>
      <c r="D5" s="30" t="s">
        <v>85</v>
      </c>
      <c r="E5" s="30" t="s">
        <v>86</v>
      </c>
      <c r="F5" s="30" t="s">
        <v>87</v>
      </c>
      <c r="G5" s="30" t="s">
        <v>88</v>
      </c>
      <c r="H5" s="24" t="s">
        <v>89</v>
      </c>
    </row>
    <row r="6" spans="1:8" ht="12.75">
      <c r="A6" s="25" t="s">
        <v>2</v>
      </c>
      <c r="B6" s="19" t="s">
        <v>3</v>
      </c>
      <c r="C6" s="31">
        <v>5681029</v>
      </c>
      <c r="D6" s="32">
        <v>4415</v>
      </c>
      <c r="E6" s="32"/>
      <c r="F6" s="32">
        <v>13543</v>
      </c>
      <c r="G6" s="46">
        <v>0</v>
      </c>
      <c r="H6" s="22">
        <f aca="true" t="shared" si="0" ref="H6:H46">SUM(C6:G6)</f>
        <v>5698987</v>
      </c>
    </row>
    <row r="7" spans="1:8" ht="12.75">
      <c r="A7" s="11" t="s">
        <v>4</v>
      </c>
      <c r="B7" s="4" t="s">
        <v>5</v>
      </c>
      <c r="C7" s="35">
        <v>203066</v>
      </c>
      <c r="D7" s="36">
        <v>58774</v>
      </c>
      <c r="E7" s="36">
        <v>161313</v>
      </c>
      <c r="F7" s="36">
        <v>3</v>
      </c>
      <c r="G7" s="36">
        <v>86241</v>
      </c>
      <c r="H7" s="12">
        <f t="shared" si="0"/>
        <v>509397</v>
      </c>
    </row>
    <row r="8" spans="1:8" ht="12.75">
      <c r="A8" s="11" t="s">
        <v>6</v>
      </c>
      <c r="B8" s="4" t="s">
        <v>7</v>
      </c>
      <c r="C8" s="35">
        <v>3428521</v>
      </c>
      <c r="D8" s="36">
        <v>1987</v>
      </c>
      <c r="E8" s="36"/>
      <c r="F8" s="36"/>
      <c r="G8" s="36">
        <v>0</v>
      </c>
      <c r="H8" s="12">
        <f t="shared" si="0"/>
        <v>3430508</v>
      </c>
    </row>
    <row r="9" spans="1:8" ht="12.75">
      <c r="A9" s="13" t="s">
        <v>8</v>
      </c>
      <c r="B9" s="7" t="s">
        <v>9</v>
      </c>
      <c r="C9" s="39">
        <f>+C6+C7+C8</f>
        <v>9312616</v>
      </c>
      <c r="D9" s="39">
        <f>+D6+D7+D8</f>
        <v>65176</v>
      </c>
      <c r="E9" s="39">
        <f>+E6+E7+E8</f>
        <v>161313</v>
      </c>
      <c r="F9" s="39">
        <f>+F6+F7+F8</f>
        <v>13546</v>
      </c>
      <c r="G9" s="39">
        <f>+G6+G7+G8</f>
        <v>86241</v>
      </c>
      <c r="H9" s="14">
        <f t="shared" si="0"/>
        <v>9638892</v>
      </c>
    </row>
    <row r="10" spans="1:8" ht="12.75">
      <c r="A10" s="11" t="s">
        <v>10</v>
      </c>
      <c r="B10" s="4" t="s">
        <v>11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12">
        <f t="shared" si="0"/>
        <v>0</v>
      </c>
    </row>
    <row r="11" spans="1:8" ht="12.75">
      <c r="A11" s="11" t="s">
        <v>12</v>
      </c>
      <c r="B11" s="4" t="s">
        <v>13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12">
        <f t="shared" si="0"/>
        <v>0</v>
      </c>
    </row>
    <row r="12" spans="1:8" ht="12.75">
      <c r="A12" s="13" t="s">
        <v>14</v>
      </c>
      <c r="B12" s="7" t="s">
        <v>15</v>
      </c>
      <c r="C12" s="39">
        <f>+C10+C11</f>
        <v>0</v>
      </c>
      <c r="D12" s="39">
        <f>+D10+D11</f>
        <v>0</v>
      </c>
      <c r="E12" s="39">
        <f>+E10+E11</f>
        <v>0</v>
      </c>
      <c r="F12" s="39">
        <f>+F10+F11</f>
        <v>0</v>
      </c>
      <c r="G12" s="36">
        <v>0</v>
      </c>
      <c r="H12" s="12">
        <f t="shared" si="0"/>
        <v>0</v>
      </c>
    </row>
    <row r="13" spans="1:8" ht="12.75">
      <c r="A13" s="11" t="s">
        <v>16</v>
      </c>
      <c r="B13" s="4" t="s">
        <v>17</v>
      </c>
      <c r="C13" s="35">
        <v>2276749</v>
      </c>
      <c r="D13" s="36">
        <v>2297721</v>
      </c>
      <c r="E13" s="36"/>
      <c r="F13" s="36">
        <v>574163</v>
      </c>
      <c r="G13" s="36">
        <v>1218998</v>
      </c>
      <c r="H13" s="12">
        <f t="shared" si="0"/>
        <v>6367631</v>
      </c>
    </row>
    <row r="14" spans="1:8" ht="12.75">
      <c r="A14" s="11" t="s">
        <v>18</v>
      </c>
      <c r="B14" s="4" t="s">
        <v>19</v>
      </c>
      <c r="C14" s="35">
        <v>670737</v>
      </c>
      <c r="D14" s="36">
        <v>1166</v>
      </c>
      <c r="E14" s="36">
        <v>1090634</v>
      </c>
      <c r="F14" s="36"/>
      <c r="G14" s="36">
        <v>31872</v>
      </c>
      <c r="H14" s="12">
        <f t="shared" si="0"/>
        <v>1794409</v>
      </c>
    </row>
    <row r="15" spans="1:8" ht="12.75">
      <c r="A15" s="11" t="s">
        <v>20</v>
      </c>
      <c r="B15" s="4" t="s">
        <v>21</v>
      </c>
      <c r="C15" s="35">
        <v>1489122</v>
      </c>
      <c r="D15" s="36">
        <v>8007</v>
      </c>
      <c r="E15" s="36">
        <v>600</v>
      </c>
      <c r="F15" s="36">
        <v>404660</v>
      </c>
      <c r="G15" s="36">
        <v>1256</v>
      </c>
      <c r="H15" s="12">
        <f t="shared" si="0"/>
        <v>1903645</v>
      </c>
    </row>
    <row r="16" spans="1:8" ht="12.75">
      <c r="A16" s="13" t="s">
        <v>22</v>
      </c>
      <c r="B16" s="7" t="s">
        <v>23</v>
      </c>
      <c r="C16" s="39">
        <f>+C13+C14+C15</f>
        <v>4436608</v>
      </c>
      <c r="D16" s="39">
        <f>+D13+D14+D15</f>
        <v>2306894</v>
      </c>
      <c r="E16" s="39">
        <f>+E13+E14+E15</f>
        <v>1091234</v>
      </c>
      <c r="F16" s="39">
        <f>+F13+F14+F15</f>
        <v>978823</v>
      </c>
      <c r="G16" s="39">
        <f>+G13+G14+G15</f>
        <v>1252126</v>
      </c>
      <c r="H16" s="14">
        <f t="shared" si="0"/>
        <v>10065685</v>
      </c>
    </row>
    <row r="17" spans="1:8" ht="12.75">
      <c r="A17" s="11" t="s">
        <v>24</v>
      </c>
      <c r="B17" s="4" t="s">
        <v>25</v>
      </c>
      <c r="C17" s="35">
        <v>31762</v>
      </c>
      <c r="D17" s="36">
        <v>15510</v>
      </c>
      <c r="E17" s="36">
        <v>62691</v>
      </c>
      <c r="F17" s="36">
        <v>42516</v>
      </c>
      <c r="G17" s="36">
        <v>30364</v>
      </c>
      <c r="H17" s="12">
        <f t="shared" si="0"/>
        <v>182843</v>
      </c>
    </row>
    <row r="18" spans="1:8" ht="12.75">
      <c r="A18" s="11" t="s">
        <v>26</v>
      </c>
      <c r="B18" s="4" t="s">
        <v>27</v>
      </c>
      <c r="C18" s="35">
        <v>4117776</v>
      </c>
      <c r="D18" s="36">
        <v>754557</v>
      </c>
      <c r="E18" s="36">
        <v>427157</v>
      </c>
      <c r="F18" s="36">
        <v>359796</v>
      </c>
      <c r="G18" s="36">
        <v>233549</v>
      </c>
      <c r="H18" s="12">
        <f t="shared" si="0"/>
        <v>5892835</v>
      </c>
    </row>
    <row r="19" spans="1:8" ht="12.75">
      <c r="A19" s="11" t="s">
        <v>28</v>
      </c>
      <c r="B19" s="4" t="s">
        <v>29</v>
      </c>
      <c r="C19" s="35"/>
      <c r="D19" s="36"/>
      <c r="E19" s="36"/>
      <c r="F19" s="36"/>
      <c r="G19" s="36">
        <v>0</v>
      </c>
      <c r="H19" s="12">
        <f t="shared" si="0"/>
        <v>0</v>
      </c>
    </row>
    <row r="20" spans="1:8" ht="12.75">
      <c r="A20" s="11" t="s">
        <v>30</v>
      </c>
      <c r="B20" s="4" t="s">
        <v>31</v>
      </c>
      <c r="C20" s="35">
        <v>125733</v>
      </c>
      <c r="D20" s="36">
        <v>54984</v>
      </c>
      <c r="E20" s="36"/>
      <c r="F20" s="36"/>
      <c r="G20" s="36">
        <v>14279</v>
      </c>
      <c r="H20" s="12">
        <f t="shared" si="0"/>
        <v>194996</v>
      </c>
    </row>
    <row r="21" spans="1:8" ht="12.75">
      <c r="A21" s="13" t="s">
        <v>32</v>
      </c>
      <c r="B21" s="7" t="s">
        <v>33</v>
      </c>
      <c r="C21" s="39">
        <f>+C17+C18+C19+C20</f>
        <v>4275271</v>
      </c>
      <c r="D21" s="39">
        <f>+D17+D18+D19+D20</f>
        <v>825051</v>
      </c>
      <c r="E21" s="39">
        <f>+E17+E18+E19+E20</f>
        <v>489848</v>
      </c>
      <c r="F21" s="39">
        <f>+F17+F18+F19+F20</f>
        <v>402312</v>
      </c>
      <c r="G21" s="39">
        <f>+G17+G18+G19+G20</f>
        <v>278192</v>
      </c>
      <c r="H21" s="14">
        <f t="shared" si="0"/>
        <v>6270674</v>
      </c>
    </row>
    <row r="22" spans="1:8" ht="12.75">
      <c r="A22" s="11" t="s">
        <v>34</v>
      </c>
      <c r="B22" s="4" t="s">
        <v>35</v>
      </c>
      <c r="C22" s="35"/>
      <c r="D22" s="36">
        <v>638689</v>
      </c>
      <c r="E22" s="36">
        <v>678449</v>
      </c>
      <c r="F22" s="36">
        <v>330163</v>
      </c>
      <c r="G22" s="36">
        <v>618681</v>
      </c>
      <c r="H22" s="12">
        <f t="shared" si="0"/>
        <v>2265982</v>
      </c>
    </row>
    <row r="23" spans="1:8" ht="12.75">
      <c r="A23" s="11" t="s">
        <v>36</v>
      </c>
      <c r="B23" s="4" t="s">
        <v>37</v>
      </c>
      <c r="C23" s="35">
        <v>83474</v>
      </c>
      <c r="D23" s="36">
        <v>245519</v>
      </c>
      <c r="E23" s="36">
        <v>99683</v>
      </c>
      <c r="F23" s="36">
        <v>61819</v>
      </c>
      <c r="G23" s="36">
        <v>101797</v>
      </c>
      <c r="H23" s="12">
        <f t="shared" si="0"/>
        <v>592292</v>
      </c>
    </row>
    <row r="24" spans="1:8" ht="12.75">
      <c r="A24" s="11" t="s">
        <v>38</v>
      </c>
      <c r="B24" s="4" t="s">
        <v>39</v>
      </c>
      <c r="C24" s="35">
        <v>31253</v>
      </c>
      <c r="D24" s="36">
        <v>263332</v>
      </c>
      <c r="E24" s="36">
        <v>121821</v>
      </c>
      <c r="F24" s="36">
        <v>112097</v>
      </c>
      <c r="G24" s="36">
        <v>212697</v>
      </c>
      <c r="H24" s="12">
        <f t="shared" si="0"/>
        <v>741200</v>
      </c>
    </row>
    <row r="25" spans="1:8" ht="12.75">
      <c r="A25" s="13" t="s">
        <v>40</v>
      </c>
      <c r="B25" s="7" t="s">
        <v>41</v>
      </c>
      <c r="C25" s="39">
        <f>+C22+C23+C24</f>
        <v>114727</v>
      </c>
      <c r="D25" s="39">
        <f>+D22+D23+D24</f>
        <v>1147540</v>
      </c>
      <c r="E25" s="39">
        <f>+E22+E23+E24</f>
        <v>899953</v>
      </c>
      <c r="F25" s="39">
        <f>+F22+F23+F24</f>
        <v>504079</v>
      </c>
      <c r="G25" s="39">
        <f>+G22+G23+G24</f>
        <v>933175</v>
      </c>
      <c r="H25" s="14">
        <f t="shared" si="0"/>
        <v>3599474</v>
      </c>
    </row>
    <row r="26" spans="1:8" ht="12.75">
      <c r="A26" s="13" t="s">
        <v>42</v>
      </c>
      <c r="B26" s="7" t="s">
        <v>43</v>
      </c>
      <c r="C26" s="39">
        <v>1538272</v>
      </c>
      <c r="D26" s="42">
        <v>11271</v>
      </c>
      <c r="E26" s="42">
        <v>35330</v>
      </c>
      <c r="F26" s="42">
        <v>22862</v>
      </c>
      <c r="G26" s="36">
        <v>67535</v>
      </c>
      <c r="H26" s="14">
        <f t="shared" si="0"/>
        <v>1675270</v>
      </c>
    </row>
    <row r="27" spans="1:8" ht="12.75">
      <c r="A27" s="13" t="s">
        <v>44</v>
      </c>
      <c r="B27" s="7" t="s">
        <v>45</v>
      </c>
      <c r="C27" s="39">
        <v>9711953</v>
      </c>
      <c r="D27" s="42">
        <v>278317</v>
      </c>
      <c r="E27" s="42">
        <v>1462</v>
      </c>
      <c r="F27" s="42">
        <v>81942</v>
      </c>
      <c r="G27" s="36">
        <v>110214</v>
      </c>
      <c r="H27" s="14">
        <f t="shared" si="0"/>
        <v>10183888</v>
      </c>
    </row>
    <row r="28" spans="1:8" ht="15.75" customHeight="1">
      <c r="A28" s="13" t="s">
        <v>46</v>
      </c>
      <c r="B28" s="7" t="s">
        <v>47</v>
      </c>
      <c r="C28" s="39">
        <f>+(C9+C12+C16-(C21+C25+C26+C27))</f>
        <v>-1890999</v>
      </c>
      <c r="D28" s="39">
        <f>+(D9+D12+D16-(D21+D25+D26+D27))</f>
        <v>109891</v>
      </c>
      <c r="E28" s="39">
        <f>+(E9+E12+E16-(E21+E25+E26+E27))</f>
        <v>-174046</v>
      </c>
      <c r="F28" s="39">
        <f>+(F9+F12+F16-(F21+F25+F26+F27))</f>
        <v>-18826</v>
      </c>
      <c r="G28" s="39">
        <f>+(G9+G12+G16-(G21+G25+G26+G27))</f>
        <v>-50749</v>
      </c>
      <c r="H28" s="14">
        <f t="shared" si="0"/>
        <v>-2024729</v>
      </c>
    </row>
    <row r="29" spans="1:8" ht="12.75">
      <c r="A29" s="11" t="s">
        <v>48</v>
      </c>
      <c r="B29" s="4" t="s">
        <v>49</v>
      </c>
      <c r="C29" s="35">
        <v>394290</v>
      </c>
      <c r="D29" s="36"/>
      <c r="E29" s="36"/>
      <c r="F29" s="36"/>
      <c r="G29" s="36">
        <v>0</v>
      </c>
      <c r="H29" s="12">
        <f t="shared" si="0"/>
        <v>394290</v>
      </c>
    </row>
    <row r="30" spans="1:8" ht="12.75">
      <c r="A30" s="11" t="s">
        <v>50</v>
      </c>
      <c r="B30" s="4" t="s">
        <v>51</v>
      </c>
      <c r="C30" s="35">
        <v>38117</v>
      </c>
      <c r="D30" s="36">
        <v>7</v>
      </c>
      <c r="E30" s="36">
        <v>10</v>
      </c>
      <c r="F30" s="36">
        <v>2</v>
      </c>
      <c r="G30" s="36">
        <v>3</v>
      </c>
      <c r="H30" s="12">
        <f t="shared" si="0"/>
        <v>38139</v>
      </c>
    </row>
    <row r="31" spans="1:8" ht="12.75">
      <c r="A31" s="11" t="s">
        <v>52</v>
      </c>
      <c r="B31" s="4" t="s">
        <v>53</v>
      </c>
      <c r="C31" s="35">
        <v>109</v>
      </c>
      <c r="D31" s="36"/>
      <c r="E31" s="36"/>
      <c r="F31" s="36"/>
      <c r="G31" s="36">
        <v>0</v>
      </c>
      <c r="H31" s="12">
        <f t="shared" si="0"/>
        <v>109</v>
      </c>
    </row>
    <row r="32" spans="1:8" ht="12.75">
      <c r="A32" s="11" t="s">
        <v>54</v>
      </c>
      <c r="B32" s="4" t="s">
        <v>55</v>
      </c>
      <c r="C32" s="35">
        <v>109</v>
      </c>
      <c r="D32" s="36"/>
      <c r="E32" s="36"/>
      <c r="F32" s="36"/>
      <c r="G32" s="36">
        <v>0</v>
      </c>
      <c r="H32" s="12">
        <f t="shared" si="0"/>
        <v>109</v>
      </c>
    </row>
    <row r="33" spans="1:8" ht="12.75">
      <c r="A33" s="13" t="s">
        <v>56</v>
      </c>
      <c r="B33" s="7" t="s">
        <v>57</v>
      </c>
      <c r="C33" s="39">
        <f>+C29+C30+C31</f>
        <v>432516</v>
      </c>
      <c r="D33" s="39">
        <f>+D29+D30+D31</f>
        <v>7</v>
      </c>
      <c r="E33" s="39">
        <f>+E29+E30+E31</f>
        <v>10</v>
      </c>
      <c r="F33" s="39">
        <f>+F29+F30+F31</f>
        <v>2</v>
      </c>
      <c r="G33" s="39">
        <f>+G29+G30+G31</f>
        <v>3</v>
      </c>
      <c r="H33" s="14">
        <f t="shared" si="0"/>
        <v>432538</v>
      </c>
    </row>
    <row r="34" spans="1:8" ht="12.75">
      <c r="A34" s="11" t="s">
        <v>58</v>
      </c>
      <c r="B34" s="4" t="s">
        <v>59</v>
      </c>
      <c r="C34" s="35">
        <v>420</v>
      </c>
      <c r="D34" s="36">
        <v>0</v>
      </c>
      <c r="E34" s="36">
        <v>0</v>
      </c>
      <c r="F34" s="36">
        <v>0</v>
      </c>
      <c r="G34" s="36">
        <v>0</v>
      </c>
      <c r="H34" s="12">
        <f t="shared" si="0"/>
        <v>420</v>
      </c>
    </row>
    <row r="35" spans="1:8" ht="12.75">
      <c r="A35" s="11" t="s">
        <v>60</v>
      </c>
      <c r="B35" s="4" t="s">
        <v>61</v>
      </c>
      <c r="C35" s="35">
        <v>8419</v>
      </c>
      <c r="D35" s="36">
        <v>0</v>
      </c>
      <c r="E35" s="36">
        <v>0</v>
      </c>
      <c r="F35" s="36">
        <v>0</v>
      </c>
      <c r="G35" s="36">
        <v>0</v>
      </c>
      <c r="H35" s="12">
        <f t="shared" si="0"/>
        <v>8419</v>
      </c>
    </row>
    <row r="36" spans="1:8" ht="12.75">
      <c r="A36" s="11" t="s">
        <v>62</v>
      </c>
      <c r="B36" s="4" t="s">
        <v>63</v>
      </c>
      <c r="C36" s="35">
        <v>18</v>
      </c>
      <c r="D36" s="36">
        <v>5</v>
      </c>
      <c r="E36" s="36"/>
      <c r="F36" s="36">
        <v>0</v>
      </c>
      <c r="G36" s="36">
        <v>0</v>
      </c>
      <c r="H36" s="12">
        <f t="shared" si="0"/>
        <v>23</v>
      </c>
    </row>
    <row r="37" spans="1:8" ht="12.75">
      <c r="A37" s="11" t="s">
        <v>64</v>
      </c>
      <c r="B37" s="4" t="s">
        <v>65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12">
        <f t="shared" si="0"/>
        <v>0</v>
      </c>
    </row>
    <row r="38" spans="1:8" ht="12.75">
      <c r="A38" s="13" t="s">
        <v>66</v>
      </c>
      <c r="B38" s="7" t="s">
        <v>67</v>
      </c>
      <c r="C38" s="39">
        <f>+C34+C35+C36</f>
        <v>8857</v>
      </c>
      <c r="D38" s="39">
        <f>+D34+D35+D36</f>
        <v>5</v>
      </c>
      <c r="E38" s="39">
        <f>+E34+E35+E36</f>
        <v>0</v>
      </c>
      <c r="F38" s="39">
        <f>+F34+F35+F36</f>
        <v>0</v>
      </c>
      <c r="G38" s="36">
        <v>0</v>
      </c>
      <c r="H38" s="14">
        <f t="shared" si="0"/>
        <v>8862</v>
      </c>
    </row>
    <row r="39" spans="1:8" ht="12.75">
      <c r="A39" s="13" t="s">
        <v>68</v>
      </c>
      <c r="B39" s="7" t="s">
        <v>69</v>
      </c>
      <c r="C39" s="39">
        <f>+C33-C38</f>
        <v>423659</v>
      </c>
      <c r="D39" s="39">
        <f>+D33-D38</f>
        <v>2</v>
      </c>
      <c r="E39" s="39">
        <f>+E33-E38</f>
        <v>10</v>
      </c>
      <c r="F39" s="39">
        <f>+F33-F38</f>
        <v>2</v>
      </c>
      <c r="G39" s="39">
        <f>+G33-G38</f>
        <v>3</v>
      </c>
      <c r="H39" s="14">
        <f t="shared" si="0"/>
        <v>423676</v>
      </c>
    </row>
    <row r="40" spans="1:8" ht="12.75">
      <c r="A40" s="13" t="s">
        <v>70</v>
      </c>
      <c r="B40" s="7" t="s">
        <v>71</v>
      </c>
      <c r="C40" s="39">
        <f>+C28+C39</f>
        <v>-1467340</v>
      </c>
      <c r="D40" s="39">
        <f>+D28+D39</f>
        <v>109893</v>
      </c>
      <c r="E40" s="39">
        <f>+E28+E39</f>
        <v>-174036</v>
      </c>
      <c r="F40" s="39">
        <f>+F28+F39</f>
        <v>-18824</v>
      </c>
      <c r="G40" s="39">
        <f>+G28+G39</f>
        <v>-50746</v>
      </c>
      <c r="H40" s="14">
        <f t="shared" si="0"/>
        <v>-1601053</v>
      </c>
    </row>
    <row r="41" spans="1:8" ht="12.75">
      <c r="A41" s="11" t="s">
        <v>72</v>
      </c>
      <c r="B41" s="4" t="s">
        <v>73</v>
      </c>
      <c r="C41" s="35">
        <v>70678</v>
      </c>
      <c r="D41" s="36"/>
      <c r="E41" s="36"/>
      <c r="F41" s="36"/>
      <c r="G41" s="36">
        <v>0</v>
      </c>
      <c r="H41" s="12">
        <f t="shared" si="0"/>
        <v>70678</v>
      </c>
    </row>
    <row r="42" spans="1:8" ht="12.75">
      <c r="A42" s="11" t="s">
        <v>74</v>
      </c>
      <c r="B42" s="4" t="s">
        <v>75</v>
      </c>
      <c r="C42" s="35">
        <v>266264</v>
      </c>
      <c r="D42" s="36">
        <v>6475</v>
      </c>
      <c r="E42" s="36">
        <v>10028</v>
      </c>
      <c r="F42" s="36">
        <v>797</v>
      </c>
      <c r="G42" s="36">
        <v>86</v>
      </c>
      <c r="H42" s="12">
        <f t="shared" si="0"/>
        <v>283650</v>
      </c>
    </row>
    <row r="43" spans="1:8" ht="12.75">
      <c r="A43" s="13" t="s">
        <v>76</v>
      </c>
      <c r="B43" s="7" t="s">
        <v>77</v>
      </c>
      <c r="C43" s="39">
        <f>+C41+C42</f>
        <v>336942</v>
      </c>
      <c r="D43" s="39">
        <f>+D41+D42</f>
        <v>6475</v>
      </c>
      <c r="E43" s="39">
        <f>+E41+E42</f>
        <v>10028</v>
      </c>
      <c r="F43" s="39">
        <f>+F41+F42</f>
        <v>797</v>
      </c>
      <c r="G43" s="39">
        <f>+G41+G42</f>
        <v>86</v>
      </c>
      <c r="H43" s="14">
        <f t="shared" si="0"/>
        <v>354328</v>
      </c>
    </row>
    <row r="44" spans="1:8" ht="12.75">
      <c r="A44" s="13" t="s">
        <v>78</v>
      </c>
      <c r="B44" s="7" t="s">
        <v>79</v>
      </c>
      <c r="C44" s="39">
        <v>289775</v>
      </c>
      <c r="D44" s="36"/>
      <c r="E44" s="36">
        <v>0</v>
      </c>
      <c r="F44" s="36"/>
      <c r="G44" s="36">
        <v>0</v>
      </c>
      <c r="H44" s="12">
        <f t="shared" si="0"/>
        <v>289775</v>
      </c>
    </row>
    <row r="45" spans="1:8" ht="12.75">
      <c r="A45" s="13" t="s">
        <v>80</v>
      </c>
      <c r="B45" s="7" t="s">
        <v>81</v>
      </c>
      <c r="C45" s="39">
        <f>+C43-C44</f>
        <v>47167</v>
      </c>
      <c r="D45" s="39">
        <f>+D43-D44</f>
        <v>6475</v>
      </c>
      <c r="E45" s="39">
        <f>+E43-E44</f>
        <v>10028</v>
      </c>
      <c r="F45" s="39">
        <f>+F43-F44</f>
        <v>797</v>
      </c>
      <c r="G45" s="39">
        <f>+G43-G44</f>
        <v>86</v>
      </c>
      <c r="H45" s="14">
        <f t="shared" si="0"/>
        <v>64553</v>
      </c>
    </row>
    <row r="46" spans="1:8" ht="13.5" thickBot="1">
      <c r="A46" s="15" t="s">
        <v>82</v>
      </c>
      <c r="B46" s="16" t="s">
        <v>83</v>
      </c>
      <c r="C46" s="44">
        <f>+C40+C45</f>
        <v>-1420173</v>
      </c>
      <c r="D46" s="44">
        <f>+D40+D45</f>
        <v>116368</v>
      </c>
      <c r="E46" s="44">
        <f>+E40+E45</f>
        <v>-164008</v>
      </c>
      <c r="F46" s="44">
        <f>+F40+F45</f>
        <v>-18027</v>
      </c>
      <c r="G46" s="44">
        <f>+G40+G45</f>
        <v>-50660</v>
      </c>
      <c r="H46" s="18">
        <f t="shared" si="0"/>
        <v>-1536500</v>
      </c>
    </row>
    <row r="47" spans="4:8" ht="12.75">
      <c r="D47" s="2"/>
      <c r="E47" s="2"/>
      <c r="F47" s="2"/>
      <c r="G47" s="2"/>
      <c r="H47" s="2"/>
    </row>
    <row r="49" spans="5:8" ht="12.75">
      <c r="E49" s="2"/>
      <c r="H49" s="2"/>
    </row>
    <row r="50" ht="12.75">
      <c r="H50" s="2"/>
    </row>
  </sheetData>
  <sheetProtection/>
  <mergeCells count="2">
    <mergeCell ref="G1:H1"/>
    <mergeCell ref="A2:H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00390625" style="1" bestFit="1" customWidth="1"/>
    <col min="2" max="2" width="73.421875" style="1" customWidth="1"/>
    <col min="3" max="3" width="14.00390625" style="29" customWidth="1"/>
    <col min="4" max="4" width="15.00390625" style="29" customWidth="1"/>
    <col min="5" max="5" width="12.7109375" style="29" customWidth="1"/>
    <col min="6" max="6" width="15.28125" style="29" customWidth="1"/>
    <col min="7" max="8" width="13.00390625" style="29" customWidth="1"/>
    <col min="9" max="9" width="14.7109375" style="29" bestFit="1" customWidth="1"/>
    <col min="10" max="16384" width="9.140625" style="1" customWidth="1"/>
  </cols>
  <sheetData>
    <row r="1" spans="7:9" ht="12.75">
      <c r="G1" s="49" t="s">
        <v>90</v>
      </c>
      <c r="H1" s="49"/>
      <c r="I1" s="49"/>
    </row>
    <row r="2" spans="1:9" ht="15.75" customHeight="1">
      <c r="A2" s="48" t="s">
        <v>91</v>
      </c>
      <c r="B2" s="48"/>
      <c r="C2" s="48"/>
      <c r="D2" s="48"/>
      <c r="E2" s="48"/>
      <c r="F2" s="48"/>
      <c r="G2" s="48"/>
      <c r="H2" s="48"/>
      <c r="I2" s="48"/>
    </row>
    <row r="3" spans="1:9" ht="12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s="27" customFormat="1" ht="15.75" customHeight="1" thickBot="1">
      <c r="A4" s="26"/>
      <c r="B4" s="26"/>
      <c r="C4" s="26"/>
      <c r="D4" s="26"/>
      <c r="E4" s="26"/>
      <c r="F4" s="26"/>
      <c r="G4" s="26"/>
      <c r="H4" s="26"/>
      <c r="I4" s="28" t="s">
        <v>92</v>
      </c>
    </row>
    <row r="5" spans="1:9" s="3" customFormat="1" ht="42" customHeight="1" thickBot="1">
      <c r="A5" s="23" t="s">
        <v>0</v>
      </c>
      <c r="B5" s="23" t="s">
        <v>1</v>
      </c>
      <c r="C5" s="23" t="s">
        <v>93</v>
      </c>
      <c r="D5" s="30" t="s">
        <v>94</v>
      </c>
      <c r="E5" s="30" t="s">
        <v>95</v>
      </c>
      <c r="F5" s="30" t="s">
        <v>96</v>
      </c>
      <c r="G5" s="30" t="s">
        <v>97</v>
      </c>
      <c r="H5" s="30" t="s">
        <v>98</v>
      </c>
      <c r="I5" s="30" t="s">
        <v>89</v>
      </c>
    </row>
    <row r="6" spans="1:9" ht="12.75">
      <c r="A6" s="25" t="s">
        <v>2</v>
      </c>
      <c r="B6" s="19" t="s">
        <v>3</v>
      </c>
      <c r="C6" s="31"/>
      <c r="D6" s="32"/>
      <c r="E6" s="32"/>
      <c r="F6" s="32"/>
      <c r="G6" s="32"/>
      <c r="H6" s="33"/>
      <c r="I6" s="34">
        <f>SUM(C6:G6)</f>
        <v>0</v>
      </c>
    </row>
    <row r="7" spans="1:9" ht="12.75">
      <c r="A7" s="11" t="s">
        <v>4</v>
      </c>
      <c r="B7" s="4" t="s">
        <v>5</v>
      </c>
      <c r="C7" s="35">
        <v>3261</v>
      </c>
      <c r="D7" s="36">
        <v>3760</v>
      </c>
      <c r="E7" s="36">
        <v>17179</v>
      </c>
      <c r="F7" s="36">
        <v>4320</v>
      </c>
      <c r="G7" s="36">
        <v>52140</v>
      </c>
      <c r="H7" s="37">
        <v>5581</v>
      </c>
      <c r="I7" s="38">
        <f>SUM(C7:H7)</f>
        <v>86241</v>
      </c>
    </row>
    <row r="8" spans="1:9" ht="12.75">
      <c r="A8" s="11" t="s">
        <v>6</v>
      </c>
      <c r="B8" s="4" t="s">
        <v>7</v>
      </c>
      <c r="C8" s="35"/>
      <c r="D8" s="36"/>
      <c r="E8" s="36"/>
      <c r="F8" s="36"/>
      <c r="G8" s="36"/>
      <c r="H8" s="37"/>
      <c r="I8" s="38">
        <f aca="true" t="shared" si="0" ref="I8:I46">SUM(C8:H8)</f>
        <v>0</v>
      </c>
    </row>
    <row r="9" spans="1:9" ht="12.75">
      <c r="A9" s="13" t="s">
        <v>8</v>
      </c>
      <c r="B9" s="7" t="s">
        <v>9</v>
      </c>
      <c r="C9" s="39">
        <f>+C6+C7+C8</f>
        <v>3261</v>
      </c>
      <c r="D9" s="39">
        <f>+D6+D7+D8</f>
        <v>3760</v>
      </c>
      <c r="E9" s="39">
        <f>+E6+E7+E8</f>
        <v>17179</v>
      </c>
      <c r="F9" s="39">
        <f>+F6+F7+F8</f>
        <v>4320</v>
      </c>
      <c r="G9" s="39">
        <f>+G6+G7+G8</f>
        <v>52140</v>
      </c>
      <c r="H9" s="39">
        <f>+H6+H7+H8</f>
        <v>5581</v>
      </c>
      <c r="I9" s="38">
        <f t="shared" si="0"/>
        <v>86241</v>
      </c>
    </row>
    <row r="10" spans="1:9" ht="12.75">
      <c r="A10" s="11" t="s">
        <v>10</v>
      </c>
      <c r="B10" s="4" t="s">
        <v>11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7"/>
      <c r="I10" s="38">
        <f t="shared" si="0"/>
        <v>0</v>
      </c>
    </row>
    <row r="11" spans="1:9" ht="12.75">
      <c r="A11" s="11" t="s">
        <v>12</v>
      </c>
      <c r="B11" s="4" t="s">
        <v>13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7"/>
      <c r="I11" s="38">
        <f t="shared" si="0"/>
        <v>0</v>
      </c>
    </row>
    <row r="12" spans="1:9" ht="12.75">
      <c r="A12" s="13" t="s">
        <v>14</v>
      </c>
      <c r="B12" s="7" t="s">
        <v>15</v>
      </c>
      <c r="C12" s="39">
        <f>+C10+C11</f>
        <v>0</v>
      </c>
      <c r="D12" s="39">
        <f>+D10+D11</f>
        <v>0</v>
      </c>
      <c r="E12" s="39">
        <f>+E10+E11</f>
        <v>0</v>
      </c>
      <c r="F12" s="39">
        <f>+F10+F11</f>
        <v>0</v>
      </c>
      <c r="G12" s="39">
        <f>+G10+G11</f>
        <v>0</v>
      </c>
      <c r="H12" s="40"/>
      <c r="I12" s="38">
        <f t="shared" si="0"/>
        <v>0</v>
      </c>
    </row>
    <row r="13" spans="1:9" ht="12.75">
      <c r="A13" s="11" t="s">
        <v>16</v>
      </c>
      <c r="B13" s="4" t="s">
        <v>17</v>
      </c>
      <c r="C13" s="35">
        <v>126654</v>
      </c>
      <c r="D13" s="36">
        <v>81111</v>
      </c>
      <c r="E13" s="36">
        <v>142328</v>
      </c>
      <c r="F13" s="36">
        <v>137316</v>
      </c>
      <c r="G13" s="36">
        <v>573701</v>
      </c>
      <c r="H13" s="37">
        <v>157888</v>
      </c>
      <c r="I13" s="38">
        <f t="shared" si="0"/>
        <v>1218998</v>
      </c>
    </row>
    <row r="14" spans="1:9" ht="12.75">
      <c r="A14" s="11" t="s">
        <v>18</v>
      </c>
      <c r="B14" s="4" t="s">
        <v>19</v>
      </c>
      <c r="C14" s="35"/>
      <c r="D14" s="36"/>
      <c r="E14" s="41"/>
      <c r="F14" s="36"/>
      <c r="G14" s="36">
        <v>31513</v>
      </c>
      <c r="H14" s="37">
        <v>359</v>
      </c>
      <c r="I14" s="38">
        <f t="shared" si="0"/>
        <v>31872</v>
      </c>
    </row>
    <row r="15" spans="1:9" ht="12.75">
      <c r="A15" s="11" t="s">
        <v>20</v>
      </c>
      <c r="B15" s="4" t="s">
        <v>21</v>
      </c>
      <c r="C15" s="35">
        <v>0</v>
      </c>
      <c r="D15" s="36"/>
      <c r="E15" s="36">
        <v>12</v>
      </c>
      <c r="F15" s="36"/>
      <c r="G15" s="36">
        <v>1097</v>
      </c>
      <c r="H15" s="37">
        <v>147</v>
      </c>
      <c r="I15" s="38">
        <f t="shared" si="0"/>
        <v>1256</v>
      </c>
    </row>
    <row r="16" spans="1:9" ht="12.75">
      <c r="A16" s="13" t="s">
        <v>22</v>
      </c>
      <c r="B16" s="7" t="s">
        <v>23</v>
      </c>
      <c r="C16" s="39">
        <f>+C13+C14+C15</f>
        <v>126654</v>
      </c>
      <c r="D16" s="39">
        <f>+D13+D14+D15</f>
        <v>81111</v>
      </c>
      <c r="E16" s="39">
        <f>+E13+E14+E15</f>
        <v>142340</v>
      </c>
      <c r="F16" s="39">
        <f>+F13+F14+F15</f>
        <v>137316</v>
      </c>
      <c r="G16" s="39">
        <f>+G13+G14+G15</f>
        <v>606311</v>
      </c>
      <c r="H16" s="39">
        <f>+H13+H14+H15</f>
        <v>158394</v>
      </c>
      <c r="I16" s="38">
        <f t="shared" si="0"/>
        <v>1252126</v>
      </c>
    </row>
    <row r="17" spans="1:9" ht="12.75">
      <c r="A17" s="11" t="s">
        <v>24</v>
      </c>
      <c r="B17" s="4" t="s">
        <v>25</v>
      </c>
      <c r="C17" s="35">
        <v>2761</v>
      </c>
      <c r="D17" s="36">
        <v>1583</v>
      </c>
      <c r="E17" s="36">
        <v>2126</v>
      </c>
      <c r="F17" s="36">
        <v>2709</v>
      </c>
      <c r="G17" s="36">
        <v>14125</v>
      </c>
      <c r="H17" s="37">
        <v>7060</v>
      </c>
      <c r="I17" s="38">
        <f t="shared" si="0"/>
        <v>30364</v>
      </c>
    </row>
    <row r="18" spans="1:9" ht="12.75">
      <c r="A18" s="11" t="s">
        <v>26</v>
      </c>
      <c r="B18" s="4" t="s">
        <v>27</v>
      </c>
      <c r="C18" s="35">
        <v>11096</v>
      </c>
      <c r="D18" s="36">
        <v>12796</v>
      </c>
      <c r="E18" s="36">
        <v>19989</v>
      </c>
      <c r="F18" s="36">
        <v>16098</v>
      </c>
      <c r="G18" s="36">
        <v>152924</v>
      </c>
      <c r="H18" s="37">
        <v>20646</v>
      </c>
      <c r="I18" s="38">
        <f t="shared" si="0"/>
        <v>233549</v>
      </c>
    </row>
    <row r="19" spans="1:9" ht="12.75">
      <c r="A19" s="11" t="s">
        <v>28</v>
      </c>
      <c r="B19" s="4" t="s">
        <v>29</v>
      </c>
      <c r="C19" s="35"/>
      <c r="D19" s="36"/>
      <c r="E19" s="36"/>
      <c r="F19" s="36"/>
      <c r="G19" s="36"/>
      <c r="H19" s="37"/>
      <c r="I19" s="38">
        <f t="shared" si="0"/>
        <v>0</v>
      </c>
    </row>
    <row r="20" spans="1:9" ht="12.75">
      <c r="A20" s="11" t="s">
        <v>30</v>
      </c>
      <c r="B20" s="4" t="s">
        <v>31</v>
      </c>
      <c r="C20" s="35"/>
      <c r="D20" s="36"/>
      <c r="E20" s="36">
        <v>14247</v>
      </c>
      <c r="F20" s="36"/>
      <c r="G20" s="36">
        <v>32</v>
      </c>
      <c r="H20" s="37"/>
      <c r="I20" s="38">
        <f t="shared" si="0"/>
        <v>14279</v>
      </c>
    </row>
    <row r="21" spans="1:9" ht="12.75">
      <c r="A21" s="13" t="s">
        <v>32</v>
      </c>
      <c r="B21" s="7" t="s">
        <v>33</v>
      </c>
      <c r="C21" s="39">
        <f>+C17+C18+C19+C20</f>
        <v>13857</v>
      </c>
      <c r="D21" s="39">
        <f>+D17+D18+D19+D20</f>
        <v>14379</v>
      </c>
      <c r="E21" s="39">
        <f>+E17+E18+E19+E20</f>
        <v>36362</v>
      </c>
      <c r="F21" s="39">
        <f>+F17+F18+F19+F20</f>
        <v>18807</v>
      </c>
      <c r="G21" s="39">
        <f>+G17+G18+G19+G20</f>
        <v>167081</v>
      </c>
      <c r="H21" s="39">
        <f>+H17+H18+H19+H20</f>
        <v>27706</v>
      </c>
      <c r="I21" s="38">
        <f t="shared" si="0"/>
        <v>278192</v>
      </c>
    </row>
    <row r="22" spans="1:9" ht="12.75">
      <c r="A22" s="11" t="s">
        <v>34</v>
      </c>
      <c r="B22" s="4" t="s">
        <v>35</v>
      </c>
      <c r="C22" s="35">
        <v>63355</v>
      </c>
      <c r="D22" s="36">
        <v>45730</v>
      </c>
      <c r="E22" s="36">
        <v>75088</v>
      </c>
      <c r="F22" s="36">
        <v>75024</v>
      </c>
      <c r="G22" s="36">
        <v>276130</v>
      </c>
      <c r="H22" s="37">
        <v>83354</v>
      </c>
      <c r="I22" s="38">
        <f t="shared" si="0"/>
        <v>618681</v>
      </c>
    </row>
    <row r="23" spans="1:9" ht="12.75">
      <c r="A23" s="11" t="s">
        <v>36</v>
      </c>
      <c r="B23" s="4" t="s">
        <v>37</v>
      </c>
      <c r="C23" s="35">
        <v>11298</v>
      </c>
      <c r="D23" s="36">
        <v>6013</v>
      </c>
      <c r="E23" s="36">
        <v>9635</v>
      </c>
      <c r="F23" s="36">
        <v>13929</v>
      </c>
      <c r="G23" s="36">
        <v>50600</v>
      </c>
      <c r="H23" s="37">
        <v>10322</v>
      </c>
      <c r="I23" s="38">
        <f t="shared" si="0"/>
        <v>101797</v>
      </c>
    </row>
    <row r="24" spans="1:9" ht="12.75">
      <c r="A24" s="11" t="s">
        <v>38</v>
      </c>
      <c r="B24" s="4" t="s">
        <v>39</v>
      </c>
      <c r="C24" s="35">
        <v>20531</v>
      </c>
      <c r="D24" s="36">
        <v>14393</v>
      </c>
      <c r="E24" s="36">
        <v>25651</v>
      </c>
      <c r="F24" s="36">
        <v>26277</v>
      </c>
      <c r="G24" s="36">
        <v>97054</v>
      </c>
      <c r="H24" s="37">
        <v>28791</v>
      </c>
      <c r="I24" s="38">
        <f t="shared" si="0"/>
        <v>212697</v>
      </c>
    </row>
    <row r="25" spans="1:9" ht="12.75">
      <c r="A25" s="13" t="s">
        <v>40</v>
      </c>
      <c r="B25" s="7" t="s">
        <v>41</v>
      </c>
      <c r="C25" s="39">
        <f>+C22+C23+C24</f>
        <v>95184</v>
      </c>
      <c r="D25" s="39">
        <f>+D22+D23+D24</f>
        <v>66136</v>
      </c>
      <c r="E25" s="39">
        <f>+E22+E23+E24</f>
        <v>110374</v>
      </c>
      <c r="F25" s="39">
        <f>+F22+F23+F24</f>
        <v>115230</v>
      </c>
      <c r="G25" s="39">
        <f>+G22+G23+G24</f>
        <v>423784</v>
      </c>
      <c r="H25" s="39">
        <f>+H22+H23+H24</f>
        <v>122467</v>
      </c>
      <c r="I25" s="38">
        <f t="shared" si="0"/>
        <v>933175</v>
      </c>
    </row>
    <row r="26" spans="1:9" ht="12.75">
      <c r="A26" s="13" t="s">
        <v>42</v>
      </c>
      <c r="B26" s="7" t="s">
        <v>43</v>
      </c>
      <c r="C26" s="39">
        <v>17332</v>
      </c>
      <c r="D26" s="42">
        <v>5449</v>
      </c>
      <c r="E26" s="42">
        <v>11179</v>
      </c>
      <c r="F26" s="42">
        <v>8076</v>
      </c>
      <c r="G26" s="42">
        <v>15803</v>
      </c>
      <c r="H26" s="43">
        <v>9696</v>
      </c>
      <c r="I26" s="38">
        <f t="shared" si="0"/>
        <v>67535</v>
      </c>
    </row>
    <row r="27" spans="1:9" ht="12.75">
      <c r="A27" s="13" t="s">
        <v>44</v>
      </c>
      <c r="B27" s="7" t="s">
        <v>45</v>
      </c>
      <c r="C27" s="39">
        <v>21423</v>
      </c>
      <c r="D27" s="42">
        <v>4858</v>
      </c>
      <c r="E27" s="42">
        <v>12551</v>
      </c>
      <c r="F27" s="42">
        <v>8349</v>
      </c>
      <c r="G27" s="42">
        <v>53276</v>
      </c>
      <c r="H27" s="43">
        <v>9757</v>
      </c>
      <c r="I27" s="38">
        <f t="shared" si="0"/>
        <v>110214</v>
      </c>
    </row>
    <row r="28" spans="1:9" ht="15.75" customHeight="1">
      <c r="A28" s="13" t="s">
        <v>46</v>
      </c>
      <c r="B28" s="7" t="s">
        <v>47</v>
      </c>
      <c r="C28" s="39">
        <f>+(C9+C12+C16-(C21+C25+C26+C27))</f>
        <v>-17881</v>
      </c>
      <c r="D28" s="39">
        <f>+(D9+D12+D16-(D21+D25+D26+D27))</f>
        <v>-5951</v>
      </c>
      <c r="E28" s="39">
        <f>+(E9+E12+E16-(E21+E25+E26+E27))</f>
        <v>-10947</v>
      </c>
      <c r="F28" s="39">
        <f>+(F9+F12+F16-(F21+F25+F26+F27))</f>
        <v>-8826</v>
      </c>
      <c r="G28" s="39">
        <f>+(G9+G12+G16-(G21+G25+G26+G27))</f>
        <v>-1493</v>
      </c>
      <c r="H28" s="39">
        <f>+(H9+H12+H16-(H21+H25+H26+H27))</f>
        <v>-5651</v>
      </c>
      <c r="I28" s="38">
        <f t="shared" si="0"/>
        <v>-50749</v>
      </c>
    </row>
    <row r="29" spans="1:9" ht="12.75">
      <c r="A29" s="11" t="s">
        <v>48</v>
      </c>
      <c r="B29" s="4" t="s">
        <v>49</v>
      </c>
      <c r="C29" s="35"/>
      <c r="D29" s="36"/>
      <c r="E29" s="36"/>
      <c r="F29" s="36">
        <v>0</v>
      </c>
      <c r="G29" s="36">
        <v>0</v>
      </c>
      <c r="H29" s="37"/>
      <c r="I29" s="38">
        <f t="shared" si="0"/>
        <v>0</v>
      </c>
    </row>
    <row r="30" spans="1:9" ht="12.75">
      <c r="A30" s="11" t="s">
        <v>50</v>
      </c>
      <c r="B30" s="4" t="s">
        <v>51</v>
      </c>
      <c r="C30" s="35"/>
      <c r="D30" s="36"/>
      <c r="E30" s="36"/>
      <c r="F30" s="36"/>
      <c r="G30" s="36">
        <v>2</v>
      </c>
      <c r="H30" s="37">
        <v>1</v>
      </c>
      <c r="I30" s="38">
        <f t="shared" si="0"/>
        <v>3</v>
      </c>
    </row>
    <row r="31" spans="1:9" ht="12.75">
      <c r="A31" s="11" t="s">
        <v>52</v>
      </c>
      <c r="B31" s="4" t="s">
        <v>53</v>
      </c>
      <c r="C31" s="35"/>
      <c r="D31" s="36"/>
      <c r="E31" s="36"/>
      <c r="F31" s="36">
        <v>0</v>
      </c>
      <c r="G31" s="36">
        <v>0</v>
      </c>
      <c r="H31" s="37"/>
      <c r="I31" s="38">
        <f t="shared" si="0"/>
        <v>0</v>
      </c>
    </row>
    <row r="32" spans="1:9" ht="12.75">
      <c r="A32" s="11" t="s">
        <v>54</v>
      </c>
      <c r="B32" s="4" t="s">
        <v>55</v>
      </c>
      <c r="C32" s="35"/>
      <c r="D32" s="36"/>
      <c r="E32" s="36"/>
      <c r="F32" s="36">
        <v>0</v>
      </c>
      <c r="G32" s="36">
        <v>0</v>
      </c>
      <c r="H32" s="37"/>
      <c r="I32" s="38">
        <f t="shared" si="0"/>
        <v>0</v>
      </c>
    </row>
    <row r="33" spans="1:9" ht="12.75">
      <c r="A33" s="13" t="s">
        <v>56</v>
      </c>
      <c r="B33" s="7" t="s">
        <v>57</v>
      </c>
      <c r="C33" s="39">
        <f>+C29+C30+C31</f>
        <v>0</v>
      </c>
      <c r="D33" s="39">
        <f>+D29+D30+D31</f>
        <v>0</v>
      </c>
      <c r="E33" s="39">
        <f>+E29+E30+E31</f>
        <v>0</v>
      </c>
      <c r="F33" s="39">
        <f>+F29+F30+F31</f>
        <v>0</v>
      </c>
      <c r="G33" s="39">
        <f>+G29+G30+G31</f>
        <v>2</v>
      </c>
      <c r="H33" s="39">
        <f>+H29+H30+H31</f>
        <v>1</v>
      </c>
      <c r="I33" s="38">
        <f t="shared" si="0"/>
        <v>3</v>
      </c>
    </row>
    <row r="34" spans="1:9" ht="12.75">
      <c r="A34" s="11" t="s">
        <v>58</v>
      </c>
      <c r="B34" s="4" t="s">
        <v>59</v>
      </c>
      <c r="C34" s="35">
        <v>0</v>
      </c>
      <c r="D34" s="36">
        <v>0</v>
      </c>
      <c r="E34" s="36">
        <v>0</v>
      </c>
      <c r="F34" s="36">
        <v>0</v>
      </c>
      <c r="G34" s="36">
        <v>0</v>
      </c>
      <c r="H34" s="37"/>
      <c r="I34" s="38">
        <f t="shared" si="0"/>
        <v>0</v>
      </c>
    </row>
    <row r="35" spans="1:9" ht="12.75">
      <c r="A35" s="11" t="s">
        <v>60</v>
      </c>
      <c r="B35" s="4" t="s">
        <v>61</v>
      </c>
      <c r="C35" s="35"/>
      <c r="D35" s="36"/>
      <c r="E35" s="36"/>
      <c r="F35" s="36">
        <v>0</v>
      </c>
      <c r="G35" s="36">
        <v>0</v>
      </c>
      <c r="H35" s="37"/>
      <c r="I35" s="38">
        <f t="shared" si="0"/>
        <v>0</v>
      </c>
    </row>
    <row r="36" spans="1:9" ht="12.75">
      <c r="A36" s="11" t="s">
        <v>62</v>
      </c>
      <c r="B36" s="4" t="s">
        <v>63</v>
      </c>
      <c r="C36" s="35"/>
      <c r="D36" s="36"/>
      <c r="E36" s="36"/>
      <c r="F36" s="36">
        <v>0</v>
      </c>
      <c r="G36" s="36">
        <v>0</v>
      </c>
      <c r="H36" s="37"/>
      <c r="I36" s="38">
        <f t="shared" si="0"/>
        <v>0</v>
      </c>
    </row>
    <row r="37" spans="1:9" ht="12.75">
      <c r="A37" s="11" t="s">
        <v>64</v>
      </c>
      <c r="B37" s="4" t="s">
        <v>65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7"/>
      <c r="I37" s="38">
        <f t="shared" si="0"/>
        <v>0</v>
      </c>
    </row>
    <row r="38" spans="1:9" ht="12.75">
      <c r="A38" s="13" t="s">
        <v>66</v>
      </c>
      <c r="B38" s="7" t="s">
        <v>67</v>
      </c>
      <c r="C38" s="39">
        <f>+C34+C35+C36</f>
        <v>0</v>
      </c>
      <c r="D38" s="39">
        <f>+D34+D35+D36</f>
        <v>0</v>
      </c>
      <c r="E38" s="39">
        <f>+E34+E35+E36</f>
        <v>0</v>
      </c>
      <c r="F38" s="39">
        <f>+F34+F35+F36</f>
        <v>0</v>
      </c>
      <c r="G38" s="39">
        <f>+G34+G35+G36</f>
        <v>0</v>
      </c>
      <c r="H38" s="40"/>
      <c r="I38" s="38">
        <f t="shared" si="0"/>
        <v>0</v>
      </c>
    </row>
    <row r="39" spans="1:9" ht="12.75">
      <c r="A39" s="13" t="s">
        <v>68</v>
      </c>
      <c r="B39" s="7" t="s">
        <v>69</v>
      </c>
      <c r="C39" s="39">
        <f>+C33-C38</f>
        <v>0</v>
      </c>
      <c r="D39" s="39">
        <f>+D33-D38</f>
        <v>0</v>
      </c>
      <c r="E39" s="39">
        <f>+E33-E38</f>
        <v>0</v>
      </c>
      <c r="F39" s="39">
        <f>+F33-F38</f>
        <v>0</v>
      </c>
      <c r="G39" s="39">
        <f>+G33-G38</f>
        <v>2</v>
      </c>
      <c r="H39" s="39">
        <f>+H33-H38</f>
        <v>1</v>
      </c>
      <c r="I39" s="38">
        <f t="shared" si="0"/>
        <v>3</v>
      </c>
    </row>
    <row r="40" spans="1:9" ht="12.75">
      <c r="A40" s="13" t="s">
        <v>70</v>
      </c>
      <c r="B40" s="7" t="s">
        <v>71</v>
      </c>
      <c r="C40" s="39">
        <f>+C28+C39</f>
        <v>-17881</v>
      </c>
      <c r="D40" s="39">
        <f>+D28+D39</f>
        <v>-5951</v>
      </c>
      <c r="E40" s="39">
        <f>+E28+E39</f>
        <v>-10947</v>
      </c>
      <c r="F40" s="39">
        <f>+F28+F39</f>
        <v>-8826</v>
      </c>
      <c r="G40" s="39">
        <f>+G28+G39</f>
        <v>-1491</v>
      </c>
      <c r="H40" s="39">
        <f>+H28+H39</f>
        <v>-5650</v>
      </c>
      <c r="I40" s="38">
        <f t="shared" si="0"/>
        <v>-50746</v>
      </c>
    </row>
    <row r="41" spans="1:9" ht="12.75">
      <c r="A41" s="11" t="s">
        <v>72</v>
      </c>
      <c r="B41" s="4" t="s">
        <v>73</v>
      </c>
      <c r="C41" s="35"/>
      <c r="D41" s="36"/>
      <c r="E41" s="36"/>
      <c r="F41" s="36"/>
      <c r="G41" s="36">
        <v>0</v>
      </c>
      <c r="H41" s="37"/>
      <c r="I41" s="38">
        <f t="shared" si="0"/>
        <v>0</v>
      </c>
    </row>
    <row r="42" spans="1:9" ht="12.75">
      <c r="A42" s="11" t="s">
        <v>74</v>
      </c>
      <c r="B42" s="4" t="s">
        <v>75</v>
      </c>
      <c r="C42" s="35"/>
      <c r="D42" s="36">
        <v>86</v>
      </c>
      <c r="E42" s="36"/>
      <c r="F42" s="36"/>
      <c r="G42" s="36">
        <v>0</v>
      </c>
      <c r="H42" s="37"/>
      <c r="I42" s="38">
        <f t="shared" si="0"/>
        <v>86</v>
      </c>
    </row>
    <row r="43" spans="1:9" ht="12.75">
      <c r="A43" s="13" t="s">
        <v>76</v>
      </c>
      <c r="B43" s="7" t="s">
        <v>77</v>
      </c>
      <c r="C43" s="39">
        <f>+C41+C42</f>
        <v>0</v>
      </c>
      <c r="D43" s="39">
        <f>+D41+D42</f>
        <v>86</v>
      </c>
      <c r="E43" s="39">
        <f>+E41+E42</f>
        <v>0</v>
      </c>
      <c r="F43" s="39">
        <f>+F41+F42</f>
        <v>0</v>
      </c>
      <c r="G43" s="39">
        <f>+G41+G42</f>
        <v>0</v>
      </c>
      <c r="H43" s="40"/>
      <c r="I43" s="38">
        <f t="shared" si="0"/>
        <v>86</v>
      </c>
    </row>
    <row r="44" spans="1:9" ht="12.75">
      <c r="A44" s="13" t="s">
        <v>78</v>
      </c>
      <c r="B44" s="7" t="s">
        <v>79</v>
      </c>
      <c r="C44" s="39"/>
      <c r="D44" s="36"/>
      <c r="E44" s="36">
        <v>0</v>
      </c>
      <c r="F44" s="36"/>
      <c r="G44" s="36"/>
      <c r="H44" s="37"/>
      <c r="I44" s="38">
        <f t="shared" si="0"/>
        <v>0</v>
      </c>
    </row>
    <row r="45" spans="1:9" ht="12.75">
      <c r="A45" s="13" t="s">
        <v>80</v>
      </c>
      <c r="B45" s="7" t="s">
        <v>81</v>
      </c>
      <c r="C45" s="39">
        <f>+C43-C44</f>
        <v>0</v>
      </c>
      <c r="D45" s="39">
        <f>+D43-D44</f>
        <v>86</v>
      </c>
      <c r="E45" s="39">
        <f>+E43-E44</f>
        <v>0</v>
      </c>
      <c r="F45" s="39">
        <f>+F43-F44</f>
        <v>0</v>
      </c>
      <c r="G45" s="39">
        <f>+G43-G44</f>
        <v>0</v>
      </c>
      <c r="H45" s="39">
        <f>+H43-H44</f>
        <v>0</v>
      </c>
      <c r="I45" s="38">
        <f t="shared" si="0"/>
        <v>86</v>
      </c>
    </row>
    <row r="46" spans="1:9" ht="13.5" thickBot="1">
      <c r="A46" s="15" t="s">
        <v>82</v>
      </c>
      <c r="B46" s="16" t="s">
        <v>83</v>
      </c>
      <c r="C46" s="44">
        <f>+C40+C45</f>
        <v>-17881</v>
      </c>
      <c r="D46" s="44">
        <f>+D40+D45</f>
        <v>-5865</v>
      </c>
      <c r="E46" s="44">
        <f>+E40+E45</f>
        <v>-10947</v>
      </c>
      <c r="F46" s="44">
        <f>+F40+F45</f>
        <v>-8826</v>
      </c>
      <c r="G46" s="44">
        <f>+G40+G45</f>
        <v>-1491</v>
      </c>
      <c r="H46" s="44">
        <f>+H40+H45</f>
        <v>-5650</v>
      </c>
      <c r="I46" s="38">
        <f t="shared" si="0"/>
        <v>-50660</v>
      </c>
    </row>
    <row r="47" spans="4:9" ht="12.75">
      <c r="D47" s="45"/>
      <c r="E47" s="45"/>
      <c r="F47" s="45"/>
      <c r="G47" s="45"/>
      <c r="H47" s="45"/>
      <c r="I47" s="45"/>
    </row>
    <row r="49" spans="5:9" ht="12.75">
      <c r="E49" s="45"/>
      <c r="I49" s="45"/>
    </row>
    <row r="50" ht="12.75">
      <c r="I50" s="45"/>
    </row>
  </sheetData>
  <sheetProtection/>
  <mergeCells count="2">
    <mergeCell ref="G1:I1"/>
    <mergeCell ref="A2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3.00390625" style="1" bestFit="1" customWidth="1"/>
    <col min="2" max="2" width="73.421875" style="1" customWidth="1"/>
    <col min="3" max="3" width="14.00390625" style="1" customWidth="1"/>
    <col min="4" max="4" width="15.00390625" style="1" customWidth="1"/>
    <col min="5" max="5" width="9.140625" style="1" customWidth="1"/>
    <col min="6" max="6" width="20.28125" style="1" bestFit="1" customWidth="1"/>
    <col min="7" max="7" width="21.8515625" style="1" customWidth="1"/>
    <col min="8" max="8" width="14.7109375" style="1" bestFit="1" customWidth="1"/>
    <col min="9" max="16384" width="9.140625" style="1" customWidth="1"/>
  </cols>
  <sheetData>
    <row r="1" spans="7:8" ht="12.75">
      <c r="G1" s="47" t="s">
        <v>90</v>
      </c>
      <c r="H1" s="47"/>
    </row>
    <row r="2" spans="1:8" ht="15.75" customHeight="1">
      <c r="A2" s="48" t="s">
        <v>91</v>
      </c>
      <c r="B2" s="48"/>
      <c r="C2" s="48"/>
      <c r="D2" s="48"/>
      <c r="E2" s="48"/>
      <c r="F2" s="48"/>
      <c r="G2" s="48"/>
      <c r="H2" s="48"/>
    </row>
    <row r="3" spans="1:8" ht="12" customHeight="1">
      <c r="A3" s="48"/>
      <c r="B3" s="48"/>
      <c r="C3" s="48"/>
      <c r="D3" s="48"/>
      <c r="E3" s="48"/>
      <c r="F3" s="48"/>
      <c r="G3" s="48"/>
      <c r="H3" s="48"/>
    </row>
    <row r="4" spans="1:8" s="27" customFormat="1" ht="15.75" customHeight="1" thickBot="1">
      <c r="A4" s="26"/>
      <c r="B4" s="26"/>
      <c r="C4" s="26"/>
      <c r="D4" s="26"/>
      <c r="E4" s="26"/>
      <c r="F4" s="26"/>
      <c r="G4" s="26"/>
      <c r="H4" s="28" t="s">
        <v>92</v>
      </c>
    </row>
    <row r="5" spans="1:8" s="3" customFormat="1" ht="42" customHeight="1" thickBot="1">
      <c r="A5" s="23" t="s">
        <v>0</v>
      </c>
      <c r="B5" s="23" t="s">
        <v>1</v>
      </c>
      <c r="C5" s="23" t="s">
        <v>84</v>
      </c>
      <c r="D5" s="24" t="s">
        <v>85</v>
      </c>
      <c r="E5" s="24" t="s">
        <v>86</v>
      </c>
      <c r="F5" s="24" t="s">
        <v>87</v>
      </c>
      <c r="G5" s="24" t="s">
        <v>88</v>
      </c>
      <c r="H5" s="24" t="s">
        <v>89</v>
      </c>
    </row>
    <row r="6" spans="1:8" ht="12.75">
      <c r="A6" s="25" t="s">
        <v>2</v>
      </c>
      <c r="B6" s="19" t="s">
        <v>3</v>
      </c>
      <c r="C6" s="20">
        <v>5283836</v>
      </c>
      <c r="D6" s="21">
        <v>6971</v>
      </c>
      <c r="E6" s="21">
        <v>0</v>
      </c>
      <c r="F6" s="21">
        <v>0</v>
      </c>
      <c r="G6" s="21">
        <v>0</v>
      </c>
      <c r="H6" s="22">
        <f>SUM(C6:G6)</f>
        <v>5290807</v>
      </c>
    </row>
    <row r="7" spans="1:8" ht="12.75">
      <c r="A7" s="11" t="s">
        <v>4</v>
      </c>
      <c r="B7" s="4" t="s">
        <v>5</v>
      </c>
      <c r="C7" s="5">
        <v>2173027</v>
      </c>
      <c r="D7" s="6">
        <v>48151</v>
      </c>
      <c r="E7" s="6">
        <v>4613</v>
      </c>
      <c r="F7" s="6">
        <v>192</v>
      </c>
      <c r="G7" s="6">
        <v>69632</v>
      </c>
      <c r="H7" s="12">
        <f aca="true" t="shared" si="0" ref="H7:H46">SUM(C7:G7)</f>
        <v>2295615</v>
      </c>
    </row>
    <row r="8" spans="1:8" ht="12.75">
      <c r="A8" s="11" t="s">
        <v>6</v>
      </c>
      <c r="B8" s="4" t="s">
        <v>7</v>
      </c>
      <c r="C8" s="5">
        <v>3003751</v>
      </c>
      <c r="D8" s="6">
        <v>731</v>
      </c>
      <c r="E8" s="6">
        <v>0</v>
      </c>
      <c r="F8" s="6">
        <v>0</v>
      </c>
      <c r="G8" s="6">
        <v>0</v>
      </c>
      <c r="H8" s="12">
        <f t="shared" si="0"/>
        <v>3004482</v>
      </c>
    </row>
    <row r="9" spans="1:8" ht="12.75">
      <c r="A9" s="13" t="s">
        <v>8</v>
      </c>
      <c r="B9" s="7" t="s">
        <v>9</v>
      </c>
      <c r="C9" s="8">
        <f>+C6+C7+C8</f>
        <v>10460614</v>
      </c>
      <c r="D9" s="8">
        <f>+D6+D7+D8</f>
        <v>55853</v>
      </c>
      <c r="E9" s="8">
        <f>+E6+E7+E8</f>
        <v>4613</v>
      </c>
      <c r="F9" s="8">
        <f>+F6+F7+F8</f>
        <v>192</v>
      </c>
      <c r="G9" s="8">
        <f>+G6+G7+G8</f>
        <v>69632</v>
      </c>
      <c r="H9" s="14">
        <f t="shared" si="0"/>
        <v>10590904</v>
      </c>
    </row>
    <row r="10" spans="1:8" ht="12.75">
      <c r="A10" s="11" t="s">
        <v>10</v>
      </c>
      <c r="B10" s="4" t="s">
        <v>11</v>
      </c>
      <c r="C10" s="5">
        <v>0</v>
      </c>
      <c r="D10" s="6">
        <v>0</v>
      </c>
      <c r="E10" s="6">
        <v>0</v>
      </c>
      <c r="F10" s="6">
        <v>0</v>
      </c>
      <c r="G10" s="6">
        <v>0</v>
      </c>
      <c r="H10" s="12">
        <f t="shared" si="0"/>
        <v>0</v>
      </c>
    </row>
    <row r="11" spans="1:8" ht="12.75">
      <c r="A11" s="11" t="s">
        <v>12</v>
      </c>
      <c r="B11" s="4" t="s">
        <v>13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12">
        <f t="shared" si="0"/>
        <v>0</v>
      </c>
    </row>
    <row r="12" spans="1:8" ht="12.75">
      <c r="A12" s="13" t="s">
        <v>14</v>
      </c>
      <c r="B12" s="7" t="s">
        <v>15</v>
      </c>
      <c r="C12" s="8">
        <f>+C10+C11</f>
        <v>0</v>
      </c>
      <c r="D12" s="8">
        <f>+D10+D11</f>
        <v>0</v>
      </c>
      <c r="E12" s="8">
        <f>+E10+E11</f>
        <v>0</v>
      </c>
      <c r="F12" s="8">
        <f>+F10+F11</f>
        <v>0</v>
      </c>
      <c r="G12" s="8">
        <f>+G10+G11</f>
        <v>0</v>
      </c>
      <c r="H12" s="12">
        <f t="shared" si="0"/>
        <v>0</v>
      </c>
    </row>
    <row r="13" spans="1:8" ht="12.75">
      <c r="A13" s="11" t="s">
        <v>16</v>
      </c>
      <c r="B13" s="4" t="s">
        <v>17</v>
      </c>
      <c r="C13" s="5">
        <v>2146786</v>
      </c>
      <c r="D13" s="6">
        <v>2480861</v>
      </c>
      <c r="E13" s="6"/>
      <c r="F13" s="6">
        <v>499353</v>
      </c>
      <c r="G13" s="6">
        <v>1075590</v>
      </c>
      <c r="H13" s="12">
        <f t="shared" si="0"/>
        <v>6202590</v>
      </c>
    </row>
    <row r="14" spans="1:8" ht="12.75">
      <c r="A14" s="11" t="s">
        <v>18</v>
      </c>
      <c r="B14" s="4" t="s">
        <v>19</v>
      </c>
      <c r="C14" s="5">
        <v>572288</v>
      </c>
      <c r="D14" s="6">
        <v>13514</v>
      </c>
      <c r="E14" s="10">
        <v>1118769</v>
      </c>
      <c r="F14" s="6">
        <v>0</v>
      </c>
      <c r="G14" s="6">
        <v>42947</v>
      </c>
      <c r="H14" s="12">
        <f t="shared" si="0"/>
        <v>1747518</v>
      </c>
    </row>
    <row r="15" spans="1:8" ht="12.75">
      <c r="A15" s="11" t="s">
        <v>20</v>
      </c>
      <c r="B15" s="4" t="s">
        <v>21</v>
      </c>
      <c r="C15" s="5">
        <v>7218302</v>
      </c>
      <c r="D15" s="6">
        <v>227798</v>
      </c>
      <c r="E15" s="6">
        <v>7901</v>
      </c>
      <c r="F15" s="6">
        <v>319986</v>
      </c>
      <c r="G15" s="6">
        <v>66624</v>
      </c>
      <c r="H15" s="12">
        <f t="shared" si="0"/>
        <v>7840611</v>
      </c>
    </row>
    <row r="16" spans="1:8" ht="12.75">
      <c r="A16" s="13" t="s">
        <v>22</v>
      </c>
      <c r="B16" s="7" t="s">
        <v>23</v>
      </c>
      <c r="C16" s="8">
        <f>+C13+C14+C15</f>
        <v>9937376</v>
      </c>
      <c r="D16" s="8">
        <f>+D13+D14+D15</f>
        <v>2722173</v>
      </c>
      <c r="E16" s="8">
        <f>+E13+E14+E15</f>
        <v>1126670</v>
      </c>
      <c r="F16" s="8">
        <f>+F13+F14+F15</f>
        <v>819339</v>
      </c>
      <c r="G16" s="8">
        <f>+G13+G14+G15</f>
        <v>1185161</v>
      </c>
      <c r="H16" s="14">
        <f t="shared" si="0"/>
        <v>15790719</v>
      </c>
    </row>
    <row r="17" spans="1:8" ht="12.75">
      <c r="A17" s="11" t="s">
        <v>24</v>
      </c>
      <c r="B17" s="4" t="s">
        <v>25</v>
      </c>
      <c r="C17" s="5">
        <v>20943</v>
      </c>
      <c r="D17" s="6">
        <v>16808</v>
      </c>
      <c r="E17" s="6">
        <v>62985</v>
      </c>
      <c r="F17" s="6">
        <v>36611</v>
      </c>
      <c r="G17" s="6">
        <v>29405</v>
      </c>
      <c r="H17" s="12">
        <f t="shared" si="0"/>
        <v>166752</v>
      </c>
    </row>
    <row r="18" spans="1:8" ht="12.75">
      <c r="A18" s="11" t="s">
        <v>26</v>
      </c>
      <c r="B18" s="4" t="s">
        <v>27</v>
      </c>
      <c r="C18" s="5">
        <v>3870049</v>
      </c>
      <c r="D18" s="6">
        <v>759857</v>
      </c>
      <c r="E18" s="6">
        <v>322615</v>
      </c>
      <c r="F18" s="6">
        <v>303419</v>
      </c>
      <c r="G18" s="6">
        <v>232012</v>
      </c>
      <c r="H18" s="12">
        <f t="shared" si="0"/>
        <v>5487952</v>
      </c>
    </row>
    <row r="19" spans="1:8" ht="12.75">
      <c r="A19" s="11" t="s">
        <v>28</v>
      </c>
      <c r="B19" s="4" t="s">
        <v>29</v>
      </c>
      <c r="C19" s="5">
        <v>0</v>
      </c>
      <c r="D19" s="6"/>
      <c r="E19" s="6">
        <v>0</v>
      </c>
      <c r="F19" s="6">
        <v>0</v>
      </c>
      <c r="G19" s="6">
        <v>0</v>
      </c>
      <c r="H19" s="12">
        <f t="shared" si="0"/>
        <v>0</v>
      </c>
    </row>
    <row r="20" spans="1:8" ht="12.75">
      <c r="A20" s="11" t="s">
        <v>30</v>
      </c>
      <c r="B20" s="4" t="s">
        <v>31</v>
      </c>
      <c r="C20" s="5">
        <v>33958</v>
      </c>
      <c r="D20" s="6">
        <v>43384</v>
      </c>
      <c r="E20" s="6">
        <v>6930</v>
      </c>
      <c r="F20" s="6">
        <v>0</v>
      </c>
      <c r="G20" s="6"/>
      <c r="H20" s="12">
        <f t="shared" si="0"/>
        <v>84272</v>
      </c>
    </row>
    <row r="21" spans="1:8" ht="12.75">
      <c r="A21" s="13" t="s">
        <v>32</v>
      </c>
      <c r="B21" s="7" t="s">
        <v>33</v>
      </c>
      <c r="C21" s="8">
        <f>+C17+C18+C19+C20</f>
        <v>3924950</v>
      </c>
      <c r="D21" s="8">
        <f>+D17+D18+D19+D20</f>
        <v>820049</v>
      </c>
      <c r="E21" s="8">
        <f>+E17+E18+E19+E20</f>
        <v>392530</v>
      </c>
      <c r="F21" s="8">
        <f>+F17+F18+F19+F20</f>
        <v>340030</v>
      </c>
      <c r="G21" s="8">
        <f>+G17+G18+G19+G20</f>
        <v>261417</v>
      </c>
      <c r="H21" s="14">
        <f t="shared" si="0"/>
        <v>5738976</v>
      </c>
    </row>
    <row r="22" spans="1:8" ht="12.75">
      <c r="A22" s="11" t="s">
        <v>34</v>
      </c>
      <c r="B22" s="4" t="s">
        <v>35</v>
      </c>
      <c r="C22" s="5">
        <v>0</v>
      </c>
      <c r="D22" s="6">
        <v>771411</v>
      </c>
      <c r="E22" s="6">
        <v>574146</v>
      </c>
      <c r="F22" s="6">
        <v>269335</v>
      </c>
      <c r="G22" s="6">
        <v>633913</v>
      </c>
      <c r="H22" s="12">
        <f t="shared" si="0"/>
        <v>2248805</v>
      </c>
    </row>
    <row r="23" spans="1:8" ht="12.75">
      <c r="A23" s="11" t="s">
        <v>36</v>
      </c>
      <c r="B23" s="4" t="s">
        <v>37</v>
      </c>
      <c r="C23" s="5">
        <v>58465</v>
      </c>
      <c r="D23" s="6">
        <v>437545</v>
      </c>
      <c r="E23" s="6">
        <v>0</v>
      </c>
      <c r="F23" s="6">
        <v>52777</v>
      </c>
      <c r="G23" s="6">
        <v>100271</v>
      </c>
      <c r="H23" s="12">
        <f t="shared" si="0"/>
        <v>649058</v>
      </c>
    </row>
    <row r="24" spans="1:8" ht="12.75">
      <c r="A24" s="11" t="s">
        <v>38</v>
      </c>
      <c r="B24" s="4" t="s">
        <v>39</v>
      </c>
      <c r="C24" s="5">
        <v>32968</v>
      </c>
      <c r="D24" s="6">
        <v>338677</v>
      </c>
      <c r="E24" s="6">
        <v>153176</v>
      </c>
      <c r="F24" s="6">
        <v>93209</v>
      </c>
      <c r="G24" s="6">
        <v>205277</v>
      </c>
      <c r="H24" s="12">
        <f t="shared" si="0"/>
        <v>823307</v>
      </c>
    </row>
    <row r="25" spans="1:8" ht="12.75">
      <c r="A25" s="13" t="s">
        <v>40</v>
      </c>
      <c r="B25" s="7" t="s">
        <v>41</v>
      </c>
      <c r="C25" s="8">
        <f>+C22+C23+C24</f>
        <v>91433</v>
      </c>
      <c r="D25" s="8">
        <f>+D22+D23+D24</f>
        <v>1547633</v>
      </c>
      <c r="E25" s="8">
        <f>+E22+E23+E24</f>
        <v>727322</v>
      </c>
      <c r="F25" s="8">
        <f>+F22+F23+F24</f>
        <v>415321</v>
      </c>
      <c r="G25" s="8">
        <f>+G22+G23+G24</f>
        <v>939461</v>
      </c>
      <c r="H25" s="14">
        <f t="shared" si="0"/>
        <v>3721170</v>
      </c>
    </row>
    <row r="26" spans="1:8" ht="12.75">
      <c r="A26" s="13" t="s">
        <v>42</v>
      </c>
      <c r="B26" s="7" t="s">
        <v>43</v>
      </c>
      <c r="C26" s="8">
        <v>1543886</v>
      </c>
      <c r="D26" s="9">
        <v>16067</v>
      </c>
      <c r="E26" s="9">
        <v>43033</v>
      </c>
      <c r="F26" s="9">
        <v>2015</v>
      </c>
      <c r="G26" s="9">
        <v>54800</v>
      </c>
      <c r="H26" s="14">
        <f t="shared" si="0"/>
        <v>1659801</v>
      </c>
    </row>
    <row r="27" spans="1:8" ht="12.75">
      <c r="A27" s="13" t="s">
        <v>44</v>
      </c>
      <c r="B27" s="7" t="s">
        <v>45</v>
      </c>
      <c r="C27" s="8">
        <f>15122504+1</f>
        <v>15122505</v>
      </c>
      <c r="D27" s="9">
        <v>517789</v>
      </c>
      <c r="E27" s="9">
        <v>-9815</v>
      </c>
      <c r="F27" s="9">
        <v>74534</v>
      </c>
      <c r="G27" s="9">
        <v>118276</v>
      </c>
      <c r="H27" s="14">
        <f t="shared" si="0"/>
        <v>15823289</v>
      </c>
    </row>
    <row r="28" spans="1:8" ht="15.75" customHeight="1">
      <c r="A28" s="13" t="s">
        <v>46</v>
      </c>
      <c r="B28" s="7" t="s">
        <v>47</v>
      </c>
      <c r="C28" s="8">
        <f>+(C9+C12+C16-(C21+C25+C26+C27))</f>
        <v>-284784</v>
      </c>
      <c r="D28" s="8">
        <f>+(D9+D12+D16-(D21+D25+D26+D27))</f>
        <v>-123512</v>
      </c>
      <c r="E28" s="8">
        <f>+(E9+E12+E16-(E21+E25+E26+E27))</f>
        <v>-21787</v>
      </c>
      <c r="F28" s="8">
        <f>+(F9+F12+F16-(F21+F25+F26+F27))</f>
        <v>-12369</v>
      </c>
      <c r="G28" s="8">
        <f>+(G9+G12+G16-(G21+G25+G26+G27))</f>
        <v>-119161</v>
      </c>
      <c r="H28" s="14">
        <f t="shared" si="0"/>
        <v>-561613</v>
      </c>
    </row>
    <row r="29" spans="1:8" ht="12.75">
      <c r="A29" s="11" t="s">
        <v>48</v>
      </c>
      <c r="B29" s="4" t="s">
        <v>49</v>
      </c>
      <c r="C29" s="5">
        <v>5664</v>
      </c>
      <c r="D29" s="6">
        <v>0</v>
      </c>
      <c r="E29" s="6">
        <v>0</v>
      </c>
      <c r="F29" s="6">
        <v>0</v>
      </c>
      <c r="G29" s="6">
        <v>0</v>
      </c>
      <c r="H29" s="12">
        <f t="shared" si="0"/>
        <v>5664</v>
      </c>
    </row>
    <row r="30" spans="1:8" ht="12.75">
      <c r="A30" s="11" t="s">
        <v>50</v>
      </c>
      <c r="B30" s="4" t="s">
        <v>51</v>
      </c>
      <c r="C30" s="5">
        <v>33263</v>
      </c>
      <c r="D30" s="6">
        <v>3</v>
      </c>
      <c r="E30" s="6">
        <v>14094</v>
      </c>
      <c r="F30" s="6">
        <v>24</v>
      </c>
      <c r="G30" s="6">
        <v>1</v>
      </c>
      <c r="H30" s="12">
        <f t="shared" si="0"/>
        <v>47385</v>
      </c>
    </row>
    <row r="31" spans="1:8" ht="12.75">
      <c r="A31" s="11" t="s">
        <v>52</v>
      </c>
      <c r="B31" s="4" t="s">
        <v>53</v>
      </c>
      <c r="C31" s="5">
        <v>4487</v>
      </c>
      <c r="D31" s="6">
        <v>0</v>
      </c>
      <c r="E31" s="6">
        <v>95</v>
      </c>
      <c r="F31" s="6">
        <v>0</v>
      </c>
      <c r="G31" s="6">
        <v>0</v>
      </c>
      <c r="H31" s="12">
        <f t="shared" si="0"/>
        <v>4582</v>
      </c>
    </row>
    <row r="32" spans="1:8" ht="12.75">
      <c r="A32" s="11" t="s">
        <v>54</v>
      </c>
      <c r="B32" s="4" t="s">
        <v>55</v>
      </c>
      <c r="C32" s="5">
        <v>16</v>
      </c>
      <c r="D32" s="6">
        <v>0</v>
      </c>
      <c r="E32" s="6">
        <v>0</v>
      </c>
      <c r="F32" s="6">
        <v>0</v>
      </c>
      <c r="G32" s="6">
        <v>0</v>
      </c>
      <c r="H32" s="12">
        <f t="shared" si="0"/>
        <v>16</v>
      </c>
    </row>
    <row r="33" spans="1:8" ht="12.75">
      <c r="A33" s="13" t="s">
        <v>56</v>
      </c>
      <c r="B33" s="7" t="s">
        <v>57</v>
      </c>
      <c r="C33" s="8">
        <f>+C29+C30+C31</f>
        <v>43414</v>
      </c>
      <c r="D33" s="8">
        <f>+D29+D30+D31</f>
        <v>3</v>
      </c>
      <c r="E33" s="8">
        <f>+E29+E30+E31</f>
        <v>14189</v>
      </c>
      <c r="F33" s="8">
        <f>+F29+F30+F31</f>
        <v>24</v>
      </c>
      <c r="G33" s="8">
        <f>+G29+G30+G31</f>
        <v>1</v>
      </c>
      <c r="H33" s="14">
        <f t="shared" si="0"/>
        <v>57631</v>
      </c>
    </row>
    <row r="34" spans="1:8" ht="12.75">
      <c r="A34" s="11" t="s">
        <v>58</v>
      </c>
      <c r="B34" s="4" t="s">
        <v>59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12">
        <f t="shared" si="0"/>
        <v>0</v>
      </c>
    </row>
    <row r="35" spans="1:8" ht="12.75">
      <c r="A35" s="11" t="s">
        <v>60</v>
      </c>
      <c r="B35" s="4" t="s">
        <v>61</v>
      </c>
      <c r="C35" s="5">
        <v>-64974</v>
      </c>
      <c r="D35" s="6">
        <v>0</v>
      </c>
      <c r="E35" s="6">
        <v>0</v>
      </c>
      <c r="F35" s="6">
        <v>0</v>
      </c>
      <c r="G35" s="6">
        <v>0</v>
      </c>
      <c r="H35" s="12">
        <f t="shared" si="0"/>
        <v>-64974</v>
      </c>
    </row>
    <row r="36" spans="1:8" ht="12.75">
      <c r="A36" s="11" t="s">
        <v>62</v>
      </c>
      <c r="B36" s="4" t="s">
        <v>63</v>
      </c>
      <c r="C36" s="5">
        <v>0</v>
      </c>
      <c r="D36" s="6">
        <v>4</v>
      </c>
      <c r="E36" s="6">
        <v>2125</v>
      </c>
      <c r="F36" s="6">
        <v>0</v>
      </c>
      <c r="G36" s="6">
        <v>0</v>
      </c>
      <c r="H36" s="12">
        <f t="shared" si="0"/>
        <v>2129</v>
      </c>
    </row>
    <row r="37" spans="1:8" ht="12.75">
      <c r="A37" s="11" t="s">
        <v>64</v>
      </c>
      <c r="B37" s="4" t="s">
        <v>65</v>
      </c>
      <c r="C37" s="5">
        <v>0</v>
      </c>
      <c r="D37" s="6">
        <v>0</v>
      </c>
      <c r="E37" s="6">
        <v>0</v>
      </c>
      <c r="F37" s="6">
        <v>0</v>
      </c>
      <c r="G37" s="6">
        <v>0</v>
      </c>
      <c r="H37" s="12">
        <f t="shared" si="0"/>
        <v>0</v>
      </c>
    </row>
    <row r="38" spans="1:8" ht="12.75">
      <c r="A38" s="13" t="s">
        <v>66</v>
      </c>
      <c r="B38" s="7" t="s">
        <v>67</v>
      </c>
      <c r="C38" s="8">
        <f>+C34+C35+C36</f>
        <v>-64974</v>
      </c>
      <c r="D38" s="8">
        <f>+D34+D35+D36</f>
        <v>4</v>
      </c>
      <c r="E38" s="8">
        <f>+E34+E35+E36</f>
        <v>2125</v>
      </c>
      <c r="F38" s="8">
        <f>+F34+F35+F36</f>
        <v>0</v>
      </c>
      <c r="G38" s="8">
        <f>+G34+G35+G36</f>
        <v>0</v>
      </c>
      <c r="H38" s="14">
        <f t="shared" si="0"/>
        <v>-62845</v>
      </c>
    </row>
    <row r="39" spans="1:8" ht="12.75">
      <c r="A39" s="13" t="s">
        <v>68</v>
      </c>
      <c r="B39" s="7" t="s">
        <v>69</v>
      </c>
      <c r="C39" s="8">
        <f>+C33-C38</f>
        <v>108388</v>
      </c>
      <c r="D39" s="8">
        <f>+D33-D38</f>
        <v>-1</v>
      </c>
      <c r="E39" s="8">
        <f>+E33-E38</f>
        <v>12064</v>
      </c>
      <c r="F39" s="8">
        <f>+F33-F38</f>
        <v>24</v>
      </c>
      <c r="G39" s="8">
        <f>+G33-G38</f>
        <v>1</v>
      </c>
      <c r="H39" s="14">
        <f t="shared" si="0"/>
        <v>120476</v>
      </c>
    </row>
    <row r="40" spans="1:8" ht="12.75">
      <c r="A40" s="13" t="s">
        <v>70</v>
      </c>
      <c r="B40" s="7" t="s">
        <v>71</v>
      </c>
      <c r="C40" s="8">
        <f>+C28+C39</f>
        <v>-176396</v>
      </c>
      <c r="D40" s="8">
        <f>+D28+D39</f>
        <v>-123513</v>
      </c>
      <c r="E40" s="8">
        <f>+E28+E39</f>
        <v>-9723</v>
      </c>
      <c r="F40" s="8">
        <f>+F28+F39</f>
        <v>-12345</v>
      </c>
      <c r="G40" s="8">
        <f>+G28+G39</f>
        <v>-119160</v>
      </c>
      <c r="H40" s="14">
        <f t="shared" si="0"/>
        <v>-441137</v>
      </c>
    </row>
    <row r="41" spans="1:8" ht="12.75">
      <c r="A41" s="11" t="s">
        <v>72</v>
      </c>
      <c r="B41" s="4" t="s">
        <v>73</v>
      </c>
      <c r="C41" s="5">
        <v>62606</v>
      </c>
      <c r="D41" s="6"/>
      <c r="E41" s="6">
        <v>150</v>
      </c>
      <c r="F41" s="6">
        <v>0</v>
      </c>
      <c r="G41" s="6">
        <v>0</v>
      </c>
      <c r="H41" s="12">
        <f t="shared" si="0"/>
        <v>62756</v>
      </c>
    </row>
    <row r="42" spans="1:8" ht="12.75">
      <c r="A42" s="11" t="s">
        <v>74</v>
      </c>
      <c r="B42" s="4" t="s">
        <v>75</v>
      </c>
      <c r="C42" s="5">
        <v>1451469</v>
      </c>
      <c r="D42" s="6"/>
      <c r="E42" s="6">
        <v>504</v>
      </c>
      <c r="F42" s="6">
        <v>189</v>
      </c>
      <c r="G42" s="6">
        <v>0</v>
      </c>
      <c r="H42" s="12">
        <f t="shared" si="0"/>
        <v>1452162</v>
      </c>
    </row>
    <row r="43" spans="1:8" ht="12.75">
      <c r="A43" s="13" t="s">
        <v>76</v>
      </c>
      <c r="B43" s="7" t="s">
        <v>77</v>
      </c>
      <c r="C43" s="8">
        <f>+C41+C42</f>
        <v>1514075</v>
      </c>
      <c r="D43" s="8">
        <f>+D41+D42</f>
        <v>0</v>
      </c>
      <c r="E43" s="8">
        <f>+E41+E42</f>
        <v>654</v>
      </c>
      <c r="F43" s="8">
        <f>+F41+F42</f>
        <v>189</v>
      </c>
      <c r="G43" s="8">
        <f>+G41+G42</f>
        <v>0</v>
      </c>
      <c r="H43" s="14">
        <f t="shared" si="0"/>
        <v>1514918</v>
      </c>
    </row>
    <row r="44" spans="1:8" ht="12.75">
      <c r="A44" s="13" t="s">
        <v>78</v>
      </c>
      <c r="B44" s="7" t="s">
        <v>79</v>
      </c>
      <c r="C44" s="8">
        <v>1060269</v>
      </c>
      <c r="D44" s="6"/>
      <c r="E44" s="6">
        <v>0</v>
      </c>
      <c r="F44" s="6"/>
      <c r="G44" s="6"/>
      <c r="H44" s="12">
        <f t="shared" si="0"/>
        <v>1060269</v>
      </c>
    </row>
    <row r="45" spans="1:8" ht="12.75">
      <c r="A45" s="13" t="s">
        <v>80</v>
      </c>
      <c r="B45" s="7" t="s">
        <v>81</v>
      </c>
      <c r="C45" s="8">
        <f>+C43-C44</f>
        <v>453806</v>
      </c>
      <c r="D45" s="8">
        <f>+D43-D44</f>
        <v>0</v>
      </c>
      <c r="E45" s="8">
        <f>+E43-E44</f>
        <v>654</v>
      </c>
      <c r="F45" s="8">
        <f>+F43-F44</f>
        <v>189</v>
      </c>
      <c r="G45" s="8">
        <f>+G43-G44</f>
        <v>0</v>
      </c>
      <c r="H45" s="14">
        <f t="shared" si="0"/>
        <v>454649</v>
      </c>
    </row>
    <row r="46" spans="1:8" ht="13.5" thickBot="1">
      <c r="A46" s="15" t="s">
        <v>82</v>
      </c>
      <c r="B46" s="16" t="s">
        <v>83</v>
      </c>
      <c r="C46" s="17">
        <f>+C40+C45</f>
        <v>277410</v>
      </c>
      <c r="D46" s="17">
        <f>+D40+D45</f>
        <v>-123513</v>
      </c>
      <c r="E46" s="17">
        <f>+E40+E45</f>
        <v>-9069</v>
      </c>
      <c r="F46" s="17">
        <f>+F40+F45</f>
        <v>-12156</v>
      </c>
      <c r="G46" s="17">
        <f>+G40+G45</f>
        <v>-119160</v>
      </c>
      <c r="H46" s="18">
        <f t="shared" si="0"/>
        <v>13512</v>
      </c>
    </row>
    <row r="47" spans="4:8" ht="12.75">
      <c r="D47" s="2"/>
      <c r="E47" s="2"/>
      <c r="F47" s="2"/>
      <c r="G47" s="2"/>
      <c r="H47" s="2"/>
    </row>
    <row r="49" spans="5:8" ht="12.75">
      <c r="E49" s="2"/>
      <c r="H49" s="2"/>
    </row>
    <row r="50" ht="12.75">
      <c r="H50" s="2"/>
    </row>
  </sheetData>
  <sheetProtection/>
  <mergeCells count="2">
    <mergeCell ref="A2:H3"/>
    <mergeCell ref="G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2016-05-09T13:16:11Z</dcterms:modified>
  <cp:category/>
  <cp:version/>
  <cp:contentType/>
  <cp:contentStatus/>
</cp:coreProperties>
</file>