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Munka1!$A$1:$K$24</definedName>
  </definedNames>
  <calcPr calcId="124519"/>
</workbook>
</file>

<file path=xl/calcChain.xml><?xml version="1.0" encoding="utf-8"?>
<calcChain xmlns="http://schemas.openxmlformats.org/spreadsheetml/2006/main">
  <c r="J12" i="2"/>
  <c r="J13"/>
  <c r="J16"/>
  <c r="J11"/>
  <c r="K17" l="1"/>
  <c r="K16"/>
  <c r="K13"/>
  <c r="K12"/>
  <c r="K11"/>
  <c r="I18"/>
  <c r="E22"/>
  <c r="E18"/>
  <c r="K18" l="1"/>
  <c r="I24"/>
  <c r="E24"/>
  <c r="H18"/>
  <c r="J18" s="1"/>
  <c r="D23" l="1"/>
  <c r="F23" s="1"/>
  <c r="D21"/>
  <c r="F21" s="1"/>
  <c r="D20"/>
  <c r="F20" s="1"/>
  <c r="D17"/>
  <c r="F17" s="1"/>
  <c r="D16"/>
  <c r="F16" s="1"/>
  <c r="D15"/>
  <c r="F15" s="1"/>
  <c r="D14"/>
  <c r="F14" s="1"/>
  <c r="D13"/>
  <c r="F13" s="1"/>
  <c r="D12"/>
  <c r="F12" s="1"/>
  <c r="D11"/>
  <c r="F11" s="1"/>
  <c r="K21" l="1"/>
  <c r="K20"/>
  <c r="K15"/>
  <c r="K14"/>
  <c r="G18"/>
  <c r="G24" s="1"/>
  <c r="C22"/>
  <c r="C18"/>
  <c r="D18" s="1"/>
  <c r="F18" s="1"/>
  <c r="D22" l="1"/>
  <c r="H24"/>
  <c r="J24" s="1"/>
  <c r="K24"/>
  <c r="C24"/>
  <c r="D24" l="1"/>
  <c r="F24" s="1"/>
  <c r="F22"/>
</calcChain>
</file>

<file path=xl/sharedStrings.xml><?xml version="1.0" encoding="utf-8"?>
<sst xmlns="http://schemas.openxmlformats.org/spreadsheetml/2006/main" count="38" uniqueCount="34">
  <si>
    <t>Megnevezés</t>
  </si>
  <si>
    <t>Összes kiadás</t>
  </si>
  <si>
    <t>I.</t>
  </si>
  <si>
    <t xml:space="preserve">II. 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</si>
  <si>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</si>
  <si>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</si>
  <si>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</si>
  <si>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</si>
  <si>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</si>
  <si>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</si>
  <si>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</si>
  <si>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</si>
  <si>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</si>
  <si>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 xml:space="preserve">Felhalmozási kiadások összesen: </t>
  </si>
  <si>
    <t xml:space="preserve">Költségvetési kiadások összesen: </t>
  </si>
  <si>
    <t>Céltartalék</t>
  </si>
  <si>
    <t>Önkormányzat</t>
  </si>
  <si>
    <t>Közös Hivatal</t>
  </si>
  <si>
    <t>Összesen</t>
  </si>
  <si>
    <t>I-IV.</t>
  </si>
  <si>
    <t>Irányítószerv alá tartozó ktgv-i szervnek folyósított támogatás</t>
  </si>
  <si>
    <t>Irányítószerv alá tartozó ktgv-i szervnek folyósított támogatásmiatti korrekció</t>
  </si>
  <si>
    <t>Támogatások, pénzeszköz átadások</t>
  </si>
  <si>
    <t>Pénzbeli és természetbeni juttatások összesen</t>
  </si>
  <si>
    <t>Eredeti előirányzat</t>
  </si>
  <si>
    <t>Módosított előirányzat</t>
  </si>
  <si>
    <t>Adatok  Ft-ban</t>
  </si>
  <si>
    <t>%</t>
  </si>
  <si>
    <t>Teljesítés</t>
  </si>
  <si>
    <t xml:space="preserve">            Kincsesbánya Község Önkormányzata                                                                </t>
  </si>
  <si>
    <t>2016. évi közgazdasági mérlege</t>
  </si>
  <si>
    <t>KIADÁSOK</t>
  </si>
  <si>
    <t>sorsz.</t>
  </si>
  <si>
    <t>2. számú melléklet az 5/2017.(V. 5.) önkormányzati rendelethez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</si>
</sst>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3" fontId="0" fillId="2" borderId="2" xfId="0" applyNumberFormat="1" applyFont="1" applyFill="1" applyBorder="1" applyAlignment="1">
      <alignment vertical="center"/>
    </xf>
    <xf numFmtId="0" fontId="0" fillId="2" borderId="0" xfId="0" applyFont="1" applyFill="1"/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0" fontId="2" fillId="2" borderId="0" xfId="0" applyFont="1" applyFill="1"/>
    <xf numFmtId="0" fontId="2" fillId="2" borderId="2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 wrapText="1"/>
    </xf>
    <xf numFmtId="4" fontId="0" fillId="2" borderId="2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3" fontId="0" fillId="2" borderId="3" xfId="0" applyNumberFormat="1" applyFont="1" applyFill="1" applyBorder="1" applyAlignment="1">
      <alignment horizontal="center" vertical="center"/>
    </xf>
    <xf numFmtId="3" fontId="0" fillId="2" borderId="5" xfId="0" applyNumberFormat="1" applyFont="1" applyFill="1" applyBorder="1" applyAlignment="1">
      <alignment horizontal="center" vertical="center"/>
    </xf>
    <xf numFmtId="3" fontId="0" fillId="2" borderId="4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6" xfId="0" applyNumberFormat="1" applyFill="1" applyBorder="1" applyAlignment="1">
      <alignment horizontal="center" vertical="center"/>
    </xf>
    <xf numFmtId="0" fontId="0" fillId="2" borderId="7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N24"/>
  <sheetViews>
    <sheetView tabSelected="1" workbookViewId="0">
      <selection activeCell="A3" sqref="A3:K3"/>
    </sheetView>
  </sheetViews>
  <sheetFormatPr defaultRowHeight="12.75"/>
  <cols>
    <col min="1" max="1" width="7.42578125" style="4" customWidth="1"/>
    <col min="2" max="2" width="44.28515625" style="2" customWidth="1"/>
    <col min="3" max="5" width="12.7109375" style="2" customWidth="1"/>
    <col min="6" max="6" width="8.7109375" style="2" customWidth="1"/>
    <col min="7" max="9" width="12.7109375" style="2" customWidth="1"/>
    <col min="10" max="10" width="8.7109375" style="2" customWidth="1"/>
    <col min="11" max="11" width="12.7109375" style="2" customWidth="1"/>
    <col min="12" max="16384" width="9.140625" style="2"/>
  </cols>
  <sheetData>
    <row r="1" spans="1:14">
      <c r="A1" s="27" t="s">
        <v>33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4" s="3" customFormat="1" ht="18.75" customHeight="1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4" s="3" customFormat="1" ht="18.75" customHeight="1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4" ht="18.75" customHeight="1">
      <c r="A4" s="29" t="s">
        <v>31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4" ht="3.7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4">
      <c r="B6" s="33" t="s">
        <v>26</v>
      </c>
      <c r="C6" s="33"/>
      <c r="D6" s="33"/>
      <c r="E6" s="33"/>
      <c r="F6" s="33"/>
      <c r="G6" s="33"/>
      <c r="H6" s="33"/>
      <c r="I6" s="33"/>
      <c r="J6" s="33"/>
      <c r="K6" s="33"/>
    </row>
    <row r="7" spans="1:14" ht="24" customHeight="1">
      <c r="A7" s="31" t="s">
        <v>32</v>
      </c>
      <c r="B7" s="30" t="s">
        <v>0</v>
      </c>
      <c r="C7" s="30" t="s">
        <v>1</v>
      </c>
      <c r="D7" s="30"/>
      <c r="E7" s="30"/>
      <c r="F7" s="30"/>
      <c r="G7" s="30"/>
      <c r="H7" s="30"/>
      <c r="I7" s="30"/>
      <c r="J7" s="30"/>
      <c r="K7" s="30"/>
    </row>
    <row r="8" spans="1:14" ht="27" customHeight="1">
      <c r="A8" s="32"/>
      <c r="B8" s="30"/>
      <c r="C8" s="34" t="s">
        <v>16</v>
      </c>
      <c r="D8" s="35"/>
      <c r="E8" s="35"/>
      <c r="F8" s="36"/>
      <c r="G8" s="34" t="s">
        <v>17</v>
      </c>
      <c r="H8" s="35"/>
      <c r="I8" s="35"/>
      <c r="J8" s="36"/>
      <c r="K8" s="30" t="s">
        <v>18</v>
      </c>
    </row>
    <row r="9" spans="1:14" ht="25.5">
      <c r="A9" s="32"/>
      <c r="B9" s="30"/>
      <c r="C9" s="5" t="s">
        <v>24</v>
      </c>
      <c r="D9" s="5" t="s">
        <v>25</v>
      </c>
      <c r="E9" s="5" t="s">
        <v>28</v>
      </c>
      <c r="F9" s="5" t="s">
        <v>27</v>
      </c>
      <c r="G9" s="5" t="s">
        <v>24</v>
      </c>
      <c r="H9" s="5" t="s">
        <v>25</v>
      </c>
      <c r="I9" s="5" t="s">
        <v>28</v>
      </c>
      <c r="J9" s="5" t="s">
        <v>27</v>
      </c>
      <c r="K9" s="30"/>
    </row>
    <row r="10" spans="1:14" ht="19.5" customHeight="1">
      <c r="A10" s="18" t="s">
        <v>2</v>
      </c>
      <c r="B10" s="14" t="s">
        <v>5</v>
      </c>
      <c r="C10" s="24"/>
      <c r="D10" s="25"/>
      <c r="E10" s="25"/>
      <c r="F10" s="25"/>
      <c r="G10" s="25"/>
      <c r="H10" s="25"/>
      <c r="I10" s="25"/>
      <c r="J10" s="25"/>
      <c r="K10" s="26"/>
    </row>
    <row r="11" spans="1:14" ht="19.5" customHeight="1">
      <c r="A11" s="19"/>
      <c r="B11" s="15" t="s">
        <v>6</v>
      </c>
      <c r="C11" s="1">
        <v>39289161</v>
      </c>
      <c r="D11" s="1">
        <f t="shared" ref="D11:D18" si="0">SUM(C11:C11)</f>
        <v>39289161</v>
      </c>
      <c r="E11" s="1">
        <v>38808288</v>
      </c>
      <c r="F11" s="12">
        <f>E11/D11*100</f>
        <v>98.776067017567513</v>
      </c>
      <c r="G11" s="1">
        <v>28894418</v>
      </c>
      <c r="H11" s="1">
        <v>29669513</v>
      </c>
      <c r="I11" s="1">
        <v>29523048</v>
      </c>
      <c r="J11" s="12">
        <f>I11/H11*100</f>
        <v>99.506345115944441</v>
      </c>
      <c r="K11" s="1">
        <f>E11+I11</f>
        <v>68331336</v>
      </c>
      <c r="N11" s="6"/>
    </row>
    <row r="12" spans="1:14" ht="19.5" customHeight="1">
      <c r="A12" s="19"/>
      <c r="B12" s="16" t="s">
        <v>7</v>
      </c>
      <c r="C12" s="1">
        <v>10439700</v>
      </c>
      <c r="D12" s="1">
        <f t="shared" si="0"/>
        <v>10439700</v>
      </c>
      <c r="E12" s="1">
        <v>10610097</v>
      </c>
      <c r="F12" s="12">
        <f t="shared" ref="F12:F24" si="1">E12/D12*100</f>
        <v>101.63220207477227</v>
      </c>
      <c r="G12" s="1">
        <v>7726587</v>
      </c>
      <c r="H12" s="1">
        <v>8116076</v>
      </c>
      <c r="I12" s="1">
        <v>7960352</v>
      </c>
      <c r="J12" s="12">
        <f t="shared" ref="J12:J24" si="2">I12/H12*100</f>
        <v>98.081289529570697</v>
      </c>
      <c r="K12" s="1">
        <f>E12+I12</f>
        <v>18570449</v>
      </c>
    </row>
    <row r="13" spans="1:14" ht="19.5" customHeight="1">
      <c r="A13" s="19"/>
      <c r="B13" s="16" t="s">
        <v>8</v>
      </c>
      <c r="C13" s="1">
        <v>51599244</v>
      </c>
      <c r="D13" s="1">
        <f t="shared" si="0"/>
        <v>51599244</v>
      </c>
      <c r="E13" s="1">
        <v>51881221</v>
      </c>
      <c r="F13" s="12">
        <f t="shared" si="1"/>
        <v>100.54647506075864</v>
      </c>
      <c r="G13" s="1">
        <v>3565890</v>
      </c>
      <c r="H13" s="1">
        <v>4303932</v>
      </c>
      <c r="I13" s="1">
        <v>4280035</v>
      </c>
      <c r="J13" s="12">
        <f t="shared" si="2"/>
        <v>99.444763532509342</v>
      </c>
      <c r="K13" s="1">
        <f>E13+I13</f>
        <v>56161256</v>
      </c>
    </row>
    <row r="14" spans="1:14" ht="24.75" customHeight="1">
      <c r="A14" s="19"/>
      <c r="B14" s="11" t="s">
        <v>20</v>
      </c>
      <c r="C14" s="1">
        <v>36273600</v>
      </c>
      <c r="D14" s="1">
        <f t="shared" si="0"/>
        <v>36273600</v>
      </c>
      <c r="E14" s="1">
        <v>37294859</v>
      </c>
      <c r="F14" s="12">
        <f t="shared" si="1"/>
        <v>102.81543326275859</v>
      </c>
      <c r="G14" s="1"/>
      <c r="H14" s="1"/>
      <c r="I14" s="1"/>
      <c r="J14" s="12"/>
      <c r="K14" s="1">
        <f>D14</f>
        <v>36273600</v>
      </c>
    </row>
    <row r="15" spans="1:14" ht="24.75" customHeight="1">
      <c r="A15" s="19"/>
      <c r="B15" s="11" t="s">
        <v>21</v>
      </c>
      <c r="C15" s="1">
        <v>-36273600</v>
      </c>
      <c r="D15" s="1">
        <f t="shared" si="0"/>
        <v>-36273600</v>
      </c>
      <c r="E15" s="1">
        <v>-37294859</v>
      </c>
      <c r="F15" s="12">
        <f t="shared" si="1"/>
        <v>102.81543326275859</v>
      </c>
      <c r="G15" s="1"/>
      <c r="H15" s="1"/>
      <c r="I15" s="1"/>
      <c r="J15" s="12"/>
      <c r="K15" s="1">
        <f>D15</f>
        <v>-36273600</v>
      </c>
    </row>
    <row r="16" spans="1:14" ht="19.5" customHeight="1">
      <c r="A16" s="19"/>
      <c r="B16" s="15" t="s">
        <v>22</v>
      </c>
      <c r="C16" s="1">
        <v>7177063</v>
      </c>
      <c r="D16" s="1">
        <f t="shared" si="0"/>
        <v>7177063</v>
      </c>
      <c r="E16" s="1">
        <v>20360446</v>
      </c>
      <c r="F16" s="12">
        <f t="shared" si="1"/>
        <v>283.68771459857606</v>
      </c>
      <c r="G16" s="1">
        <v>0</v>
      </c>
      <c r="H16" s="1">
        <v>8224</v>
      </c>
      <c r="I16" s="1">
        <v>8224</v>
      </c>
      <c r="J16" s="12">
        <f t="shared" si="2"/>
        <v>100</v>
      </c>
      <c r="K16" s="1">
        <f>E16+I16</f>
        <v>20368670</v>
      </c>
    </row>
    <row r="17" spans="1:11" ht="19.5" customHeight="1">
      <c r="A17" s="19"/>
      <c r="B17" s="15" t="s">
        <v>23</v>
      </c>
      <c r="C17" s="1">
        <v>2785000</v>
      </c>
      <c r="D17" s="1">
        <f t="shared" si="0"/>
        <v>2785000</v>
      </c>
      <c r="E17" s="1">
        <v>3164475</v>
      </c>
      <c r="F17" s="12">
        <f t="shared" si="1"/>
        <v>113.62567324955117</v>
      </c>
      <c r="G17" s="1"/>
      <c r="H17" s="1"/>
      <c r="I17" s="1"/>
      <c r="J17" s="12"/>
      <c r="K17" s="1">
        <f>E17+I17</f>
        <v>3164475</v>
      </c>
    </row>
    <row r="18" spans="1:11" s="9" customFormat="1" ht="19.5" customHeight="1">
      <c r="A18" s="22"/>
      <c r="B18" s="17" t="s">
        <v>9</v>
      </c>
      <c r="C18" s="8">
        <f t="shared" ref="C18:G18" si="3">SUM(C11:C17)</f>
        <v>111290168</v>
      </c>
      <c r="D18" s="8">
        <f t="shared" si="0"/>
        <v>111290168</v>
      </c>
      <c r="E18" s="8">
        <f>SUM(E11:E17)</f>
        <v>124824527</v>
      </c>
      <c r="F18" s="13">
        <f t="shared" si="1"/>
        <v>112.16132497886066</v>
      </c>
      <c r="G18" s="8">
        <f t="shared" si="3"/>
        <v>40186895</v>
      </c>
      <c r="H18" s="8">
        <f>SUM(H11:H17)</f>
        <v>42097745</v>
      </c>
      <c r="I18" s="8">
        <f>SUM(I11:I17)</f>
        <v>41771659</v>
      </c>
      <c r="J18" s="13">
        <f t="shared" si="2"/>
        <v>99.225407441657509</v>
      </c>
      <c r="K18" s="8">
        <f>E18+I18</f>
        <v>166596186</v>
      </c>
    </row>
    <row r="19" spans="1:11" ht="20.25" customHeight="1">
      <c r="A19" s="18" t="s">
        <v>3</v>
      </c>
      <c r="B19" s="21" t="s">
        <v>10</v>
      </c>
      <c r="C19" s="24"/>
      <c r="D19" s="25"/>
      <c r="E19" s="25"/>
      <c r="F19" s="25"/>
      <c r="G19" s="25"/>
      <c r="H19" s="25"/>
      <c r="I19" s="25"/>
      <c r="J19" s="25"/>
      <c r="K19" s="26"/>
    </row>
    <row r="20" spans="1:11" ht="19.5" customHeight="1">
      <c r="A20" s="19"/>
      <c r="B20" s="16" t="s">
        <v>11</v>
      </c>
      <c r="C20" s="1">
        <v>14463499</v>
      </c>
      <c r="D20" s="1">
        <f>SUM(C20:C20)</f>
        <v>14463499</v>
      </c>
      <c r="E20" s="1">
        <v>8052162</v>
      </c>
      <c r="F20" s="12">
        <f t="shared" si="1"/>
        <v>55.672296171210021</v>
      </c>
      <c r="G20" s="1"/>
      <c r="H20" s="1"/>
      <c r="I20" s="1"/>
      <c r="J20" s="12"/>
      <c r="K20" s="1">
        <f>D20</f>
        <v>14463499</v>
      </c>
    </row>
    <row r="21" spans="1:11" ht="19.5" customHeight="1">
      <c r="A21" s="19"/>
      <c r="B21" s="16" t="s">
        <v>12</v>
      </c>
      <c r="C21" s="1">
        <v>14139932</v>
      </c>
      <c r="D21" s="1">
        <f>SUM(C21:C21)</f>
        <v>14139932</v>
      </c>
      <c r="E21" s="1">
        <v>23692087</v>
      </c>
      <c r="F21" s="12">
        <f t="shared" si="1"/>
        <v>167.55446207237773</v>
      </c>
      <c r="G21" s="1"/>
      <c r="H21" s="1"/>
      <c r="I21" s="1"/>
      <c r="J21" s="12"/>
      <c r="K21" s="1">
        <f>D21</f>
        <v>14139932</v>
      </c>
    </row>
    <row r="22" spans="1:11" s="9" customFormat="1" ht="19.5" customHeight="1">
      <c r="A22" s="20"/>
      <c r="B22" s="23" t="s">
        <v>13</v>
      </c>
      <c r="C22" s="8">
        <f>SUM(C20:C21)</f>
        <v>28603431</v>
      </c>
      <c r="D22" s="8">
        <f>SUM(C22:C22)</f>
        <v>28603431</v>
      </c>
      <c r="E22" s="8">
        <f>SUM(E20:E21)</f>
        <v>31744249</v>
      </c>
      <c r="F22" s="13">
        <f t="shared" si="1"/>
        <v>110.98056383515672</v>
      </c>
      <c r="G22" s="8"/>
      <c r="H22" s="8"/>
      <c r="I22" s="8"/>
      <c r="J22" s="12"/>
      <c r="K22" s="8">
        <v>31744249</v>
      </c>
    </row>
    <row r="23" spans="1:11" s="9" customFormat="1" ht="19.5" customHeight="1">
      <c r="A23" s="20" t="s">
        <v>4</v>
      </c>
      <c r="B23" s="10" t="s">
        <v>15</v>
      </c>
      <c r="C23" s="8">
        <v>6200000</v>
      </c>
      <c r="D23" s="8">
        <f>SUM(C23:C23)</f>
        <v>6200000</v>
      </c>
      <c r="E23" s="8"/>
      <c r="F23" s="13">
        <f t="shared" si="1"/>
        <v>0</v>
      </c>
      <c r="G23" s="8"/>
      <c r="H23" s="8"/>
      <c r="I23" s="8"/>
      <c r="J23" s="12"/>
      <c r="K23" s="8">
        <v>0</v>
      </c>
    </row>
    <row r="24" spans="1:11" s="9" customFormat="1" ht="19.5" customHeight="1">
      <c r="A24" s="7" t="s">
        <v>19</v>
      </c>
      <c r="B24" s="10" t="s">
        <v>14</v>
      </c>
      <c r="C24" s="8">
        <f>SUM(C22:C23,C18)</f>
        <v>146093599</v>
      </c>
      <c r="D24" s="8">
        <f>D18+D22+D23</f>
        <v>146093599</v>
      </c>
      <c r="E24" s="8">
        <f>E18+E22</f>
        <v>156568776</v>
      </c>
      <c r="F24" s="13">
        <f t="shared" si="1"/>
        <v>107.17018204199351</v>
      </c>
      <c r="G24" s="8">
        <f>G18</f>
        <v>40186895</v>
      </c>
      <c r="H24" s="8">
        <f>SUM(H18:H23)</f>
        <v>42097745</v>
      </c>
      <c r="I24" s="8">
        <f>SUM(I18:I23)</f>
        <v>41771659</v>
      </c>
      <c r="J24" s="13">
        <f t="shared" si="2"/>
        <v>99.225407441657509</v>
      </c>
      <c r="K24" s="8">
        <f>SUM(K18,K22,K23)</f>
        <v>198340435</v>
      </c>
    </row>
  </sheetData>
  <mergeCells count="14">
    <mergeCell ref="C19:K19"/>
    <mergeCell ref="A1:K1"/>
    <mergeCell ref="A2:K2"/>
    <mergeCell ref="A3:K3"/>
    <mergeCell ref="A4:K4"/>
    <mergeCell ref="A5:K5"/>
    <mergeCell ref="C7:K7"/>
    <mergeCell ref="K8:K9"/>
    <mergeCell ref="A7:A9"/>
    <mergeCell ref="B7:B9"/>
    <mergeCell ref="B6:K6"/>
    <mergeCell ref="C8:F8"/>
    <mergeCell ref="G8:J8"/>
    <mergeCell ref="C10:K10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2017-04-12T12:18:40Z</cp:lastPrinted>
  <dcterms:created xsi:type="dcterms:W3CDTF">2001-03-10T10:34:29Z</dcterms:created>
  <dcterms:modified xsi:type="dcterms:W3CDTF">2017-05-02T09:46:09Z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