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 firstSheet="13" activeTab="23"/>
  </bookViews>
  <sheets>
    <sheet name="1. tábla (mérleg)" sheetId="22" r:id="rId1"/>
    <sheet name="2. tábla (eredménykimutatás)" sheetId="23" r:id="rId2"/>
    <sheet name="3. tábla (maradványkimutatás)" sheetId="26" r:id="rId3"/>
    <sheet name="4. tábla" sheetId="2" r:id="rId4"/>
    <sheet name="5. tábla" sheetId="3" r:id="rId5"/>
    <sheet name="6.tábla" sheetId="19" r:id="rId6"/>
    <sheet name="7.tábla" sheetId="20" r:id="rId7"/>
    <sheet name="8.tábla" sheetId="21" r:id="rId8"/>
    <sheet name="9. tábla" sheetId="24" r:id="rId9"/>
    <sheet name="10.tábla" sheetId="25" r:id="rId10"/>
    <sheet name="11. tábla" sheetId="5" r:id="rId11"/>
    <sheet name="12.mell (3)" sheetId="6" r:id="rId12"/>
    <sheet name="13. sz. tábla" sheetId="7" r:id="rId13"/>
    <sheet name="14. sz. stabilitási tv " sheetId="14" r:id="rId14"/>
    <sheet name="15. sz.tábla" sheetId="8" r:id="rId15"/>
    <sheet name="15.a. sz.tábla" sheetId="9" r:id="rId16"/>
    <sheet name="15.B.sz.tábla" sheetId="10" r:id="rId17"/>
    <sheet name="15.C. sz. melléklet" sheetId="28" r:id="rId18"/>
    <sheet name="16.sz.tábla" sheetId="11" r:id="rId19"/>
    <sheet name="17. tábla" sheetId="1" r:id="rId20"/>
    <sheet name="18.tábla (2)" sheetId="16" r:id="rId21"/>
    <sheet name="19. tábla" sheetId="29" r:id="rId22"/>
    <sheet name="19a.tábla" sheetId="30" r:id="rId23"/>
    <sheet name="19b tábla" sheetId="31" r:id="rId24"/>
  </sheets>
  <externalReferences>
    <externalReference r:id="rId25"/>
    <externalReference r:id="rId26"/>
  </externalReferences>
  <definedNames>
    <definedName name="_xlnm.Print_Area" localSheetId="0">'1. tábla (mérleg)'!$A$1:$E$245</definedName>
    <definedName name="_xlnm.Print_Area" localSheetId="9">'10.tábla'!$A$1:$J$84</definedName>
    <definedName name="_xlnm.Print_Area" localSheetId="10">'11. tábla'!$A$1:$L$46</definedName>
    <definedName name="_xlnm.Print_Area" localSheetId="11">'12.mell (3)'!$A$2:$H$41</definedName>
    <definedName name="_xlnm.Print_Area" localSheetId="12">'13. sz. tábla'!$A$2:$E$25</definedName>
    <definedName name="_xlnm.Print_Area" localSheetId="13">'14. sz. stabilitási tv '!$A$4:$H$32</definedName>
    <definedName name="_xlnm.Print_Area" localSheetId="14">'15. sz.tábla'!$A$1:$F$18</definedName>
    <definedName name="_xlnm.Print_Area" localSheetId="15">'15.a. sz.tábla'!$A$1:$G$92</definedName>
    <definedName name="_xlnm.Print_Area" localSheetId="16">'15.B.sz.tábla'!$A$1:$G$30</definedName>
    <definedName name="_xlnm.Print_Area" localSheetId="17">'15.C. sz. melléklet'!$A$1:$I$29</definedName>
    <definedName name="_xlnm.Print_Area" localSheetId="18">'16.sz.tábla'!$A$1:$E$33</definedName>
    <definedName name="_xlnm.Print_Area" localSheetId="19">'17. tábla'!$A$1:$D$20</definedName>
    <definedName name="_xlnm.Print_Area" localSheetId="20">'18.tábla (2)'!$A$2:$C$11</definedName>
    <definedName name="_xlnm.Print_Area" localSheetId="21">'19. tábla'!$A$1:$F$96</definedName>
    <definedName name="_xlnm.Print_Area" localSheetId="22">'19a.tábla'!$A$1:$J$13</definedName>
    <definedName name="_xlnm.Print_Area" localSheetId="23">'19b tábla'!$A$1:$F$4</definedName>
    <definedName name="_xlnm.Print_Area" localSheetId="1">'2. tábla (eredménykimutatás)'!$A$1:$E$43</definedName>
    <definedName name="_xlnm.Print_Area" localSheetId="2">'3. tábla (maradványkimutatás)'!$A$1:$D$22</definedName>
    <definedName name="_xlnm.Print_Area" localSheetId="3">'4. tábla'!$A$1:$F$37</definedName>
    <definedName name="_xlnm.Print_Area" localSheetId="4">'5. tábla'!$A$1:$E$78</definedName>
    <definedName name="_xlnm.Print_Area" localSheetId="5">'6.tábla'!$A$1:$E$33</definedName>
    <definedName name="_xlnm.Print_Area" localSheetId="6">'7.tábla'!$A$1:$E$35</definedName>
    <definedName name="_xlnm.Print_Area" localSheetId="7">'8.tábla'!$A$1:$E$27</definedName>
    <definedName name="onev">[1]kod!$BT$34:$BT$3186</definedName>
  </definedNames>
  <calcPr calcId="145621"/>
</workbook>
</file>

<file path=xl/calcChain.xml><?xml version="1.0" encoding="utf-8"?>
<calcChain xmlns="http://schemas.openxmlformats.org/spreadsheetml/2006/main">
  <c r="C16" i="9" l="1"/>
  <c r="D16" i="9"/>
  <c r="E16" i="9"/>
  <c r="C12" i="9"/>
  <c r="E12" i="9"/>
  <c r="E11" i="9" s="1"/>
  <c r="F16" i="9"/>
  <c r="C11" i="9" l="1"/>
  <c r="B23" i="24"/>
  <c r="B82" i="24"/>
  <c r="B80" i="24"/>
  <c r="H75" i="24"/>
  <c r="H51" i="24"/>
  <c r="H80" i="24" s="1"/>
  <c r="H49" i="24"/>
  <c r="B49" i="24"/>
  <c r="B75" i="24" s="1"/>
  <c r="B51" i="24"/>
  <c r="B53" i="24"/>
  <c r="B83" i="24" s="1"/>
  <c r="H23" i="24"/>
  <c r="H21" i="24" s="1"/>
  <c r="H79" i="24" s="1"/>
  <c r="H19" i="24"/>
  <c r="H27" i="24" s="1"/>
  <c r="B22" i="24"/>
  <c r="B21" i="24" s="1"/>
  <c r="B79" i="24" s="1"/>
  <c r="B78" i="24" s="1"/>
  <c r="B14" i="24"/>
  <c r="B13" i="24"/>
  <c r="B12" i="24"/>
  <c r="B8" i="24"/>
  <c r="B7" i="24"/>
  <c r="B19" i="24" s="1"/>
  <c r="B74" i="24" s="1"/>
  <c r="G42" i="9"/>
  <c r="G61" i="9"/>
  <c r="G65" i="9"/>
  <c r="G66" i="9"/>
  <c r="G68" i="9"/>
  <c r="G69" i="9"/>
  <c r="G71" i="9"/>
  <c r="G41" i="9"/>
  <c r="G16" i="9"/>
  <c r="G17" i="9"/>
  <c r="G22" i="9"/>
  <c r="G27" i="9"/>
  <c r="H56" i="24" l="1"/>
  <c r="B81" i="24"/>
  <c r="B76" i="24"/>
  <c r="H78" i="24"/>
  <c r="H20" i="24"/>
  <c r="B27" i="24"/>
  <c r="H74" i="24"/>
  <c r="H76" i="24" s="1"/>
  <c r="H84" i="24" s="1"/>
  <c r="B50" i="24"/>
  <c r="B56" i="24"/>
  <c r="D9" i="10"/>
  <c r="F9" i="10"/>
  <c r="E14" i="14"/>
  <c r="F14" i="14"/>
  <c r="G14" i="14"/>
  <c r="C14" i="14"/>
  <c r="D12" i="14"/>
  <c r="H77" i="24" l="1"/>
  <c r="B84" i="24"/>
  <c r="F22" i="7" l="1"/>
  <c r="F21" i="7"/>
  <c r="F19" i="7"/>
  <c r="F18" i="7"/>
  <c r="F17" i="7"/>
  <c r="F16" i="7"/>
  <c r="F15" i="7"/>
  <c r="I25" i="25"/>
  <c r="I42" i="24"/>
  <c r="G22" i="25" s="1"/>
  <c r="I41" i="24"/>
  <c r="G21" i="25" s="1"/>
  <c r="I39" i="24"/>
  <c r="G19" i="25" s="1"/>
  <c r="J7" i="24"/>
  <c r="H5" i="25" s="1"/>
  <c r="K7" i="24"/>
  <c r="I5" i="25" s="1"/>
  <c r="J8" i="24"/>
  <c r="H6" i="25" s="1"/>
  <c r="K8" i="24"/>
  <c r="I6" i="25" s="1"/>
  <c r="J12" i="24"/>
  <c r="H10" i="25" s="1"/>
  <c r="H9" i="25" s="1"/>
  <c r="K12" i="24"/>
  <c r="I10" i="25" s="1"/>
  <c r="I9" i="25" s="1"/>
  <c r="J13" i="24"/>
  <c r="J11" i="24" s="1"/>
  <c r="K13" i="24"/>
  <c r="I41" i="25" s="1"/>
  <c r="J23" i="24"/>
  <c r="K23" i="24"/>
  <c r="I23" i="24"/>
  <c r="J17" i="24"/>
  <c r="H14" i="25" s="1"/>
  <c r="K17" i="24"/>
  <c r="I14" i="25" s="1"/>
  <c r="J16" i="24"/>
  <c r="H13" i="25" s="1"/>
  <c r="K16" i="24"/>
  <c r="I13" i="25" s="1"/>
  <c r="I17" i="24"/>
  <c r="G14" i="25" s="1"/>
  <c r="I16" i="24"/>
  <c r="G13" i="25" s="1"/>
  <c r="I13" i="24"/>
  <c r="G39" i="25" s="1"/>
  <c r="I12" i="24"/>
  <c r="G10" i="25" s="1"/>
  <c r="G9" i="25" s="1"/>
  <c r="I8" i="24"/>
  <c r="G6" i="25" s="1"/>
  <c r="I7" i="24"/>
  <c r="G5" i="25" s="1"/>
  <c r="D40" i="24"/>
  <c r="E40" i="24"/>
  <c r="D23" i="24"/>
  <c r="C10" i="25" s="1"/>
  <c r="E23" i="24"/>
  <c r="D10" i="25" s="1"/>
  <c r="D22" i="24"/>
  <c r="E22" i="24"/>
  <c r="D14" i="24"/>
  <c r="E14" i="24"/>
  <c r="D13" i="24"/>
  <c r="C8" i="25" s="1"/>
  <c r="E13" i="24"/>
  <c r="D8" i="25" s="1"/>
  <c r="C42" i="24"/>
  <c r="B21" i="25" s="1"/>
  <c r="C41" i="24"/>
  <c r="C40" i="24"/>
  <c r="C39" i="24"/>
  <c r="B19" i="25" s="1"/>
  <c r="C23" i="24"/>
  <c r="B10" i="25" s="1"/>
  <c r="C22" i="24"/>
  <c r="C14" i="24"/>
  <c r="C13" i="24"/>
  <c r="B8" i="25" s="1"/>
  <c r="C12" i="24"/>
  <c r="B7" i="25" s="1"/>
  <c r="C8" i="24"/>
  <c r="B6" i="25" s="1"/>
  <c r="C7" i="24"/>
  <c r="B5" i="25" s="1"/>
  <c r="E3" i="21"/>
  <c r="E4" i="21"/>
  <c r="E5" i="21"/>
  <c r="E6" i="21"/>
  <c r="E7" i="21"/>
  <c r="E8" i="21"/>
  <c r="E9" i="21"/>
  <c r="E11" i="21"/>
  <c r="E12" i="21"/>
  <c r="E16" i="21"/>
  <c r="E17" i="21"/>
  <c r="E19" i="21"/>
  <c r="E20" i="21"/>
  <c r="E23" i="21"/>
  <c r="D22" i="21"/>
  <c r="E27" i="2" s="1"/>
  <c r="K42" i="24" s="1"/>
  <c r="I22" i="25" s="1"/>
  <c r="D15" i="21"/>
  <c r="E15" i="21" s="1"/>
  <c r="D2" i="21"/>
  <c r="E6" i="20"/>
  <c r="E7" i="20"/>
  <c r="E8" i="20"/>
  <c r="D69" i="3"/>
  <c r="D72" i="3" s="1"/>
  <c r="D64" i="3"/>
  <c r="D63" i="3" s="1"/>
  <c r="C64" i="3"/>
  <c r="C63" i="3" s="1"/>
  <c r="D59" i="3"/>
  <c r="E10" i="2" s="1"/>
  <c r="D56" i="3"/>
  <c r="D45" i="3"/>
  <c r="D34" i="3"/>
  <c r="E7" i="2" s="1"/>
  <c r="E12" i="24" s="1"/>
  <c r="D7" i="25" s="1"/>
  <c r="D30" i="3"/>
  <c r="D27" i="3"/>
  <c r="D23" i="3"/>
  <c r="D17" i="3"/>
  <c r="D16" i="3" s="1"/>
  <c r="D4" i="3"/>
  <c r="D3" i="3" s="1"/>
  <c r="E4" i="2" s="1"/>
  <c r="E7" i="24" s="1"/>
  <c r="D5" i="25" s="1"/>
  <c r="C22" i="21"/>
  <c r="C15" i="21"/>
  <c r="C2" i="21"/>
  <c r="B22" i="21"/>
  <c r="B15" i="21"/>
  <c r="B2" i="21"/>
  <c r="D15" i="20"/>
  <c r="D9" i="20"/>
  <c r="D3" i="20" s="1"/>
  <c r="C15" i="20"/>
  <c r="C9" i="20"/>
  <c r="C3" i="20" s="1"/>
  <c r="B24" i="20"/>
  <c r="B15" i="20"/>
  <c r="B3" i="20"/>
  <c r="C34" i="3"/>
  <c r="B3" i="3"/>
  <c r="C18" i="2"/>
  <c r="B18" i="2"/>
  <c r="B11" i="2"/>
  <c r="E5" i="2" l="1"/>
  <c r="E39" i="24" s="1"/>
  <c r="D19" i="25" s="1"/>
  <c r="E42" i="24"/>
  <c r="D21" i="25" s="1"/>
  <c r="E41" i="24"/>
  <c r="B35" i="20"/>
  <c r="C35" i="20"/>
  <c r="C25" i="21"/>
  <c r="E2" i="21"/>
  <c r="E22" i="21"/>
  <c r="B9" i="25"/>
  <c r="C21" i="24"/>
  <c r="D9" i="25"/>
  <c r="E21" i="24"/>
  <c r="E26" i="2"/>
  <c r="K41" i="24" s="1"/>
  <c r="I21" i="25" s="1"/>
  <c r="E9" i="20"/>
  <c r="C9" i="25"/>
  <c r="D21" i="24"/>
  <c r="E25" i="2"/>
  <c r="K39" i="24" s="1"/>
  <c r="I19" i="25" s="1"/>
  <c r="D25" i="21"/>
  <c r="E25" i="21" s="1"/>
  <c r="I39" i="25"/>
  <c r="H41" i="25"/>
  <c r="H39" i="25"/>
  <c r="G41" i="25"/>
  <c r="K11" i="24"/>
  <c r="B25" i="21"/>
  <c r="D35" i="20"/>
  <c r="E35" i="20" s="1"/>
  <c r="D26" i="3"/>
  <c r="D22" i="3" s="1"/>
  <c r="D36" i="2"/>
  <c r="D27" i="2"/>
  <c r="J42" i="24" s="1"/>
  <c r="H22" i="25" s="1"/>
  <c r="D26" i="2"/>
  <c r="J41" i="24" s="1"/>
  <c r="H21" i="25" s="1"/>
  <c r="D25" i="2"/>
  <c r="D21" i="2"/>
  <c r="D13" i="2"/>
  <c r="D18" i="2" s="1"/>
  <c r="D10" i="2"/>
  <c r="D7" i="2"/>
  <c r="D12" i="24" s="1"/>
  <c r="C7" i="25" s="1"/>
  <c r="D6" i="2"/>
  <c r="D8" i="24" s="1"/>
  <c r="C6" i="25" s="1"/>
  <c r="D5" i="2"/>
  <c r="D39" i="24" s="1"/>
  <c r="C19" i="25" s="1"/>
  <c r="D4" i="2"/>
  <c r="D7" i="24" s="1"/>
  <c r="C5" i="25" s="1"/>
  <c r="C36" i="2"/>
  <c r="C24" i="2"/>
  <c r="C32" i="2" s="1"/>
  <c r="C11" i="2"/>
  <c r="D24" i="2" l="1"/>
  <c r="D32" i="2" s="1"/>
  <c r="J39" i="24"/>
  <c r="H19" i="25" s="1"/>
  <c r="D8" i="14"/>
  <c r="D14" i="14" s="1"/>
  <c r="E6" i="2"/>
  <c r="E8" i="24" s="1"/>
  <c r="D6" i="25" s="1"/>
  <c r="D62" i="3"/>
  <c r="D73" i="3" s="1"/>
  <c r="D42" i="24"/>
  <c r="C21" i="25" s="1"/>
  <c r="D41" i="24"/>
  <c r="D11" i="2"/>
  <c r="D19" i="2" s="1"/>
  <c r="C37" i="2"/>
  <c r="D37" i="2"/>
  <c r="J27" i="25"/>
  <c r="E13" i="2"/>
  <c r="F14" i="2"/>
  <c r="I46" i="25"/>
  <c r="I54" i="25"/>
  <c r="H25" i="25"/>
  <c r="J25" i="25" l="1"/>
  <c r="E12" i="2"/>
  <c r="E18" i="2"/>
  <c r="I57" i="25"/>
  <c r="E4" i="20"/>
  <c r="E14" i="20"/>
  <c r="E17" i="20"/>
  <c r="E5" i="19"/>
  <c r="E7" i="19"/>
  <c r="E10" i="19"/>
  <c r="E11" i="19"/>
  <c r="E12" i="19"/>
  <c r="E13" i="19"/>
  <c r="E14" i="19"/>
  <c r="E17" i="19"/>
  <c r="E21" i="19"/>
  <c r="E27" i="19"/>
  <c r="E28" i="19"/>
  <c r="E30" i="19"/>
  <c r="E31" i="19"/>
  <c r="E4" i="19"/>
  <c r="E38" i="3"/>
  <c r="E40" i="3"/>
  <c r="E42" i="3"/>
  <c r="E36" i="3"/>
  <c r="E24" i="3"/>
  <c r="E25" i="3"/>
  <c r="E28" i="3"/>
  <c r="E29" i="3"/>
  <c r="E31" i="3"/>
  <c r="E33" i="3"/>
  <c r="E18" i="3"/>
  <c r="E5" i="3"/>
  <c r="E7" i="3"/>
  <c r="E8" i="3"/>
  <c r="E14" i="3"/>
  <c r="E19" i="3"/>
  <c r="E61" i="3"/>
  <c r="E65" i="3"/>
  <c r="E67" i="3"/>
  <c r="F29" i="2"/>
  <c r="F30" i="2"/>
  <c r="I24" i="25" l="1"/>
  <c r="D17" i="25"/>
  <c r="D24" i="25"/>
  <c r="E83" i="24"/>
  <c r="E82" i="24"/>
  <c r="E80" i="24"/>
  <c r="K51" i="24"/>
  <c r="K80" i="24" s="1"/>
  <c r="K22" i="24"/>
  <c r="K21" i="24" l="1"/>
  <c r="K79" i="24" s="1"/>
  <c r="K78" i="24" s="1"/>
  <c r="K49" i="24"/>
  <c r="K56" i="24" s="1"/>
  <c r="E19" i="24"/>
  <c r="E74" i="24" s="1"/>
  <c r="E49" i="24"/>
  <c r="E75" i="24" s="1"/>
  <c r="D29" i="25"/>
  <c r="D85" i="25" s="1"/>
  <c r="E81" i="24"/>
  <c r="E79" i="24"/>
  <c r="E78" i="24" s="1"/>
  <c r="E36" i="2"/>
  <c r="F36" i="2" s="1"/>
  <c r="K75" i="24" l="1"/>
  <c r="E56" i="24"/>
  <c r="E50" i="24"/>
  <c r="E76" i="24"/>
  <c r="E84" i="24" s="1"/>
  <c r="E27" i="24"/>
  <c r="D22" i="7" l="1"/>
  <c r="D21" i="7"/>
  <c r="D18" i="7"/>
  <c r="D17" i="7"/>
  <c r="D16" i="7"/>
  <c r="D19" i="7"/>
  <c r="D20" i="7"/>
  <c r="D15" i="7"/>
  <c r="H83" i="25" l="1"/>
  <c r="G83" i="25"/>
  <c r="C83" i="25"/>
  <c r="B83" i="25"/>
  <c r="H75" i="25"/>
  <c r="G75" i="25"/>
  <c r="C75" i="25"/>
  <c r="B75" i="25"/>
  <c r="H54" i="25"/>
  <c r="G54" i="25"/>
  <c r="C54" i="25"/>
  <c r="B54" i="25"/>
  <c r="C46" i="25"/>
  <c r="B46" i="25"/>
  <c r="J41" i="25"/>
  <c r="G46" i="25"/>
  <c r="G57" i="25" s="1"/>
  <c r="G25" i="25"/>
  <c r="G24" i="25"/>
  <c r="B24" i="25"/>
  <c r="J22" i="25"/>
  <c r="J21" i="25"/>
  <c r="E21" i="25"/>
  <c r="J19" i="25"/>
  <c r="E19" i="25"/>
  <c r="B17" i="25"/>
  <c r="J14" i="25"/>
  <c r="J13" i="25"/>
  <c r="J10" i="25"/>
  <c r="E7" i="25"/>
  <c r="J6" i="25"/>
  <c r="E6" i="25"/>
  <c r="J5" i="25"/>
  <c r="D82" i="24"/>
  <c r="C82" i="24"/>
  <c r="D53" i="24"/>
  <c r="D83" i="24" s="1"/>
  <c r="C53" i="24"/>
  <c r="C83" i="24" s="1"/>
  <c r="J51" i="24"/>
  <c r="J80" i="24" s="1"/>
  <c r="I51" i="24"/>
  <c r="I80" i="24" s="1"/>
  <c r="D51" i="24"/>
  <c r="D80" i="24" s="1"/>
  <c r="C51" i="24"/>
  <c r="C80" i="24" s="1"/>
  <c r="I49" i="24"/>
  <c r="I75" i="24" s="1"/>
  <c r="C49" i="24"/>
  <c r="C75" i="24" s="1"/>
  <c r="L42" i="24"/>
  <c r="F42" i="24"/>
  <c r="L41" i="24"/>
  <c r="F41" i="24"/>
  <c r="L39" i="24"/>
  <c r="F39" i="24"/>
  <c r="L23" i="24"/>
  <c r="F23" i="24"/>
  <c r="F22" i="24"/>
  <c r="I21" i="24"/>
  <c r="I79" i="24" s="1"/>
  <c r="C79" i="24"/>
  <c r="C19" i="24"/>
  <c r="L17" i="24"/>
  <c r="L16" i="24"/>
  <c r="L13" i="24"/>
  <c r="L12" i="24"/>
  <c r="F12" i="24"/>
  <c r="L8" i="24"/>
  <c r="F8" i="24"/>
  <c r="L7" i="24"/>
  <c r="F7" i="24"/>
  <c r="D29" i="19"/>
  <c r="I11" i="24" s="1"/>
  <c r="D19" i="19"/>
  <c r="K10" i="24" s="1"/>
  <c r="I8" i="25" s="1"/>
  <c r="D8" i="19"/>
  <c r="K9" i="24" s="1"/>
  <c r="I7" i="25" s="1"/>
  <c r="C19" i="19"/>
  <c r="J10" i="24" s="1"/>
  <c r="H8" i="25" s="1"/>
  <c r="D78" i="3"/>
  <c r="C78" i="3"/>
  <c r="C30" i="3"/>
  <c r="E30" i="3" s="1"/>
  <c r="C27" i="3"/>
  <c r="E27" i="3" s="1"/>
  <c r="C23" i="3"/>
  <c r="E23" i="3" s="1"/>
  <c r="C4" i="3"/>
  <c r="E4" i="3" s="1"/>
  <c r="E64" i="3"/>
  <c r="C17" i="3"/>
  <c r="F27" i="2"/>
  <c r="F26" i="2"/>
  <c r="F25" i="2"/>
  <c r="F10" i="2"/>
  <c r="F7" i="2"/>
  <c r="F6" i="2"/>
  <c r="F5" i="2"/>
  <c r="F4" i="2"/>
  <c r="B57" i="25" l="1"/>
  <c r="C81" i="24"/>
  <c r="B29" i="25"/>
  <c r="E19" i="19"/>
  <c r="J8" i="25"/>
  <c r="L10" i="24"/>
  <c r="D33" i="19"/>
  <c r="E22" i="2" s="1"/>
  <c r="F22" i="2" s="1"/>
  <c r="C16" i="3"/>
  <c r="E16" i="3" s="1"/>
  <c r="E17" i="3"/>
  <c r="H46" i="25"/>
  <c r="J46" i="25" s="1"/>
  <c r="J39" i="25"/>
  <c r="E5" i="25"/>
  <c r="F17" i="2"/>
  <c r="E10" i="25"/>
  <c r="F13" i="2"/>
  <c r="E9" i="25"/>
  <c r="C24" i="25"/>
  <c r="E24" i="25" s="1"/>
  <c r="C57" i="25"/>
  <c r="J21" i="24"/>
  <c r="D49" i="24"/>
  <c r="F49" i="24" s="1"/>
  <c r="J49" i="24"/>
  <c r="D19" i="24"/>
  <c r="C78" i="24"/>
  <c r="D81" i="24"/>
  <c r="H24" i="25"/>
  <c r="J24" i="25" s="1"/>
  <c r="B85" i="25"/>
  <c r="I78" i="24"/>
  <c r="C27" i="24"/>
  <c r="C74" i="24"/>
  <c r="C76" i="24" s="1"/>
  <c r="I56" i="24"/>
  <c r="C50" i="24"/>
  <c r="C56" i="24"/>
  <c r="H57" i="25" l="1"/>
  <c r="J57" i="25" s="1"/>
  <c r="K19" i="24"/>
  <c r="K20" i="24" s="1"/>
  <c r="I17" i="25"/>
  <c r="D56" i="24"/>
  <c r="F56" i="24" s="1"/>
  <c r="J9" i="25"/>
  <c r="C17" i="25"/>
  <c r="C29" i="25" s="1"/>
  <c r="D75" i="24"/>
  <c r="F75" i="24" s="1"/>
  <c r="J56" i="24"/>
  <c r="L56" i="24" s="1"/>
  <c r="L49" i="24"/>
  <c r="J79" i="24"/>
  <c r="L21" i="24"/>
  <c r="D79" i="24"/>
  <c r="F21" i="24"/>
  <c r="J75" i="24"/>
  <c r="L75" i="24" s="1"/>
  <c r="L11" i="24"/>
  <c r="D74" i="24"/>
  <c r="F74" i="24" s="1"/>
  <c r="F19" i="24"/>
  <c r="D50" i="24"/>
  <c r="F50" i="24" s="1"/>
  <c r="D27" i="24"/>
  <c r="F27" i="24" s="1"/>
  <c r="C84" i="24"/>
  <c r="I29" i="25" l="1"/>
  <c r="I85" i="25" s="1"/>
  <c r="K27" i="24"/>
  <c r="K74" i="24"/>
  <c r="K76" i="24" s="1"/>
  <c r="K77" i="24" s="1"/>
  <c r="D76" i="24"/>
  <c r="F76" i="24" s="1"/>
  <c r="E17" i="25"/>
  <c r="D78" i="24"/>
  <c r="F78" i="24" s="1"/>
  <c r="F79" i="24"/>
  <c r="C85" i="25"/>
  <c r="E29" i="25"/>
  <c r="J78" i="24"/>
  <c r="L78" i="24" s="1"/>
  <c r="L79" i="24"/>
  <c r="K84" i="24" l="1"/>
  <c r="E85" i="24" s="1"/>
  <c r="D84" i="24"/>
  <c r="E24" i="2"/>
  <c r="F24" i="2" s="1"/>
  <c r="E11" i="2"/>
  <c r="E3" i="20"/>
  <c r="D6" i="8"/>
  <c r="D7" i="8"/>
  <c r="D8" i="8"/>
  <c r="C29" i="19"/>
  <c r="E29" i="19" s="1"/>
  <c r="B29" i="19"/>
  <c r="B19" i="19"/>
  <c r="I10" i="24" s="1"/>
  <c r="G8" i="25" s="1"/>
  <c r="C8" i="19"/>
  <c r="B8" i="19"/>
  <c r="I9" i="24" s="1"/>
  <c r="B78" i="3"/>
  <c r="C69" i="3"/>
  <c r="C72" i="3" s="1"/>
  <c r="E72" i="3" s="1"/>
  <c r="B69" i="3"/>
  <c r="C59" i="3"/>
  <c r="E59" i="3" s="1"/>
  <c r="B59" i="3"/>
  <c r="C56" i="3"/>
  <c r="B56" i="3"/>
  <c r="C45" i="3"/>
  <c r="B45" i="3"/>
  <c r="E34" i="3"/>
  <c r="C26" i="3"/>
  <c r="E26" i="3" s="1"/>
  <c r="C3" i="3"/>
  <c r="E3" i="3" s="1"/>
  <c r="G7" i="25" l="1"/>
  <c r="G17" i="25" s="1"/>
  <c r="G29" i="25" s="1"/>
  <c r="G85" i="25" s="1"/>
  <c r="I19" i="24"/>
  <c r="B62" i="3"/>
  <c r="E8" i="19"/>
  <c r="J9" i="24"/>
  <c r="F11" i="2"/>
  <c r="E19" i="2"/>
  <c r="F19" i="2" s="1"/>
  <c r="F84" i="24"/>
  <c r="B63" i="3"/>
  <c r="B72" i="3"/>
  <c r="C33" i="19"/>
  <c r="E33" i="19" s="1"/>
  <c r="B33" i="19"/>
  <c r="C22" i="3"/>
  <c r="E22" i="3" s="1"/>
  <c r="E21" i="2"/>
  <c r="F21" i="2" s="1"/>
  <c r="E63" i="3"/>
  <c r="B11" i="1"/>
  <c r="B20" i="1"/>
  <c r="I27" i="24" l="1"/>
  <c r="I20" i="24"/>
  <c r="I74" i="24"/>
  <c r="I76" i="24" s="1"/>
  <c r="H7" i="25"/>
  <c r="L9" i="24"/>
  <c r="J19" i="24"/>
  <c r="C62" i="3"/>
  <c r="E62" i="3" s="1"/>
  <c r="E32" i="2"/>
  <c r="F32" i="2" s="1"/>
  <c r="B73" i="3"/>
  <c r="C11" i="16"/>
  <c r="J20" i="24" l="1"/>
  <c r="L20" i="24" s="1"/>
  <c r="L19" i="24"/>
  <c r="J74" i="24"/>
  <c r="J27" i="24"/>
  <c r="L27" i="24" s="1"/>
  <c r="H17" i="25"/>
  <c r="J7" i="25"/>
  <c r="I84" i="24"/>
  <c r="C85" i="24" s="1"/>
  <c r="I77" i="24"/>
  <c r="C73" i="3"/>
  <c r="E73" i="3" s="1"/>
  <c r="E37" i="2"/>
  <c r="F37" i="2" s="1"/>
  <c r="G32" i="2"/>
  <c r="H29" i="25" l="1"/>
  <c r="J17" i="25"/>
  <c r="J76" i="24"/>
  <c r="L74" i="24"/>
  <c r="G32" i="14"/>
  <c r="F32" i="14"/>
  <c r="D32" i="14"/>
  <c r="C32" i="14"/>
  <c r="E32" i="14"/>
  <c r="F15" i="14"/>
  <c r="D15" i="14"/>
  <c r="G15" i="14"/>
  <c r="E15" i="14"/>
  <c r="C15" i="14"/>
  <c r="J77" i="24" l="1"/>
  <c r="L77" i="24" s="1"/>
  <c r="L76" i="24"/>
  <c r="J84" i="24"/>
  <c r="J29" i="25"/>
  <c r="H85" i="25"/>
  <c r="D20" i="1"/>
  <c r="C20" i="1"/>
  <c r="D11" i="1"/>
  <c r="C11" i="1"/>
  <c r="C26" i="11"/>
  <c r="C13" i="11"/>
  <c r="C9" i="11"/>
  <c r="G21" i="10"/>
  <c r="F16" i="10"/>
  <c r="D16" i="10"/>
  <c r="G10" i="10"/>
  <c r="F75" i="9"/>
  <c r="D75" i="9"/>
  <c r="F72" i="9"/>
  <c r="D72" i="9"/>
  <c r="F62" i="9"/>
  <c r="D62" i="9"/>
  <c r="F58" i="9"/>
  <c r="D58" i="9"/>
  <c r="D56" i="9" s="1"/>
  <c r="F56" i="9"/>
  <c r="F50" i="9"/>
  <c r="D50" i="9"/>
  <c r="D49" i="9" s="1"/>
  <c r="F49" i="9"/>
  <c r="F12" i="9"/>
  <c r="D12" i="9"/>
  <c r="D11" i="9" s="1"/>
  <c r="F10" i="8"/>
  <c r="D10" i="8"/>
  <c r="B10" i="8"/>
  <c r="D14" i="7"/>
  <c r="F14" i="7"/>
  <c r="E14" i="7"/>
  <c r="E11" i="7"/>
  <c r="D11" i="7"/>
  <c r="F11" i="9" l="1"/>
  <c r="G11" i="9" s="1"/>
  <c r="L84" i="24"/>
  <c r="D85" i="24"/>
  <c r="F22" i="10"/>
  <c r="D22" i="10"/>
  <c r="G9" i="10"/>
  <c r="C27" i="11"/>
  <c r="C30" i="11" s="1"/>
  <c r="G16" i="10"/>
  <c r="E25" i="7"/>
  <c r="D25" i="7"/>
  <c r="H21" i="6"/>
  <c r="G21" i="6"/>
  <c r="F21" i="6"/>
  <c r="E21" i="6"/>
  <c r="E19" i="6"/>
  <c r="F19" i="6"/>
  <c r="D32" i="5"/>
  <c r="K33" i="5"/>
  <c r="L33" i="5" s="1"/>
  <c r="K29" i="5"/>
  <c r="L29" i="5" s="1"/>
  <c r="L30" i="5" s="1"/>
  <c r="K21" i="5"/>
  <c r="L21" i="5" s="1"/>
  <c r="K27" i="5"/>
  <c r="L27" i="5" s="1"/>
  <c r="L28" i="5" s="1"/>
  <c r="K15" i="5"/>
  <c r="K20" i="5" s="1"/>
  <c r="J32" i="5"/>
  <c r="I32" i="5"/>
  <c r="I46" i="5" s="1"/>
  <c r="H32" i="5"/>
  <c r="G32" i="5"/>
  <c r="F32" i="5"/>
  <c r="E32" i="5"/>
  <c r="J30" i="5"/>
  <c r="H30" i="5"/>
  <c r="G30" i="5"/>
  <c r="F30" i="5"/>
  <c r="E30" i="5"/>
  <c r="D30" i="5"/>
  <c r="K30" i="5"/>
  <c r="J28" i="5"/>
  <c r="H28" i="5"/>
  <c r="G28" i="5"/>
  <c r="F28" i="5"/>
  <c r="E28" i="5"/>
  <c r="D28" i="5"/>
  <c r="K28" i="5"/>
  <c r="J26" i="5"/>
  <c r="I26" i="5"/>
  <c r="H26" i="5"/>
  <c r="G26" i="5"/>
  <c r="F26" i="5"/>
  <c r="E26" i="5"/>
  <c r="D26" i="5"/>
  <c r="K26" i="5"/>
  <c r="J20" i="5"/>
  <c r="J14" i="5" s="1"/>
  <c r="I20" i="5"/>
  <c r="H20" i="5"/>
  <c r="G20" i="5"/>
  <c r="F20" i="5"/>
  <c r="E20" i="5"/>
  <c r="D20" i="5"/>
  <c r="G22" i="10" l="1"/>
  <c r="E17" i="6"/>
  <c r="E22" i="6" s="1"/>
  <c r="E39" i="6" s="1"/>
  <c r="D79" i="9"/>
  <c r="F17" i="6"/>
  <c r="F22" i="6" s="1"/>
  <c r="F39" i="6" s="1"/>
  <c r="L15" i="5"/>
  <c r="L20" i="5" s="1"/>
  <c r="K14" i="5"/>
  <c r="D14" i="5"/>
  <c r="D46" i="5" s="1"/>
  <c r="H14" i="5"/>
  <c r="G14" i="5"/>
  <c r="E14" i="5"/>
  <c r="F14" i="5"/>
  <c r="F46" i="5" s="1"/>
  <c r="E46" i="5"/>
  <c r="G46" i="5"/>
  <c r="H46" i="5"/>
  <c r="J46" i="5"/>
  <c r="L32" i="5"/>
  <c r="K32" i="5"/>
  <c r="K46" i="5" s="1"/>
  <c r="L26" i="5"/>
  <c r="L14" i="5" s="1"/>
  <c r="H19" i="6" l="1"/>
  <c r="H17" i="6" s="1"/>
  <c r="H22" i="6" s="1"/>
  <c r="H39" i="6" s="1"/>
  <c r="G19" i="6"/>
  <c r="G17" i="6" s="1"/>
  <c r="G22" i="6" s="1"/>
  <c r="G39" i="6" s="1"/>
  <c r="L46" i="5"/>
  <c r="F79" i="9" l="1"/>
  <c r="G79" i="9" s="1"/>
</calcChain>
</file>

<file path=xl/sharedStrings.xml><?xml version="1.0" encoding="utf-8"?>
<sst xmlns="http://schemas.openxmlformats.org/spreadsheetml/2006/main" count="1879" uniqueCount="1365">
  <si>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</si>
  <si>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</si>
  <si>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</si>
  <si>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</si>
  <si>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</si>
  <si>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</si>
  <si>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</si>
  <si>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</si>
  <si>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</si>
  <si>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</si>
  <si>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</si>
  <si>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</si>
  <si>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</si>
  <si>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</si>
  <si>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</si>
  <si>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</si>
  <si>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</si>
  <si>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</si>
  <si>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</si>
  <si>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</si>
  <si>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</si>
  <si>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</si>
  <si>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</si>
  <si>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</si>
  <si>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</si>
  <si>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</si>
  <si>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</si>
  <si>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</si>
  <si>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</si>
  <si>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</si>
  <si>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</si>
  <si>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</si>
  <si>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</si>
  <si>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</si>
  <si>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</si>
  <si>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</si>
  <si>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</si>
  <si>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</si>
  <si>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</si>
  <si>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</si>
  <si>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</si>
  <si>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</si>
  <si>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</si>
  <si>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Mindösszesen:</t>
  </si>
  <si>
    <t xml:space="preserve">Több éves kihatással járó döntésekből származó kötelezettségek célok szerint, </t>
  </si>
  <si>
    <t>évenkénti bontásban (e/Ft)</t>
  </si>
  <si>
    <t xml:space="preserve">Kötelezettség jogcíme </t>
  </si>
  <si>
    <t>Kötelezettség-</t>
  </si>
  <si>
    <t>Tárgyéven túli köt. Összesen (6+7+8+9+10)</t>
  </si>
  <si>
    <t>Összesen (4+5+11)</t>
  </si>
  <si>
    <t xml:space="preserve">vállalás </t>
  </si>
  <si>
    <t xml:space="preserve">kifizetés </t>
  </si>
  <si>
    <t>2015.</t>
  </si>
  <si>
    <t>2016.</t>
  </si>
  <si>
    <t>2017.</t>
  </si>
  <si>
    <t>2018.</t>
  </si>
  <si>
    <t xml:space="preserve">éve </t>
  </si>
  <si>
    <t>(aktuális  kv-i év)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</si>
  <si>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</si>
  <si>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</si>
  <si>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</si>
  <si>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</si>
  <si>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</si>
  <si>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</si>
  <si>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</si>
  <si>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</si>
  <si>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</si>
  <si>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</si>
  <si>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>Az Önkormányzat adósságállományának alakulása</t>
  </si>
  <si>
    <t>lejárat, eszközök bel- és külföldi hitelezők szerinti bontásban (e/Ft-ban)</t>
  </si>
  <si>
    <t>Felvétel</t>
  </si>
  <si>
    <t xml:space="preserve">Lejárat </t>
  </si>
  <si>
    <t>Hitel állomány december 31-jén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</si>
  <si>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</si>
  <si>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</si>
  <si>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</si>
  <si>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</si>
  <si>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</si>
  <si>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</si>
  <si>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</si>
  <si>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</si>
  <si>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</si>
  <si>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</si>
  <si>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</si>
  <si>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Összesen: (18+23)</t>
  </si>
  <si>
    <t>Összesen: (17+32)</t>
  </si>
  <si>
    <t>Az önkormányzat által adott közvetett támogatások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</si>
  <si>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</si>
  <si>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</si>
  <si>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</si>
  <si>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</si>
  <si>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</si>
  <si>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</si>
  <si>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</si>
  <si>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e/Ft</t>
  </si>
  <si>
    <t>e/Ft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</si>
  <si>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</si>
  <si>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</si>
  <si>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</si>
  <si>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</si>
  <si>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Iparűzési adó</t>
  </si>
  <si>
    <t>IFA személyek után</t>
  </si>
  <si>
    <t>Telekadó</t>
  </si>
  <si>
    <t>Talajterhelési díj</t>
  </si>
  <si>
    <t>Gépjárműadó</t>
  </si>
  <si>
    <t>Bírság, pótlék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</si>
  <si>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</si>
  <si>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</si>
  <si>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</si>
  <si>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Iskola</t>
  </si>
  <si>
    <t>Pécselynél kell tölteni</t>
  </si>
  <si>
    <t>Az önkormányzatnál bevezetett adónemekre kell tölteni.</t>
  </si>
  <si>
    <t>Önkormányzati ingatlanvagyon</t>
  </si>
  <si>
    <t>Átvezetések</t>
  </si>
  <si>
    <t>Beemelés</t>
  </si>
  <si>
    <t>Állomány 2014.dec.31-én</t>
  </si>
  <si>
    <t>Üzleti</t>
  </si>
  <si>
    <t>Korlátozottan forgalomképes</t>
  </si>
  <si>
    <t>Forgalomképtelen</t>
  </si>
  <si>
    <t>Ebből: nemzetgazdasági szempontból kiemelt jelentőségű befektetett eszközök</t>
  </si>
  <si>
    <t>Összesen:</t>
  </si>
  <si>
    <t>A részletes vagyonkimutatás a  Hivatalban megtekinthető.</t>
  </si>
  <si>
    <t>Vagyonkimutatás</t>
  </si>
  <si>
    <t>Előző év</t>
  </si>
  <si>
    <t>Tárgyév</t>
  </si>
  <si>
    <t>%</t>
  </si>
  <si>
    <t>Eszközök</t>
  </si>
  <si>
    <t>állományi érték</t>
  </si>
  <si>
    <t>A.) Nemzeti vagyonba tarozó befektetett eszközök</t>
  </si>
  <si>
    <t>01.</t>
  </si>
  <si>
    <t>I. Immateriális javak</t>
  </si>
  <si>
    <t>1.1. Forgalomképtelen immateriális javak</t>
  </si>
  <si>
    <t>02.</t>
  </si>
  <si>
    <t>1.2. Korlátozottan forgalomképes immateriális javak</t>
  </si>
  <si>
    <t>03.</t>
  </si>
  <si>
    <t>1.3. Üzleti  immateriális javak</t>
  </si>
  <si>
    <t>04.</t>
  </si>
  <si>
    <t>II. Tárgyi eszközök</t>
  </si>
  <si>
    <t>05.</t>
  </si>
  <si>
    <t>1.Ingatlanok és kapcsolódó vagyoni értékű jogok</t>
  </si>
  <si>
    <t>06.</t>
  </si>
  <si>
    <t>1.1 Forgalomképtelen ingatlanok és kapcsolódó vagyoni értékű jogok</t>
  </si>
  <si>
    <t>07.</t>
  </si>
  <si>
    <t>08.</t>
  </si>
  <si>
    <t>09.</t>
  </si>
  <si>
    <t>Ebből :nemzetgazdasági szempontból kiemelt jelentőségű ingatlanok</t>
  </si>
  <si>
    <t>1.2. Korlátozottan forgalomképes ingatlanok és kapcsolódó vagyoni értékű jogok</t>
  </si>
  <si>
    <t>1.3. Üzleti ingatlanok és kapcsolódó vagyoni értékű jogok</t>
  </si>
  <si>
    <t>2. Gépek,berendezések, felszerelések, járművek</t>
  </si>
  <si>
    <t>2.1. Forgalomképtelen gépek,berendezések, felsz., járművek</t>
  </si>
  <si>
    <t>2.2. Korlátozottan forgalomképes gépek,berendezések, felszerelések, járművek</t>
  </si>
  <si>
    <t>2.3. Üzleti gépek,berendezések, felsz., járművek</t>
  </si>
  <si>
    <t>3. Tenyészállatok</t>
  </si>
  <si>
    <t>4. Beruházások, felújítások</t>
  </si>
  <si>
    <t>4.1. Forgalomképtelen eszköz létesítésére irányuló beruházások, felújítások</t>
  </si>
  <si>
    <t>Ebből :nemzetgazdasági szempontból kiemelt jelentőségű beruházások, felújítások</t>
  </si>
  <si>
    <t>4.2. Korlátozottan forgalomképes eszköz létesítésére irányuló beruházások, felújítások</t>
  </si>
  <si>
    <t>4.3. Üzleti eszköz létesítésére irányuló beruházások, felújítások</t>
  </si>
  <si>
    <t>5. Tárgyi eszközök értékhelyesbítése</t>
  </si>
  <si>
    <t>III. Befektetett pénzügyi eszközök</t>
  </si>
  <si>
    <t>1. Tartós részesedés</t>
  </si>
  <si>
    <t>1.1.Forgalomképtelen tartós részesedés</t>
  </si>
  <si>
    <t>Ebből: nemzetgazdasági szempontból kiemelt jelentőségűtartós részesedés</t>
  </si>
  <si>
    <t>1.2.  Korlátozottan forg.képes tartós részesedés</t>
  </si>
  <si>
    <t>1.3. Üzleti tartós részesedések</t>
  </si>
  <si>
    <t>2. Tartós hitelviszonyt mentestesítő értékpapírok korlátozottan forgalomképes</t>
  </si>
  <si>
    <t>43.</t>
  </si>
  <si>
    <t>3. Befektetett pénzügyi eszközök értékhelyesbítése</t>
  </si>
  <si>
    <t>44.</t>
  </si>
  <si>
    <t>IV. Koncesszióba, vagyonkezelésbe adott eszközök</t>
  </si>
  <si>
    <t>45.</t>
  </si>
  <si>
    <t>1. Koncesszióba, vagyonkezelésbe adott eszközök</t>
  </si>
  <si>
    <t>46.</t>
  </si>
  <si>
    <t>1.1. Koncesszióba, vagyonkezelésbe adott forgalomképtelen eszközök</t>
  </si>
  <si>
    <t>47.</t>
  </si>
  <si>
    <t>Ebből: nemzetgazdasági szempontból kiemelt jelentőségű koncesszióba, vagyonkezelésbe adott eszközök</t>
  </si>
  <si>
    <t>48.</t>
  </si>
  <si>
    <t>1.2. Koncesszióba, vagyonkezelésbe adott korlátozottan forgalomképes eszközök</t>
  </si>
  <si>
    <t>49.</t>
  </si>
  <si>
    <t>1.3. Koncesszióba, vagyonkezelésbe adott  üzleti eszközök</t>
  </si>
  <si>
    <t>50.</t>
  </si>
  <si>
    <t>2. Koncesszióba, vagyonkezelésbe adott eszközök értékhelyesbítése</t>
  </si>
  <si>
    <t>51.</t>
  </si>
  <si>
    <t xml:space="preserve">B) Nemzeti vagyonba tartozó forgóeszközök </t>
  </si>
  <si>
    <t>52.</t>
  </si>
  <si>
    <t>I. Készletek</t>
  </si>
  <si>
    <t>53.</t>
  </si>
  <si>
    <t xml:space="preserve">II. Értékpapírok </t>
  </si>
  <si>
    <t>54.</t>
  </si>
  <si>
    <t>1. Tartós részesedések</t>
  </si>
  <si>
    <t>55.</t>
  </si>
  <si>
    <t>2. Forgatási célú hitelviszonyt megtestesítő értékpapírok</t>
  </si>
  <si>
    <t>56.</t>
  </si>
  <si>
    <t>C.) Pénzeszközök</t>
  </si>
  <si>
    <t>57.</t>
  </si>
  <si>
    <t>I. Lekötött bankbetétek</t>
  </si>
  <si>
    <t>58.</t>
  </si>
  <si>
    <t>1. Éven túli lejáratú forint lekötött bankbetétek</t>
  </si>
  <si>
    <t>59.</t>
  </si>
  <si>
    <t>2. Éven túli lejáratú deviza lekötött bankbetétek</t>
  </si>
  <si>
    <t>60.</t>
  </si>
  <si>
    <t>II. Pénztárak, csekkek, betétkönyvek</t>
  </si>
  <si>
    <t>61.</t>
  </si>
  <si>
    <t>III. Forintszámlák</t>
  </si>
  <si>
    <t>62.</t>
  </si>
  <si>
    <t>IV. Devizaszámlák</t>
  </si>
  <si>
    <t>63.</t>
  </si>
  <si>
    <t>D.) Követelések</t>
  </si>
  <si>
    <t>64.</t>
  </si>
  <si>
    <t>I. Költségvetési évben esedékes követelések</t>
  </si>
  <si>
    <t>65.</t>
  </si>
  <si>
    <t>II. Költségvetési évet követően esedékes követelések</t>
  </si>
  <si>
    <t>66.</t>
  </si>
  <si>
    <t>III. Követelés jellegű sajátos elszámolások</t>
  </si>
  <si>
    <t>67.</t>
  </si>
  <si>
    <t>E.) Egyéb eszközoldali sajátos elszámolások</t>
  </si>
  <si>
    <t>68.</t>
  </si>
  <si>
    <t>I. December havi illetmények, munkabérek elsz.</t>
  </si>
  <si>
    <t>69.</t>
  </si>
  <si>
    <t>II. Utalványok, bérletek és más hasonló, készpénzt-helyettesítő fizetési eszköznek nem minősülő eszk.elsz.</t>
  </si>
  <si>
    <t>70.</t>
  </si>
  <si>
    <t>F.) Aktív időbeli elhatárolások</t>
  </si>
  <si>
    <t>71.</t>
  </si>
  <si>
    <t>1. Eredményszemléletű bevételek aktív időbeli elhatárolása</t>
  </si>
  <si>
    <t>72.</t>
  </si>
  <si>
    <t>2. Költségek, ráfordítások aktív időbeli elhatárolása</t>
  </si>
  <si>
    <t>73.</t>
  </si>
  <si>
    <t>3. Halasztott ráfordítások</t>
  </si>
  <si>
    <t>74.</t>
  </si>
  <si>
    <t xml:space="preserve">Eszközök összesen: </t>
  </si>
  <si>
    <t>75.</t>
  </si>
  <si>
    <t xml:space="preserve">Könyvviteli mérlegen kívüli eszközök </t>
  </si>
  <si>
    <t>1. "0"-ra leírt, de használatban lévő eszközök állománya</t>
  </si>
  <si>
    <t>2. használatban lévő kisértékű immateriális javak, tárgyi eszközök, készletek</t>
  </si>
  <si>
    <t>3. Államháztartáson belüli vagyonkezelésbe adott eszközök</t>
  </si>
  <si>
    <t>4. Bérbe vett befektetett eszközök</t>
  </si>
  <si>
    <t>5. Letétbe, bizományba. üzemeltetésre átvett befektetett eszközök</t>
  </si>
  <si>
    <t>6. Bérbe vett készletek</t>
  </si>
  <si>
    <t>7. Letétbe, bizományba átvett készletek</t>
  </si>
  <si>
    <t>8. Kulturális javak és régészeti leletek</t>
  </si>
  <si>
    <t>9.Támogatási célú előlegekkel kapcsolatos elszámolási követelések</t>
  </si>
  <si>
    <t>10. Egyéb függő követelések</t>
  </si>
  <si>
    <t>11. Biztos (jövőbeni) követelések</t>
  </si>
  <si>
    <t xml:space="preserve">   </t>
  </si>
  <si>
    <t>Sor-</t>
  </si>
  <si>
    <t>Források</t>
  </si>
  <si>
    <t>szám</t>
  </si>
  <si>
    <t xml:space="preserve">G) Saját tőke </t>
  </si>
  <si>
    <t>76.</t>
  </si>
  <si>
    <t>I. Nemzeti vagyon induláskori értéke</t>
  </si>
  <si>
    <t>77.</t>
  </si>
  <si>
    <t>II. Nemzeti vagyon változásai</t>
  </si>
  <si>
    <t>78.</t>
  </si>
  <si>
    <t>III. Egyéb eszközök induláskori értéke és változásai</t>
  </si>
  <si>
    <t>79.</t>
  </si>
  <si>
    <t>IV. Felhalmozott eredmény</t>
  </si>
  <si>
    <t>80.</t>
  </si>
  <si>
    <t>V. Eszközök értékhelybítésének forrása</t>
  </si>
  <si>
    <t>81.</t>
  </si>
  <si>
    <t>VI. Mérleg szerinti eredmény</t>
  </si>
  <si>
    <t>82.</t>
  </si>
  <si>
    <t>H) Kötelezettségek</t>
  </si>
  <si>
    <t>83.</t>
  </si>
  <si>
    <t>I. Kölségvetési évben esedékes kötelezettségek</t>
  </si>
  <si>
    <t>84.</t>
  </si>
  <si>
    <t>II. Költségvetési évet követően esedékes kötelezettségek</t>
  </si>
  <si>
    <t>85.</t>
  </si>
  <si>
    <t>III. Kötelezettségjellegű sajátos elszámolások</t>
  </si>
  <si>
    <t>86.</t>
  </si>
  <si>
    <t>I) Kincstári számlavezetéssel kapcsolatos elszámolások</t>
  </si>
  <si>
    <t>87.</t>
  </si>
  <si>
    <t>J) Passzív időbeli elhatárolások</t>
  </si>
  <si>
    <t>88.</t>
  </si>
  <si>
    <t>Források összesen:</t>
  </si>
  <si>
    <t>89.</t>
  </si>
  <si>
    <t>Könyvviteli mérlegen kívüli függő kötelezettségek</t>
  </si>
  <si>
    <t>1. Kezességgel-, garanciavállalással kapcsolatos függő kötelezettségek</t>
  </si>
  <si>
    <t>2. Peres ügyekkel kapcsolatos függő kötelezettségek</t>
  </si>
  <si>
    <t>3. El nem ismert tartozások</t>
  </si>
  <si>
    <t>4. Támogatási célú előlegekkel kapcsolatos elszámolási kötelezettségek</t>
  </si>
  <si>
    <t>5. Egyéb függő kötelezettségek</t>
  </si>
  <si>
    <t>Megnevezés</t>
  </si>
  <si>
    <t>Székhely</t>
  </si>
  <si>
    <t>Érték (eFt)</t>
  </si>
  <si>
    <t>100%-os önkormányzati részesedés</t>
  </si>
  <si>
    <t>összesen:</t>
  </si>
  <si>
    <t>75% feletti önkormányzati részesedés</t>
  </si>
  <si>
    <t>50% feletti önkormányzati részesedés</t>
  </si>
  <si>
    <t>25% feletti önkormányzati részesedés</t>
  </si>
  <si>
    <t>25% alatti önkormányzati részesedés</t>
  </si>
  <si>
    <t>Részesedések mindösszesen:</t>
  </si>
  <si>
    <t>Kárpótlási jegyek</t>
  </si>
  <si>
    <t>Az Önkormányzat tulajdonában álló gazdálkodó szervezetek működéséből származó kötelezettségei az önkormányzatnak  nincsenek.</t>
  </si>
  <si>
    <t xml:space="preserve">EU Projekt megnevezése: </t>
  </si>
  <si>
    <t>Bevételek</t>
  </si>
  <si>
    <t>EU forrás</t>
  </si>
  <si>
    <t>Egyéb forrás</t>
  </si>
  <si>
    <t>Saját forrás</t>
  </si>
  <si>
    <t>Összesen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</si>
  <si>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</si>
  <si>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</si>
  <si>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</si>
  <si>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</si>
  <si>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</si>
  <si>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</si>
  <si>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</si>
  <si>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EURÓPAI UNIÓS TÁMOGATÁSSAL MEGVALÓSULÓ PROGRAMOK BEVÉTELEI ÉS KIADÁSAI</t>
  </si>
  <si>
    <t xml:space="preserve">1. Működési bevételek </t>
  </si>
  <si>
    <t>2. Működési kiadások</t>
  </si>
  <si>
    <t>2. Közhatalmi bevételek</t>
  </si>
  <si>
    <t xml:space="preserve">3. Működési bevételek </t>
  </si>
  <si>
    <t>3. Dologi  kiadások</t>
  </si>
  <si>
    <t>4. Ellátottak pénzbeli juttatásai</t>
  </si>
  <si>
    <t>5. Egyéb működési célú kiadások</t>
  </si>
  <si>
    <t>5.5.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</si>
  <si>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</si>
  <si>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</si>
  <si>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</si>
  <si>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</si>
  <si>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</si>
  <si>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</si>
  <si>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Költségvetési hiány külső finanszírozása működési célú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</si>
  <si>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</si>
  <si>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</si>
  <si>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</si>
  <si>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</si>
  <si>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 xml:space="preserve">1.1. Beruházások </t>
  </si>
  <si>
    <t>3. Felhalmozási célú átvett pénzeszközök</t>
  </si>
  <si>
    <t>2. Felújítások</t>
  </si>
  <si>
    <t>3. Egyéb felhalmozási kiadások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</si>
  <si>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</si>
  <si>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</si>
  <si>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</si>
  <si>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</si>
  <si>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</si>
  <si>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</si>
  <si>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Költségvetési hiány külső finanszírozása felhalmozási célú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</si>
  <si>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</si>
  <si>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</si>
  <si>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</si>
  <si>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</si>
  <si>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</si>
  <si>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</si>
  <si>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</si>
  <si>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</si>
  <si>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bevételek összesen:</t>
  </si>
  <si>
    <t>Költségvetési kiadások összesen: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</si>
  <si>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</si>
  <si>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</si>
  <si>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</si>
  <si>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</si>
  <si>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</si>
  <si>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</si>
  <si>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</si>
  <si>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bevétel:</t>
  </si>
  <si>
    <t>Összes kiadás:</t>
  </si>
  <si>
    <t>TÖBBLET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</si>
  <si>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</si>
  <si>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megnevezés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</si>
  <si>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</si>
  <si>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</si>
  <si>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</si>
  <si>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</si>
  <si>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</si>
  <si>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</si>
  <si>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</si>
  <si>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</si>
  <si>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</si>
  <si>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2015. év terv</t>
  </si>
  <si>
    <t>2016. év terv</t>
  </si>
  <si>
    <t>2017. év terv</t>
  </si>
  <si>
    <t>Összeg</t>
  </si>
  <si>
    <t>01</t>
  </si>
  <si>
    <t>02</t>
  </si>
  <si>
    <t>03</t>
  </si>
  <si>
    <t>04</t>
  </si>
  <si>
    <t>05</t>
  </si>
  <si>
    <t>06</t>
  </si>
  <si>
    <t>07</t>
  </si>
  <si>
    <t>08</t>
  </si>
  <si>
    <t>Pénzkészlet tárgyidőszak elején</t>
  </si>
  <si>
    <t>Költségvetési bevételek                                                                                         (+)</t>
  </si>
  <si>
    <t>Finanszírozási bevételek    (kivéve maradvány igénybevétel)                               (+)</t>
  </si>
  <si>
    <t>Költségvetési kiadások                                                                                           (-)</t>
  </si>
  <si>
    <t>Finanszírozási kiadások                                                                                         (-)</t>
  </si>
  <si>
    <t>Sajátos  elszámolások                                                                                          (+/-)</t>
  </si>
  <si>
    <t>Kapott előlegek                                                                                                      (+/-)</t>
  </si>
  <si>
    <t>Pénzkészlet tárgyidőszak végén</t>
  </si>
  <si>
    <t>Működési bevételek</t>
  </si>
  <si>
    <t>Működési kiadások</t>
  </si>
  <si>
    <t>1. Működési támogatások államháztartáson belülről</t>
  </si>
  <si>
    <t>2. Munkaadót terhelő járulékok</t>
  </si>
  <si>
    <t>3. Dologi kiadások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</si>
  <si>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</si>
  <si>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</si>
  <si>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</si>
  <si>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</si>
  <si>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</si>
  <si>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</si>
  <si>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>Felhalmozási kiadások</t>
  </si>
  <si>
    <t>3. Felhalmozási célú átvett pénzeszközök áh-n kívülről</t>
  </si>
  <si>
    <t>3. Egyéb felhalmozási célú kiadások</t>
  </si>
  <si>
    <t>Költségvetési felhalmozási bevételek kötelező feladatok szerinti bontásban</t>
  </si>
  <si>
    <t>5.3. Működési célú visszatérítendő támogatások, kölcsönök nyújtása áh-n kívülre</t>
  </si>
  <si>
    <t>5.4. Pénzforgalom nélküli kiadások (tartalék)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</si>
  <si>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</si>
  <si>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</si>
  <si>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</si>
  <si>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</si>
  <si>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</si>
  <si>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</si>
  <si>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</si>
  <si>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</si>
  <si>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MEGNEVEZÉS</t>
  </si>
  <si>
    <t>I. Működési célú támogatások államháztartáson belülről</t>
  </si>
  <si>
    <t>II.Felhalmozási célú támogatások államháztartáson belűlről</t>
  </si>
  <si>
    <t>III. Közhatalmi bevételek</t>
  </si>
  <si>
    <t>IV. Működési bevételek</t>
  </si>
  <si>
    <t>V. Felhalmozási bevételek</t>
  </si>
  <si>
    <t>VI. Működési  célú átvett pénzeszközök</t>
  </si>
  <si>
    <t>VII. Felhalmozási célú átvett pénzeszközök</t>
  </si>
  <si>
    <t>VIII. Finanszírozási  bevételek</t>
  </si>
  <si>
    <t xml:space="preserve">1. Költségvetési hiány belső finaszírozására szolgáló bevételek </t>
  </si>
  <si>
    <t>2. Költségvetési hiány külső finaszírozására szolgáló finanszírozási bevételek</t>
  </si>
  <si>
    <t>3. Állami támogatás megelőlegezés</t>
  </si>
  <si>
    <t>Bevételek összesen:</t>
  </si>
  <si>
    <t>Önkormányzati feladatok</t>
  </si>
  <si>
    <t>Beruházások</t>
  </si>
  <si>
    <t>Felújítás</t>
  </si>
  <si>
    <t>Egyéb felhalmozási kiadások</t>
  </si>
  <si>
    <t>Tartalékok</t>
  </si>
  <si>
    <t>Általános</t>
  </si>
  <si>
    <t>Cél</t>
  </si>
  <si>
    <t>Hiteltörlesztés</t>
  </si>
  <si>
    <t>Finanszírozási kiadások összesen:</t>
  </si>
  <si>
    <t>Kiadások összesen:</t>
  </si>
  <si>
    <t>ÖNKORMÁNYZAT</t>
  </si>
  <si>
    <t>1. Önkormányzat működési támogatása</t>
  </si>
  <si>
    <t>1.1. Helyi önk. működésének ált. támogatása</t>
  </si>
  <si>
    <t>1.2.Települési önk. egyes köznev.feladatainak támogatása</t>
  </si>
  <si>
    <t xml:space="preserve"> 1.3. Települési önk. szoc. és gyermekjóléti feladatainak tám.</t>
  </si>
  <si>
    <t>1.4. Települési önk. kult. feladatainak támogatása.</t>
  </si>
  <si>
    <t>1.5. Működési célú központosított támogatások</t>
  </si>
  <si>
    <t xml:space="preserve">1.6. Helyi önk. kiegészítő támogatásai </t>
  </si>
  <si>
    <t>2. Elvonások és befizetések bevételei</t>
  </si>
  <si>
    <t>3. Működési célú visszatérítendő támogatások, kölcsönök visszatérülési , igénybevétele</t>
  </si>
  <si>
    <t>4. Egyéb működési célú támogatások bevételei államháztartáson belűlről</t>
  </si>
  <si>
    <t xml:space="preserve">    ebből működési célú támogatás társadalombiztosítási alapból</t>
  </si>
  <si>
    <t xml:space="preserve">II. Felhalmozási célú támogatások államháztartáson belűlről </t>
  </si>
  <si>
    <t>1. Felhalmozási célú önkormányzati támogatások</t>
  </si>
  <si>
    <t xml:space="preserve">2. Felhalmozási célú visszatérítendő támogatások, kölcsönök visszatérülése, igénybevétele </t>
  </si>
  <si>
    <t>3. Egyéb felhalmozási célú támogatások államháztartáson belűlről</t>
  </si>
  <si>
    <t>1. Vagyoni tipusú adók</t>
  </si>
  <si>
    <t xml:space="preserve">      1.2.Kommunális adó</t>
  </si>
  <si>
    <t>2. Termékek és szolgáltatások adói</t>
  </si>
  <si>
    <t xml:space="preserve">2.1. Értékesítési és forgalmi adók  </t>
  </si>
  <si>
    <t xml:space="preserve">      2.1.1. Iparűzési</t>
  </si>
  <si>
    <t>2.2. Gépjárműadó</t>
  </si>
  <si>
    <t>2.3. Egyéb áruhasználati és szolgáltatási adók</t>
  </si>
  <si>
    <t xml:space="preserve">      2.3.1. Ifa tartozkodás után</t>
  </si>
  <si>
    <t xml:space="preserve">      2.3.2. Talajterhelési díj</t>
  </si>
  <si>
    <t>3. Egyéb közhatalmi bevételek (bírság, pótlék)</t>
  </si>
  <si>
    <t>1V.  Működési bevételek</t>
  </si>
  <si>
    <t>1.1. Áru- és készletértékesítés bevétele</t>
  </si>
  <si>
    <t xml:space="preserve">1.2.  szolgáltatások ellenértéke </t>
  </si>
  <si>
    <t xml:space="preserve">1.5. Ellátási díjak </t>
  </si>
  <si>
    <t>1.Immateriális javak  értékesítése</t>
  </si>
  <si>
    <t>2. Ingatlanok értékesítése</t>
  </si>
  <si>
    <t>3. Egyéb tárgyi eszözök értékesítése</t>
  </si>
  <si>
    <t>4. Autó értékesítése értékesítése</t>
  </si>
  <si>
    <t>5.részesedések értékesítése</t>
  </si>
  <si>
    <t>5. Részesedések megszűnéséhez kapcsolódó bevételek</t>
  </si>
  <si>
    <t>VI. Működési célú átvett pénzeszközök</t>
  </si>
  <si>
    <t xml:space="preserve">   1. Működési célú visszatérítendő támogatások, kölcsönök visszatréülése államháztartáson kívülről</t>
  </si>
  <si>
    <t>2. Egyéb működési célú átvett pénzeszközök</t>
  </si>
  <si>
    <t>VII: Felhalm. célú átvett pénzeszközök</t>
  </si>
  <si>
    <t>1. Felhalmozási célú visszatérítendő támogatások kölcsönök visszatérülése államháztartáson kívülről</t>
  </si>
  <si>
    <t>2. Egyéb felhalmozási célú átvett pénzeszközök</t>
  </si>
  <si>
    <t>VIII. Finászírozási bevételek</t>
  </si>
  <si>
    <t>1. Költségvetési hiány belső finanszírozására szolgáló bevételek</t>
  </si>
  <si>
    <t>1.1.Előző év költégvetési maradványának igénybevétele működési célra</t>
  </si>
  <si>
    <t>1.2. Előző év költségvetési maradványának igénybevétele felhalmozási célra</t>
  </si>
  <si>
    <t>1.3. Állami támogatás megelőlegezés</t>
  </si>
  <si>
    <t>2. Költségvetési hiány külső finanszírozására szolgáló finanszírozási bevételek</t>
  </si>
  <si>
    <t>2.1. Hitel, kölcsön felvétele államháztartáson kívülről</t>
  </si>
  <si>
    <t xml:space="preserve"> 2.2. Belföldi értékpapírok bevételei</t>
  </si>
  <si>
    <t>Finanszírozási bevételek összesen:</t>
  </si>
  <si>
    <t xml:space="preserve">Létszámadatok </t>
  </si>
  <si>
    <t>technikai állomány (fő)</t>
  </si>
  <si>
    <t>szakmai állomány (fő)</t>
  </si>
  <si>
    <t>közfoglalkoztatott (fő)</t>
  </si>
  <si>
    <t>Összesen (fő):</t>
  </si>
  <si>
    <t>Teljesítés</t>
  </si>
  <si>
    <t>Autófinanszírozás megelőlegező hitel</t>
  </si>
  <si>
    <t>I.   Önkormányzat költségvetése</t>
  </si>
  <si>
    <t>1. Személyi juttatás</t>
  </si>
  <si>
    <t xml:space="preserve">   ebből  Közhasznú foglalkoztatás</t>
  </si>
  <si>
    <t xml:space="preserve">              Cafetéria juttatás</t>
  </si>
  <si>
    <t xml:space="preserve">    Ebből:</t>
  </si>
  <si>
    <t xml:space="preserve">     Készlet beszerzés</t>
  </si>
  <si>
    <t xml:space="preserve">     Kommunikációs szolgáltatások</t>
  </si>
  <si>
    <t xml:space="preserve">     Szolgáltatások</t>
  </si>
  <si>
    <r>
      <t xml:space="preserve">        </t>
    </r>
    <r>
      <rPr>
        <sz val="12"/>
        <rFont val="Times New Roman"/>
        <family val="1"/>
        <charset val="238"/>
      </rPr>
      <t>ÁFA</t>
    </r>
  </si>
  <si>
    <t xml:space="preserve">        Kiküldetés, repr. Kiadás</t>
  </si>
  <si>
    <t xml:space="preserve">        Adók, díjak egyéb bef.</t>
  </si>
  <si>
    <t xml:space="preserve">        Kamatkiadások</t>
  </si>
  <si>
    <t xml:space="preserve">        Egyéb dologi kiadások</t>
  </si>
  <si>
    <t>4. Ellátottak pénzbeli juttatásai:</t>
  </si>
  <si>
    <t>Rendkiv gyermekvédelmi támogatás</t>
  </si>
  <si>
    <t xml:space="preserve">Átmeneti segély </t>
  </si>
  <si>
    <t>Aktív korúak ellátása</t>
  </si>
  <si>
    <t>Rendsszres szoc seg</t>
  </si>
  <si>
    <t>Lakásfenntartási támogatás</t>
  </si>
  <si>
    <t>Ápolási díj</t>
  </si>
  <si>
    <t>Közgyógyellátás</t>
  </si>
  <si>
    <t>Temetési segély</t>
  </si>
  <si>
    <t>Egyéb önkormányzati támogatás</t>
  </si>
  <si>
    <t>Önkormányzati feladatok összesen:</t>
  </si>
  <si>
    <t>Felhalmozási kiadások összesen:</t>
  </si>
  <si>
    <t>Teljestés</t>
  </si>
  <si>
    <t>Bakonykarszt Zrt.</t>
  </si>
  <si>
    <t>8200. Veszprém, Pápai u. 41.</t>
  </si>
  <si>
    <t>Elmib Zrt.</t>
  </si>
  <si>
    <t>8800. Nagykanizsa, Csengery u. 9.</t>
  </si>
  <si>
    <t>#</t>
  </si>
  <si>
    <t>Előző időszak</t>
  </si>
  <si>
    <t>Tárgyi időszak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</si>
  <si>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</si>
  <si>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</si>
  <si>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</si>
  <si>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</si>
  <si>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</si>
  <si>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</si>
  <si>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</si>
  <si>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</si>
  <si>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</si>
  <si>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</si>
  <si>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</si>
  <si>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</si>
  <si>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</si>
  <si>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</si>
  <si>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</si>
  <si>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</si>
  <si>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</si>
  <si>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</si>
  <si>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</si>
  <si>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</si>
  <si>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</si>
  <si>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</si>
  <si>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</si>
  <si>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</si>
  <si>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</si>
  <si>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</si>
  <si>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</si>
  <si>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</si>
  <si>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</si>
  <si>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</si>
  <si>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</si>
  <si>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</si>
  <si>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</si>
  <si>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</si>
  <si>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</si>
  <si>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</si>
  <si>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</si>
  <si>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</si>
  <si>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</si>
  <si>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</si>
  <si>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</si>
  <si>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</si>
  <si>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</si>
  <si>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</si>
  <si>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</si>
  <si>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</si>
  <si>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</si>
  <si>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</si>
  <si>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</si>
  <si>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</si>
  <si>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</si>
  <si>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</si>
  <si>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</si>
  <si>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</si>
  <si>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</si>
  <si>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</si>
  <si>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</si>
  <si>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</si>
  <si>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</si>
  <si>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</si>
  <si>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</si>
  <si>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</si>
  <si>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</si>
  <si>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</si>
  <si>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</si>
  <si>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</si>
  <si>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</si>
  <si>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</si>
  <si>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</si>
  <si>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</si>
  <si>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</si>
  <si>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</si>
  <si>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</si>
  <si>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</si>
  <si>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</si>
  <si>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</si>
  <si>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</si>
  <si>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</si>
  <si>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</si>
  <si>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</si>
  <si>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</si>
  <si>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</si>
  <si>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</si>
  <si>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</si>
  <si>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</si>
  <si>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</si>
  <si>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</si>
  <si>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</si>
  <si>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</si>
  <si>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</si>
  <si>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</si>
  <si>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</si>
  <si>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</si>
  <si>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</si>
  <si>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</si>
  <si>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</si>
  <si>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</si>
  <si>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</si>
  <si>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</si>
  <si>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</si>
  <si>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</si>
  <si>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</si>
  <si>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</si>
  <si>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</si>
  <si>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</si>
  <si>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</si>
  <si>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</si>
  <si>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</si>
  <si>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</si>
  <si>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</si>
  <si>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</si>
  <si>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</si>
  <si>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</si>
  <si>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</si>
  <si>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</si>
  <si>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</si>
  <si>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</si>
  <si>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</si>
  <si>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</si>
  <si>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</si>
  <si>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</si>
  <si>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</si>
  <si>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</si>
  <si>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</si>
  <si>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</si>
  <si>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</si>
  <si>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</si>
  <si>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</si>
  <si>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</si>
  <si>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</si>
  <si>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</si>
  <si>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</si>
  <si>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</si>
  <si>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</si>
  <si>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</si>
  <si>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</si>
  <si>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</si>
  <si>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</si>
  <si>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</si>
  <si>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</si>
  <si>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</si>
  <si>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</si>
  <si>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</si>
  <si>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</si>
  <si>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</si>
  <si>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</si>
  <si>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</si>
  <si>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</si>
  <si>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</si>
  <si>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</si>
  <si>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</si>
  <si>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</si>
  <si>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</si>
  <si>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</si>
  <si>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</si>
  <si>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</si>
  <si>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</si>
  <si>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</si>
  <si>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</si>
  <si>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</si>
  <si>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</si>
  <si>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</si>
  <si>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</si>
  <si>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</si>
  <si>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</si>
  <si>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</si>
  <si>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</si>
  <si>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</si>
  <si>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</si>
  <si>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</si>
  <si>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</si>
  <si>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</si>
  <si>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</si>
  <si>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</si>
  <si>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</si>
  <si>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</si>
  <si>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</si>
  <si>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</si>
  <si>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</si>
  <si>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</si>
  <si>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</si>
  <si>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</si>
  <si>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</si>
  <si>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</si>
  <si>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</si>
  <si>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</si>
  <si>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</si>
  <si>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2015. évi eredeti ei.</t>
  </si>
  <si>
    <t>2015. évi módosított előirányzat (12.31.)</t>
  </si>
  <si>
    <t>Állami támogatás megelőlegezés visszafizetése</t>
  </si>
  <si>
    <t>2015. évi eredeti előirányzat</t>
  </si>
  <si>
    <t>2015. évi IV.módosított előirányzat (12.31.)</t>
  </si>
  <si>
    <t>1.7. Gyermekétkeztetés</t>
  </si>
  <si>
    <t xml:space="preserve">1.1. Felhalmozási célú központosított támogatások </t>
  </si>
  <si>
    <t>1.2. VIS MAIOR támogatás</t>
  </si>
  <si>
    <t>Szociális ágazati pótlék</t>
  </si>
  <si>
    <t>2015.évi eredeti előirányzat</t>
  </si>
  <si>
    <t>Rendezési terv</t>
  </si>
  <si>
    <t xml:space="preserve"> Az Önkormányzat  működési bevételei és kiadásai  2015. év</t>
  </si>
  <si>
    <t>1. Személyi jellegű kiadások</t>
  </si>
  <si>
    <t>4. Működési célú átvett pénzeszközök</t>
  </si>
  <si>
    <t>5.2.Egyéb működési célú támogatások  áh-n kívülre</t>
  </si>
  <si>
    <t>4. 1. működési célú pénzeszköz átvét.államháztartáson kivülről</t>
  </si>
  <si>
    <t>5.3. Működési célú visszatérítendő támogatások, kölcsönök nyújtása, törlesztése</t>
  </si>
  <si>
    <t>4.2. Támogatás, kölcsön visszatérülése</t>
  </si>
  <si>
    <t xml:space="preserve">         Általános </t>
  </si>
  <si>
    <t xml:space="preserve">         Céltartalék </t>
  </si>
  <si>
    <t>5. Költségvetési maradvány igénybevétele</t>
  </si>
  <si>
    <t>2.11.. Hitel, kölcsön törlesztése áh-n kívülre</t>
  </si>
  <si>
    <t>Állami támogatás előleg</t>
  </si>
  <si>
    <t>2.12. Állami támogatás megelőlegezés visszafizetése</t>
  </si>
  <si>
    <t>2.13. Belföldi értékpapír kiadásai</t>
  </si>
  <si>
    <t>6. Hitel, kölcsön felvétele államháztartáson kívülről</t>
  </si>
  <si>
    <t>7. Belföldi értékpapírok bevételei</t>
  </si>
  <si>
    <t xml:space="preserve"> Az Önkormányzat felhalmozási bevételei és kiadásai  2015. év</t>
  </si>
  <si>
    <t>1. Fejlesztési támogatások államháztartáson belülről</t>
  </si>
  <si>
    <t xml:space="preserve">2. Felhalmozási bevételek  </t>
  </si>
  <si>
    <t>3.1. Felhalm. célra átvett pénzeszk. Áh-n kívülről</t>
  </si>
  <si>
    <t>3.2. Támogatás, kölcsön visszatérülése</t>
  </si>
  <si>
    <t>4. Pénzforgalom nélküli kiadások (tartalékok)</t>
  </si>
  <si>
    <t xml:space="preserve">    Általános</t>
  </si>
  <si>
    <t xml:space="preserve">    Céltartalék</t>
  </si>
  <si>
    <t>2.6. költségvetési maradvány igénybevétele</t>
  </si>
  <si>
    <t>2.11 Hitel, kölcsön törlesztése áh-n kívülre</t>
  </si>
  <si>
    <t>2.12 Belföldi értékpapír kiadásai</t>
  </si>
  <si>
    <t>2.7. Hitel, kölcsön felvétele államháztartáson kívülről</t>
  </si>
  <si>
    <t>2.8. Belföldi értékpapírok bevételei</t>
  </si>
  <si>
    <t>Bevétele és kiadások mérlege 2015. év</t>
  </si>
  <si>
    <t xml:space="preserve"> Az Önkormányzat  kötelező feladatok bevételei és kiadásai  2015. év</t>
  </si>
  <si>
    <t>4. Működési célú átvett pénzeszközökáh-n kívülről</t>
  </si>
  <si>
    <t>5.1. Egyéb működési célú kiadások áh-n belülre</t>
  </si>
  <si>
    <t>5.2. Működési célú pénzeszköz átadás áh-n kívülre</t>
  </si>
  <si>
    <t xml:space="preserve">2. Felhalmozási.bevételek  </t>
  </si>
  <si>
    <t>4. Költségvetési maradvány igénybevétele</t>
  </si>
  <si>
    <t>Hitel felvétele áh-n kívül</t>
  </si>
  <si>
    <t>Hitel törlesztése áh-n kívülre</t>
  </si>
  <si>
    <t>Kötelező feladatok bevételei összesen</t>
  </si>
  <si>
    <t>Kötelező feladatok kiadásai összesen</t>
  </si>
  <si>
    <t xml:space="preserve"> Az Önkormányzat önként vállalt feladatok bevételei és kiadásai  2015. év</t>
  </si>
  <si>
    <t>5.1. Egyéb működési célú kiadások áh-n belűlre</t>
  </si>
  <si>
    <t>4 táblából</t>
  </si>
  <si>
    <t>Önként vállalt feladatok bevételei összesen:</t>
  </si>
  <si>
    <t>Önként vállalt feladatok kiadásai összesen:</t>
  </si>
  <si>
    <t xml:space="preserve"> Az Önkormányzat állami (államigazgatási) feladatok bevételei és kiadásai  2015. év</t>
  </si>
  <si>
    <t>5.1. Egyéb működésicélú kiadások áh-n belűlre</t>
  </si>
  <si>
    <t>Állami (államigazgatási) feladatok költségvetési bevételei összesen:</t>
  </si>
  <si>
    <t>Állami (államigazgatási) feladatok költségvetési kiadásai összesen:</t>
  </si>
  <si>
    <t>Módosítások (+/-)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</si>
  <si>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</si>
  <si>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</si>
  <si>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</si>
  <si>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</si>
  <si>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</si>
  <si>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</si>
  <si>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</si>
  <si>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</si>
  <si>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</si>
  <si>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</si>
  <si>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 Tartós részesedések (=A/III/1a+…+A/III/1e)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</si>
  <si>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</si>
  <si>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</si>
  <si>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</si>
  <si>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</si>
  <si>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A/III/1e - ebből: egyéb tartós részesedések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</si>
  <si>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</si>
  <si>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</si>
  <si>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</si>
  <si>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</si>
  <si>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</si>
  <si>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</si>
  <si>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</si>
  <si>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</si>
  <si>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</si>
  <si>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</si>
  <si>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</si>
  <si>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</si>
  <si>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</si>
  <si>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</si>
  <si>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</si>
  <si>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</si>
  <si>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</si>
  <si>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</si>
  <si>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</si>
  <si>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</si>
  <si>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</si>
  <si>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</si>
  <si>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</si>
  <si>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</si>
  <si>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</si>
  <si>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</si>
  <si>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</si>
  <si>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</si>
  <si>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</si>
  <si>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</si>
  <si>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</si>
  <si>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</si>
  <si>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</si>
  <si>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</si>
  <si>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</si>
  <si>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</si>
  <si>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</si>
  <si>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</si>
  <si>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</si>
  <si>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</si>
  <si>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</si>
  <si>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</si>
  <si>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</si>
  <si>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</si>
  <si>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</si>
  <si>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</si>
  <si>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</si>
  <si>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</si>
  <si>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</si>
  <si>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</si>
  <si>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</si>
  <si>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</si>
  <si>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</si>
  <si>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</si>
  <si>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</si>
  <si>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</si>
  <si>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</si>
  <si>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</si>
  <si>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D/I/4f - ebből: költségvetési évben esedékes követelések kamatbevételekre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</si>
  <si>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</si>
  <si>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</si>
  <si>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</si>
  <si>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</si>
  <si>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</si>
  <si>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</si>
  <si>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</si>
  <si>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</si>
  <si>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</si>
  <si>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</si>
  <si>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</si>
  <si>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</si>
  <si>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</si>
  <si>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</si>
  <si>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</si>
  <si>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</si>
  <si>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</si>
  <si>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</si>
  <si>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</si>
  <si>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</si>
  <si>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</si>
  <si>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</si>
  <si>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</si>
  <si>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</si>
  <si>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</si>
  <si>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</si>
  <si>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</si>
  <si>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</si>
  <si>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</si>
  <si>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</si>
  <si>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</si>
  <si>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</si>
  <si>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</si>
  <si>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</si>
  <si>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</si>
  <si>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</si>
  <si>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</si>
  <si>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</si>
  <si>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</si>
  <si>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</si>
  <si>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</si>
  <si>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</si>
  <si>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</si>
  <si>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D/II/4f - ebből: költségvetési évet követően esedékes követelések kamatbevételekre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</si>
  <si>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</si>
  <si>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</si>
  <si>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</si>
  <si>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</si>
  <si>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</si>
  <si>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</si>
  <si>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</si>
  <si>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</si>
  <si>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</si>
  <si>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</si>
  <si>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</si>
  <si>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</si>
  <si>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</si>
  <si>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</si>
  <si>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</si>
  <si>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</si>
  <si>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</si>
  <si>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D/II/8 Költségvetési évet követően esedékes követelések finanszírozási bevételekre (=D/II/8a+D/II/8b+D/II/8c)</t>
  </si>
  <si>
    <t>D/II8a - ebből: költségvetési évet követően esedékes követelések befektetési célú belföldi értékpapírok beváltásából, értékesítéséből</t>
  </si>
  <si>
    <t>D/II8b - ebből: költségvetési évet követően esedékes követelések hosszú lejáratú tulajdonosi kölcsönök bevételeire</t>
  </si>
  <si>
    <t>D/II8c - ebből: költségvetési évet követően esedékes követelések befektetési célú külföldi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</si>
  <si>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</si>
  <si>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</si>
  <si>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</si>
  <si>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D/III/1b - ebből: beruházásokra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</si>
  <si>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</si>
  <si>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</si>
  <si>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</si>
  <si>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</si>
  <si>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</si>
  <si>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</si>
  <si>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</si>
  <si>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</si>
  <si>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</si>
  <si>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</si>
  <si>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155</t>
  </si>
  <si>
    <t>D/III/8 Gazdasági társaság alapítása, jegyzett tőkéjének emelése esetén a társaságnak ténylegesen átadott eszközök</t>
  </si>
  <si>
    <t>156</t>
  </si>
  <si>
    <t>D/III/9 Letétre, megőrzésre, fedezetkezelésre átadott pénzeszközök, biztosítékok</t>
  </si>
  <si>
    <t>157</t>
  </si>
  <si>
    <t>D/III Követelés jellegű sajátos elszámolások (=D/III/1+…+D/III/9)</t>
  </si>
  <si>
    <t>158</t>
  </si>
  <si>
    <t>D) KÖVETELÉSEK  (=D/I+D/II+D/III)</t>
  </si>
  <si>
    <t>159</t>
  </si>
  <si>
    <t>E/I December havi illetmények, munkabérek elszámolása</t>
  </si>
  <si>
    <t>160</t>
  </si>
  <si>
    <t>E/II Utalványok, bérletek és más hasonló, készpénz-helyettesítő fizetési eszköznek nem minősülő eszközök elszámolásai</t>
  </si>
  <si>
    <t>161</t>
  </si>
  <si>
    <t>E) EGYÉB SAJÁTOS ESZKÖZOLDALI  ELSZÁMOLÁSOK (=E/I+…+E/II)</t>
  </si>
  <si>
    <t>162</t>
  </si>
  <si>
    <t>F/1  Eredményszemléletű bevételek aktív időbeli elhatárolása</t>
  </si>
  <si>
    <t>163</t>
  </si>
  <si>
    <t>F/2 Költségek, ráfordítások aktív időbeli elhatárolása</t>
  </si>
  <si>
    <t>164</t>
  </si>
  <si>
    <t>F/3 Halasztott ráfordítások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</si>
  <si>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</si>
  <si>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</si>
  <si>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</si>
  <si>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</si>
  <si>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</si>
  <si>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</si>
  <si>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168</t>
  </si>
  <si>
    <t>G/II Nemzeti vagyon változásai</t>
  </si>
  <si>
    <t>169</t>
  </si>
  <si>
    <t>G/III Egyéb eszközök induláskori értéke és változásai</t>
  </si>
  <si>
    <t>170</t>
  </si>
  <si>
    <t>G/IV Felhalmozott eredmény</t>
  </si>
  <si>
    <t>171</t>
  </si>
  <si>
    <t>G/V Eszközök értékhelyesbítésének forrása</t>
  </si>
  <si>
    <t>172</t>
  </si>
  <si>
    <t>G/VI Mérleg szerinti eredmény</t>
  </si>
  <si>
    <t>173</t>
  </si>
  <si>
    <t>G/ SAJÁT TŐKE  (= G/I+…+G/VI)</t>
  </si>
  <si>
    <t>174</t>
  </si>
  <si>
    <t>H/I/1 Költségvetési évben esedékes kötelezettségek személyi juttatásokra</t>
  </si>
  <si>
    <t>175</t>
  </si>
  <si>
    <t>H/I/2 Költségvetési évben esedékes kötelezettségek munkaadókat terhelő járulékokra és szociális hozzájárulási adóra</t>
  </si>
  <si>
    <t>176</t>
  </si>
  <si>
    <t>H/I/3 Költségvetési évben esedékes kötelezettségek dologi kiadásokra</t>
  </si>
  <si>
    <t>177</t>
  </si>
  <si>
    <t>H/I/4 Költségvetési évben esedékes kötelezettségek ellátottak pénzbeli juttatásaira</t>
  </si>
  <si>
    <t>178</t>
  </si>
  <si>
    <t>H/I/5 Költségvetési évben esedékes kötelezettségek egyéb működési célú kiadásokra (&gt;=H/I/5a+H/I/5b)</t>
  </si>
  <si>
    <t>179</t>
  </si>
  <si>
    <t>H/I/5a - ebből: költségvetési évben esedékes kötelezettségek működési célú visszatérítendő támogatások, kölcsönök törlesztésére államháztartáson belülre</t>
  </si>
  <si>
    <t>180</t>
  </si>
  <si>
    <t>H/I/5b - ebből: költségvetési évben esedékes kötelezettségek működési célú támogatásokra az Európai Uniónak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</si>
  <si>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</si>
  <si>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</si>
  <si>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</si>
  <si>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</si>
  <si>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183</t>
  </si>
  <si>
    <t>H/I/8 Költségvetési évben esedékes kötelezettségek egyéb felhalmozási célú kiadásokra (&gt;=H/I/8a+H/I/8b)</t>
  </si>
  <si>
    <t>184</t>
  </si>
  <si>
    <t>H/I/8a - ebből: költségvetési évben esedékes kötelezettségek felhalmozási célú visszatérítendő támogatások, kölcsönök törlesztésére államháztartáson belülre</t>
  </si>
  <si>
    <t>185</t>
  </si>
  <si>
    <t>H/I/8b - ebből: költségvetési évben esedékes kötelezettségek felhalmozási célú támogatásokra az Európai Uniónak</t>
  </si>
  <si>
    <t>186</t>
  </si>
  <si>
    <t>H/I/9 Költségvetési évben esedékes kötelezettségek finanszírozási kiadásokra (&gt;=H/I/9a+…+H/I/9l)</t>
  </si>
  <si>
    <t>187</t>
  </si>
  <si>
    <t>H/I/9a - ebből: költségvetési évben esedékes kötelezettségek hosszú lejáratú hitelek, kölcsönök törlesztésére pénzügyi vállalkozásnak</t>
  </si>
  <si>
    <t>188</t>
  </si>
  <si>
    <t>H/I/9b - ebből: költségvetési évben esedékes kötelezettségek rövid lejáratú hitelek, kölcsönök törlesztésére pénzügyi vállalkozásnak</t>
  </si>
  <si>
    <t>189</t>
  </si>
  <si>
    <t>H/I/9c - ebből: költségvetési évben esedékes kötelezettségek kincstárjegyek beváltására</t>
  </si>
  <si>
    <t>190</t>
  </si>
  <si>
    <t>H/I/9d - ebből: költségvetési évben esedékes kötelezettségek éven belüli lejáratú belföldi értékpapírok beváltására</t>
  </si>
  <si>
    <t>191</t>
  </si>
  <si>
    <t>H/I/9e - ebből: költségvetési évben esedékes kötelezettségek belföldi kötvények beváltására</t>
  </si>
  <si>
    <t>192</t>
  </si>
  <si>
    <t>H/I/9f - ebből: költségvetési évben esedékes kötelezettségek éven túli lejáratú belföldi értékpapírok beváltására</t>
  </si>
  <si>
    <t>193</t>
  </si>
  <si>
    <t>H/I/9g - ebből: költségvetési évben esedékes kötelezettségek államháztartáson belüli megelőlegezések visszafizetésére</t>
  </si>
  <si>
    <t>194</t>
  </si>
  <si>
    <t>H/I/9h - ebből: költségvetési évben esedékes kötelezettségek pénzügyi lízing kiadásaira</t>
  </si>
  <si>
    <t>195</t>
  </si>
  <si>
    <t>H/I/9i - ebből: költségvetési évben esedékes kötelezettségek külföldi értékpapírok beváltására</t>
  </si>
  <si>
    <t>196</t>
  </si>
  <si>
    <t>H/I/9j - ebből: költségvetési évben esedékes kötelezettségek hitelek, kölcsönök törlesztésére külföldi kormányoknak és nemzetközi szervezeteknek</t>
  </si>
  <si>
    <t>197</t>
  </si>
  <si>
    <t>H/I/9k - ebből: költségvetési évben esedékes kötelezettségek hitelek, kölcsönök törlesztésére külföldi pénzintézeteknek</t>
  </si>
  <si>
    <t>198</t>
  </si>
  <si>
    <t>H/I/9l - ebből: költségvetési évben esedékes kötelezettségek váltókiadásokra</t>
  </si>
  <si>
    <t>199</t>
  </si>
  <si>
    <t>H/I Költségvetési évben esedékes kötelezettségek (=H/I/1+…+H/I/9)</t>
  </si>
  <si>
    <t>200</t>
  </si>
  <si>
    <t>H/II/1 Költségvetési évet követően esedékes kötelezettségek személyi juttatásokra</t>
  </si>
  <si>
    <t>201</t>
  </si>
  <si>
    <t>H/II/2 Költségvetési évet követően esedékes kötelezettségek munkaadókat terhelő járulékokra és szociális hozzájárulási adóra</t>
  </si>
  <si>
    <t>202</t>
  </si>
  <si>
    <t>H/II/3 Költségvetési évet követően esedékes kötelezettségek dologi kiadásokra</t>
  </si>
  <si>
    <t>203</t>
  </si>
  <si>
    <t>H/II/4 Költségvetési évet követően esedékes kötelezettségek ellátottak pénzbeli juttatásaira</t>
  </si>
  <si>
    <t>204</t>
  </si>
  <si>
    <t>H/II/5 Költségvetési évet követően esedékes kötelezettségek egyéb működési célú kiadásokra (&gt;=H/II/5a+H/II/5b)</t>
  </si>
  <si>
    <t>205</t>
  </si>
  <si>
    <t>H/II/5a - ebből: költségvetési évet követően esedékes kötelezettségek működési célú visszatérítendő támogatások, kölcsönök törlesztésére államháztartáson belülre</t>
  </si>
  <si>
    <t>206</t>
  </si>
  <si>
    <t>H/II/5b - ebből: költségvetési évet követően esedékes kötelezettségek működési célú támogatásokra az Európai Uniónak</t>
  </si>
  <si>
    <t>207</t>
  </si>
  <si>
    <t>H/II/6 Költségvetési évet követően esedékes kötelezettségek beruházásokra</t>
  </si>
  <si>
    <t>208</t>
  </si>
  <si>
    <t>H/II/7 Költségvetési évet követően esedékes kötelezettségek felújításokra</t>
  </si>
  <si>
    <t>209</t>
  </si>
  <si>
    <t>H/II/8 Költségvetési évet követően esedékes kötelezettségek egyéb felhalmozási célú kiadásokra (&gt;=H/II/8a+H/II/8b)</t>
  </si>
  <si>
    <t>210</t>
  </si>
  <si>
    <t>H/II/8a - ebből: költségvetési évet követően esedékes kötelezettségek felhalmozási célú visszatérítendő támogatások, kölcsönök törlesztésére államháztartáson belülre</t>
  </si>
  <si>
    <t>211</t>
  </si>
  <si>
    <t>H/II/8b - ebből: költségvetési évet követően esedékes kötelezettségek felhalmozási célú támogatásokra az Európai Uniónak</t>
  </si>
  <si>
    <t>212</t>
  </si>
  <si>
    <t>H/II/9 Költségvetési évet követően esedékes kötelezettségek finanszírozási kiadásokra (&gt;=H/II/9a+…+H/II/9i)</t>
  </si>
  <si>
    <t>213</t>
  </si>
  <si>
    <t>H/II/9a - ebből: költségvetési évet követően esedékes kötelezettségek hosszú lejáratú hitelek, kölcsönök törlesztésére pénzügyi vállalkozásnak</t>
  </si>
  <si>
    <t>214</t>
  </si>
  <si>
    <t>H/II/9b - ebből: költségvetési évet követően esedékes kötelezettségek kincstárjegyek beváltására</t>
  </si>
  <si>
    <t>215</t>
  </si>
  <si>
    <t>H/II/9c - ebből: költségvetési évet követően esedékes kötelezettségek belföldi kötvények beváltására</t>
  </si>
  <si>
    <t>216</t>
  </si>
  <si>
    <t>H/II/9d - ebből: költségvetési évet követően esedékes kötelezettségek éven túli lejáratú belföldi értékpapírok beváltására</t>
  </si>
  <si>
    <t>217</t>
  </si>
  <si>
    <t>H/II/9e - ebből: költségvetési évet követően esedékes kötelezettségek pénzügyi lízing kiadásaira</t>
  </si>
  <si>
    <t>218</t>
  </si>
  <si>
    <t>H/II/9f - ebből: költségvetési évet követően esedékes kötelezettségek külföldi értékpapírok beváltására</t>
  </si>
  <si>
    <t>219</t>
  </si>
  <si>
    <t>H/II/9g - ebből: költségvetési évet követően esedékes kötelezettségek hitelek, kölcsönök törlesztésére külföldi kormányoknak és nemzetközi szervezeteknek</t>
  </si>
  <si>
    <t>220</t>
  </si>
  <si>
    <t>H/II/9h - ebből: költségvetési évet követően esedékes kötelezettségek külföldi hitelek, kölcsönök törlesztésére külföldi pénzintézeteknek</t>
  </si>
  <si>
    <t>221</t>
  </si>
  <si>
    <t>H/II/9i - ebből: költségvetési évet követően esedékes kötelezettségek váltókiadásokra</t>
  </si>
  <si>
    <t>222</t>
  </si>
  <si>
    <t>H/II Költségvetési évet követően esedékes kötelezettségek (=H/II/1+…+H/II/9)</t>
  </si>
  <si>
    <t>223</t>
  </si>
  <si>
    <t>H/III/1 Kapott előlegek (=H/III/1a+H/III/1b+H/III/1c)</t>
  </si>
  <si>
    <t>224</t>
  </si>
  <si>
    <t>H/III/1a - ebből: túlfizetés a jövedelemadókban</t>
  </si>
  <si>
    <t>225</t>
  </si>
  <si>
    <t>H/III/1b - ebből: túlfizetés az általános forgalmi adóban</t>
  </si>
  <si>
    <t>226</t>
  </si>
  <si>
    <t>H/III/1c - ebből: egyéb túlfizetések, téves és visszajáró befizetések, egyéb kapott előlegek</t>
  </si>
  <si>
    <t>227</t>
  </si>
  <si>
    <t>H/III/2 Továbbadási célból folyósított támogatások, ellátások elszámolása</t>
  </si>
  <si>
    <t>228</t>
  </si>
  <si>
    <t>H/III/3 Más szervezetet megillető bevételek elszámolása</t>
  </si>
  <si>
    <t>229</t>
  </si>
  <si>
    <t>H/III/4 Forgótőke elszámolása (Kincstár)</t>
  </si>
  <si>
    <t>230</t>
  </si>
  <si>
    <t>H/III/5 Vagyonkezelésbe vett eszközökkel kapcsolatos visszapótlási kötelezettség elszámolása</t>
  </si>
  <si>
    <t>231</t>
  </si>
  <si>
    <t>H/III/6 Nem társadalombiztosítás pénzügyi alapjait terhelő kifizetett ellátások megtérítésének elszámolása</t>
  </si>
  <si>
    <t>232</t>
  </si>
  <si>
    <t>H/III/7 Munkáltató által korengedményes nyugdíjhoz megfizetett hozzájárulás elszámolása</t>
  </si>
  <si>
    <t>233</t>
  </si>
  <si>
    <t>H/III/8 Letétre, megőrzésre, fedezetkezelésre átvett pénzeszközök, biztosítékok</t>
  </si>
  <si>
    <t>234</t>
  </si>
  <si>
    <t>H/III/9 Nemzetközi támogatási programok pénzeszközei</t>
  </si>
  <si>
    <t>235</t>
  </si>
  <si>
    <t>H/III/10 Államadósság Kezelő Központ Zrt.-nél elhelyezett fedezeti betétek</t>
  </si>
  <si>
    <t>236</t>
  </si>
  <si>
    <t>H/III Kötelezettség jellegű sajátos elszámolások (=H/III/1+…+H/III/10)</t>
  </si>
  <si>
    <t>237</t>
  </si>
  <si>
    <t>H) KÖTELEZETTSÉGEK (=H/I+H/II+H/III)</t>
  </si>
  <si>
    <t>238</t>
  </si>
  <si>
    <t>I) KINCSTÁRI SZÁMLAVEZETÉSSEL KAPCSOLATOS ELSZÁMOLÁSOK</t>
  </si>
  <si>
    <t>239</t>
  </si>
  <si>
    <t>J/1 Eredményszemléletű bevételek passzív időbeli elhatárolása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</si>
  <si>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</si>
  <si>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</si>
  <si>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</si>
  <si>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</si>
  <si>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</si>
  <si>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</si>
  <si>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</si>
  <si>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</si>
  <si>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Módosítá-sok (+/-)</t>
  </si>
  <si>
    <t>2015. évig</t>
  </si>
  <si>
    <t>2015. évi költségvetés terhére fizetendő</t>
  </si>
  <si>
    <t>2019.</t>
  </si>
  <si>
    <t>2019. után</t>
  </si>
  <si>
    <t xml:space="preserve">                                (kedvezmények) 2015. év                       </t>
  </si>
  <si>
    <t>Kommunális adó</t>
  </si>
  <si>
    <t>2014. évi teljesítés adatok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</si>
  <si>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</si>
  <si>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</si>
  <si>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</si>
  <si>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</si>
  <si>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</si>
  <si>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</si>
  <si>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</si>
  <si>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</si>
  <si>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</si>
  <si>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</si>
  <si>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</si>
  <si>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</si>
  <si>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</si>
  <si>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</si>
  <si>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</si>
  <si>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</si>
  <si>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</si>
  <si>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</si>
  <si>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</si>
  <si>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Lekötött bankbetét elhelyezése</t>
  </si>
  <si>
    <t>1.1. Maradvány igénybevétele</t>
  </si>
  <si>
    <t>1.2. Lekötött bankbetét megszüntetése</t>
  </si>
  <si>
    <t>1.4. Lekötött bankbetét megszüntetése</t>
  </si>
  <si>
    <t>2.14. Lekötött bankbetét</t>
  </si>
  <si>
    <t>Lekötött bankbetét</t>
  </si>
  <si>
    <t>Pénzeszközök változása 2015. évi</t>
  </si>
  <si>
    <t xml:space="preserve">      1.1. Építmény adó</t>
  </si>
  <si>
    <t>Finanszírozási célú bevételei</t>
  </si>
  <si>
    <t>1.3  Közvetített szolgáltatások ellenértéke</t>
  </si>
  <si>
    <t>1.4. Tulajdonosi bevételek</t>
  </si>
  <si>
    <t>1.6. Kiszámlázott ÁFA</t>
  </si>
  <si>
    <t>1.7. ÁFA visszatérítés</t>
  </si>
  <si>
    <t>1.8. Kamatbevétel</t>
  </si>
  <si>
    <t>1.9. Egyéb pénzügyi műveletek bevételei</t>
  </si>
  <si>
    <t>1.10. Egyéb működési bevételek (kártérítés, kötbér, stb.)</t>
  </si>
  <si>
    <t>Pénzbeli szociális ellátások kiegészítése</t>
  </si>
  <si>
    <t>3. Állami támogatás visszafizetése elszámolás alapján</t>
  </si>
  <si>
    <t>1.  Működési célú támogatások államháztartáson belülre</t>
  </si>
  <si>
    <t>Közoktatási Intézményfenntartó Társulás Pécsely  Óvoda fenntart támogatás</t>
  </si>
  <si>
    <t>Pécsely Iskola 2012 évi tartozás</t>
  </si>
  <si>
    <t>Balatonfüredi közös Önkorm Hivatal</t>
  </si>
  <si>
    <t>Pe Átadás Védőnői szolgra</t>
  </si>
  <si>
    <t>Pe Átadás Fogorvosi szolg</t>
  </si>
  <si>
    <t>Pe Átadás Pécsely Község Önkormányzatának (háziorvosi szolg.)</t>
  </si>
  <si>
    <t>Pe átadás Önk Tűzoltóság</t>
  </si>
  <si>
    <t>Pe Átadás gyermekjóléti szolgra</t>
  </si>
  <si>
    <t>Pe átadás ügyeleti működésre</t>
  </si>
  <si>
    <t>BURSA Hungarica ösztöndíj (Wekerle Sándor Alapkezelő)</t>
  </si>
  <si>
    <t>Balatonfüredi Többcélú Társulás Jelzőrendszeres házi segítségny, belső ellenőrzés</t>
  </si>
  <si>
    <t>2. Működési célú támogatások államháztartáson kívülre</t>
  </si>
  <si>
    <t>Pécsely Református Elemi Isk Támogatás</t>
  </si>
  <si>
    <t>3. Működési célú visszatérítendő támogatások, kölcsönök nyújtása, törlesztése</t>
  </si>
  <si>
    <t>Egyéb működési célú kiadások összesen:</t>
  </si>
  <si>
    <t>I. BERUHÁZÁSOK</t>
  </si>
  <si>
    <t>Új telkek közművesítése</t>
  </si>
  <si>
    <t>Gépvásárlás</t>
  </si>
  <si>
    <t>Fűkasza</t>
  </si>
  <si>
    <t>Falugondnoki autó pályázati önrész</t>
  </si>
  <si>
    <t>Csatornavásárlás bérbeadott ingatlanon</t>
  </si>
  <si>
    <t>Eszközbeszerzés orvosi rendelőbe</t>
  </si>
  <si>
    <t>Könyv beszerzése könyvtárba</t>
  </si>
  <si>
    <t>Szekrényvásárlás könyvtárba (100/2015.(11.16.) hat.)</t>
  </si>
  <si>
    <t>Létravásárlás könyvtárba (100/2015. (11.16.) hat.)</t>
  </si>
  <si>
    <t>II. FELÚJÍTÁSOK</t>
  </si>
  <si>
    <t>Vízmű felújítás</t>
  </si>
  <si>
    <t>Óvoda felújítás</t>
  </si>
  <si>
    <t xml:space="preserve">Egyéb felújítás  </t>
  </si>
  <si>
    <t>Vis maior útfelújítások</t>
  </si>
  <si>
    <t>Köt feladat pályázat - orvosi rendelő felújítása</t>
  </si>
  <si>
    <t>III. EGYÉB FELHALMOZÁSI KIADÁSOK</t>
  </si>
  <si>
    <t>Pe Átadás Pécsely Község Önkormányzatának (háziorvosi szolg.lakás felújítása)</t>
  </si>
  <si>
    <t>2. Működési célú támogatás államháztartáson kívülre</t>
  </si>
  <si>
    <t>1. Működési célú támogatás államháztartáson belülre</t>
  </si>
  <si>
    <t>5.1. Egyéb működési célú támogatások áh-n belülre</t>
  </si>
  <si>
    <t>2015. év teljesítés</t>
  </si>
  <si>
    <t>2018. év terv</t>
  </si>
  <si>
    <t>Ingatlanvagyon bruttó érték : 2015.</t>
  </si>
  <si>
    <t>Forgalom 2015</t>
  </si>
  <si>
    <t>Állomány 2015.dec.31-én</t>
  </si>
  <si>
    <t>2015.év</t>
  </si>
  <si>
    <t>2015. év</t>
  </si>
  <si>
    <t>2015. évi terv</t>
  </si>
  <si>
    <t>Ebből:2015. évben kifizetett költségek, melyekre támogatást még nem folyósítottak</t>
  </si>
  <si>
    <t>Balatongáz</t>
  </si>
  <si>
    <t>Részesedések és értékpapírok állománya 2015. év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</si>
  <si>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</si>
  <si>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</si>
  <si>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</si>
  <si>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</si>
  <si>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</si>
  <si>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</si>
  <si>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</si>
  <si>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</si>
  <si>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</si>
  <si>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</si>
  <si>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</si>
  <si>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</si>
  <si>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</si>
  <si>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</si>
  <si>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</si>
  <si>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</si>
  <si>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</si>
  <si>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</si>
  <si>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</si>
  <si>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</si>
  <si>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</si>
  <si>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</si>
  <si>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</si>
  <si>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</si>
  <si>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</si>
  <si>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</si>
  <si>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</si>
  <si>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</si>
  <si>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</si>
  <si>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</si>
  <si>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Kimutatás az immateriális javak, tárgyi eszközök koncesszióba, vagyonkezelésbe adott eszközök állományának alakulásáról</t>
  </si>
  <si>
    <t xml:space="preserve">Összesen </t>
  </si>
  <si>
    <t>Tenyész-állatok</t>
  </si>
  <si>
    <t>Immateriá-lis javak</t>
  </si>
  <si>
    <t>2014. évi teljesítés</t>
  </si>
  <si>
    <t>MARADVÁNY-KIMUTATÁS  2015.</t>
  </si>
  <si>
    <t>EREDMÉNYKIMUTATÁS 2015.</t>
  </si>
  <si>
    <t>MÉRLEG 2015.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</si>
  <si>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</si>
  <si>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</si>
  <si>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</si>
  <si>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Eltérés (=4+5-3)</t>
  </si>
  <si>
    <t>Lakossági víz- és csatornaszolgáltatás támogatása</t>
  </si>
  <si>
    <t>Helyi szervezési intézkedésekhez kapcsolódó többletkiadások támogatása</t>
  </si>
  <si>
    <t>Gyermekszegénység elleni program keretében nyári étkeztetés biztosítása</t>
  </si>
  <si>
    <t>Kötelezően ellátandó helyi közösségi közlekedési feladat támogatása</t>
  </si>
  <si>
    <t>A települési önkormányzatok helyi közösségi közlekedésének támogatása</t>
  </si>
  <si>
    <t>Önkormányzati adatszolgáltatások minőségének javítása</t>
  </si>
  <si>
    <t>Megyei önkormányzatok rendkívüli támogatása</t>
  </si>
  <si>
    <t>A közérdekű kéményseprő-ipari közszolgáltató meg nem térülő költségeinek támogatása</t>
  </si>
  <si>
    <t>Átmeneti ivóvízellátás biztosításával kapcsolatos költségek finanszírozásának támogatása</t>
  </si>
  <si>
    <t>Helyi önkormányzatok működési célú költségvetési támogatásai összesen (01+….+ 09)</t>
  </si>
  <si>
    <t>Lakossági közműfejlesztés támogatása</t>
  </si>
  <si>
    <t>Kompok, révek fenntartásának, felújításának támogatása</t>
  </si>
  <si>
    <t>Önkormányzatok és társulásaik európai uniós fejlesztési pályázatai saját forrás kiegészítésének támogatása</t>
  </si>
  <si>
    <t>Kötelező önkormányzati feladatot ellátó intézmények fejlesztése, felújítása</t>
  </si>
  <si>
    <t>Szociális szakosított ellátást és a gyermekek átmeneti gondozását szolgáló önkormányzati intézmények fejlesztése felújítása</t>
  </si>
  <si>
    <t>Belterületi utak, járdák, hidak felújítása</t>
  </si>
  <si>
    <t>Óvodai, iskolai és utánpótlás sport infrastruktúra-fejlesztés felújítás</t>
  </si>
  <si>
    <t>Egyes önkormányzati feladatokhoz kapcsolódó fejlesztési támogatás (14+…+17)</t>
  </si>
  <si>
    <t>Belterületi utak szilárd burkolattal való ellátása</t>
  </si>
  <si>
    <t>Önkormányzati feladatellátást szolgáló fejlesztések (18+19)</t>
  </si>
  <si>
    <t>Óvodai kapacitásbővítést célzó beruházások támogatása</t>
  </si>
  <si>
    <t>"Art" mozihálózat digitális fejlesztésének (digitalizációjának) támogatása</t>
  </si>
  <si>
    <t>Közművelődési érdekeltségnövelő támogatás</t>
  </si>
  <si>
    <t>Múzeumok szakmai támogatása</t>
  </si>
  <si>
    <t>Muzeális intézmények szakmai támogatása</t>
  </si>
  <si>
    <t>Járásszékhely települési önkormányzatok által fenntartott múzeumok szakmai támogatása</t>
  </si>
  <si>
    <t>Ózdi martinsalak felhasználása miatt kárt szenvedett lakóépületek tulajdonosainak kártalanítása</t>
  </si>
  <si>
    <t>A gyermekétkeztetés feltételeit javító fejlesztések támogatása</t>
  </si>
  <si>
    <t>Adósságkonszolidációban nem részesült települési önkormányzatok fejlesztéseinek támogatása</t>
  </si>
  <si>
    <t>Helyi önkormányzatok felhalmozási célú költségvetési támogatásai összesen (11+12+13+20+21…+29)</t>
  </si>
  <si>
    <t>Az egy és kétszámjegyű országos főközlekedési utak fővárosi szakaszia karbantartásának támogatása</t>
  </si>
  <si>
    <t>Békásmegyeri vásárcsarnok rekonstrukciójának támogatása</t>
  </si>
  <si>
    <t>Normafa Park kiemelt beruházás megvalósításának támogatása</t>
  </si>
  <si>
    <t>Sótonyi László Sport-és Szabadidőcentrum felújítása</t>
  </si>
  <si>
    <t>Hódmezővásárhelyi ingatlanokkal kapcsolatos beruházások támogatása</t>
  </si>
  <si>
    <t>Miskolctapolcai Strandfürdő és környezetének fejlesztése</t>
  </si>
  <si>
    <t>A pécsi Zsolnay Kulturális negyed és a Kodály Központ üzemeltetésének és programjai megvalósításának támogatása</t>
  </si>
  <si>
    <t>"Szombathely a segítés városa" program megvalósítása</t>
  </si>
  <si>
    <t>Veszprémi Aréna multifunkcionális sport-és rendezvénycsarnok építési beruházásával összefüggő tőke és kamattörlesztő-részletek átvállalása</t>
  </si>
  <si>
    <t>Települési önkormányzatok rendkívüli támogatása</t>
  </si>
  <si>
    <t>A tartósan fizetésképtelen helyzetbe került helyi önkormányzatok adósságrendezésére irányuló hitelfelvétel visszterhes kamattámogatása, a pénzügyi gondnok díja</t>
  </si>
  <si>
    <t>Helyi önkormányzatok kiegészítő támogatásai összesen (=10+30+31+…..+41)</t>
  </si>
  <si>
    <t>A 2014. évről áthúzódó bérkompenzáció támogatása</t>
  </si>
  <si>
    <t>A köznevelési intézmények működtetéséhez kapcsolódó támogatás</t>
  </si>
  <si>
    <t>A települési önkormányzatok szociális feladatainak egyéb támogatása</t>
  </si>
  <si>
    <t>Megyei hatókörű városi múzeumok feladatainak támogatása</t>
  </si>
  <si>
    <t>Megyei könyvtárak feladatainak támogatása</t>
  </si>
  <si>
    <t>Megyeszékhely megyei jogú városok és Szentendre Város Önkormányzata közművelődési feladatainak támogatása</t>
  </si>
  <si>
    <t>Települési önkormányzatok nyilvános könyvtári és közművelődési feladatainak támogatása</t>
  </si>
  <si>
    <t>Települési önkormányzatok muzeális intézményi feladatainak támogatása</t>
  </si>
  <si>
    <t>Budapest Főváros Önkormányzata múzeumi, könyvtári és közművelődési feladatainak támogatása</t>
  </si>
  <si>
    <t>Fővárosi kerületi önkormányzatok közművelődési feladatainak támogatása</t>
  </si>
  <si>
    <t>Megyei könyvtár kistelepülési könyvtári célú kiegészítő támogatása</t>
  </si>
  <si>
    <t>A települési önkormányzatok könyvtári célú érdekeltségnövelő támogatása</t>
  </si>
  <si>
    <t>Könyvtári, közművelődési és múzeumi feladatok támogatása (48+…+56)</t>
  </si>
  <si>
    <t>A nemzeti minősítésű színházművészeti szervezetek művészeti és létesítmény-gazdálkodási célú működési támogatása</t>
  </si>
  <si>
    <t>A kiemelt minősítésű színházművészeti szervezetek művészeti és létesítmény-gazdálkodási célú működési támogatása</t>
  </si>
  <si>
    <t>A nemzeti minősítésű táncművészeti szervezetek művészeti és létesítmény-gazdálkodási célú működési támogatása</t>
  </si>
  <si>
    <t>A kiemelt minősítésű táncművészeti szervezetek művészeti és létesítmény-gazdálkodási célú működési támogatása</t>
  </si>
  <si>
    <t>A nemzeti minősítésű zenekarok támogatása</t>
  </si>
  <si>
    <t>A kiemelt minősítésű zenekarok támogatása</t>
  </si>
  <si>
    <t>A nemzeti minősítésű énekkarok támogatása</t>
  </si>
  <si>
    <t>A kiemelt minősítésű énekkarok támogatása</t>
  </si>
  <si>
    <t>Helyi önkormányzatok által fenntartott, illetve támogatott előadó-művészeti szervezetek támogatása  (=58+……+65)</t>
  </si>
  <si>
    <t>Az egészséges ivóvíz biztosításához szükséges Tiszaörs-Nagyiván közötti összekötő vezeték megépítésének támogatása (1129/2015. (III. 6.) Korm. Hat.)</t>
  </si>
  <si>
    <t>A költségvetési szerveknél foglalkoztatottak 2015. évi kompenzációja (1059/2015. (III. 18.) Korm. hat.)</t>
  </si>
  <si>
    <t>Mesepark projekt megvalósítása (1034/2015. (I. 30.) Korm. hat.)</t>
  </si>
  <si>
    <t>Nagykónyi Község Önkormányzata részére működőképességének megőrzése céljából egyedi támogatás biztosítása (1080/2015. (III. 3.) Korm.hat.)</t>
  </si>
  <si>
    <t>Előadó-művészeti szervezet adósságrendezéséhez és megszüntetéséhez kapcsolódó kiadások támogatása (1144/2015. (III. 12.) Korm. hat.)</t>
  </si>
  <si>
    <t>Egyes önkormányzatok működőképességének megőrzése céljából egyedi támogatás biztosítása (1090/2015. (III. 4.) Korm. hat.)</t>
  </si>
  <si>
    <t>A DRB Bankcsoportnál számlavezetéssel érintett önkormányzatok támogatása (1214/2015. (IV. 17.) Korm. hat.)</t>
  </si>
  <si>
    <t>Egyes önkormányzatok számára támogatás biztosítása működőképességük megőrzése érdekében (1225/2015. (IV. 20.) Korm.hat.)</t>
  </si>
  <si>
    <t>Fővárosi Állat- és Növénykert beruházás megvalósításának támogatása (1514/2015. (VII.23.) Korm. hat.)</t>
  </si>
  <si>
    <t>A helyi önkormányzatok szociális célú tűzifavásárláshoz kapcsolódó kiegészítő támogatása (1503/2015. (VII. 23.) Korm. hat.)</t>
  </si>
  <si>
    <t>Kiegészítő támogatás a Veszprém Aréna multifunkcionális sport- és rendezvénycsarnok építési beruházásával összefüggő tőke- és kamattartozás átvállásához 1513/2015. (VII. 23.) Korm. hat.)</t>
  </si>
  <si>
    <t>A Szent Márton Emlékévhez kapcsolódó beruházások megvalósításának támogatása (1857/2015. (XI. 30.) Korm. hat)</t>
  </si>
  <si>
    <t>A hódmezővásárhelyi Vívó- és Ökölvívócentrummal kapcsolatos beruházás támogatása (1521/2015. (VII. 28.) Korm. hat.)</t>
  </si>
  <si>
    <t>Szociális ágazati kiegészítő pótlék támogatása (1520/2015. (VII. 27.) Korm. hat.)</t>
  </si>
  <si>
    <t>Abasár település felszíni vízelvezetésének támogatása (1556/2015. (VIII. 7.) Korm. hat.)</t>
  </si>
  <si>
    <t>A pécsi Magasház bontási költségeinek támogatása (1684/2015. (IX. 24.)  Korm. hat.)</t>
  </si>
  <si>
    <t>Jászberény Város Önkormányzata részére működőképességének megőrzése céljából egyedi támogatás biztosítása 1735/2015. (X. 8.) Korm. hat.)</t>
  </si>
  <si>
    <t>Zalaegerszeg rendezett tanácsú várossá nyilvánításának 130. évfordulója alkalmából megrendezett ünnepségsorozat megrendezése támogatása (1804/2015. (XI. 10.)  Korm. hat.)</t>
  </si>
  <si>
    <t>A család- és gyermekjóléti központok egyszeri támogatása (1838/2015. (XI. 24.) Korm. hat.)</t>
  </si>
  <si>
    <t>Mártélyi óvoda felújítása (1870/2015. (XII. 2.) Korm. hat.)</t>
  </si>
  <si>
    <t>Mártélyi kerékpárút felújítása (1907/2015. (XII. 8.) Korm. hat.)</t>
  </si>
  <si>
    <t>Modern Városok Program támogatása (1885/2015. (XI. 24.) Korm. hat.)</t>
  </si>
  <si>
    <t>Szekszárd Megyei Jogú Város Önkormányzat feladatainak támogatása (1924/2015. (XII. 23.) Korm. hat.)</t>
  </si>
  <si>
    <t>Paksi Kinizsi utca felújítása és közműcsere támogatása (1924/2015. (XII. 23.) Korm. hat.)</t>
  </si>
  <si>
    <t>Szent Márton Emlékévhez kapcsolódó programok előkészítése és megvalósítása (1973/2015. (XII. 23. ) Korm. hat.)</t>
  </si>
  <si>
    <t>Székesfehérvári sportcélú beruházások támogatása (1973/2015. (XII. 23. ) Korm. hat.)</t>
  </si>
  <si>
    <t>Egyes önkormányzatok feladatainak támogatása I. (2006/2015. (XII. 29.) Korm. hat.)</t>
  </si>
  <si>
    <t>Egyes önkormányzatok feladatainak támogatása II. (2006/2015. (XII. 29.) Korm. hat.)</t>
  </si>
  <si>
    <t xml:space="preserve"> A helyi önkormányzatok kiegészítő támogatásainak és egyéb kötött felhasználású támogatásainak elszámolása</t>
  </si>
  <si>
    <t>Költségvetési törvény alapján feladatátvétellel/feladatát-adással korrigált támogatás</t>
  </si>
  <si>
    <t>Támogatás évközi változás Május 15.</t>
  </si>
  <si>
    <t>Támogatás évközi változás Október 1.</t>
  </si>
  <si>
    <t>Tényleges támogatás</t>
  </si>
  <si>
    <t>Évvégi eltérés  (+,-) mutatószám szerint támogatás (=6-(3+4+5))</t>
  </si>
  <si>
    <t>A 05. űrlap alapján a támogatási jogcímhez kapcsolódó kormányzati funkció szerinti kiadások összege</t>
  </si>
  <si>
    <t>Az önkormányzat által az adott célra december 31-ig ténylegesen felhasznált összeg (&lt;=6.)</t>
  </si>
  <si>
    <t>Eltérés (támogatásban és felhasználás szerint) (=7-(6-8))</t>
  </si>
  <si>
    <t>I.1. A települési  önkormányzatok működésének támogatása 09 01 01 05 03</t>
  </si>
  <si>
    <t>I.2. Nem közművel összegyűjtött háztartási szennyvíz ártalmatlanítása 09 01 01 06 01</t>
  </si>
  <si>
    <t>I.3. Budapest Főváros Önkormányzatának kiegészítő támogatása 09 01 01 07 01</t>
  </si>
  <si>
    <t>I.4. Határátkelőhelyek fenntartásának támogatása 09 01 01 08 01</t>
  </si>
  <si>
    <t>I.5. Megyei önkormányzatok feladatainak támogatása 09 01 01 05 00</t>
  </si>
  <si>
    <t>II. A települési önkormányzatok egyes köznevelési feladatainak támogatása, a II.4. és II.5. jogcímek kivételével 09 01 02 00 00</t>
  </si>
  <si>
    <t>II.5. Kiegészítő támogatás az óvodapedagógusok minősítéséből adódó többletfeladatokhoz 09 01 02 05 00</t>
  </si>
  <si>
    <t>III.3. Egyes szociális és gyermekjóléti feladatok támogatása 09 01 03 03 00</t>
  </si>
  <si>
    <t>III.4. A települési önkormányzatok által biztosított egyes szociális szakosított ellátások, valamint a gyermekek átmeneti gondozásával kapcsolatos feladatok támogatása 09 01 03 04 00</t>
  </si>
  <si>
    <t>III.5. Gyermekétkeztetés támogatása 09 01 03 05 00</t>
  </si>
  <si>
    <t>Összesen 9999999</t>
  </si>
  <si>
    <t xml:space="preserve"> Az önkormányzatok általános, köznevelési és szociális feladataihoz kapcsolódó támogatások elszámolása</t>
  </si>
  <si>
    <t>A központi költségvetésből támogatás-ként rendelkezésre bocsátott összeg</t>
  </si>
  <si>
    <t>Folyósított támogatás önkormány-zatnál 2015. évet követően jogszerűen felhasználható része (előleg)</t>
  </si>
  <si>
    <t>Az adott célra jogszerűen felhasznált összeg</t>
  </si>
  <si>
    <t>Előírt visszafizetési kötelezettség összege  (=3-4-5)</t>
  </si>
  <si>
    <t>9/2011. (II.15.) Korm.r. alapján 2015. évet megelőzően folyósított előleg 2015. évet megelőzően fel nem használt része</t>
  </si>
  <si>
    <t>9/2011. (II.15.) Korm.r. alapján 2015. évben folyósított támogatás</t>
  </si>
  <si>
    <t xml:space="preserve"> A helyi önkormányzatok vis maior támogatásának elszámolás</t>
  </si>
  <si>
    <t>bruttó</t>
  </si>
  <si>
    <t>nettó</t>
  </si>
  <si>
    <t>7.%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</si>
</sst>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_-* #,##0.00\ _F_t_-;\-* #,##0.00\ _F_t_-;_-* \-??\ _F_t_-;_-@_-"/>
    <numFmt numFmtId="165" formatCode="#\ ##0"/>
    <numFmt numFmtId="166" formatCode="0.0"/>
    <numFmt numFmtId="167" formatCode="mmm\ d/"/>
    <numFmt numFmtId="168" formatCode="0_ ;\-0\ "/>
    <numFmt numFmtId="169" formatCode="#,##0_ ;\-#,##0\ "/>
    <numFmt numFmtId="170" formatCode="0.0%"/>
  </numFmts>
  <fonts count="7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9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u/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10"/>
      <name val="Arial CE"/>
      <charset val="238"/>
    </font>
    <font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 CE"/>
      <charset val="238"/>
    </font>
    <font>
      <b/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name val="Arial CE"/>
      <charset val="238"/>
    </font>
    <font>
      <b/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2"/>
      <color indexed="10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 CE"/>
      <family val="2"/>
      <charset val="238"/>
    </font>
    <font>
      <b/>
      <sz val="9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7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164">
    <xf numFmtId="0" fontId="0" fillId="0" borderId="0"/>
    <xf numFmtId="164" fontId="1" fillId="0" borderId="0" applyFill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7" applyNumberFormat="0" applyAlignment="0" applyProtection="0"/>
    <xf numFmtId="0" fontId="7" fillId="21" borderId="7" applyNumberFormat="0" applyAlignment="0" applyProtection="0"/>
    <xf numFmtId="0" fontId="8" fillId="22" borderId="8" applyNumberFormat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8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6" fillId="8" borderId="7" applyNumberFormat="0" applyAlignment="0" applyProtection="0"/>
    <xf numFmtId="0" fontId="1" fillId="23" borderId="13" applyNumberForma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15" fillId="5" borderId="0" applyNumberFormat="0" applyBorder="0" applyAlignment="0" applyProtection="0"/>
    <xf numFmtId="0" fontId="17" fillId="21" borderId="14" applyNumberFormat="0" applyAlignment="0" applyProtection="0"/>
    <xf numFmtId="0" fontId="16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" fillId="0" borderId="0"/>
    <xf numFmtId="0" fontId="1" fillId="0" borderId="0"/>
    <xf numFmtId="0" fontId="19" fillId="0" borderId="0"/>
    <xf numFmtId="0" fontId="20" fillId="0" borderId="0"/>
    <xf numFmtId="0" fontId="1" fillId="23" borderId="13" applyNumberFormat="0" applyAlignment="0" applyProtection="0"/>
    <xf numFmtId="0" fontId="17" fillId="21" borderId="14" applyNumberFormat="0" applyAlignment="0" applyProtection="0"/>
    <xf numFmtId="0" fontId="21" fillId="0" borderId="15" applyNumberFormat="0" applyFill="0" applyAlignment="0" applyProtection="0"/>
    <xf numFmtId="0" fontId="5" fillId="4" borderId="0" applyNumberFormat="0" applyBorder="0" applyAlignment="0" applyProtection="0"/>
    <xf numFmtId="0" fontId="18" fillId="24" borderId="0" applyNumberFormat="0" applyBorder="0" applyAlignment="0" applyProtection="0"/>
    <xf numFmtId="0" fontId="7" fillId="21" borderId="7" applyNumberFormat="0" applyAlignment="0" applyProtection="0"/>
    <xf numFmtId="0" fontId="9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24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23" fillId="0" borderId="0"/>
    <xf numFmtId="43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3" fillId="11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1" fillId="0" borderId="0"/>
    <xf numFmtId="0" fontId="19" fillId="0" borderId="0"/>
    <xf numFmtId="0" fontId="1" fillId="0" borderId="0"/>
    <xf numFmtId="43" fontId="1" fillId="0" borderId="0" applyFill="0" applyBorder="0" applyAlignment="0" applyProtection="0"/>
    <xf numFmtId="164" fontId="1" fillId="0" borderId="0" applyFill="0" applyBorder="0" applyAlignment="0" applyProtection="0"/>
    <xf numFmtId="0" fontId="3" fillId="6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1" borderId="0" applyNumberFormat="0" applyBorder="0" applyAlignment="0" applyProtection="0"/>
    <xf numFmtId="0" fontId="3" fillId="36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2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6" fillId="33" borderId="7" applyNumberFormat="0" applyAlignment="0" applyProtection="0"/>
    <xf numFmtId="0" fontId="10" fillId="0" borderId="54" applyNumberFormat="0" applyFill="0" applyAlignment="0" applyProtection="0"/>
    <xf numFmtId="0" fontId="11" fillId="0" borderId="55" applyNumberFormat="0" applyFill="0" applyAlignment="0" applyProtection="0"/>
    <xf numFmtId="0" fontId="12" fillId="0" borderId="56" applyNumberFormat="0" applyFill="0" applyAlignment="0" applyProtection="0"/>
    <xf numFmtId="0" fontId="8" fillId="42" borderId="8" applyNumberFormat="0" applyAlignment="0" applyProtection="0"/>
    <xf numFmtId="0" fontId="10" fillId="0" borderId="57" applyNumberFormat="0" applyFill="0" applyAlignment="0" applyProtection="0"/>
    <xf numFmtId="0" fontId="11" fillId="0" borderId="58" applyNumberFormat="0" applyFill="0" applyAlignment="0" applyProtection="0"/>
    <xf numFmtId="0" fontId="3" fillId="43" borderId="13" applyNumberFormat="0" applyFont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7" borderId="0" applyNumberFormat="0" applyBorder="0" applyAlignment="0" applyProtection="0"/>
    <xf numFmtId="0" fontId="15" fillId="30" borderId="0" applyNumberFormat="0" applyBorder="0" applyAlignment="0" applyProtection="0"/>
    <xf numFmtId="0" fontId="17" fillId="48" borderId="14" applyNumberFormat="0" applyAlignment="0" applyProtection="0"/>
    <xf numFmtId="0" fontId="1" fillId="0" borderId="0"/>
    <xf numFmtId="0" fontId="58" fillId="0" borderId="0"/>
    <xf numFmtId="0" fontId="23" fillId="0" borderId="0"/>
    <xf numFmtId="0" fontId="23" fillId="0" borderId="0"/>
    <xf numFmtId="0" fontId="5" fillId="29" borderId="0" applyNumberFormat="0" applyBorder="0" applyAlignment="0" applyProtection="0"/>
    <xf numFmtId="0" fontId="18" fillId="49" borderId="0" applyNumberFormat="0" applyBorder="0" applyAlignment="0" applyProtection="0"/>
    <xf numFmtId="0" fontId="7" fillId="48" borderId="7" applyNumberFormat="0" applyAlignment="0" applyProtection="0"/>
  </cellStyleXfs>
  <cellXfs count="755">
    <xf numFmtId="0" fontId="0" fillId="0" borderId="0" xfId="0"/>
    <xf numFmtId="0" fontId="1" fillId="0" borderId="0" xfId="2"/>
    <xf numFmtId="0" fontId="1" fillId="0" borderId="0" xfId="76" applyFont="1"/>
    <xf numFmtId="0" fontId="1" fillId="0" borderId="0" xfId="76"/>
    <xf numFmtId="0" fontId="2" fillId="0" borderId="5" xfId="79" applyFont="1" applyBorder="1" applyAlignment="1">
      <alignment horizontal="center"/>
    </xf>
    <xf numFmtId="0" fontId="2" fillId="0" borderId="6" xfId="79" applyFont="1" applyBorder="1" applyAlignment="1">
      <alignment horizontal="center"/>
    </xf>
    <xf numFmtId="0" fontId="22" fillId="0" borderId="5" xfId="79" applyFont="1" applyBorder="1" applyAlignment="1">
      <alignment horizontal="center"/>
    </xf>
    <xf numFmtId="0" fontId="1" fillId="0" borderId="16" xfId="79" applyFont="1" applyBorder="1" applyAlignment="1">
      <alignment horizontal="center"/>
    </xf>
    <xf numFmtId="0" fontId="1" fillId="0" borderId="17" xfId="79" applyFont="1" applyBorder="1" applyAlignment="1">
      <alignment horizontal="center"/>
    </xf>
    <xf numFmtId="0" fontId="2" fillId="0" borderId="17" xfId="79" applyFont="1" applyBorder="1" applyAlignment="1">
      <alignment horizontal="center"/>
    </xf>
    <xf numFmtId="0" fontId="22" fillId="0" borderId="17" xfId="79" applyFont="1" applyBorder="1" applyAlignment="1">
      <alignment horizontal="center"/>
    </xf>
    <xf numFmtId="0" fontId="22" fillId="0" borderId="16" xfId="79" applyFont="1" applyBorder="1" applyAlignment="1">
      <alignment horizontal="center" wrapText="1"/>
    </xf>
    <xf numFmtId="0" fontId="1" fillId="0" borderId="18" xfId="79" applyFont="1" applyBorder="1" applyAlignment="1">
      <alignment horizontal="center"/>
    </xf>
    <xf numFmtId="0" fontId="1" fillId="0" borderId="3" xfId="79" applyFont="1" applyBorder="1" applyAlignment="1">
      <alignment horizontal="center"/>
    </xf>
    <xf numFmtId="0" fontId="2" fillId="0" borderId="3" xfId="79" applyFont="1" applyBorder="1" applyAlignment="1">
      <alignment horizontal="center"/>
    </xf>
    <xf numFmtId="0" fontId="1" fillId="0" borderId="3" xfId="79" applyFont="1" applyBorder="1" applyAlignment="1">
      <alignment horizontal="center" wrapText="1"/>
    </xf>
    <xf numFmtId="0" fontId="22" fillId="0" borderId="3" xfId="79" applyFont="1" applyBorder="1" applyAlignment="1">
      <alignment horizontal="center"/>
    </xf>
    <xf numFmtId="0" fontId="22" fillId="0" borderId="18" xfId="79" applyFont="1" applyBorder="1" applyAlignment="1">
      <alignment wrapText="1"/>
    </xf>
    <xf numFmtId="0" fontId="2" fillId="0" borderId="2" xfId="79" applyFont="1" applyBorder="1" applyAlignment="1">
      <alignment horizontal="center"/>
    </xf>
    <xf numFmtId="0" fontId="2" fillId="0" borderId="4" xfId="79" applyFont="1" applyBorder="1" applyAlignment="1">
      <alignment horizontal="center"/>
    </xf>
    <xf numFmtId="0" fontId="22" fillId="0" borderId="4" xfId="79" applyFont="1" applyBorder="1" applyAlignment="1">
      <alignment horizontal="center"/>
    </xf>
    <xf numFmtId="0" fontId="22" fillId="0" borderId="19" xfId="79" applyFont="1" applyBorder="1" applyAlignment="1">
      <alignment horizontal="center"/>
    </xf>
    <xf numFmtId="0" fontId="2" fillId="0" borderId="2" xfId="76" applyFont="1" applyBorder="1" applyAlignment="1">
      <alignment horizontal="center"/>
    </xf>
    <xf numFmtId="0" fontId="2" fillId="0" borderId="6" xfId="79" applyFont="1" applyBorder="1"/>
    <xf numFmtId="0" fontId="1" fillId="8" borderId="6" xfId="79" applyFont="1" applyFill="1" applyBorder="1"/>
    <xf numFmtId="0" fontId="1" fillId="0" borderId="20" xfId="79" applyFont="1" applyBorder="1"/>
    <xf numFmtId="0" fontId="1" fillId="0" borderId="21" xfId="79" applyFont="1" applyBorder="1"/>
    <xf numFmtId="0" fontId="19" fillId="0" borderId="21" xfId="79" applyFont="1" applyBorder="1"/>
    <xf numFmtId="0" fontId="1" fillId="0" borderId="2" xfId="76" applyFont="1" applyBorder="1"/>
    <xf numFmtId="0" fontId="2" fillId="0" borderId="17" xfId="79" applyFont="1" applyBorder="1"/>
    <xf numFmtId="0" fontId="1" fillId="8" borderId="17" xfId="79" applyFont="1" applyFill="1" applyBorder="1"/>
    <xf numFmtId="0" fontId="1" fillId="0" borderId="17" xfId="79" applyFont="1" applyBorder="1"/>
    <xf numFmtId="0" fontId="19" fillId="0" borderId="17" xfId="79" applyFont="1" applyBorder="1"/>
    <xf numFmtId="0" fontId="19" fillId="0" borderId="0" xfId="79" applyFont="1" applyBorder="1"/>
    <xf numFmtId="0" fontId="1" fillId="0" borderId="2" xfId="79" applyFont="1" applyBorder="1" applyAlignment="1">
      <alignment horizontal="center"/>
    </xf>
    <xf numFmtId="0" fontId="1" fillId="0" borderId="2" xfId="79" applyFont="1" applyBorder="1"/>
    <xf numFmtId="0" fontId="19" fillId="0" borderId="2" xfId="79" applyFont="1" applyBorder="1"/>
    <xf numFmtId="0" fontId="19" fillId="0" borderId="1" xfId="79" applyFont="1" applyBorder="1"/>
    <xf numFmtId="0" fontId="2" fillId="0" borderId="20" xfId="79" applyFont="1" applyBorder="1"/>
    <xf numFmtId="0" fontId="1" fillId="0" borderId="6" xfId="79" applyFont="1" applyBorder="1"/>
    <xf numFmtId="0" fontId="19" fillId="0" borderId="6" xfId="79" applyFont="1" applyBorder="1"/>
    <xf numFmtId="0" fontId="19" fillId="0" borderId="22" xfId="79" applyFont="1" applyBorder="1"/>
    <xf numFmtId="0" fontId="2" fillId="0" borderId="23" xfId="79" applyFont="1" applyBorder="1"/>
    <xf numFmtId="165" fontId="2" fillId="0" borderId="2" xfId="79" applyNumberFormat="1" applyFont="1" applyBorder="1"/>
    <xf numFmtId="0" fontId="1" fillId="0" borderId="18" xfId="76" applyFont="1" applyBorder="1" applyAlignment="1">
      <alignment wrapText="1"/>
    </xf>
    <xf numFmtId="0" fontId="1" fillId="0" borderId="18" xfId="76" applyFont="1" applyBorder="1" applyAlignment="1">
      <alignment horizontal="center"/>
    </xf>
    <xf numFmtId="3" fontId="1" fillId="0" borderId="2" xfId="79" applyNumberFormat="1" applyFont="1" applyBorder="1"/>
    <xf numFmtId="3" fontId="19" fillId="0" borderId="2" xfId="79" applyNumberFormat="1" applyFont="1" applyBorder="1"/>
    <xf numFmtId="165" fontId="22" fillId="0" borderId="2" xfId="79" applyNumberFormat="1" applyFont="1" applyBorder="1"/>
    <xf numFmtId="3" fontId="23" fillId="0" borderId="1" xfId="79" applyNumberFormat="1" applyFont="1" applyBorder="1"/>
    <xf numFmtId="3" fontId="1" fillId="0" borderId="2" xfId="76" applyNumberFormat="1" applyFont="1" applyBorder="1"/>
    <xf numFmtId="0" fontId="1" fillId="0" borderId="2" xfId="76" applyFont="1" applyBorder="1" applyAlignment="1">
      <alignment wrapText="1"/>
    </xf>
    <xf numFmtId="0" fontId="1" fillId="0" borderId="2" xfId="76" applyFont="1" applyBorder="1" applyAlignment="1">
      <alignment horizontal="center"/>
    </xf>
    <xf numFmtId="165" fontId="23" fillId="0" borderId="2" xfId="79" applyNumberFormat="1" applyFont="1" applyBorder="1"/>
    <xf numFmtId="0" fontId="2" fillId="0" borderId="2" xfId="76" applyFont="1" applyBorder="1" applyAlignment="1">
      <alignment wrapText="1"/>
    </xf>
    <xf numFmtId="3" fontId="2" fillId="0" borderId="2" xfId="79" applyNumberFormat="1" applyFont="1" applyBorder="1"/>
    <xf numFmtId="0" fontId="2" fillId="0" borderId="0" xfId="76" applyFont="1"/>
    <xf numFmtId="0" fontId="1" fillId="0" borderId="5" xfId="76" applyFont="1" applyBorder="1" applyAlignment="1">
      <alignment horizontal="center"/>
    </xf>
    <xf numFmtId="3" fontId="22" fillId="0" borderId="2" xfId="79" applyNumberFormat="1" applyFont="1" applyBorder="1"/>
    <xf numFmtId="0" fontId="2" fillId="0" borderId="2" xfId="79" applyFont="1" applyBorder="1"/>
    <xf numFmtId="0" fontId="1" fillId="8" borderId="2" xfId="79" applyFont="1" applyFill="1" applyBorder="1"/>
    <xf numFmtId="0" fontId="1" fillId="0" borderId="2" xfId="79" applyFont="1" applyBorder="1" applyAlignment="1">
      <alignment horizontal="left" wrapText="1"/>
    </xf>
    <xf numFmtId="3" fontId="1" fillId="0" borderId="2" xfId="79" applyNumberFormat="1" applyFont="1" applyBorder="1" applyAlignment="1">
      <alignment horizontal="right" wrapText="1"/>
    </xf>
    <xf numFmtId="3" fontId="19" fillId="0" borderId="2" xfId="79" applyNumberFormat="1" applyFont="1" applyBorder="1" applyAlignment="1">
      <alignment horizontal="right"/>
    </xf>
    <xf numFmtId="165" fontId="19" fillId="0" borderId="2" xfId="79" applyNumberFormat="1" applyFont="1" applyBorder="1"/>
    <xf numFmtId="0" fontId="1" fillId="0" borderId="2" xfId="79" applyFont="1" applyBorder="1" applyAlignment="1">
      <alignment wrapText="1"/>
    </xf>
    <xf numFmtId="0" fontId="1" fillId="0" borderId="0" xfId="2" applyFont="1"/>
    <xf numFmtId="0" fontId="1" fillId="0" borderId="0" xfId="77"/>
    <xf numFmtId="0" fontId="1" fillId="0" borderId="0" xfId="77" applyAlignment="1">
      <alignment horizontal="center"/>
    </xf>
    <xf numFmtId="0" fontId="22" fillId="0" borderId="5" xfId="77" applyFont="1" applyBorder="1" applyAlignment="1">
      <alignment horizontal="center"/>
    </xf>
    <xf numFmtId="0" fontId="22" fillId="0" borderId="6" xfId="77" applyFont="1" applyBorder="1" applyAlignment="1">
      <alignment horizontal="center"/>
    </xf>
    <xf numFmtId="0" fontId="19" fillId="0" borderId="16" xfId="77" applyFont="1" applyBorder="1" applyAlignment="1">
      <alignment horizontal="center"/>
    </xf>
    <xf numFmtId="0" fontId="22" fillId="0" borderId="16" xfId="77" applyFont="1" applyBorder="1" applyAlignment="1">
      <alignment horizontal="center"/>
    </xf>
    <xf numFmtId="0" fontId="22" fillId="0" borderId="17" xfId="77" applyFont="1" applyBorder="1" applyAlignment="1">
      <alignment horizontal="center"/>
    </xf>
    <xf numFmtId="0" fontId="22" fillId="0" borderId="17" xfId="77" applyFont="1" applyBorder="1" applyAlignment="1">
      <alignment horizontal="center" wrapText="1"/>
    </xf>
    <xf numFmtId="0" fontId="19" fillId="0" borderId="18" xfId="77" applyFont="1" applyBorder="1" applyAlignment="1">
      <alignment horizontal="center"/>
    </xf>
    <xf numFmtId="0" fontId="22" fillId="0" borderId="3" xfId="77" applyFont="1" applyBorder="1" applyAlignment="1">
      <alignment horizontal="center"/>
    </xf>
    <xf numFmtId="0" fontId="19" fillId="0" borderId="3" xfId="77" applyFont="1" applyBorder="1" applyAlignment="1">
      <alignment horizontal="center"/>
    </xf>
    <xf numFmtId="0" fontId="22" fillId="0" borderId="2" xfId="77" applyFont="1" applyBorder="1" applyAlignment="1">
      <alignment horizontal="center"/>
    </xf>
    <xf numFmtId="0" fontId="22" fillId="0" borderId="2" xfId="77" applyFont="1" applyBorder="1" applyAlignment="1">
      <alignment wrapText="1"/>
    </xf>
    <xf numFmtId="0" fontId="19" fillId="8" borderId="2" xfId="77" applyFont="1" applyFill="1" applyBorder="1"/>
    <xf numFmtId="0" fontId="19" fillId="0" borderId="2" xfId="77" applyFont="1" applyBorder="1"/>
    <xf numFmtId="0" fontId="22" fillId="0" borderId="18" xfId="77" applyFont="1" applyBorder="1" applyAlignment="1">
      <alignment horizontal="center"/>
    </xf>
    <xf numFmtId="0" fontId="1" fillId="0" borderId="18" xfId="77" applyBorder="1"/>
    <xf numFmtId="0" fontId="19" fillId="0" borderId="18" xfId="77" applyFont="1" applyBorder="1"/>
    <xf numFmtId="0" fontId="22" fillId="0" borderId="2" xfId="77" applyFont="1" applyFill="1" applyBorder="1"/>
    <xf numFmtId="0" fontId="1" fillId="0" borderId="2" xfId="77" applyBorder="1"/>
    <xf numFmtId="0" fontId="19" fillId="0" borderId="5" xfId="77" applyFont="1" applyBorder="1"/>
    <xf numFmtId="3" fontId="22" fillId="0" borderId="2" xfId="77" applyNumberFormat="1" applyFont="1" applyBorder="1"/>
    <xf numFmtId="3" fontId="19" fillId="0" borderId="18" xfId="77" applyNumberFormat="1" applyFont="1" applyBorder="1"/>
    <xf numFmtId="3" fontId="19" fillId="0" borderId="2" xfId="77" applyNumberFormat="1" applyFont="1" applyBorder="1"/>
    <xf numFmtId="0" fontId="22" fillId="0" borderId="5" xfId="77" applyFont="1" applyFill="1" applyBorder="1"/>
    <xf numFmtId="3" fontId="22" fillId="0" borderId="5" xfId="77" applyNumberFormat="1" applyFont="1" applyBorder="1"/>
    <xf numFmtId="0" fontId="22" fillId="0" borderId="2" xfId="77" applyFont="1" applyBorder="1"/>
    <xf numFmtId="0" fontId="1" fillId="0" borderId="0" xfId="77" applyBorder="1"/>
    <xf numFmtId="3" fontId="19" fillId="0" borderId="5" xfId="77" applyNumberFormat="1" applyFont="1" applyBorder="1"/>
    <xf numFmtId="0" fontId="2" fillId="0" borderId="2" xfId="77" applyFont="1" applyBorder="1" applyAlignment="1">
      <alignment horizontal="center"/>
    </xf>
    <xf numFmtId="3" fontId="2" fillId="0" borderId="2" xfId="77" applyNumberFormat="1" applyFont="1" applyBorder="1"/>
    <xf numFmtId="0" fontId="1" fillId="0" borderId="0" xfId="89"/>
    <xf numFmtId="0" fontId="25" fillId="0" borderId="24" xfId="90" applyFont="1" applyBorder="1" applyAlignment="1">
      <alignment horizontal="center"/>
    </xf>
    <xf numFmtId="0" fontId="25" fillId="0" borderId="25" xfId="90" applyFont="1" applyBorder="1" applyAlignment="1">
      <alignment horizontal="center"/>
    </xf>
    <xf numFmtId="0" fontId="25" fillId="0" borderId="26" xfId="90" applyFont="1" applyBorder="1" applyAlignment="1">
      <alignment horizontal="center"/>
    </xf>
    <xf numFmtId="0" fontId="26" fillId="0" borderId="27" xfId="90" applyFont="1" applyBorder="1"/>
    <xf numFmtId="0" fontId="26" fillId="0" borderId="28" xfId="90" applyFont="1" applyBorder="1"/>
    <xf numFmtId="0" fontId="27" fillId="0" borderId="28" xfId="90" applyFont="1" applyBorder="1" applyAlignment="1">
      <alignment horizontal="center"/>
    </xf>
    <xf numFmtId="0" fontId="25" fillId="0" borderId="28" xfId="90" applyFont="1" applyBorder="1" applyAlignment="1">
      <alignment horizontal="center"/>
    </xf>
    <xf numFmtId="0" fontId="25" fillId="0" borderId="29" xfId="90" applyFont="1" applyBorder="1" applyAlignment="1">
      <alignment horizontal="center"/>
    </xf>
    <xf numFmtId="0" fontId="25" fillId="0" borderId="30" xfId="90" applyFont="1" applyBorder="1" applyAlignment="1">
      <alignment horizontal="center"/>
    </xf>
    <xf numFmtId="0" fontId="25" fillId="0" borderId="31" xfId="90" applyFont="1" applyBorder="1" applyAlignment="1">
      <alignment horizontal="center"/>
    </xf>
    <xf numFmtId="0" fontId="25" fillId="0" borderId="32" xfId="90" applyFont="1" applyBorder="1" applyAlignment="1">
      <alignment horizontal="center"/>
    </xf>
    <xf numFmtId="0" fontId="22" fillId="0" borderId="33" xfId="90" applyFont="1" applyBorder="1" applyAlignment="1">
      <alignment horizontal="center"/>
    </xf>
    <xf numFmtId="0" fontId="22" fillId="0" borderId="34" xfId="90" applyFont="1" applyBorder="1" applyAlignment="1">
      <alignment wrapText="1"/>
    </xf>
    <xf numFmtId="0" fontId="22" fillId="0" borderId="34" xfId="90" applyFont="1" applyBorder="1"/>
    <xf numFmtId="165" fontId="28" fillId="0" borderId="34" xfId="90" applyNumberFormat="1" applyFont="1" applyBorder="1" applyAlignment="1">
      <alignment horizontal="right"/>
    </xf>
    <xf numFmtId="165" fontId="28" fillId="0" borderId="35" xfId="90" applyNumberFormat="1" applyFont="1" applyBorder="1" applyAlignment="1">
      <alignment horizontal="right"/>
    </xf>
    <xf numFmtId="0" fontId="19" fillId="0" borderId="33" xfId="90" applyFont="1" applyBorder="1" applyAlignment="1">
      <alignment horizontal="center"/>
    </xf>
    <xf numFmtId="0" fontId="19" fillId="0" borderId="34" xfId="90" applyFont="1" applyBorder="1"/>
    <xf numFmtId="165" fontId="23" fillId="0" borderId="34" xfId="90" applyNumberFormat="1" applyFont="1" applyBorder="1" applyAlignment="1">
      <alignment horizontal="right"/>
    </xf>
    <xf numFmtId="165" fontId="23" fillId="0" borderId="35" xfId="90" applyNumberFormat="1" applyFont="1" applyBorder="1" applyAlignment="1">
      <alignment horizontal="right"/>
    </xf>
    <xf numFmtId="0" fontId="28" fillId="0" borderId="33" xfId="90" applyFont="1" applyBorder="1" applyAlignment="1">
      <alignment horizontal="center" wrapText="1"/>
    </xf>
    <xf numFmtId="0" fontId="28" fillId="0" borderId="34" xfId="90" applyFont="1" applyBorder="1" applyAlignment="1">
      <alignment wrapText="1"/>
    </xf>
    <xf numFmtId="0" fontId="28" fillId="0" borderId="36" xfId="90" applyFont="1" applyBorder="1" applyAlignment="1">
      <alignment wrapText="1"/>
    </xf>
    <xf numFmtId="0" fontId="28" fillId="0" borderId="36" xfId="90" applyFont="1" applyBorder="1"/>
    <xf numFmtId="165" fontId="28" fillId="0" borderId="36" xfId="90" applyNumberFormat="1" applyFont="1" applyBorder="1"/>
    <xf numFmtId="165" fontId="28" fillId="0" borderId="37" xfId="90" applyNumberFormat="1" applyFont="1" applyBorder="1"/>
    <xf numFmtId="0" fontId="1" fillId="0" borderId="34" xfId="89" applyBorder="1"/>
    <xf numFmtId="0" fontId="23" fillId="0" borderId="34" xfId="90" applyFont="1" applyBorder="1"/>
    <xf numFmtId="0" fontId="23" fillId="0" borderId="34" xfId="90" applyFont="1" applyBorder="1" applyAlignment="1">
      <alignment wrapText="1"/>
    </xf>
    <xf numFmtId="3" fontId="29" fillId="2" borderId="0" xfId="91" applyNumberFormat="1" applyFont="1" applyFill="1" applyBorder="1" applyAlignment="1">
      <alignment horizontal="right" wrapText="1"/>
    </xf>
    <xf numFmtId="0" fontId="28" fillId="0" borderId="38" xfId="90" applyFont="1" applyBorder="1" applyAlignment="1">
      <alignment horizontal="center" wrapText="1"/>
    </xf>
    <xf numFmtId="0" fontId="28" fillId="0" borderId="39" xfId="90" applyFont="1" applyBorder="1" applyAlignment="1">
      <alignment wrapText="1"/>
    </xf>
    <xf numFmtId="0" fontId="19" fillId="0" borderId="39" xfId="90" applyFont="1" applyBorder="1"/>
    <xf numFmtId="165" fontId="23" fillId="0" borderId="39" xfId="90" applyNumberFormat="1" applyFont="1" applyBorder="1" applyAlignment="1">
      <alignment horizontal="right"/>
    </xf>
    <xf numFmtId="165" fontId="23" fillId="0" borderId="40" xfId="90" applyNumberFormat="1" applyFont="1" applyBorder="1" applyAlignment="1">
      <alignment horizontal="right"/>
    </xf>
    <xf numFmtId="0" fontId="22" fillId="0" borderId="41" xfId="90" applyFont="1" applyBorder="1" applyAlignment="1">
      <alignment horizontal="center"/>
    </xf>
    <xf numFmtId="0" fontId="22" fillId="0" borderId="42" xfId="90" applyFont="1" applyBorder="1"/>
    <xf numFmtId="3" fontId="22" fillId="0" borderId="42" xfId="90" applyNumberFormat="1" applyFont="1" applyBorder="1" applyAlignment="1">
      <alignment horizontal="right"/>
    </xf>
    <xf numFmtId="3" fontId="22" fillId="0" borderId="43" xfId="90" applyNumberFormat="1" applyFont="1" applyBorder="1" applyAlignment="1">
      <alignment horizontal="right"/>
    </xf>
    <xf numFmtId="165" fontId="28" fillId="0" borderId="0" xfId="90" applyNumberFormat="1" applyFont="1" applyBorder="1"/>
    <xf numFmtId="0" fontId="30" fillId="0" borderId="0" xfId="89" applyFont="1"/>
    <xf numFmtId="0" fontId="33" fillId="0" borderId="0" xfId="2" applyFont="1"/>
    <xf numFmtId="0" fontId="2" fillId="0" borderId="0" xfId="2" applyFont="1"/>
    <xf numFmtId="0" fontId="1" fillId="0" borderId="0" xfId="2" applyFont="1" applyAlignment="1">
      <alignment wrapText="1"/>
    </xf>
    <xf numFmtId="3" fontId="1" fillId="0" borderId="0" xfId="2" applyNumberFormat="1"/>
    <xf numFmtId="0" fontId="32" fillId="0" borderId="2" xfId="2" applyFont="1" applyBorder="1" applyAlignment="1">
      <alignment horizontal="center"/>
    </xf>
    <xf numFmtId="3" fontId="32" fillId="0" borderId="2" xfId="2" applyNumberFormat="1" applyFont="1" applyBorder="1" applyAlignment="1">
      <alignment horizontal="center"/>
    </xf>
    <xf numFmtId="0" fontId="31" fillId="0" borderId="2" xfId="2" applyFont="1" applyBorder="1" applyAlignment="1">
      <alignment horizontal="left"/>
    </xf>
    <xf numFmtId="0" fontId="32" fillId="0" borderId="2" xfId="2" applyFont="1" applyBorder="1"/>
    <xf numFmtId="3" fontId="32" fillId="0" borderId="2" xfId="2" applyNumberFormat="1" applyFont="1" applyBorder="1"/>
    <xf numFmtId="0" fontId="31" fillId="0" borderId="2" xfId="2" applyFont="1" applyBorder="1"/>
    <xf numFmtId="3" fontId="31" fillId="0" borderId="2" xfId="2" applyNumberFormat="1" applyFont="1" applyBorder="1"/>
    <xf numFmtId="0" fontId="0" fillId="0" borderId="0" xfId="2" applyFont="1"/>
    <xf numFmtId="3" fontId="0" fillId="0" borderId="0" xfId="2" applyNumberFormat="1" applyFont="1"/>
    <xf numFmtId="0" fontId="32" fillId="0" borderId="0" xfId="2" applyFont="1"/>
    <xf numFmtId="3" fontId="32" fillId="0" borderId="0" xfId="2" applyNumberFormat="1" applyFont="1"/>
    <xf numFmtId="0" fontId="34" fillId="24" borderId="0" xfId="92" applyFont="1" applyFill="1" applyAlignment="1"/>
    <xf numFmtId="0" fontId="35" fillId="0" borderId="0" xfId="92" applyFont="1" applyFill="1"/>
    <xf numFmtId="0" fontId="0" fillId="0" borderId="0" xfId="92" applyFont="1"/>
    <xf numFmtId="0" fontId="36" fillId="0" borderId="0" xfId="92" applyFont="1" applyFill="1" applyAlignment="1"/>
    <xf numFmtId="0" fontId="34" fillId="0" borderId="0" xfId="92" applyFont="1" applyFill="1" applyAlignment="1"/>
    <xf numFmtId="0" fontId="36" fillId="0" borderId="0" xfId="92" applyFont="1" applyFill="1" applyBorder="1" applyAlignment="1"/>
    <xf numFmtId="0" fontId="37" fillId="0" borderId="2" xfId="92" applyFont="1" applyFill="1" applyBorder="1"/>
    <xf numFmtId="3" fontId="37" fillId="0" borderId="2" xfId="92" applyNumberFormat="1" applyFont="1" applyFill="1" applyBorder="1" applyAlignment="1">
      <alignment horizontal="right" wrapText="1"/>
    </xf>
    <xf numFmtId="0" fontId="36" fillId="0" borderId="2" xfId="92" applyFont="1" applyFill="1" applyBorder="1"/>
    <xf numFmtId="3" fontId="36" fillId="0" borderId="2" xfId="92" applyNumberFormat="1" applyFont="1" applyFill="1" applyBorder="1" applyAlignment="1">
      <alignment horizontal="right"/>
    </xf>
    <xf numFmtId="0" fontId="34" fillId="0" borderId="2" xfId="92" applyFont="1" applyFill="1" applyBorder="1"/>
    <xf numFmtId="3" fontId="34" fillId="0" borderId="2" xfId="92" applyNumberFormat="1" applyFont="1" applyFill="1" applyBorder="1"/>
    <xf numFmtId="0" fontId="36" fillId="0" borderId="0" xfId="92" applyFont="1" applyBorder="1"/>
    <xf numFmtId="3" fontId="36" fillId="0" borderId="0" xfId="92" applyNumberFormat="1" applyFont="1" applyBorder="1" applyAlignment="1">
      <alignment horizontal="right"/>
    </xf>
    <xf numFmtId="0" fontId="38" fillId="0" borderId="2" xfId="91" applyFont="1" applyBorder="1" applyAlignment="1">
      <alignment horizontal="center" vertical="center" wrapText="1"/>
    </xf>
    <xf numFmtId="0" fontId="1" fillId="0" borderId="0" xfId="98" applyFont="1"/>
    <xf numFmtId="0" fontId="32" fillId="0" borderId="0" xfId="98" applyFont="1" applyAlignment="1">
      <alignment horizontal="justify" wrapText="1"/>
    </xf>
    <xf numFmtId="0" fontId="1" fillId="0" borderId="0" xfId="98" applyFont="1" applyAlignment="1">
      <alignment wrapText="1"/>
    </xf>
    <xf numFmtId="0" fontId="34" fillId="0" borderId="5" xfId="98" applyFont="1" applyBorder="1" applyAlignment="1">
      <alignment horizontal="left" wrapText="1"/>
    </xf>
    <xf numFmtId="0" fontId="34" fillId="0" borderId="5" xfId="98" applyFont="1" applyBorder="1" applyAlignment="1">
      <alignment horizontal="left"/>
    </xf>
    <xf numFmtId="0" fontId="36" fillId="0" borderId="2" xfId="98" applyFont="1" applyBorder="1" applyAlignment="1">
      <alignment wrapText="1"/>
    </xf>
    <xf numFmtId="0" fontId="36" fillId="0" borderId="2" xfId="98" applyFont="1" applyBorder="1" applyAlignment="1"/>
    <xf numFmtId="0" fontId="36" fillId="0" borderId="34" xfId="98" applyFont="1" applyBorder="1"/>
    <xf numFmtId="0" fontId="36" fillId="0" borderId="2" xfId="98" applyFont="1" applyBorder="1"/>
    <xf numFmtId="0" fontId="35" fillId="0" borderId="2" xfId="98" applyFont="1" applyBorder="1" applyAlignment="1">
      <alignment wrapText="1"/>
    </xf>
    <xf numFmtId="0" fontId="35" fillId="0" borderId="2" xfId="98" applyFont="1" applyBorder="1" applyAlignment="1"/>
    <xf numFmtId="1" fontId="35" fillId="0" borderId="2" xfId="98" applyNumberFormat="1" applyFont="1" applyBorder="1"/>
    <xf numFmtId="0" fontId="2" fillId="0" borderId="0" xfId="98" applyFont="1"/>
    <xf numFmtId="0" fontId="36" fillId="0" borderId="0" xfId="98" applyFont="1" applyBorder="1" applyAlignment="1">
      <alignment wrapText="1"/>
    </xf>
    <xf numFmtId="0" fontId="36" fillId="0" borderId="0" xfId="98" applyFont="1" applyBorder="1" applyAlignment="1"/>
    <xf numFmtId="0" fontId="36" fillId="0" borderId="0" xfId="98" applyFont="1" applyBorder="1"/>
    <xf numFmtId="0" fontId="36" fillId="0" borderId="0" xfId="98" applyFont="1" applyAlignment="1">
      <alignment wrapText="1"/>
    </xf>
    <xf numFmtId="0" fontId="36" fillId="0" borderId="0" xfId="98" applyFont="1"/>
    <xf numFmtId="0" fontId="36" fillId="0" borderId="18" xfId="98" applyFont="1" applyBorder="1" applyAlignment="1">
      <alignment wrapText="1"/>
    </xf>
    <xf numFmtId="0" fontId="36" fillId="0" borderId="18" xfId="98" applyFont="1" applyBorder="1" applyAlignment="1">
      <alignment horizontal="center"/>
    </xf>
    <xf numFmtId="3" fontId="36" fillId="0" borderId="18" xfId="98" applyNumberFormat="1" applyFont="1" applyBorder="1"/>
    <xf numFmtId="0" fontId="36" fillId="0" borderId="2" xfId="98" applyFont="1" applyBorder="1" applyAlignment="1">
      <alignment horizontal="center"/>
    </xf>
    <xf numFmtId="3" fontId="36" fillId="0" borderId="2" xfId="98" applyNumberFormat="1" applyFont="1" applyBorder="1"/>
    <xf numFmtId="3" fontId="1" fillId="0" borderId="0" xfId="98" applyNumberFormat="1" applyFont="1"/>
    <xf numFmtId="0" fontId="34" fillId="0" borderId="2" xfId="98" applyFont="1" applyBorder="1" applyAlignment="1">
      <alignment wrapText="1"/>
    </xf>
    <xf numFmtId="0" fontId="34" fillId="0" borderId="2" xfId="98" applyFont="1" applyBorder="1" applyAlignment="1">
      <alignment horizontal="center"/>
    </xf>
    <xf numFmtId="3" fontId="34" fillId="0" borderId="2" xfId="98" applyNumberFormat="1" applyFont="1" applyBorder="1"/>
    <xf numFmtId="0" fontId="35" fillId="0" borderId="5" xfId="98" applyFont="1" applyBorder="1" applyAlignment="1">
      <alignment horizontal="center" wrapText="1"/>
    </xf>
    <xf numFmtId="0" fontId="36" fillId="0" borderId="34" xfId="98" applyFont="1" applyBorder="1" applyAlignment="1">
      <alignment wrapText="1"/>
    </xf>
    <xf numFmtId="0" fontId="35" fillId="0" borderId="1" xfId="98" applyFont="1" applyBorder="1" applyAlignment="1">
      <alignment horizontal="center" wrapText="1"/>
    </xf>
    <xf numFmtId="0" fontId="35" fillId="0" borderId="34" xfId="98" applyFont="1" applyBorder="1" applyAlignment="1">
      <alignment horizontal="center" wrapText="1"/>
    </xf>
    <xf numFmtId="0" fontId="19" fillId="2" borderId="0" xfId="97" applyFill="1"/>
    <xf numFmtId="0" fontId="32" fillId="2" borderId="2" xfId="97" applyFont="1" applyFill="1" applyBorder="1" applyAlignment="1">
      <alignment horizontal="center" vertical="top" wrapText="1"/>
    </xf>
    <xf numFmtId="0" fontId="19" fillId="0" borderId="0" xfId="97"/>
    <xf numFmtId="0" fontId="36" fillId="0" borderId="2" xfId="97" applyFont="1" applyBorder="1" applyAlignment="1">
      <alignment horizontal="center" vertical="top" wrapText="1"/>
    </xf>
    <xf numFmtId="0" fontId="36" fillId="0" borderId="2" xfId="97" applyFont="1" applyBorder="1" applyAlignment="1">
      <alignment horizontal="left" vertical="top" wrapText="1"/>
    </xf>
    <xf numFmtId="0" fontId="39" fillId="0" borderId="2" xfId="97" applyFont="1" applyBorder="1"/>
    <xf numFmtId="0" fontId="39" fillId="0" borderId="0" xfId="97" applyFont="1"/>
    <xf numFmtId="3" fontId="36" fillId="0" borderId="2" xfId="97" applyNumberFormat="1" applyFont="1" applyBorder="1" applyAlignment="1">
      <alignment horizontal="right" vertical="top" wrapText="1"/>
    </xf>
    <xf numFmtId="3" fontId="39" fillId="0" borderId="49" xfId="97" applyNumberFormat="1" applyFont="1" applyBorder="1"/>
    <xf numFmtId="3" fontId="39" fillId="0" borderId="0" xfId="97" applyNumberFormat="1" applyFont="1" applyBorder="1"/>
    <xf numFmtId="0" fontId="37" fillId="0" borderId="2" xfId="92" applyFont="1" applyFill="1" applyBorder="1" applyAlignment="1">
      <alignment wrapText="1"/>
    </xf>
    <xf numFmtId="0" fontId="39" fillId="0" borderId="34" xfId="91" applyFont="1" applyBorder="1"/>
    <xf numFmtId="0" fontId="19" fillId="0" borderId="34" xfId="91" applyBorder="1"/>
    <xf numFmtId="0" fontId="43" fillId="2" borderId="34" xfId="91" applyFont="1" applyFill="1" applyBorder="1" applyAlignment="1">
      <alignment horizontal="center" vertical="center" wrapText="1"/>
    </xf>
    <xf numFmtId="0" fontId="38" fillId="0" borderId="34" xfId="91" applyFont="1" applyBorder="1" applyAlignment="1">
      <alignment horizontal="center" vertical="center" wrapText="1"/>
    </xf>
    <xf numFmtId="0" fontId="43" fillId="2" borderId="34" xfId="91" applyFont="1" applyFill="1" applyBorder="1" applyAlignment="1">
      <alignment wrapText="1"/>
    </xf>
    <xf numFmtId="3" fontId="43" fillId="2" borderId="34" xfId="91" applyNumberFormat="1" applyFont="1" applyFill="1" applyBorder="1" applyAlignment="1">
      <alignment horizontal="right" wrapText="1"/>
    </xf>
    <xf numFmtId="3" fontId="43" fillId="2" borderId="47" xfId="91" applyNumberFormat="1" applyFont="1" applyFill="1" applyBorder="1" applyAlignment="1">
      <alignment horizontal="right" wrapText="1"/>
    </xf>
    <xf numFmtId="0" fontId="44" fillId="2" borderId="34" xfId="91" applyFont="1" applyFill="1" applyBorder="1" applyAlignment="1">
      <alignment wrapText="1"/>
    </xf>
    <xf numFmtId="3" fontId="44" fillId="2" borderId="34" xfId="91" applyNumberFormat="1" applyFont="1" applyFill="1" applyBorder="1" applyAlignment="1">
      <alignment horizontal="right" wrapText="1"/>
    </xf>
    <xf numFmtId="0" fontId="29" fillId="2" borderId="34" xfId="91" applyFont="1" applyFill="1" applyBorder="1" applyAlignment="1">
      <alignment wrapText="1"/>
    </xf>
    <xf numFmtId="3" fontId="29" fillId="2" borderId="34" xfId="91" applyNumberFormat="1" applyFont="1" applyFill="1" applyBorder="1" applyAlignment="1">
      <alignment horizontal="right" wrapText="1"/>
    </xf>
    <xf numFmtId="0" fontId="45" fillId="2" borderId="34" xfId="91" applyFont="1" applyFill="1" applyBorder="1" applyAlignment="1">
      <alignment wrapText="1"/>
    </xf>
    <xf numFmtId="0" fontId="46" fillId="2" borderId="34" xfId="91" applyFont="1" applyFill="1" applyBorder="1" applyAlignment="1">
      <alignment wrapText="1"/>
    </xf>
    <xf numFmtId="3" fontId="42" fillId="2" borderId="34" xfId="91" applyNumberFormat="1" applyFont="1" applyFill="1" applyBorder="1" applyAlignment="1">
      <alignment horizontal="right" wrapText="1"/>
    </xf>
    <xf numFmtId="167" fontId="29" fillId="2" borderId="34" xfId="91" applyNumberFormat="1" applyFont="1" applyFill="1" applyBorder="1" applyAlignment="1">
      <alignment wrapText="1"/>
    </xf>
    <xf numFmtId="0" fontId="29" fillId="2" borderId="34" xfId="91" applyFont="1" applyFill="1" applyBorder="1" applyAlignment="1">
      <alignment horizontal="left" wrapText="1"/>
    </xf>
    <xf numFmtId="0" fontId="29" fillId="2" borderId="34" xfId="91" applyFont="1" applyFill="1" applyBorder="1" applyAlignment="1">
      <alignment horizontal="center" vertical="center" wrapText="1"/>
    </xf>
    <xf numFmtId="3" fontId="43" fillId="2" borderId="34" xfId="91" applyNumberFormat="1" applyFont="1" applyFill="1" applyBorder="1" applyAlignment="1"/>
    <xf numFmtId="0" fontId="27" fillId="0" borderId="34" xfId="91" applyFont="1" applyBorder="1"/>
    <xf numFmtId="0" fontId="26" fillId="0" borderId="34" xfId="91" applyFont="1" applyBorder="1"/>
    <xf numFmtId="0" fontId="48" fillId="0" borderId="0" xfId="2" applyFont="1"/>
    <xf numFmtId="0" fontId="19" fillId="0" borderId="0" xfId="95" applyFill="1"/>
    <xf numFmtId="3" fontId="23" fillId="0" borderId="0" xfId="95" applyNumberFormat="1" applyFont="1" applyFill="1" applyAlignment="1">
      <alignment horizontal="right"/>
    </xf>
    <xf numFmtId="3" fontId="19" fillId="0" borderId="0" xfId="95" applyNumberFormat="1" applyFill="1"/>
    <xf numFmtId="0" fontId="49" fillId="0" borderId="0" xfId="95" applyFont="1" applyFill="1" applyAlignment="1">
      <alignment horizontal="right"/>
    </xf>
    <xf numFmtId="0" fontId="50" fillId="0" borderId="34" xfId="95" applyFont="1" applyFill="1" applyBorder="1" applyAlignment="1">
      <alignment horizontal="center" vertical="center" wrapText="1"/>
    </xf>
    <xf numFmtId="0" fontId="40" fillId="25" borderId="34" xfId="95" applyFont="1" applyFill="1" applyBorder="1" applyAlignment="1">
      <alignment horizontal="center" vertical="center" wrapText="1"/>
    </xf>
    <xf numFmtId="0" fontId="23" fillId="0" borderId="0" xfId="95" applyFont="1" applyFill="1"/>
    <xf numFmtId="0" fontId="40" fillId="0" borderId="34" xfId="95" applyFont="1" applyFill="1" applyBorder="1" applyAlignment="1">
      <alignment horizontal="left" vertical="center" wrapText="1" indent="1"/>
    </xf>
    <xf numFmtId="3" fontId="41" fillId="0" borderId="34" xfId="95" applyNumberFormat="1" applyFont="1" applyFill="1" applyBorder="1"/>
    <xf numFmtId="0" fontId="19" fillId="0" borderId="34" xfId="95" applyFill="1" applyBorder="1"/>
    <xf numFmtId="0" fontId="50" fillId="0" borderId="34" xfId="95" applyFont="1" applyFill="1" applyBorder="1" applyAlignment="1">
      <alignment horizontal="left" vertical="center" wrapText="1" indent="2"/>
    </xf>
    <xf numFmtId="3" fontId="50" fillId="0" borderId="34" xfId="95" applyNumberFormat="1" applyFont="1" applyFill="1" applyBorder="1" applyAlignment="1">
      <alignment horizontal="right" wrapText="1"/>
    </xf>
    <xf numFmtId="3" fontId="40" fillId="0" borderId="34" xfId="95" applyNumberFormat="1" applyFont="1" applyFill="1" applyBorder="1" applyAlignment="1">
      <alignment horizontal="right" wrapText="1"/>
    </xf>
    <xf numFmtId="0" fontId="28" fillId="0" borderId="0" xfId="95" applyFont="1" applyFill="1"/>
    <xf numFmtId="3" fontId="28" fillId="0" borderId="0" xfId="95" applyNumberFormat="1" applyFont="1" applyFill="1"/>
    <xf numFmtId="0" fontId="49" fillId="0" borderId="34" xfId="95" applyFont="1" applyFill="1" applyBorder="1" applyAlignment="1">
      <alignment horizontal="left" vertical="center" wrapText="1" indent="2"/>
    </xf>
    <xf numFmtId="3" fontId="49" fillId="0" borderId="34" xfId="95" applyNumberFormat="1" applyFont="1" applyFill="1" applyBorder="1" applyAlignment="1">
      <alignment horizontal="right" wrapText="1"/>
    </xf>
    <xf numFmtId="3" fontId="41" fillId="0" borderId="34" xfId="95" applyNumberFormat="1" applyFont="1" applyFill="1" applyBorder="1" applyAlignment="1">
      <alignment horizontal="right" wrapText="1"/>
    </xf>
    <xf numFmtId="3" fontId="23" fillId="0" borderId="0" xfId="95" applyNumberFormat="1" applyFont="1" applyFill="1"/>
    <xf numFmtId="0" fontId="41" fillId="0" borderId="34" xfId="95" applyFont="1" applyFill="1" applyBorder="1" applyAlignment="1">
      <alignment horizontal="left" vertical="center" wrapText="1" indent="2"/>
    </xf>
    <xf numFmtId="0" fontId="49" fillId="0" borderId="34" xfId="95" applyFont="1" applyFill="1" applyBorder="1" applyAlignment="1">
      <alignment horizontal="left" vertical="center" wrapText="1" indent="1"/>
    </xf>
    <xf numFmtId="0" fontId="50" fillId="0" borderId="34" xfId="95" applyFont="1" applyFill="1" applyBorder="1" applyAlignment="1">
      <alignment horizontal="left" vertical="center" wrapText="1" indent="1"/>
    </xf>
    <xf numFmtId="0" fontId="51" fillId="0" borderId="0" xfId="95" applyFont="1" applyFill="1"/>
    <xf numFmtId="3" fontId="51" fillId="0" borderId="0" xfId="95" applyNumberFormat="1" applyFont="1" applyFill="1"/>
    <xf numFmtId="0" fontId="52" fillId="0" borderId="0" xfId="95" applyFont="1" applyFill="1"/>
    <xf numFmtId="3" fontId="52" fillId="0" borderId="0" xfId="95" applyNumberFormat="1" applyFont="1" applyFill="1"/>
    <xf numFmtId="0" fontId="28" fillId="0" borderId="0" xfId="95" applyFont="1" applyFill="1" applyBorder="1"/>
    <xf numFmtId="3" fontId="28" fillId="0" borderId="0" xfId="95" applyNumberFormat="1" applyFont="1" applyFill="1" applyBorder="1"/>
    <xf numFmtId="0" fontId="28" fillId="0" borderId="52" xfId="95" applyFont="1" applyFill="1" applyBorder="1"/>
    <xf numFmtId="0" fontId="49" fillId="0" borderId="0" xfId="95" applyFont="1" applyFill="1" applyBorder="1" applyAlignment="1">
      <alignment vertical="top" wrapText="1"/>
    </xf>
    <xf numFmtId="3" fontId="49" fillId="0" borderId="0" xfId="95" applyNumberFormat="1" applyFont="1" applyFill="1" applyBorder="1" applyAlignment="1">
      <alignment horizontal="right" vertical="top" wrapText="1"/>
    </xf>
    <xf numFmtId="0" fontId="19" fillId="0" borderId="0" xfId="95" applyFill="1" applyBorder="1"/>
    <xf numFmtId="3" fontId="19" fillId="0" borderId="0" xfId="95" applyNumberFormat="1" applyFill="1" applyBorder="1"/>
    <xf numFmtId="0" fontId="49" fillId="0" borderId="0" xfId="95" applyFont="1" applyFill="1"/>
    <xf numFmtId="0" fontId="1" fillId="0" borderId="0" xfId="99" applyFill="1"/>
    <xf numFmtId="0" fontId="31" fillId="0" borderId="34" xfId="99" applyFont="1" applyFill="1" applyBorder="1" applyAlignment="1">
      <alignment horizontal="center" vertical="center" wrapText="1"/>
    </xf>
    <xf numFmtId="3" fontId="38" fillId="0" borderId="34" xfId="100" applyNumberFormat="1" applyFont="1" applyBorder="1" applyAlignment="1">
      <alignment horizontal="center" vertical="center"/>
    </xf>
    <xf numFmtId="0" fontId="31" fillId="0" borderId="0" xfId="99" applyFont="1" applyFill="1" applyAlignment="1">
      <alignment horizontal="center" vertical="center" wrapText="1"/>
    </xf>
    <xf numFmtId="0" fontId="53" fillId="0" borderId="0" xfId="99" applyFont="1" applyFill="1" applyAlignment="1">
      <alignment horizontal="center" vertical="center" wrapText="1"/>
    </xf>
    <xf numFmtId="0" fontId="1" fillId="0" borderId="34" xfId="99" applyFont="1" applyFill="1" applyBorder="1" applyAlignment="1">
      <alignment wrapText="1"/>
    </xf>
    <xf numFmtId="0" fontId="53" fillId="0" borderId="0" xfId="99" applyFont="1" applyFill="1" applyAlignment="1">
      <alignment horizontal="center" vertical="center"/>
    </xf>
    <xf numFmtId="0" fontId="30" fillId="0" borderId="0" xfId="99" applyFont="1" applyFill="1"/>
    <xf numFmtId="0" fontId="2" fillId="0" borderId="0" xfId="99" applyFont="1" applyFill="1"/>
    <xf numFmtId="3" fontId="2" fillId="0" borderId="34" xfId="100" applyNumberFormat="1" applyFont="1" applyBorder="1" applyAlignment="1">
      <alignment horizontal="center" wrapText="1"/>
    </xf>
    <xf numFmtId="3" fontId="23" fillId="0" borderId="0" xfId="100" applyNumberFormat="1" applyFont="1"/>
    <xf numFmtId="3" fontId="23" fillId="0" borderId="0" xfId="100" applyNumberFormat="1" applyFont="1" applyAlignment="1">
      <alignment horizontal="center"/>
    </xf>
    <xf numFmtId="0" fontId="23" fillId="0" borderId="0" xfId="100" applyFont="1"/>
    <xf numFmtId="3" fontId="2" fillId="0" borderId="34" xfId="100" applyNumberFormat="1" applyFont="1" applyBorder="1" applyAlignment="1"/>
    <xf numFmtId="3" fontId="23" fillId="0" borderId="34" xfId="100" applyNumberFormat="1" applyFont="1" applyBorder="1"/>
    <xf numFmtId="3" fontId="23" fillId="0" borderId="0" xfId="100" applyNumberFormat="1" applyFont="1" applyFill="1" applyAlignment="1">
      <alignment horizontal="center"/>
    </xf>
    <xf numFmtId="0" fontId="23" fillId="0" borderId="0" xfId="100" applyFont="1" applyFill="1"/>
    <xf numFmtId="3" fontId="28" fillId="0" borderId="0" xfId="100" applyNumberFormat="1" applyFont="1" applyAlignment="1">
      <alignment horizontal="center"/>
    </xf>
    <xf numFmtId="0" fontId="28" fillId="0" borderId="0" xfId="100" applyFont="1"/>
    <xf numFmtId="3" fontId="1" fillId="0" borderId="0" xfId="100" applyNumberFormat="1" applyFont="1" applyAlignment="1">
      <alignment wrapText="1"/>
    </xf>
    <xf numFmtId="3" fontId="1" fillId="0" borderId="0" xfId="100" applyNumberFormat="1" applyFont="1"/>
    <xf numFmtId="3" fontId="23" fillId="0" borderId="0" xfId="100" applyNumberFormat="1" applyFont="1" applyAlignment="1">
      <alignment wrapText="1"/>
    </xf>
    <xf numFmtId="0" fontId="48" fillId="0" borderId="0" xfId="93" applyFont="1" applyAlignment="1"/>
    <xf numFmtId="3" fontId="48" fillId="0" borderId="0" xfId="93" applyNumberFormat="1" applyFont="1" applyAlignment="1"/>
    <xf numFmtId="3" fontId="48" fillId="0" borderId="0" xfId="93" applyNumberFormat="1" applyFont="1" applyAlignment="1">
      <alignment horizontal="right"/>
    </xf>
    <xf numFmtId="0" fontId="48" fillId="0" borderId="0" xfId="93" applyFont="1"/>
    <xf numFmtId="3" fontId="48" fillId="0" borderId="0" xfId="93" applyNumberFormat="1" applyFont="1"/>
    <xf numFmtId="0" fontId="0" fillId="0" borderId="34" xfId="0" applyBorder="1"/>
    <xf numFmtId="0" fontId="54" fillId="0" borderId="0" xfId="97" applyFont="1"/>
    <xf numFmtId="0" fontId="55" fillId="0" borderId="0" xfId="92" applyFont="1" applyFill="1" applyBorder="1"/>
    <xf numFmtId="0" fontId="56" fillId="0" borderId="0" xfId="98" applyFont="1"/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left" vertical="top" wrapText="1"/>
    </xf>
    <xf numFmtId="3" fontId="1" fillId="0" borderId="34" xfId="0" applyNumberFormat="1" applyFont="1" applyBorder="1" applyAlignment="1">
      <alignment horizontal="right" vertical="top" wrapText="1"/>
    </xf>
    <xf numFmtId="3" fontId="2" fillId="0" borderId="34" xfId="0" applyNumberFormat="1" applyFont="1" applyBorder="1" applyAlignment="1">
      <alignment horizontal="right" vertical="top" wrapText="1"/>
    </xf>
    <xf numFmtId="0" fontId="40" fillId="0" borderId="0" xfId="91" applyFont="1" applyAlignment="1">
      <alignment horizontal="center"/>
    </xf>
    <xf numFmtId="0" fontId="19" fillId="0" borderId="0" xfId="91"/>
    <xf numFmtId="0" fontId="19" fillId="0" borderId="0" xfId="91" applyAlignment="1">
      <alignment horizontal="center" vertical="center"/>
    </xf>
    <xf numFmtId="3" fontId="19" fillId="0" borderId="0" xfId="91" applyNumberFormat="1"/>
    <xf numFmtId="0" fontId="22" fillId="0" borderId="0" xfId="91" applyFont="1" applyBorder="1"/>
    <xf numFmtId="0" fontId="22" fillId="0" borderId="0" xfId="91" applyFont="1"/>
    <xf numFmtId="0" fontId="22" fillId="2" borderId="0" xfId="91" applyFont="1" applyFill="1" applyBorder="1"/>
    <xf numFmtId="0" fontId="22" fillId="2" borderId="0" xfId="91" applyFont="1" applyFill="1"/>
    <xf numFmtId="0" fontId="57" fillId="0" borderId="0" xfId="91" applyFont="1"/>
    <xf numFmtId="3" fontId="0" fillId="0" borderId="34" xfId="100" applyNumberFormat="1" applyFont="1" applyBorder="1"/>
    <xf numFmtId="0" fontId="38" fillId="0" borderId="1" xfId="91" applyFont="1" applyBorder="1" applyAlignment="1">
      <alignment horizontal="center" vertical="center" wrapText="1"/>
    </xf>
    <xf numFmtId="3" fontId="43" fillId="26" borderId="34" xfId="91" applyNumberFormat="1" applyFont="1" applyFill="1" applyBorder="1" applyAlignment="1">
      <alignment horizontal="right" wrapText="1"/>
    </xf>
    <xf numFmtId="3" fontId="41" fillId="27" borderId="34" xfId="95" applyNumberFormat="1" applyFont="1" applyFill="1" applyBorder="1"/>
    <xf numFmtId="3" fontId="35" fillId="0" borderId="34" xfId="100" applyNumberFormat="1" applyFont="1" applyBorder="1" applyAlignment="1">
      <alignment wrapText="1"/>
    </xf>
    <xf numFmtId="3" fontId="35" fillId="0" borderId="34" xfId="100" applyNumberFormat="1" applyFont="1" applyBorder="1" applyAlignment="1"/>
    <xf numFmtId="3" fontId="36" fillId="0" borderId="34" xfId="100" applyNumberFormat="1" applyFont="1" applyFill="1" applyBorder="1" applyAlignment="1"/>
    <xf numFmtId="3" fontId="36" fillId="0" borderId="34" xfId="100" applyNumberFormat="1" applyFont="1" applyBorder="1" applyAlignment="1">
      <alignment wrapText="1"/>
    </xf>
    <xf numFmtId="0" fontId="59" fillId="0" borderId="34" xfId="100" applyFont="1" applyFill="1" applyBorder="1"/>
    <xf numFmtId="3" fontId="23" fillId="0" borderId="34" xfId="100" applyNumberFormat="1" applyFont="1" applyFill="1" applyBorder="1"/>
    <xf numFmtId="3" fontId="28" fillId="0" borderId="34" xfId="100" applyNumberFormat="1" applyFont="1" applyBorder="1"/>
    <xf numFmtId="3" fontId="2" fillId="0" borderId="47" xfId="2" applyNumberFormat="1" applyFont="1" applyBorder="1"/>
    <xf numFmtId="0" fontId="2" fillId="0" borderId="47" xfId="2" applyFont="1" applyBorder="1"/>
    <xf numFmtId="0" fontId="2" fillId="0" borderId="34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/>
    <xf numFmtId="0" fontId="31" fillId="27" borderId="34" xfId="0" applyFont="1" applyFill="1" applyBorder="1" applyAlignment="1">
      <alignment horizontal="center" vertical="top" wrapText="1"/>
    </xf>
    <xf numFmtId="3" fontId="1" fillId="0" borderId="0" xfId="89" applyNumberFormat="1" applyBorder="1"/>
    <xf numFmtId="0" fontId="61" fillId="0" borderId="0" xfId="94" applyFont="1" applyAlignment="1">
      <alignment wrapText="1"/>
    </xf>
    <xf numFmtId="0" fontId="61" fillId="0" borderId="0" xfId="94" applyFont="1"/>
    <xf numFmtId="0" fontId="61" fillId="0" borderId="0" xfId="94" applyFont="1" applyAlignment="1">
      <alignment horizontal="right" wrapText="1"/>
    </xf>
    <xf numFmtId="0" fontId="61" fillId="0" borderId="0" xfId="94" applyFont="1" applyAlignment="1">
      <alignment horizontal="right"/>
    </xf>
    <xf numFmtId="0" fontId="62" fillId="0" borderId="2" xfId="94" applyFont="1" applyBorder="1" applyAlignment="1">
      <alignment wrapText="1"/>
    </xf>
    <xf numFmtId="0" fontId="43" fillId="0" borderId="2" xfId="91" applyFont="1" applyBorder="1" applyAlignment="1">
      <alignment horizontal="center" vertical="center" wrapText="1"/>
    </xf>
    <xf numFmtId="0" fontId="43" fillId="0" borderId="34" xfId="91" applyFont="1" applyBorder="1" applyAlignment="1">
      <alignment horizontal="center" vertical="center" wrapText="1"/>
    </xf>
    <xf numFmtId="0" fontId="62" fillId="0" borderId="4" xfId="94" applyFont="1" applyBorder="1" applyAlignment="1">
      <alignment wrapText="1"/>
    </xf>
    <xf numFmtId="0" fontId="43" fillId="0" borderId="1" xfId="91" applyFont="1" applyBorder="1" applyAlignment="1">
      <alignment horizontal="center" vertical="center" wrapText="1"/>
    </xf>
    <xf numFmtId="0" fontId="61" fillId="0" borderId="2" xfId="91" applyFont="1" applyBorder="1" applyAlignment="1">
      <alignment horizontal="left" wrapText="1"/>
    </xf>
    <xf numFmtId="0" fontId="61" fillId="0" borderId="3" xfId="94" applyFont="1" applyBorder="1" applyAlignment="1">
      <alignment wrapText="1"/>
    </xf>
    <xf numFmtId="0" fontId="61" fillId="0" borderId="1" xfId="94" applyFont="1" applyBorder="1"/>
    <xf numFmtId="3" fontId="61" fillId="0" borderId="47" xfId="94" applyNumberFormat="1" applyFont="1" applyBorder="1"/>
    <xf numFmtId="0" fontId="61" fillId="0" borderId="2" xfId="94" applyFont="1" applyBorder="1" applyAlignment="1">
      <alignment wrapText="1"/>
    </xf>
    <xf numFmtId="0" fontId="61" fillId="0" borderId="4" xfId="94" applyFont="1" applyBorder="1" applyAlignment="1">
      <alignment wrapText="1"/>
    </xf>
    <xf numFmtId="0" fontId="61" fillId="0" borderId="18" xfId="94" applyFont="1" applyBorder="1" applyAlignment="1">
      <alignment wrapText="1"/>
    </xf>
    <xf numFmtId="3" fontId="61" fillId="0" borderId="34" xfId="94" applyNumberFormat="1" applyFont="1" applyBorder="1"/>
    <xf numFmtId="0" fontId="61" fillId="2" borderId="2" xfId="91" applyFont="1" applyFill="1" applyBorder="1" applyAlignment="1">
      <alignment wrapText="1"/>
    </xf>
    <xf numFmtId="0" fontId="61" fillId="0" borderId="34" xfId="94" applyFont="1" applyBorder="1"/>
    <xf numFmtId="0" fontId="61" fillId="0" borderId="48" xfId="94" applyFont="1" applyBorder="1" applyAlignment="1">
      <alignment wrapText="1"/>
    </xf>
    <xf numFmtId="0" fontId="61" fillId="0" borderId="44" xfId="94" applyFont="1" applyBorder="1"/>
    <xf numFmtId="0" fontId="62" fillId="0" borderId="5" xfId="94" applyFont="1" applyBorder="1" applyAlignment="1">
      <alignment wrapText="1"/>
    </xf>
    <xf numFmtId="0" fontId="62" fillId="0" borderId="18" xfId="94" applyFont="1" applyBorder="1" applyAlignment="1">
      <alignment wrapText="1"/>
    </xf>
    <xf numFmtId="0" fontId="62" fillId="0" borderId="1" xfId="94" applyFont="1" applyBorder="1"/>
    <xf numFmtId="0" fontId="61" fillId="0" borderId="5" xfId="94" applyFont="1" applyBorder="1" applyAlignment="1">
      <alignment wrapText="1"/>
    </xf>
    <xf numFmtId="167" fontId="61" fillId="0" borderId="2" xfId="94" applyNumberFormat="1" applyFont="1" applyBorder="1" applyAlignment="1">
      <alignment wrapText="1"/>
    </xf>
    <xf numFmtId="0" fontId="62" fillId="0" borderId="0" xfId="94" applyFont="1" applyBorder="1" applyAlignment="1">
      <alignment wrapText="1"/>
    </xf>
    <xf numFmtId="168" fontId="62" fillId="0" borderId="0" xfId="101" applyNumberFormat="1" applyFont="1" applyBorder="1" applyAlignment="1">
      <alignment horizontal="right"/>
    </xf>
    <xf numFmtId="0" fontId="62" fillId="0" borderId="0" xfId="94" applyFont="1" applyBorder="1"/>
    <xf numFmtId="0" fontId="43" fillId="0" borderId="4" xfId="91" applyFont="1" applyBorder="1" applyAlignment="1">
      <alignment horizontal="center" vertical="center" wrapText="1"/>
    </xf>
    <xf numFmtId="3" fontId="61" fillId="0" borderId="44" xfId="94" applyNumberFormat="1" applyFont="1" applyBorder="1"/>
    <xf numFmtId="3" fontId="29" fillId="0" borderId="2" xfId="91" applyNumberFormat="1" applyFont="1" applyBorder="1"/>
    <xf numFmtId="0" fontId="61" fillId="0" borderId="2" xfId="94" applyFont="1" applyFill="1" applyBorder="1" applyAlignment="1">
      <alignment wrapText="1"/>
    </xf>
    <xf numFmtId="0" fontId="62" fillId="0" borderId="2" xfId="94" applyFont="1" applyBorder="1"/>
    <xf numFmtId="3" fontId="62" fillId="0" borderId="1" xfId="94" applyNumberFormat="1" applyFont="1" applyBorder="1"/>
    <xf numFmtId="3" fontId="62" fillId="0" borderId="2" xfId="94" applyNumberFormat="1" applyFont="1" applyBorder="1"/>
    <xf numFmtId="0" fontId="62" fillId="0" borderId="5" xfId="94" applyFont="1" applyBorder="1"/>
    <xf numFmtId="0" fontId="62" fillId="0" borderId="6" xfId="94" applyFont="1" applyBorder="1"/>
    <xf numFmtId="0" fontId="61" fillId="0" borderId="2" xfId="94" applyFont="1" applyBorder="1"/>
    <xf numFmtId="0" fontId="61" fillId="0" borderId="4" xfId="94" applyFont="1" applyBorder="1"/>
    <xf numFmtId="16" fontId="61" fillId="0" borderId="4" xfId="94" applyNumberFormat="1" applyFont="1" applyBorder="1" applyAlignment="1">
      <alignment wrapText="1"/>
    </xf>
    <xf numFmtId="0" fontId="62" fillId="0" borderId="16" xfId="94" applyFont="1" applyBorder="1"/>
    <xf numFmtId="0" fontId="62" fillId="0" borderId="17" xfId="94" applyFont="1" applyBorder="1"/>
    <xf numFmtId="0" fontId="62" fillId="0" borderId="18" xfId="94" applyFont="1" applyBorder="1"/>
    <xf numFmtId="3" fontId="62" fillId="0" borderId="0" xfId="94" applyNumberFormat="1" applyFont="1" applyBorder="1"/>
    <xf numFmtId="0" fontId="61" fillId="0" borderId="18" xfId="94" applyFont="1" applyBorder="1"/>
    <xf numFmtId="3" fontId="61" fillId="0" borderId="2" xfId="94" applyNumberFormat="1" applyFont="1" applyBorder="1"/>
    <xf numFmtId="3" fontId="61" fillId="0" borderId="4" xfId="94" applyNumberFormat="1" applyFont="1" applyBorder="1"/>
    <xf numFmtId="3" fontId="61" fillId="0" borderId="1" xfId="94" applyNumberFormat="1" applyFont="1" applyBorder="1"/>
    <xf numFmtId="3" fontId="61" fillId="0" borderId="5" xfId="94" applyNumberFormat="1" applyFont="1" applyBorder="1"/>
    <xf numFmtId="0" fontId="62" fillId="0" borderId="6" xfId="94" applyFont="1" applyBorder="1" applyAlignment="1">
      <alignment wrapText="1"/>
    </xf>
    <xf numFmtId="3" fontId="61" fillId="0" borderId="0" xfId="94" applyNumberFormat="1" applyFont="1"/>
    <xf numFmtId="0" fontId="61" fillId="0" borderId="47" xfId="94" applyFont="1" applyBorder="1"/>
    <xf numFmtId="0" fontId="62" fillId="0" borderId="47" xfId="94" applyFont="1" applyBorder="1"/>
    <xf numFmtId="0" fontId="62" fillId="0" borderId="34" xfId="94" applyFont="1" applyBorder="1" applyAlignment="1">
      <alignment horizontal="center" vertical="center" wrapText="1"/>
    </xf>
    <xf numFmtId="3" fontId="62" fillId="0" borderId="47" xfId="94" applyNumberFormat="1" applyFont="1" applyBorder="1"/>
    <xf numFmtId="0" fontId="2" fillId="0" borderId="34" xfId="2" applyFont="1" applyBorder="1" applyAlignment="1">
      <alignment wrapText="1"/>
    </xf>
    <xf numFmtId="0" fontId="63" fillId="0" borderId="2" xfId="91" applyFont="1" applyBorder="1" applyAlignment="1">
      <alignment horizontal="center" vertical="center" wrapText="1"/>
    </xf>
    <xf numFmtId="0" fontId="63" fillId="0" borderId="1" xfId="91" applyFont="1" applyBorder="1" applyAlignment="1">
      <alignment horizontal="center" vertical="center" wrapText="1"/>
    </xf>
    <xf numFmtId="0" fontId="63" fillId="25" borderId="34" xfId="95" applyFont="1" applyFill="1" applyBorder="1" applyAlignment="1">
      <alignment horizontal="center" vertical="center" wrapText="1"/>
    </xf>
    <xf numFmtId="0" fontId="1" fillId="0" borderId="47" xfId="2" applyFont="1" applyBorder="1" applyAlignment="1">
      <alignment wrapText="1"/>
    </xf>
    <xf numFmtId="0" fontId="1" fillId="0" borderId="34" xfId="2" applyFont="1" applyBorder="1" applyAlignment="1">
      <alignment wrapText="1"/>
    </xf>
    <xf numFmtId="0" fontId="1" fillId="0" borderId="34" xfId="91" applyFont="1" applyBorder="1" applyAlignment="1">
      <alignment horizontal="left" wrapText="1"/>
    </xf>
    <xf numFmtId="3" fontId="1" fillId="0" borderId="34" xfId="2" applyNumberFormat="1" applyFont="1" applyBorder="1"/>
    <xf numFmtId="0" fontId="1" fillId="0" borderId="34" xfId="94" applyFont="1" applyBorder="1" applyAlignment="1">
      <alignment wrapText="1"/>
    </xf>
    <xf numFmtId="3" fontId="1" fillId="0" borderId="47" xfId="2" applyNumberFormat="1" applyFont="1" applyBorder="1"/>
    <xf numFmtId="3" fontId="1" fillId="0" borderId="34" xfId="2" applyNumberFormat="1" applyFont="1" applyBorder="1" applyAlignment="1">
      <alignment wrapText="1"/>
    </xf>
    <xf numFmtId="3" fontId="64" fillId="25" borderId="34" xfId="95" applyNumberFormat="1" applyFont="1" applyFill="1" applyBorder="1" applyAlignment="1">
      <alignment horizontal="right" wrapText="1"/>
    </xf>
    <xf numFmtId="0" fontId="1" fillId="0" borderId="47" xfId="2" applyFont="1" applyBorder="1"/>
    <xf numFmtId="167" fontId="1" fillId="0" borderId="34" xfId="94" applyNumberFormat="1" applyFont="1" applyBorder="1" applyAlignment="1">
      <alignment wrapText="1"/>
    </xf>
    <xf numFmtId="0" fontId="1" fillId="2" borderId="34" xfId="91" applyFont="1" applyFill="1" applyBorder="1" applyAlignment="1">
      <alignment wrapText="1"/>
    </xf>
    <xf numFmtId="0" fontId="1" fillId="0" borderId="34" xfId="2" applyFont="1" applyBorder="1"/>
    <xf numFmtId="3" fontId="65" fillId="0" borderId="34" xfId="95" applyNumberFormat="1" applyFont="1" applyFill="1" applyBorder="1" applyAlignment="1">
      <alignment horizontal="right" wrapText="1"/>
    </xf>
    <xf numFmtId="3" fontId="2" fillId="0" borderId="34" xfId="2" applyNumberFormat="1" applyFont="1" applyBorder="1"/>
    <xf numFmtId="3" fontId="2" fillId="0" borderId="34" xfId="2" applyNumberFormat="1" applyFont="1" applyBorder="1" applyAlignment="1">
      <alignment wrapText="1"/>
    </xf>
    <xf numFmtId="3" fontId="1" fillId="0" borderId="34" xfId="2" applyNumberFormat="1" applyFont="1" applyBorder="1" applyAlignment="1">
      <alignment horizontal="left"/>
    </xf>
    <xf numFmtId="3" fontId="63" fillId="25" borderId="34" xfId="95" applyNumberFormat="1" applyFont="1" applyFill="1" applyBorder="1" applyAlignment="1">
      <alignment horizontal="center" vertical="center" wrapText="1"/>
    </xf>
    <xf numFmtId="3" fontId="1" fillId="0" borderId="0" xfId="2" applyNumberFormat="1" applyFont="1"/>
    <xf numFmtId="0" fontId="63" fillId="25" borderId="47" xfId="95" applyFont="1" applyFill="1" applyBorder="1" applyAlignment="1">
      <alignment horizontal="center" vertical="center" wrapText="1"/>
    </xf>
    <xf numFmtId="0" fontId="63" fillId="0" borderId="34" xfId="91" applyFont="1" applyBorder="1" applyAlignment="1">
      <alignment horizontal="center" vertical="center" wrapText="1"/>
    </xf>
    <xf numFmtId="0" fontId="1" fillId="0" borderId="51" xfId="2" applyFont="1" applyBorder="1"/>
    <xf numFmtId="0" fontId="0" fillId="27" borderId="0" xfId="0" applyFill="1"/>
    <xf numFmtId="0" fontId="32" fillId="27" borderId="34" xfId="0" applyFont="1" applyFill="1" applyBorder="1" applyAlignment="1">
      <alignment horizontal="center" vertical="top" wrapText="1"/>
    </xf>
    <xf numFmtId="169" fontId="61" fillId="0" borderId="44" xfId="101" applyNumberFormat="1" applyFont="1" applyBorder="1" applyAlignment="1">
      <alignment horizontal="right"/>
    </xf>
    <xf numFmtId="169" fontId="61" fillId="0" borderId="47" xfId="101" applyNumberFormat="1" applyFont="1" applyBorder="1" applyAlignment="1">
      <alignment horizontal="right"/>
    </xf>
    <xf numFmtId="169" fontId="61" fillId="0" borderId="34" xfId="101" applyNumberFormat="1" applyFont="1" applyBorder="1" applyAlignment="1">
      <alignment horizontal="right"/>
    </xf>
    <xf numFmtId="169" fontId="62" fillId="0" borderId="1" xfId="101" applyNumberFormat="1" applyFont="1" applyBorder="1" applyAlignment="1">
      <alignment horizontal="right"/>
    </xf>
    <xf numFmtId="169" fontId="62" fillId="0" borderId="46" xfId="101" applyNumberFormat="1" applyFont="1" applyBorder="1" applyAlignment="1">
      <alignment horizontal="right"/>
    </xf>
    <xf numFmtId="169" fontId="62" fillId="0" borderId="44" xfId="101" applyNumberFormat="1" applyFont="1" applyBorder="1" applyAlignment="1">
      <alignment horizontal="right"/>
    </xf>
    <xf numFmtId="3" fontId="62" fillId="0" borderId="45" xfId="94" applyNumberFormat="1" applyFont="1" applyBorder="1"/>
    <xf numFmtId="0" fontId="66" fillId="0" borderId="0" xfId="0" applyFont="1"/>
    <xf numFmtId="0" fontId="60" fillId="27" borderId="0" xfId="0" applyFont="1" applyFill="1"/>
    <xf numFmtId="3" fontId="67" fillId="0" borderId="34" xfId="160" applyNumberFormat="1" applyFont="1" applyFill="1" applyBorder="1" applyAlignment="1">
      <alignment horizontal="right" wrapText="1"/>
    </xf>
    <xf numFmtId="3" fontId="50" fillId="25" borderId="34" xfId="160" applyNumberFormat="1" applyFont="1" applyFill="1" applyBorder="1" applyAlignment="1">
      <alignment horizontal="right" wrapText="1"/>
    </xf>
    <xf numFmtId="3" fontId="50" fillId="0" borderId="34" xfId="160" applyNumberFormat="1" applyFont="1" applyBorder="1" applyAlignment="1">
      <alignment horizontal="right" wrapText="1"/>
    </xf>
    <xf numFmtId="3" fontId="43" fillId="25" borderId="34" xfId="160" applyNumberFormat="1" applyFont="1" applyFill="1" applyBorder="1" applyAlignment="1">
      <alignment horizontal="right" wrapText="1"/>
    </xf>
    <xf numFmtId="3" fontId="29" fillId="25" borderId="34" xfId="160" applyNumberFormat="1" applyFont="1" applyFill="1" applyBorder="1" applyAlignment="1">
      <alignment horizontal="right" wrapText="1"/>
    </xf>
    <xf numFmtId="3" fontId="50" fillId="0" borderId="34" xfId="160" applyNumberFormat="1" applyFont="1" applyFill="1" applyBorder="1" applyAlignment="1">
      <alignment horizontal="right" wrapText="1"/>
    </xf>
    <xf numFmtId="3" fontId="29" fillId="25" borderId="36" xfId="160" applyNumberFormat="1" applyFont="1" applyFill="1" applyBorder="1" applyAlignment="1">
      <alignment horizontal="right" wrapText="1"/>
    </xf>
    <xf numFmtId="0" fontId="43" fillId="25" borderId="59" xfId="160" applyFont="1" applyFill="1" applyBorder="1" applyAlignment="1">
      <alignment horizontal="center" vertical="center" wrapText="1"/>
    </xf>
    <xf numFmtId="0" fontId="29" fillId="25" borderId="34" xfId="160" applyFont="1" applyFill="1" applyBorder="1" applyAlignment="1">
      <alignment horizontal="center" vertical="center" wrapText="1"/>
    </xf>
    <xf numFmtId="0" fontId="43" fillId="25" borderId="34" xfId="160" applyFont="1" applyFill="1" applyBorder="1" applyAlignment="1">
      <alignment horizontal="center" vertical="center" wrapText="1"/>
    </xf>
    <xf numFmtId="0" fontId="43" fillId="25" borderId="36" xfId="160" applyFont="1" applyFill="1" applyBorder="1" applyAlignment="1">
      <alignment horizontal="center" vertical="center" wrapText="1"/>
    </xf>
    <xf numFmtId="0" fontId="29" fillId="25" borderId="36" xfId="160" applyFont="1" applyFill="1" applyBorder="1" applyAlignment="1">
      <alignment horizontal="center" vertical="center" wrapText="1"/>
    </xf>
    <xf numFmtId="3" fontId="61" fillId="25" borderId="34" xfId="160" applyNumberFormat="1" applyFont="1" applyFill="1" applyBorder="1" applyAlignment="1">
      <alignment horizontal="right" wrapText="1"/>
    </xf>
    <xf numFmtId="3" fontId="49" fillId="0" borderId="34" xfId="160" applyNumberFormat="1" applyFont="1" applyFill="1" applyBorder="1" applyAlignment="1">
      <alignment horizontal="right" wrapText="1"/>
    </xf>
    <xf numFmtId="3" fontId="40" fillId="0" borderId="34" xfId="160" applyNumberFormat="1" applyFont="1" applyBorder="1" applyAlignment="1">
      <alignment horizontal="right" wrapText="1"/>
    </xf>
    <xf numFmtId="3" fontId="41" fillId="0" borderId="34" xfId="160" applyNumberFormat="1" applyFont="1" applyBorder="1" applyAlignment="1">
      <alignment horizontal="right" wrapText="1"/>
    </xf>
    <xf numFmtId="3" fontId="40" fillId="0" borderId="34" xfId="160" applyNumberFormat="1" applyFont="1" applyFill="1" applyBorder="1" applyAlignment="1">
      <alignment horizontal="right" wrapText="1"/>
    </xf>
    <xf numFmtId="3" fontId="41" fillId="25" borderId="34" xfId="160" applyNumberFormat="1" applyFont="1" applyFill="1" applyBorder="1" applyAlignment="1">
      <alignment horizontal="right" wrapText="1"/>
    </xf>
    <xf numFmtId="0" fontId="41" fillId="0" borderId="34" xfId="160" applyFont="1" applyBorder="1" applyAlignment="1">
      <alignment horizontal="right" wrapText="1"/>
    </xf>
    <xf numFmtId="0" fontId="31" fillId="0" borderId="41" xfId="99" applyFont="1" applyFill="1" applyBorder="1" applyAlignment="1">
      <alignment horizontal="left" vertical="center" wrapText="1"/>
    </xf>
    <xf numFmtId="3" fontId="50" fillId="0" borderId="42" xfId="160" applyNumberFormat="1" applyFont="1" applyFill="1" applyBorder="1" applyAlignment="1">
      <alignment horizontal="right" vertical="center" wrapText="1"/>
    </xf>
    <xf numFmtId="0" fontId="1" fillId="0" borderId="63" xfId="99" applyFont="1" applyFill="1" applyBorder="1" applyAlignment="1">
      <alignment wrapText="1"/>
    </xf>
    <xf numFmtId="3" fontId="0" fillId="0" borderId="53" xfId="0" applyNumberFormat="1" applyFill="1" applyBorder="1"/>
    <xf numFmtId="0" fontId="1" fillId="0" borderId="33" xfId="99" applyFont="1" applyFill="1" applyBorder="1" applyAlignment="1">
      <alignment wrapText="1"/>
    </xf>
    <xf numFmtId="3" fontId="0" fillId="0" borderId="47" xfId="0" applyNumberFormat="1" applyFill="1" applyBorder="1"/>
    <xf numFmtId="0" fontId="1" fillId="0" borderId="33" xfId="99" applyFont="1" applyBorder="1" applyAlignment="1">
      <alignment wrapText="1"/>
    </xf>
    <xf numFmtId="0" fontId="0" fillId="0" borderId="63" xfId="0" applyFill="1" applyBorder="1" applyAlignment="1">
      <alignment wrapText="1"/>
    </xf>
    <xf numFmtId="3" fontId="0" fillId="0" borderId="36" xfId="0" applyNumberFormat="1" applyFill="1" applyBorder="1"/>
    <xf numFmtId="0" fontId="1" fillId="0" borderId="33" xfId="99" applyFont="1" applyFill="1" applyBorder="1"/>
    <xf numFmtId="0" fontId="0" fillId="0" borderId="38" xfId="0" applyFill="1" applyBorder="1" applyAlignment="1">
      <alignment wrapText="1"/>
    </xf>
    <xf numFmtId="3" fontId="0" fillId="0" borderId="64" xfId="0" applyNumberFormat="1" applyFill="1" applyBorder="1"/>
    <xf numFmtId="3" fontId="0" fillId="0" borderId="34" xfId="0" applyNumberFormat="1" applyFill="1" applyBorder="1"/>
    <xf numFmtId="0" fontId="1" fillId="0" borderId="38" xfId="99" applyFont="1" applyFill="1" applyBorder="1"/>
    <xf numFmtId="3" fontId="0" fillId="0" borderId="39" xfId="0" applyNumberFormat="1" applyFill="1" applyBorder="1"/>
    <xf numFmtId="0" fontId="40" fillId="0" borderId="61" xfId="160" applyFont="1" applyFill="1" applyBorder="1" applyAlignment="1">
      <alignment horizontal="left" vertical="center" wrapText="1" indent="1"/>
    </xf>
    <xf numFmtId="3" fontId="0" fillId="0" borderId="65" xfId="0" applyNumberFormat="1" applyFill="1" applyBorder="1"/>
    <xf numFmtId="0" fontId="1" fillId="0" borderId="62" xfId="99" applyFont="1" applyFill="1" applyBorder="1"/>
    <xf numFmtId="3" fontId="0" fillId="0" borderId="59" xfId="0" applyNumberFormat="1" applyFill="1" applyBorder="1"/>
    <xf numFmtId="0" fontId="1" fillId="0" borderId="30" xfId="99" applyFont="1" applyFill="1" applyBorder="1"/>
    <xf numFmtId="3" fontId="0" fillId="0" borderId="66" xfId="0" applyNumberFormat="1" applyFill="1" applyBorder="1"/>
    <xf numFmtId="0" fontId="31" fillId="0" borderId="41" xfId="99" applyFont="1" applyFill="1" applyBorder="1" applyAlignment="1">
      <alignment wrapText="1"/>
    </xf>
    <xf numFmtId="3" fontId="0" fillId="0" borderId="67" xfId="0" applyNumberFormat="1" applyFill="1" applyBorder="1"/>
    <xf numFmtId="0" fontId="1" fillId="0" borderId="27" xfId="99" applyFont="1" applyFill="1" applyBorder="1"/>
    <xf numFmtId="3" fontId="0" fillId="0" borderId="68" xfId="0" applyNumberFormat="1" applyFill="1" applyBorder="1"/>
    <xf numFmtId="0" fontId="2" fillId="0" borderId="41" xfId="99" applyFont="1" applyFill="1" applyBorder="1"/>
    <xf numFmtId="3" fontId="2" fillId="0" borderId="42" xfId="99" applyNumberFormat="1" applyFont="1" applyFill="1" applyBorder="1"/>
    <xf numFmtId="3" fontId="0" fillId="0" borderId="69" xfId="0" applyNumberFormat="1" applyFill="1" applyBorder="1"/>
    <xf numFmtId="3" fontId="0" fillId="0" borderId="60" xfId="0" applyNumberFormat="1" applyFill="1" applyBorder="1"/>
    <xf numFmtId="3" fontId="2" fillId="0" borderId="67" xfId="99" applyNumberFormat="1" applyFont="1" applyFill="1" applyBorder="1"/>
    <xf numFmtId="3" fontId="50" fillId="0" borderId="67" xfId="160" applyNumberFormat="1" applyFont="1" applyFill="1" applyBorder="1" applyAlignment="1">
      <alignment horizontal="right" vertical="center" wrapText="1"/>
    </xf>
    <xf numFmtId="3" fontId="1" fillId="0" borderId="34" xfId="100" applyNumberFormat="1" applyFont="1" applyBorder="1" applyAlignment="1">
      <alignment horizontal="left" wrapText="1"/>
    </xf>
    <xf numFmtId="0" fontId="38" fillId="25" borderId="34" xfId="160" applyFont="1" applyFill="1" applyBorder="1" applyAlignment="1">
      <alignment horizontal="right" vertical="center" wrapText="1"/>
    </xf>
    <xf numFmtId="3" fontId="2" fillId="0" borderId="34" xfId="100" applyNumberFormat="1" applyFont="1" applyBorder="1" applyAlignment="1">
      <alignment horizontal="left" wrapText="1"/>
    </xf>
    <xf numFmtId="0" fontId="42" fillId="25" borderId="34" xfId="160" applyFont="1" applyFill="1" applyBorder="1" applyAlignment="1">
      <alignment horizontal="right" vertical="center" wrapText="1"/>
    </xf>
    <xf numFmtId="0" fontId="2" fillId="0" borderId="34" xfId="0" applyFont="1" applyFill="1" applyBorder="1" applyAlignment="1">
      <alignment horizontal="left" wrapText="1"/>
    </xf>
    <xf numFmtId="0" fontId="1" fillId="0" borderId="34" xfId="0" applyFont="1" applyFill="1" applyBorder="1" applyAlignment="1">
      <alignment horizontal="left" wrapText="1"/>
    </xf>
    <xf numFmtId="3" fontId="2" fillId="0" borderId="34" xfId="100" applyNumberFormat="1" applyFont="1" applyFill="1" applyBorder="1" applyAlignment="1">
      <alignment horizontal="right"/>
    </xf>
    <xf numFmtId="3" fontId="1" fillId="0" borderId="34" xfId="100" applyNumberFormat="1" applyFont="1" applyFill="1" applyBorder="1" applyAlignment="1">
      <alignment horizontal="right"/>
    </xf>
    <xf numFmtId="3" fontId="2" fillId="0" borderId="34" xfId="100" applyNumberFormat="1" applyFont="1" applyFill="1" applyBorder="1" applyAlignment="1"/>
    <xf numFmtId="3" fontId="1" fillId="0" borderId="34" xfId="100" applyNumberFormat="1" applyFont="1" applyFill="1" applyBorder="1" applyAlignment="1"/>
    <xf numFmtId="3" fontId="31" fillId="0" borderId="34" xfId="100" applyNumberFormat="1" applyFont="1" applyBorder="1" applyAlignment="1">
      <alignment wrapText="1"/>
    </xf>
    <xf numFmtId="3" fontId="31" fillId="0" borderId="34" xfId="100" applyNumberFormat="1" applyFont="1" applyBorder="1" applyAlignment="1"/>
    <xf numFmtId="3" fontId="1" fillId="0" borderId="34" xfId="2" applyNumberFormat="1" applyFont="1" applyBorder="1" applyAlignment="1">
      <alignment horizontal="right"/>
    </xf>
    <xf numFmtId="3" fontId="36" fillId="0" borderId="34" xfId="98" applyNumberFormat="1" applyFont="1" applyBorder="1"/>
    <xf numFmtId="0" fontId="36" fillId="0" borderId="0" xfId="2" applyFont="1"/>
    <xf numFmtId="3" fontId="36" fillId="0" borderId="0" xfId="2" applyNumberFormat="1" applyFont="1"/>
    <xf numFmtId="3" fontId="36" fillId="0" borderId="0" xfId="2" applyNumberFormat="1" applyFont="1" applyAlignment="1">
      <alignment horizontal="right"/>
    </xf>
    <xf numFmtId="166" fontId="36" fillId="0" borderId="0" xfId="2" applyNumberFormat="1" applyFont="1" applyAlignment="1">
      <alignment horizontal="right"/>
    </xf>
    <xf numFmtId="0" fontId="70" fillId="0" borderId="5" xfId="2" applyFont="1" applyBorder="1" applyAlignment="1">
      <alignment horizontal="center"/>
    </xf>
    <xf numFmtId="3" fontId="70" fillId="0" borderId="5" xfId="2" applyNumberFormat="1" applyFont="1" applyBorder="1" applyAlignment="1">
      <alignment horizontal="center"/>
    </xf>
    <xf numFmtId="166" fontId="70" fillId="0" borderId="5" xfId="2" applyNumberFormat="1" applyFont="1" applyBorder="1" applyAlignment="1">
      <alignment horizontal="center"/>
    </xf>
    <xf numFmtId="0" fontId="70" fillId="0" borderId="16" xfId="2" applyFont="1" applyBorder="1" applyAlignment="1">
      <alignment horizontal="center"/>
    </xf>
    <xf numFmtId="3" fontId="36" fillId="0" borderId="18" xfId="2" applyNumberFormat="1" applyFont="1" applyBorder="1"/>
    <xf numFmtId="0" fontId="36" fillId="0" borderId="16" xfId="2" applyFont="1" applyBorder="1"/>
    <xf numFmtId="0" fontId="36" fillId="0" borderId="2" xfId="2" applyFont="1" applyBorder="1" applyAlignment="1">
      <alignment horizontal="center"/>
    </xf>
    <xf numFmtId="166" fontId="36" fillId="0" borderId="2" xfId="2" applyNumberFormat="1" applyFont="1" applyBorder="1" applyAlignment="1">
      <alignment horizontal="center"/>
    </xf>
    <xf numFmtId="0" fontId="35" fillId="0" borderId="2" xfId="2" applyFont="1" applyBorder="1" applyAlignment="1">
      <alignment horizontal="center"/>
    </xf>
    <xf numFmtId="3" fontId="35" fillId="0" borderId="2" xfId="2" applyNumberFormat="1" applyFont="1" applyBorder="1" applyAlignment="1">
      <alignment horizontal="center"/>
    </xf>
    <xf numFmtId="166" fontId="36" fillId="0" borderId="4" xfId="2" applyNumberFormat="1" applyFont="1" applyBorder="1"/>
    <xf numFmtId="0" fontId="35" fillId="0" borderId="0" xfId="2" applyFont="1"/>
    <xf numFmtId="0" fontId="36" fillId="0" borderId="2" xfId="2" applyFont="1" applyBorder="1" applyAlignment="1">
      <alignment wrapText="1"/>
    </xf>
    <xf numFmtId="3" fontId="36" fillId="0" borderId="5" xfId="2" applyNumberFormat="1" applyFont="1" applyBorder="1" applyAlignment="1">
      <alignment horizontal="right" vertical="top" wrapText="1"/>
    </xf>
    <xf numFmtId="3" fontId="36" fillId="0" borderId="34" xfId="2" applyNumberFormat="1" applyFont="1" applyBorder="1" applyAlignment="1">
      <alignment horizontal="right" vertical="top" wrapText="1"/>
    </xf>
    <xf numFmtId="166" fontId="36" fillId="0" borderId="2" xfId="2" applyNumberFormat="1" applyFont="1" applyBorder="1"/>
    <xf numFmtId="3" fontId="39" fillId="0" borderId="2" xfId="2" applyNumberFormat="1" applyFont="1" applyBorder="1"/>
    <xf numFmtId="166" fontId="39" fillId="0" borderId="2" xfId="2" applyNumberFormat="1" applyFont="1" applyBorder="1"/>
    <xf numFmtId="3" fontId="39" fillId="0" borderId="5" xfId="2" applyNumberFormat="1" applyFont="1" applyBorder="1"/>
    <xf numFmtId="166" fontId="39" fillId="0" borderId="5" xfId="2" applyNumberFormat="1" applyFont="1" applyBorder="1"/>
    <xf numFmtId="0" fontId="70" fillId="0" borderId="5" xfId="2" applyFont="1" applyBorder="1" applyAlignment="1">
      <alignment wrapText="1"/>
    </xf>
    <xf numFmtId="3" fontId="35" fillId="0" borderId="2" xfId="2" applyNumberFormat="1" applyFont="1" applyBorder="1"/>
    <xf numFmtId="166" fontId="70" fillId="0" borderId="4" xfId="2" applyNumberFormat="1" applyFont="1" applyBorder="1"/>
    <xf numFmtId="3" fontId="70" fillId="0" borderId="34" xfId="2" applyNumberFormat="1" applyFont="1" applyBorder="1"/>
    <xf numFmtId="3" fontId="35" fillId="0" borderId="2" xfId="2" applyNumberFormat="1" applyFont="1" applyBorder="1" applyAlignment="1">
      <alignment horizontal="right" vertical="top" wrapText="1"/>
    </xf>
    <xf numFmtId="3" fontId="70" fillId="0" borderId="18" xfId="2" applyNumberFormat="1" applyFont="1" applyBorder="1"/>
    <xf numFmtId="166" fontId="70" fillId="0" borderId="2" xfId="2" applyNumberFormat="1" applyFont="1" applyBorder="1"/>
    <xf numFmtId="0" fontId="36" fillId="0" borderId="0" xfId="2" applyFont="1" applyBorder="1" applyAlignment="1">
      <alignment horizontal="center"/>
    </xf>
    <xf numFmtId="3" fontId="70" fillId="0" borderId="0" xfId="2" applyNumberFormat="1" applyFont="1" applyBorder="1"/>
    <xf numFmtId="166" fontId="70" fillId="0" borderId="0" xfId="2" applyNumberFormat="1" applyFont="1" applyBorder="1"/>
    <xf numFmtId="0" fontId="36" fillId="0" borderId="2" xfId="2" applyFont="1" applyBorder="1"/>
    <xf numFmtId="3" fontId="36" fillId="0" borderId="2" xfId="2" applyNumberFormat="1" applyFont="1" applyBorder="1"/>
    <xf numFmtId="0" fontId="39" fillId="0" borderId="2" xfId="2" applyFont="1" applyFill="1" applyBorder="1" applyAlignment="1">
      <alignment wrapText="1"/>
    </xf>
    <xf numFmtId="0" fontId="36" fillId="0" borderId="2" xfId="2" applyFont="1" applyBorder="1" applyAlignment="1">
      <alignment horizontal="center" vertical="center"/>
    </xf>
    <xf numFmtId="0" fontId="36" fillId="0" borderId="5" xfId="2" applyFont="1" applyBorder="1" applyAlignment="1">
      <alignment wrapText="1"/>
    </xf>
    <xf numFmtId="0" fontId="36" fillId="0" borderId="5" xfId="2" applyFont="1" applyBorder="1" applyAlignment="1">
      <alignment horizontal="center" vertical="center"/>
    </xf>
    <xf numFmtId="3" fontId="36" fillId="0" borderId="5" xfId="2" applyNumberFormat="1" applyFont="1" applyBorder="1"/>
    <xf numFmtId="166" fontId="36" fillId="0" borderId="5" xfId="2" applyNumberFormat="1" applyFont="1" applyBorder="1"/>
    <xf numFmtId="0" fontId="36" fillId="0" borderId="34" xfId="2" applyFont="1" applyFill="1" applyBorder="1" applyAlignment="1">
      <alignment horizontal="center" vertical="center"/>
    </xf>
    <xf numFmtId="3" fontId="36" fillId="0" borderId="34" xfId="2" applyNumberFormat="1" applyFont="1" applyBorder="1"/>
    <xf numFmtId="166" fontId="36" fillId="0" borderId="34" xfId="2" applyNumberFormat="1" applyFont="1" applyBorder="1"/>
    <xf numFmtId="0" fontId="36" fillId="0" borderId="0" xfId="2" applyFont="1" applyAlignment="1">
      <alignment wrapText="1"/>
    </xf>
    <xf numFmtId="166" fontId="36" fillId="0" borderId="0" xfId="2" applyNumberFormat="1" applyFont="1"/>
    <xf numFmtId="0" fontId="39" fillId="0" borderId="2" xfId="2" applyFont="1" applyBorder="1" applyAlignment="1">
      <alignment wrapText="1"/>
    </xf>
    <xf numFmtId="0" fontId="39" fillId="0" borderId="5" xfId="2" applyFont="1" applyBorder="1" applyAlignment="1">
      <alignment wrapText="1"/>
    </xf>
    <xf numFmtId="0" fontId="70" fillId="0" borderId="2" xfId="2" applyFont="1" applyBorder="1" applyAlignment="1">
      <alignment wrapText="1"/>
    </xf>
    <xf numFmtId="0" fontId="70" fillId="0" borderId="0" xfId="2" applyFont="1" applyBorder="1" applyAlignment="1">
      <alignment wrapText="1"/>
    </xf>
    <xf numFmtId="0" fontId="70" fillId="0" borderId="2" xfId="2" applyFont="1" applyFill="1" applyBorder="1" applyAlignment="1">
      <alignment wrapText="1"/>
    </xf>
    <xf numFmtId="0" fontId="36" fillId="0" borderId="34" xfId="2" applyFont="1" applyBorder="1" applyAlignment="1">
      <alignment wrapText="1"/>
    </xf>
    <xf numFmtId="0" fontId="36" fillId="0" borderId="2" xfId="2" applyFont="1" applyBorder="1" applyAlignment="1">
      <alignment horizontal="center" wrapText="1"/>
    </xf>
    <xf numFmtId="0" fontId="35" fillId="0" borderId="2" xfId="2" applyFont="1" applyBorder="1" applyAlignment="1">
      <alignment wrapText="1"/>
    </xf>
    <xf numFmtId="3" fontId="2" fillId="0" borderId="2" xfId="93" applyNumberFormat="1" applyFont="1" applyBorder="1"/>
    <xf numFmtId="0" fontId="36" fillId="0" borderId="2" xfId="93" applyFont="1" applyBorder="1"/>
    <xf numFmtId="3" fontId="36" fillId="0" borderId="2" xfId="93" applyNumberFormat="1" applyFont="1" applyBorder="1"/>
    <xf numFmtId="0" fontId="36" fillId="0" borderId="2" xfId="93" applyFont="1" applyBorder="1" applyAlignment="1">
      <alignment wrapText="1"/>
    </xf>
    <xf numFmtId="3" fontId="36" fillId="0" borderId="2" xfId="93" applyNumberFormat="1" applyFont="1" applyBorder="1" applyAlignment="1">
      <alignment wrapText="1"/>
    </xf>
    <xf numFmtId="0" fontId="58" fillId="0" borderId="5" xfId="93" applyFont="1" applyBorder="1" applyAlignment="1">
      <alignment horizontal="left" wrapText="1" indent="1"/>
    </xf>
    <xf numFmtId="0" fontId="35" fillId="0" borderId="2" xfId="93" applyFont="1" applyBorder="1"/>
    <xf numFmtId="3" fontId="35" fillId="0" borderId="2" xfId="93" applyNumberFormat="1" applyFont="1" applyBorder="1"/>
    <xf numFmtId="0" fontId="35" fillId="0" borderId="2" xfId="93" applyFont="1" applyBorder="1" applyAlignment="1">
      <alignment horizontal="center" vertical="center" wrapText="1"/>
    </xf>
    <xf numFmtId="3" fontId="35" fillId="0" borderId="2" xfId="93" applyNumberFormat="1" applyFont="1" applyBorder="1" applyAlignment="1">
      <alignment horizontal="center" vertical="center" wrapText="1"/>
    </xf>
    <xf numFmtId="0" fontId="32" fillId="0" borderId="5" xfId="2" applyFont="1" applyBorder="1"/>
    <xf numFmtId="0" fontId="32" fillId="0" borderId="18" xfId="2" applyFont="1" applyBorder="1"/>
    <xf numFmtId="0" fontId="32" fillId="0" borderId="34" xfId="2" applyFont="1" applyBorder="1"/>
    <xf numFmtId="0" fontId="69" fillId="0" borderId="0" xfId="0" applyFont="1"/>
    <xf numFmtId="0" fontId="61" fillId="27" borderId="34" xfId="0" applyFont="1" applyFill="1" applyBorder="1" applyAlignment="1">
      <alignment horizontal="center" vertical="top" wrapText="1"/>
    </xf>
    <xf numFmtId="0" fontId="69" fillId="27" borderId="34" xfId="0" applyFont="1" applyFill="1" applyBorder="1"/>
    <xf numFmtId="0" fontId="62" fillId="0" borderId="34" xfId="0" applyFont="1" applyBorder="1" applyAlignment="1">
      <alignment horizontal="center" vertical="top" wrapText="1"/>
    </xf>
    <xf numFmtId="0" fontId="62" fillId="0" borderId="34" xfId="0" applyFont="1" applyBorder="1" applyAlignment="1">
      <alignment horizontal="left" vertical="top" wrapText="1"/>
    </xf>
    <xf numFmtId="3" fontId="62" fillId="0" borderId="34" xfId="0" applyNumberFormat="1" applyFont="1" applyBorder="1" applyAlignment="1">
      <alignment horizontal="right" vertical="top" wrapText="1"/>
    </xf>
    <xf numFmtId="0" fontId="61" fillId="0" borderId="34" xfId="0" applyFont="1" applyBorder="1" applyAlignment="1">
      <alignment horizontal="center" vertical="top" wrapText="1"/>
    </xf>
    <xf numFmtId="0" fontId="61" fillId="0" borderId="34" xfId="0" applyFont="1" applyBorder="1" applyAlignment="1">
      <alignment horizontal="left" vertical="top" wrapText="1"/>
    </xf>
    <xf numFmtId="3" fontId="61" fillId="0" borderId="34" xfId="0" applyNumberFormat="1" applyFont="1" applyBorder="1" applyAlignment="1">
      <alignment horizontal="right" vertical="top" wrapText="1"/>
    </xf>
    <xf numFmtId="0" fontId="1" fillId="0" borderId="0" xfId="93" applyFont="1" applyAlignment="1">
      <alignment wrapText="1"/>
    </xf>
    <xf numFmtId="0" fontId="1" fillId="0" borderId="0" xfId="93" applyFont="1"/>
    <xf numFmtId="0" fontId="1" fillId="0" borderId="0" xfId="93" applyFont="1" applyAlignment="1">
      <alignment horizontal="right"/>
    </xf>
    <xf numFmtId="0" fontId="68" fillId="0" borderId="0" xfId="93" applyFont="1"/>
    <xf numFmtId="0" fontId="68" fillId="0" borderId="0" xfId="93" applyFont="1" applyAlignment="1">
      <alignment horizontal="right"/>
    </xf>
    <xf numFmtId="0" fontId="22" fillId="0" borderId="5" xfId="93" applyFont="1" applyBorder="1" applyAlignment="1">
      <alignment horizontal="center" wrapText="1"/>
    </xf>
    <xf numFmtId="0" fontId="22" fillId="0" borderId="5" xfId="93" applyFont="1" applyBorder="1" applyAlignment="1">
      <alignment horizontal="center"/>
    </xf>
    <xf numFmtId="0" fontId="22" fillId="0" borderId="2" xfId="93" applyFont="1" applyBorder="1" applyAlignment="1">
      <alignment horizontal="center"/>
    </xf>
    <xf numFmtId="0" fontId="22" fillId="0" borderId="16" xfId="93" applyFont="1" applyBorder="1" applyAlignment="1">
      <alignment horizontal="center" wrapText="1"/>
    </xf>
    <xf numFmtId="0" fontId="68" fillId="0" borderId="16" xfId="93" applyFont="1" applyBorder="1"/>
    <xf numFmtId="0" fontId="68" fillId="0" borderId="2" xfId="93" applyFont="1" applyBorder="1" applyAlignment="1">
      <alignment horizontal="center" wrapText="1"/>
    </xf>
    <xf numFmtId="0" fontId="68" fillId="0" borderId="2" xfId="93" applyFont="1" applyBorder="1" applyAlignment="1">
      <alignment horizontal="center"/>
    </xf>
    <xf numFmtId="0" fontId="2" fillId="0" borderId="2" xfId="93" applyFont="1" applyBorder="1" applyAlignment="1">
      <alignment horizontal="center"/>
    </xf>
    <xf numFmtId="0" fontId="2" fillId="0" borderId="2" xfId="93" applyFont="1" applyBorder="1" applyAlignment="1">
      <alignment wrapText="1"/>
    </xf>
    <xf numFmtId="3" fontId="2" fillId="0" borderId="2" xfId="93" applyNumberFormat="1" applyFont="1" applyBorder="1" applyAlignment="1">
      <alignment horizontal="right"/>
    </xf>
    <xf numFmtId="0" fontId="22" fillId="0" borderId="2" xfId="93" applyFont="1" applyBorder="1" applyAlignment="1">
      <alignment wrapText="1"/>
    </xf>
    <xf numFmtId="3" fontId="22" fillId="0" borderId="2" xfId="93" applyNumberFormat="1" applyFont="1" applyBorder="1"/>
    <xf numFmtId="167" fontId="19" fillId="0" borderId="2" xfId="93" applyNumberFormat="1" applyFont="1" applyBorder="1" applyAlignment="1">
      <alignment wrapText="1"/>
    </xf>
    <xf numFmtId="0" fontId="19" fillId="0" borderId="2" xfId="93" applyFont="1" applyBorder="1" applyAlignment="1">
      <alignment horizontal="center"/>
    </xf>
    <xf numFmtId="3" fontId="19" fillId="0" borderId="2" xfId="93" applyNumberFormat="1" applyFont="1" applyBorder="1"/>
    <xf numFmtId="0" fontId="19" fillId="0" borderId="2" xfId="93" applyFont="1" applyBorder="1" applyAlignment="1">
      <alignment wrapText="1"/>
    </xf>
    <xf numFmtId="0" fontId="68" fillId="0" borderId="2" xfId="93" applyFont="1" applyBorder="1" applyAlignment="1">
      <alignment horizontal="left" wrapText="1"/>
    </xf>
    <xf numFmtId="3" fontId="68" fillId="0" borderId="2" xfId="93" applyNumberFormat="1" applyFont="1" applyBorder="1"/>
    <xf numFmtId="0" fontId="2" fillId="0" borderId="2" xfId="93" applyFont="1" applyBorder="1" applyAlignment="1">
      <alignment horizontal="left" wrapText="1"/>
    </xf>
    <xf numFmtId="167" fontId="2" fillId="0" borderId="2" xfId="93" applyNumberFormat="1" applyFont="1" applyBorder="1" applyAlignment="1">
      <alignment horizontal="left" wrapText="1"/>
    </xf>
    <xf numFmtId="167" fontId="2" fillId="0" borderId="0" xfId="93" applyNumberFormat="1" applyFont="1" applyBorder="1" applyAlignment="1">
      <alignment horizontal="left" wrapText="1"/>
    </xf>
    <xf numFmtId="0" fontId="2" fillId="0" borderId="0" xfId="93" applyFont="1" applyBorder="1" applyAlignment="1">
      <alignment horizontal="center"/>
    </xf>
    <xf numFmtId="3" fontId="2" fillId="0" borderId="0" xfId="93" applyNumberFormat="1" applyFont="1" applyBorder="1"/>
    <xf numFmtId="0" fontId="19" fillId="0" borderId="5" xfId="93" applyFont="1" applyBorder="1" applyAlignment="1">
      <alignment horizontal="left" wrapText="1"/>
    </xf>
    <xf numFmtId="3" fontId="19" fillId="0" borderId="5" xfId="93" applyNumberFormat="1" applyFont="1" applyBorder="1"/>
    <xf numFmtId="0" fontId="19" fillId="0" borderId="34" xfId="93" applyFont="1" applyBorder="1" applyAlignment="1">
      <alignment horizontal="left" wrapText="1"/>
    </xf>
    <xf numFmtId="0" fontId="68" fillId="0" borderId="4" xfId="93" applyFont="1" applyBorder="1" applyAlignment="1">
      <alignment horizontal="center"/>
    </xf>
    <xf numFmtId="0" fontId="19" fillId="0" borderId="16" xfId="93" applyFont="1" applyBorder="1" applyAlignment="1">
      <alignment horizontal="left" wrapText="1"/>
    </xf>
    <xf numFmtId="0" fontId="23" fillId="0" borderId="18" xfId="93" applyFont="1" applyBorder="1" applyAlignment="1">
      <alignment wrapText="1"/>
    </xf>
    <xf numFmtId="3" fontId="2" fillId="0" borderId="18" xfId="93" applyNumberFormat="1" applyFont="1" applyBorder="1"/>
    <xf numFmtId="0" fontId="19" fillId="0" borderId="18" xfId="93" applyFont="1" applyBorder="1" applyAlignment="1">
      <alignment horizontal="left" wrapText="1"/>
    </xf>
    <xf numFmtId="3" fontId="19" fillId="0" borderId="18" xfId="93" applyNumberFormat="1" applyFont="1" applyBorder="1"/>
    <xf numFmtId="3" fontId="22" fillId="0" borderId="2" xfId="93" applyNumberFormat="1" applyFont="1" applyBorder="1" applyAlignment="1">
      <alignment wrapText="1"/>
    </xf>
    <xf numFmtId="3" fontId="19" fillId="0" borderId="2" xfId="93" applyNumberFormat="1" applyFont="1" applyBorder="1" applyAlignment="1">
      <alignment wrapText="1"/>
    </xf>
    <xf numFmtId="0" fontId="68" fillId="0" borderId="2" xfId="93" applyFont="1" applyBorder="1" applyAlignment="1">
      <alignment horizontal="center" vertical="center"/>
    </xf>
    <xf numFmtId="0" fontId="68" fillId="0" borderId="2" xfId="93" applyFont="1" applyBorder="1"/>
    <xf numFmtId="0" fontId="68" fillId="0" borderId="2" xfId="93" applyFont="1" applyBorder="1" applyAlignment="1">
      <alignment wrapText="1"/>
    </xf>
    <xf numFmtId="0" fontId="68" fillId="0" borderId="5" xfId="93" applyFont="1" applyBorder="1" applyAlignment="1">
      <alignment wrapText="1"/>
    </xf>
    <xf numFmtId="0" fontId="68" fillId="0" borderId="5" xfId="93" applyFont="1" applyBorder="1" applyAlignment="1">
      <alignment horizontal="center" vertical="center"/>
    </xf>
    <xf numFmtId="0" fontId="68" fillId="0" borderId="5" xfId="93" applyFont="1" applyBorder="1"/>
    <xf numFmtId="0" fontId="1" fillId="0" borderId="34" xfId="2" applyFont="1" applyBorder="1" applyAlignment="1">
      <alignment horizontal="center"/>
    </xf>
    <xf numFmtId="0" fontId="61" fillId="0" borderId="44" xfId="94" applyFont="1" applyBorder="1" applyAlignment="1">
      <alignment wrapText="1"/>
    </xf>
    <xf numFmtId="0" fontId="62" fillId="0" borderId="1" xfId="94" applyFont="1" applyBorder="1" applyAlignment="1">
      <alignment wrapText="1"/>
    </xf>
    <xf numFmtId="0" fontId="62" fillId="0" borderId="2" xfId="94" applyFont="1" applyBorder="1" applyAlignment="1">
      <alignment horizontal="center" vertical="center" wrapText="1"/>
    </xf>
    <xf numFmtId="0" fontId="61" fillId="0" borderId="19" xfId="94" applyFont="1" applyBorder="1" applyAlignment="1">
      <alignment wrapText="1"/>
    </xf>
    <xf numFmtId="0" fontId="61" fillId="0" borderId="1" xfId="94" applyFont="1" applyBorder="1" applyAlignment="1">
      <alignment wrapText="1"/>
    </xf>
    <xf numFmtId="167" fontId="61" fillId="0" borderId="1" xfId="94" applyNumberFormat="1" applyFont="1" applyBorder="1" applyAlignment="1">
      <alignment wrapText="1"/>
    </xf>
    <xf numFmtId="0" fontId="61" fillId="0" borderId="1" xfId="94" applyFont="1" applyFill="1" applyBorder="1" applyAlignment="1">
      <alignment wrapText="1"/>
    </xf>
    <xf numFmtId="0" fontId="62" fillId="0" borderId="19" xfId="94" applyFont="1" applyBorder="1" applyAlignment="1">
      <alignment wrapText="1"/>
    </xf>
    <xf numFmtId="16" fontId="61" fillId="0" borderId="19" xfId="94" applyNumberFormat="1" applyFont="1" applyBorder="1" applyAlignment="1">
      <alignment wrapText="1"/>
    </xf>
    <xf numFmtId="0" fontId="62" fillId="0" borderId="22" xfId="94" applyFont="1" applyBorder="1" applyAlignment="1">
      <alignment wrapText="1"/>
    </xf>
    <xf numFmtId="0" fontId="62" fillId="0" borderId="4" xfId="94" applyFont="1" applyBorder="1" applyAlignment="1">
      <alignment horizontal="center" vertical="center" wrapText="1"/>
    </xf>
    <xf numFmtId="0" fontId="43" fillId="0" borderId="51" xfId="91" applyFont="1" applyBorder="1" applyAlignment="1">
      <alignment horizontal="center" vertical="center" wrapText="1"/>
    </xf>
    <xf numFmtId="169" fontId="61" fillId="0" borderId="48" xfId="101" applyNumberFormat="1" applyFont="1" applyBorder="1" applyAlignment="1">
      <alignment horizontal="right"/>
    </xf>
    <xf numFmtId="0" fontId="61" fillId="0" borderId="45" xfId="94" applyFont="1" applyBorder="1" applyAlignment="1">
      <alignment wrapText="1"/>
    </xf>
    <xf numFmtId="0" fontId="62" fillId="0" borderId="46" xfId="94" applyFont="1" applyBorder="1" applyAlignment="1">
      <alignment wrapText="1"/>
    </xf>
    <xf numFmtId="0" fontId="61" fillId="0" borderId="34" xfId="94" applyFont="1" applyBorder="1" applyAlignment="1">
      <alignment wrapText="1"/>
    </xf>
    <xf numFmtId="3" fontId="61" fillId="0" borderId="19" xfId="94" applyNumberFormat="1" applyFont="1" applyBorder="1"/>
    <xf numFmtId="3" fontId="61" fillId="0" borderId="22" xfId="94" applyNumberFormat="1" applyFont="1" applyBorder="1"/>
    <xf numFmtId="3" fontId="61" fillId="0" borderId="48" xfId="94" applyNumberFormat="1" applyFont="1" applyBorder="1"/>
    <xf numFmtId="167" fontId="61" fillId="0" borderId="6" xfId="94" applyNumberFormat="1" applyFont="1" applyBorder="1" applyAlignment="1">
      <alignment wrapText="1"/>
    </xf>
    <xf numFmtId="167" fontId="61" fillId="0" borderId="34" xfId="94" applyNumberFormat="1" applyFont="1" applyBorder="1" applyAlignment="1">
      <alignment wrapText="1"/>
    </xf>
    <xf numFmtId="1" fontId="61" fillId="0" borderId="22" xfId="94" applyNumberFormat="1" applyFont="1" applyBorder="1" applyAlignment="1">
      <alignment wrapText="1"/>
    </xf>
    <xf numFmtId="0" fontId="62" fillId="0" borderId="47" xfId="94" applyFont="1" applyBorder="1" applyAlignment="1">
      <alignment wrapText="1"/>
    </xf>
    <xf numFmtId="0" fontId="61" fillId="0" borderId="48" xfId="94" applyFont="1" applyBorder="1"/>
    <xf numFmtId="0" fontId="61" fillId="0" borderId="19" xfId="94" applyFont="1" applyBorder="1"/>
    <xf numFmtId="0" fontId="61" fillId="0" borderId="44" xfId="91" applyFont="1" applyBorder="1" applyAlignment="1">
      <alignment horizontal="right" wrapText="1"/>
    </xf>
    <xf numFmtId="0" fontId="40" fillId="0" borderId="34" xfId="91" applyFont="1" applyBorder="1" applyAlignment="1">
      <alignment horizontal="center" vertical="center" wrapText="1"/>
    </xf>
    <xf numFmtId="0" fontId="41" fillId="0" borderId="34" xfId="91" applyFont="1" applyBorder="1" applyAlignment="1">
      <alignment horizontal="left" wrapText="1"/>
    </xf>
    <xf numFmtId="3" fontId="41" fillId="0" borderId="34" xfId="160" applyNumberFormat="1" applyFont="1" applyFill="1" applyBorder="1" applyAlignment="1">
      <alignment horizontal="right" wrapText="1"/>
    </xf>
    <xf numFmtId="3" fontId="49" fillId="0" borderId="34" xfId="160" applyNumberFormat="1" applyFont="1" applyFill="1" applyBorder="1" applyAlignment="1">
      <alignment wrapText="1"/>
    </xf>
    <xf numFmtId="3" fontId="41" fillId="0" borderId="34" xfId="91" applyNumberFormat="1" applyFont="1" applyBorder="1"/>
    <xf numFmtId="0" fontId="40" fillId="0" borderId="34" xfId="91" applyFont="1" applyBorder="1" applyAlignment="1">
      <alignment horizontal="left" wrapText="1"/>
    </xf>
    <xf numFmtId="3" fontId="40" fillId="0" borderId="34" xfId="91" applyNumberFormat="1" applyFont="1" applyBorder="1" applyAlignment="1">
      <alignment horizontal="right" wrapText="1"/>
    </xf>
    <xf numFmtId="3" fontId="40" fillId="0" borderId="34" xfId="91" applyNumberFormat="1" applyFont="1" applyBorder="1"/>
    <xf numFmtId="49" fontId="41" fillId="0" borderId="34" xfId="91" applyNumberFormat="1" applyFont="1" applyBorder="1" applyAlignment="1">
      <alignment horizontal="left" wrapText="1"/>
    </xf>
    <xf numFmtId="0" fontId="40" fillId="0" borderId="34" xfId="160" applyFont="1" applyBorder="1" applyAlignment="1">
      <alignment horizontal="right" wrapText="1"/>
    </xf>
    <xf numFmtId="0" fontId="40" fillId="2" borderId="34" xfId="91" applyFont="1" applyFill="1" applyBorder="1" applyAlignment="1">
      <alignment horizontal="left" wrapText="1"/>
    </xf>
    <xf numFmtId="0" fontId="22" fillId="0" borderId="34" xfId="91" applyFont="1" applyBorder="1"/>
    <xf numFmtId="3" fontId="40" fillId="2" borderId="34" xfId="91" applyNumberFormat="1" applyFont="1" applyFill="1" applyBorder="1" applyAlignment="1">
      <alignment horizontal="right" wrapText="1"/>
    </xf>
    <xf numFmtId="0" fontId="2" fillId="0" borderId="0" xfId="93" applyFont="1" applyBorder="1" applyAlignment="1">
      <alignment horizontal="center"/>
    </xf>
    <xf numFmtId="0" fontId="31" fillId="27" borderId="34" xfId="0" applyFont="1" applyFill="1" applyBorder="1" applyAlignment="1">
      <alignment horizontal="center" vertical="top" wrapText="1"/>
    </xf>
    <xf numFmtId="0" fontId="36" fillId="0" borderId="5" xfId="2" applyFont="1" applyBorder="1" applyAlignment="1">
      <alignment horizontal="center"/>
    </xf>
    <xf numFmtId="0" fontId="36" fillId="0" borderId="18" xfId="2" applyFont="1" applyBorder="1" applyAlignment="1">
      <alignment horizontal="center"/>
    </xf>
    <xf numFmtId="0" fontId="36" fillId="0" borderId="1" xfId="2" applyFont="1" applyBorder="1" applyAlignment="1">
      <alignment wrapText="1"/>
    </xf>
    <xf numFmtId="0" fontId="36" fillId="0" borderId="34" xfId="2" applyFont="1" applyBorder="1" applyAlignment="1">
      <alignment horizontal="center"/>
    </xf>
    <xf numFmtId="0" fontId="70" fillId="0" borderId="45" xfId="2" applyFont="1" applyBorder="1" applyAlignment="1">
      <alignment horizontal="center" wrapText="1"/>
    </xf>
    <xf numFmtId="0" fontId="35" fillId="0" borderId="46" xfId="2" applyFont="1" applyBorder="1"/>
    <xf numFmtId="3" fontId="70" fillId="0" borderId="6" xfId="2" applyNumberFormat="1" applyFont="1" applyBorder="1" applyAlignment="1">
      <alignment horizontal="center"/>
    </xf>
    <xf numFmtId="3" fontId="70" fillId="0" borderId="34" xfId="2" applyNumberFormat="1" applyFont="1" applyBorder="1" applyAlignment="1">
      <alignment horizontal="center"/>
    </xf>
    <xf numFmtId="0" fontId="36" fillId="0" borderId="46" xfId="2" applyFont="1" applyBorder="1"/>
    <xf numFmtId="3" fontId="70" fillId="0" borderId="39" xfId="2" applyNumberFormat="1" applyFont="1" applyBorder="1" applyAlignment="1">
      <alignment horizontal="center"/>
    </xf>
    <xf numFmtId="3" fontId="36" fillId="0" borderId="18" xfId="2" applyNumberFormat="1" applyFont="1" applyBorder="1" applyAlignment="1">
      <alignment horizontal="center"/>
    </xf>
    <xf numFmtId="166" fontId="70" fillId="0" borderId="17" xfId="2" applyNumberFormat="1" applyFont="1" applyBorder="1" applyAlignment="1">
      <alignment horizontal="center"/>
    </xf>
    <xf numFmtId="166" fontId="36" fillId="0" borderId="17" xfId="2" applyNumberFormat="1" applyFont="1" applyBorder="1"/>
    <xf numFmtId="0" fontId="35" fillId="0" borderId="39" xfId="2" applyFont="1" applyBorder="1" applyAlignment="1">
      <alignment horizontal="center"/>
    </xf>
    <xf numFmtId="3" fontId="35" fillId="0" borderId="34" xfId="2" applyNumberFormat="1" applyFont="1" applyBorder="1" applyAlignment="1">
      <alignment horizontal="center"/>
    </xf>
    <xf numFmtId="0" fontId="70" fillId="0" borderId="45" xfId="2" applyFont="1" applyBorder="1" applyAlignment="1">
      <alignment wrapText="1"/>
    </xf>
    <xf numFmtId="3" fontId="35" fillId="0" borderId="18" xfId="2" applyNumberFormat="1" applyFont="1" applyBorder="1" applyAlignment="1">
      <alignment horizontal="right" vertical="top" wrapText="1"/>
    </xf>
    <xf numFmtId="0" fontId="68" fillId="0" borderId="5" xfId="93" applyFont="1" applyBorder="1" applyAlignment="1">
      <alignment horizontal="center"/>
    </xf>
    <xf numFmtId="0" fontId="68" fillId="0" borderId="6" xfId="93" applyFont="1" applyBorder="1" applyAlignment="1">
      <alignment horizontal="center"/>
    </xf>
    <xf numFmtId="0" fontId="68" fillId="0" borderId="18" xfId="93" applyFont="1" applyBorder="1" applyAlignment="1">
      <alignment horizontal="center"/>
    </xf>
    <xf numFmtId="0" fontId="22" fillId="0" borderId="45" xfId="93" applyFont="1" applyBorder="1" applyAlignment="1">
      <alignment horizontal="center"/>
    </xf>
    <xf numFmtId="0" fontId="68" fillId="0" borderId="46" xfId="93" applyFont="1" applyBorder="1"/>
    <xf numFmtId="0" fontId="2" fillId="0" borderId="18" xfId="93" applyFont="1" applyBorder="1" applyAlignment="1">
      <alignment horizontal="center"/>
    </xf>
    <xf numFmtId="0" fontId="22" fillId="0" borderId="46" xfId="93" applyFont="1" applyBorder="1" applyAlignment="1">
      <alignment horizontal="center" wrapText="1"/>
    </xf>
    <xf numFmtId="0" fontId="68" fillId="0" borderId="34" xfId="93" applyFont="1" applyBorder="1"/>
    <xf numFmtId="0" fontId="22" fillId="0" borderId="34" xfId="93" applyFont="1" applyBorder="1" applyAlignment="1">
      <alignment horizontal="center"/>
    </xf>
    <xf numFmtId="0" fontId="19" fillId="0" borderId="2" xfId="93" applyFont="1" applyBorder="1" applyAlignment="1">
      <alignment horizontal="right"/>
    </xf>
    <xf numFmtId="0" fontId="22" fillId="0" borderId="2" xfId="93" applyFont="1" applyBorder="1" applyAlignment="1">
      <alignment horizontal="right"/>
    </xf>
    <xf numFmtId="0" fontId="2" fillId="0" borderId="2" xfId="93" applyFont="1" applyBorder="1" applyAlignment="1">
      <alignment horizontal="right"/>
    </xf>
    <xf numFmtId="3" fontId="35" fillId="0" borderId="2" xfId="2" applyNumberFormat="1" applyFont="1" applyBorder="1" applyAlignment="1">
      <alignment horizontal="right"/>
    </xf>
    <xf numFmtId="170" fontId="19" fillId="0" borderId="0" xfId="102" applyNumberFormat="1" applyFont="1"/>
    <xf numFmtId="170" fontId="28" fillId="0" borderId="34" xfId="102" applyNumberFormat="1" applyFont="1" applyBorder="1" applyAlignment="1">
      <alignment horizontal="center" vertical="center"/>
    </xf>
    <xf numFmtId="170" fontId="19" fillId="0" borderId="34" xfId="102" applyNumberFormat="1" applyFont="1" applyBorder="1"/>
    <xf numFmtId="170" fontId="38" fillId="0" borderId="34" xfId="102" applyNumberFormat="1" applyFont="1" applyFill="1" applyBorder="1" applyAlignment="1">
      <alignment horizontal="center" vertical="center" wrapText="1"/>
    </xf>
    <xf numFmtId="170" fontId="0" fillId="0" borderId="34" xfId="102" applyNumberFormat="1" applyFont="1" applyBorder="1"/>
    <xf numFmtId="170" fontId="0" fillId="0" borderId="34" xfId="102" applyNumberFormat="1" applyFont="1" applyBorder="1" applyAlignment="1">
      <alignment horizontal="center" vertical="center"/>
    </xf>
    <xf numFmtId="170" fontId="0" fillId="0" borderId="0" xfId="102" applyNumberFormat="1" applyFont="1"/>
    <xf numFmtId="170" fontId="19" fillId="0" borderId="0" xfId="102" applyNumberFormat="1" applyFont="1" applyFill="1"/>
    <xf numFmtId="170" fontId="19" fillId="0" borderId="34" xfId="102" applyNumberFormat="1" applyFont="1" applyFill="1" applyBorder="1" applyAlignment="1">
      <alignment horizontal="center" vertical="center"/>
    </xf>
    <xf numFmtId="170" fontId="19" fillId="0" borderId="34" xfId="102" applyNumberFormat="1" applyFont="1" applyFill="1" applyBorder="1"/>
    <xf numFmtId="170" fontId="28" fillId="0" borderId="34" xfId="102" applyNumberFormat="1" applyFont="1" applyFill="1" applyBorder="1"/>
    <xf numFmtId="170" fontId="19" fillId="0" borderId="0" xfId="102" applyNumberFormat="1" applyFont="1" applyFill="1" applyBorder="1"/>
    <xf numFmtId="170" fontId="31" fillId="0" borderId="34" xfId="102" applyNumberFormat="1" applyFont="1" applyFill="1" applyBorder="1" applyAlignment="1">
      <alignment horizontal="center" vertical="center" wrapText="1"/>
    </xf>
    <xf numFmtId="170" fontId="32" fillId="0" borderId="34" xfId="102" applyNumberFormat="1" applyFont="1" applyFill="1" applyBorder="1" applyAlignment="1">
      <alignment horizontal="right" vertical="center" wrapText="1"/>
    </xf>
    <xf numFmtId="170" fontId="1" fillId="0" borderId="34" xfId="102" applyNumberFormat="1" applyFont="1" applyFill="1" applyBorder="1"/>
    <xf numFmtId="170" fontId="1" fillId="0" borderId="0" xfId="102" applyNumberFormat="1" applyFont="1" applyFill="1"/>
    <xf numFmtId="170" fontId="23" fillId="0" borderId="34" xfId="102" applyNumberFormat="1" applyFont="1" applyBorder="1"/>
    <xf numFmtId="170" fontId="23" fillId="0" borderId="0" xfId="102" applyNumberFormat="1" applyFont="1"/>
    <xf numFmtId="170" fontId="61" fillId="0" borderId="34" xfId="102" applyNumberFormat="1" applyFont="1" applyBorder="1" applyAlignment="1">
      <alignment horizontal="right"/>
    </xf>
    <xf numFmtId="170" fontId="61" fillId="0" borderId="44" xfId="102" applyNumberFormat="1" applyFont="1" applyBorder="1"/>
    <xf numFmtId="170" fontId="61" fillId="0" borderId="18" xfId="102" applyNumberFormat="1" applyFont="1" applyBorder="1"/>
    <xf numFmtId="170" fontId="61" fillId="0" borderId="34" xfId="102" applyNumberFormat="1" applyFont="1" applyBorder="1"/>
    <xf numFmtId="170" fontId="63" fillId="0" borderId="34" xfId="102" applyNumberFormat="1" applyFont="1" applyBorder="1" applyAlignment="1">
      <alignment horizontal="center" vertical="center" wrapText="1"/>
    </xf>
    <xf numFmtId="170" fontId="63" fillId="25" borderId="34" xfId="102" applyNumberFormat="1" applyFont="1" applyFill="1" applyBorder="1" applyAlignment="1">
      <alignment horizontal="center" vertical="center" wrapText="1"/>
    </xf>
    <xf numFmtId="170" fontId="1" fillId="0" borderId="34" xfId="102" applyNumberFormat="1" applyFont="1" applyBorder="1"/>
    <xf numFmtId="170" fontId="64" fillId="25" borderId="34" xfId="102" applyNumberFormat="1" applyFont="1" applyFill="1" applyBorder="1" applyAlignment="1">
      <alignment horizontal="right" wrapText="1"/>
    </xf>
    <xf numFmtId="170" fontId="2" fillId="0" borderId="34" xfId="102" applyNumberFormat="1" applyFont="1" applyBorder="1"/>
    <xf numFmtId="170" fontId="2" fillId="0" borderId="34" xfId="102" applyNumberFormat="1" applyFont="1" applyBorder="1" applyAlignment="1">
      <alignment wrapText="1"/>
    </xf>
    <xf numFmtId="170" fontId="2" fillId="0" borderId="0" xfId="102" applyNumberFormat="1" applyFont="1" applyBorder="1"/>
    <xf numFmtId="170" fontId="1" fillId="0" borderId="0" xfId="102" applyNumberFormat="1" applyFont="1"/>
    <xf numFmtId="170" fontId="1" fillId="0" borderId="34" xfId="102" applyNumberFormat="1" applyFont="1" applyBorder="1" applyAlignment="1">
      <alignment wrapText="1"/>
    </xf>
    <xf numFmtId="170" fontId="1" fillId="0" borderId="0" xfId="102" applyNumberFormat="1" applyFont="1" applyAlignment="1">
      <alignment horizontal="right"/>
    </xf>
    <xf numFmtId="170" fontId="68" fillId="0" borderId="0" xfId="102" applyNumberFormat="1" applyFont="1" applyAlignment="1">
      <alignment horizontal="right"/>
    </xf>
    <xf numFmtId="170" fontId="22" fillId="0" borderId="4" xfId="102" applyNumberFormat="1" applyFont="1" applyBorder="1" applyAlignment="1">
      <alignment horizontal="center"/>
    </xf>
    <xf numFmtId="170" fontId="2" fillId="0" borderId="2" xfId="102" applyNumberFormat="1" applyFont="1" applyBorder="1" applyAlignment="1">
      <alignment horizontal="center"/>
    </xf>
    <xf numFmtId="170" fontId="22" fillId="0" borderId="2" xfId="102" applyNumberFormat="1" applyFont="1" applyBorder="1"/>
    <xf numFmtId="0" fontId="31" fillId="0" borderId="0" xfId="0" applyFont="1" applyFill="1" applyAlignment="1">
      <alignment horizontal="center" vertical="top" wrapText="1"/>
    </xf>
    <xf numFmtId="0" fontId="60" fillId="0" borderId="0" xfId="0" applyFont="1" applyFill="1"/>
    <xf numFmtId="0" fontId="66" fillId="0" borderId="52" xfId="0" applyFont="1" applyBorder="1" applyAlignment="1">
      <alignment horizontal="center"/>
    </xf>
    <xf numFmtId="0" fontId="43" fillId="2" borderId="53" xfId="91" applyFont="1" applyFill="1" applyBorder="1" applyAlignment="1">
      <alignment horizontal="center" vertical="center" wrapText="1"/>
    </xf>
    <xf numFmtId="0" fontId="43" fillId="2" borderId="52" xfId="91" applyFont="1" applyFill="1" applyBorder="1" applyAlignment="1">
      <alignment horizontal="center" vertical="center" wrapText="1"/>
    </xf>
    <xf numFmtId="0" fontId="43" fillId="2" borderId="47" xfId="91" applyFont="1" applyFill="1" applyBorder="1" applyAlignment="1">
      <alignment horizontal="center" vertical="center" wrapText="1"/>
    </xf>
    <xf numFmtId="0" fontId="43" fillId="2" borderId="50" xfId="91" applyFont="1" applyFill="1" applyBorder="1" applyAlignment="1">
      <alignment horizontal="center" vertical="center" wrapText="1"/>
    </xf>
    <xf numFmtId="0" fontId="43" fillId="2" borderId="51" xfId="91" applyFont="1" applyFill="1" applyBorder="1" applyAlignment="1">
      <alignment horizontal="center" vertical="center" wrapText="1"/>
    </xf>
    <xf numFmtId="0" fontId="62" fillId="0" borderId="0" xfId="94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76" applyFont="1" applyBorder="1" applyAlignment="1">
      <alignment horizontal="center"/>
    </xf>
    <xf numFmtId="0" fontId="2" fillId="0" borderId="2" xfId="79" applyFont="1" applyBorder="1" applyAlignment="1">
      <alignment horizontal="center" wrapText="1"/>
    </xf>
    <xf numFmtId="0" fontId="22" fillId="0" borderId="5" xfId="79" applyFont="1" applyBorder="1" applyAlignment="1">
      <alignment horizontal="center" vertical="center" wrapText="1"/>
    </xf>
    <xf numFmtId="0" fontId="22" fillId="0" borderId="16" xfId="79" applyFont="1" applyBorder="1" applyAlignment="1">
      <alignment horizontal="center" vertical="center" wrapText="1"/>
    </xf>
    <xf numFmtId="0" fontId="22" fillId="0" borderId="18" xfId="79" applyFont="1" applyBorder="1" applyAlignment="1">
      <alignment horizontal="center" vertical="center" wrapText="1"/>
    </xf>
    <xf numFmtId="0" fontId="22" fillId="0" borderId="1" xfId="79" applyFont="1" applyBorder="1" applyAlignment="1">
      <alignment horizontal="center" wrapText="1"/>
    </xf>
    <xf numFmtId="0" fontId="22" fillId="0" borderId="2" xfId="79" applyFont="1" applyBorder="1" applyAlignment="1">
      <alignment horizontal="center" wrapText="1"/>
    </xf>
    <xf numFmtId="0" fontId="2" fillId="0" borderId="0" xfId="77" applyFont="1" applyFill="1" applyBorder="1" applyAlignment="1">
      <alignment horizontal="center"/>
    </xf>
    <xf numFmtId="0" fontId="22" fillId="0" borderId="5" xfId="77" applyFont="1" applyBorder="1" applyAlignment="1">
      <alignment horizontal="center"/>
    </xf>
    <xf numFmtId="0" fontId="2" fillId="0" borderId="0" xfId="89" applyFont="1" applyAlignment="1">
      <alignment horizontal="center"/>
    </xf>
    <xf numFmtId="0" fontId="31" fillId="0" borderId="0" xfId="98" applyFont="1" applyBorder="1" applyAlignment="1">
      <alignment horizontal="center" wrapText="1"/>
    </xf>
    <xf numFmtId="0" fontId="47" fillId="0" borderId="0" xfId="93" applyFont="1" applyBorder="1" applyAlignment="1">
      <alignment horizontal="center"/>
    </xf>
    <xf numFmtId="170" fontId="22" fillId="0" borderId="2" xfId="102" applyNumberFormat="1" applyFont="1" applyBorder="1" applyAlignment="1">
      <alignment horizontal="center"/>
    </xf>
    <xf numFmtId="0" fontId="22" fillId="0" borderId="16" xfId="93" applyFont="1" applyBorder="1" applyAlignment="1">
      <alignment horizontal="center"/>
    </xf>
    <xf numFmtId="0" fontId="2" fillId="0" borderId="0" xfId="93" applyFont="1" applyBorder="1" applyAlignment="1">
      <alignment horizontal="center"/>
    </xf>
    <xf numFmtId="170" fontId="22" fillId="0" borderId="4" xfId="102" applyNumberFormat="1" applyFont="1" applyBorder="1" applyAlignment="1">
      <alignment horizontal="center"/>
    </xf>
    <xf numFmtId="0" fontId="22" fillId="0" borderId="39" xfId="93" applyFont="1" applyBorder="1" applyAlignment="1">
      <alignment horizontal="center"/>
    </xf>
    <xf numFmtId="0" fontId="22" fillId="0" borderId="70" xfId="93" applyFont="1" applyBorder="1" applyAlignment="1">
      <alignment horizontal="center"/>
    </xf>
    <xf numFmtId="0" fontId="22" fillId="0" borderId="6" xfId="93" applyFont="1" applyBorder="1" applyAlignment="1">
      <alignment horizontal="center"/>
    </xf>
    <xf numFmtId="0" fontId="35" fillId="0" borderId="0" xfId="2" applyFont="1" applyBorder="1" applyAlignment="1">
      <alignment horizontal="center"/>
    </xf>
    <xf numFmtId="3" fontId="70" fillId="0" borderId="34" xfId="2" applyNumberFormat="1" applyFont="1" applyBorder="1" applyAlignment="1">
      <alignment horizontal="center"/>
    </xf>
    <xf numFmtId="0" fontId="62" fillId="27" borderId="34" xfId="0" applyFont="1" applyFill="1" applyBorder="1" applyAlignment="1">
      <alignment horizontal="center" vertical="top" wrapText="1"/>
    </xf>
    <xf numFmtId="0" fontId="71" fillId="27" borderId="34" xfId="0" applyFont="1" applyFill="1" applyBorder="1"/>
    <xf numFmtId="0" fontId="31" fillId="0" borderId="0" xfId="2" applyFont="1" applyAlignment="1">
      <alignment horizontal="center"/>
    </xf>
    <xf numFmtId="0" fontId="36" fillId="0" borderId="19" xfId="92" applyFont="1" applyFill="1" applyBorder="1" applyAlignment="1"/>
    <xf numFmtId="0" fontId="31" fillId="2" borderId="0" xfId="97" applyFont="1" applyFill="1" applyBorder="1" applyAlignment="1">
      <alignment horizontal="center" vertical="top" wrapText="1"/>
    </xf>
    <xf numFmtId="0" fontId="31" fillId="27" borderId="34" xfId="0" applyFont="1" applyFill="1" applyBorder="1" applyAlignment="1">
      <alignment horizontal="center" vertical="top" wrapText="1"/>
    </xf>
    <xf numFmtId="0" fontId="60" fillId="27" borderId="34" xfId="0" applyFont="1" applyFill="1" applyBorder="1"/>
  </cellXfs>
  <cellStyles count="164">
    <cellStyle name="20% - 1. jelölőszín 2" xfId="3"/>
    <cellStyle name="20% - 1. jelölőszín 3" xfId="132"/>
    <cellStyle name="20% - 2. jelölőszín 2" xfId="4"/>
    <cellStyle name="20% - 2. jelölőszín 3" xfId="131"/>
    <cellStyle name="20% - 3. jelölőszín 2" xfId="5"/>
    <cellStyle name="20% - 3. jelölőszín 3" xfId="130"/>
    <cellStyle name="20% - 4. jelölőszín 2" xfId="6"/>
    <cellStyle name="20% - 4. jelölőszín 3" xfId="129"/>
    <cellStyle name="20% - 5. jelölőszín 2" xfId="7"/>
    <cellStyle name="20% - 5. jelölőszín 3" xfId="128"/>
    <cellStyle name="20% - 6. jelölőszín 2" xfId="8"/>
    <cellStyle name="20% - 6. jelölőszín 3" xfId="113"/>
    <cellStyle name="20% - Accent1" xfId="9"/>
    <cellStyle name="20% - Accent1 2" xfId="127"/>
    <cellStyle name="20% - Accent2" xfId="10"/>
    <cellStyle name="20% - Accent2 2" xfId="126"/>
    <cellStyle name="20% - Accent3" xfId="11"/>
    <cellStyle name="20% - Accent3 2" xfId="125"/>
    <cellStyle name="20% - Accent4" xfId="12"/>
    <cellStyle name="20% - Accent4 2" xfId="124"/>
    <cellStyle name="20% - Accent5" xfId="13"/>
    <cellStyle name="20% - Accent5 2" xfId="123"/>
    <cellStyle name="20% - Accent6" xfId="14"/>
    <cellStyle name="20% - Accent6 2" xfId="122"/>
    <cellStyle name="40% - 1. jelölőszín 2" xfId="15"/>
    <cellStyle name="40% - 1. jelölőszín 3" xfId="121"/>
    <cellStyle name="40% - 2. jelölőszín 2" xfId="16"/>
    <cellStyle name="40% - 2. jelölőszín 3" xfId="120"/>
    <cellStyle name="40% - 3. jelölőszín 2" xfId="17"/>
    <cellStyle name="40% - 3. jelölőszín 3" xfId="119"/>
    <cellStyle name="40% - 4. jelölőszín 2" xfId="18"/>
    <cellStyle name="40% - 4. jelölőszín 3" xfId="118"/>
    <cellStyle name="40% - 5. jelölőszín 2" xfId="19"/>
    <cellStyle name="40% - 5. jelölőszín 3" xfId="117"/>
    <cellStyle name="40% - 6. jelölőszín 2" xfId="20"/>
    <cellStyle name="40% - 6. jelölőszín 3" xfId="116"/>
    <cellStyle name="40% - Accent1" xfId="21"/>
    <cellStyle name="40% - Accent1 2" xfId="115"/>
    <cellStyle name="40% - Accent2" xfId="22"/>
    <cellStyle name="40% - Accent2 2" xfId="114"/>
    <cellStyle name="40% - Accent3" xfId="23"/>
    <cellStyle name="40% - Accent3 2" xfId="103"/>
    <cellStyle name="40% - Accent4" xfId="24"/>
    <cellStyle name="40% - Accent4 2" xfId="112"/>
    <cellStyle name="40% - Accent5" xfId="25"/>
    <cellStyle name="40% - Accent5 2" xfId="133"/>
    <cellStyle name="40% - Accent6" xfId="26"/>
    <cellStyle name="40% - Accent6 2" xfId="134"/>
    <cellStyle name="60% - 1. jelölőszín 2" xfId="27"/>
    <cellStyle name="60% - 1. jelölőszín 3" xfId="135"/>
    <cellStyle name="60% - 2. jelölőszín 2" xfId="28"/>
    <cellStyle name="60% - 2. jelölőszín 3" xfId="136"/>
    <cellStyle name="60% - 3. jelölőszín 2" xfId="29"/>
    <cellStyle name="60% - 3. jelölőszín 3" xfId="137"/>
    <cellStyle name="60% - 4. jelölőszín 2" xfId="30"/>
    <cellStyle name="60% - 4. jelölőszín 3" xfId="138"/>
    <cellStyle name="60% - 5. jelölőszín 2" xfId="31"/>
    <cellStyle name="60% - 5. jelölőszín 3" xfId="139"/>
    <cellStyle name="60% - 6. jelölőszín 2" xfId="32"/>
    <cellStyle name="60% - 6. jelölőszín 3" xfId="140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evitel 2" xfId="46"/>
    <cellStyle name="Bevitel 3" xfId="141"/>
    <cellStyle name="Calculation" xfId="47"/>
    <cellStyle name="Check Cell" xfId="48"/>
    <cellStyle name="Cím 2" xfId="49"/>
    <cellStyle name="Címsor 1 2" xfId="50"/>
    <cellStyle name="Címsor 1 3" xfId="142"/>
    <cellStyle name="Címsor 2 2" xfId="51"/>
    <cellStyle name="Címsor 2 3" xfId="143"/>
    <cellStyle name="Címsor 3 2" xfId="52"/>
    <cellStyle name="Címsor 3 3" xfId="144"/>
    <cellStyle name="Címsor 4 2" xfId="53"/>
    <cellStyle name="Ellenőrzőcella 2" xfId="54"/>
    <cellStyle name="Ellenőrzőcella 3" xfId="145"/>
    <cellStyle name="Excel Built-in Ezres 2 2" xfId="104"/>
    <cellStyle name="Excel Built-in Ezres 3 2" xfId="105"/>
    <cellStyle name="Excel Built-in Ezres_2011.éves beszámoló táblák testületi" xfId="106"/>
    <cellStyle name="Excel Built-in Normál 2" xfId="107"/>
    <cellStyle name="Excel Built-in Normál 3" xfId="108"/>
    <cellStyle name="Excel Built-in Normál_2007. ktgvetés II. forduló_2013. évi költségvetés I." xfId="109"/>
    <cellStyle name="Explanatory Text" xfId="55"/>
    <cellStyle name="Ezres" xfId="101" builtinId="3"/>
    <cellStyle name="Ezres 2" xfId="1"/>
    <cellStyle name="Ezres 2 2" xfId="111"/>
    <cellStyle name="Ezres 3" xfId="110"/>
    <cellStyle name="Figyelmeztetés 2" xfId="56"/>
    <cellStyle name="Good" xfId="57"/>
    <cellStyle name="Heading 1" xfId="58"/>
    <cellStyle name="Heading 1 2" xfId="146"/>
    <cellStyle name="Heading 2" xfId="59"/>
    <cellStyle name="Heading 2 2" xfId="147"/>
    <cellStyle name="Heading 3" xfId="60"/>
    <cellStyle name="Heading 4" xfId="61"/>
    <cellStyle name="Hivatkozott cella 2" xfId="62"/>
    <cellStyle name="Input" xfId="63"/>
    <cellStyle name="Jegyzet 2" xfId="64"/>
    <cellStyle name="Jegyzet 3" xfId="148"/>
    <cellStyle name="Jelölőszín (1) 2" xfId="65"/>
    <cellStyle name="Jelölőszín (1) 3" xfId="149"/>
    <cellStyle name="Jelölőszín (2) 2" xfId="66"/>
    <cellStyle name="Jelölőszín (2) 3" xfId="150"/>
    <cellStyle name="Jelölőszín (3) 2" xfId="67"/>
    <cellStyle name="Jelölőszín (3) 3" xfId="151"/>
    <cellStyle name="Jelölőszín (4) 2" xfId="68"/>
    <cellStyle name="Jelölőszín (4) 3" xfId="152"/>
    <cellStyle name="Jelölőszín (5) 2" xfId="69"/>
    <cellStyle name="Jelölőszín (5) 3" xfId="153"/>
    <cellStyle name="Jelölőszín (6) 2" xfId="70"/>
    <cellStyle name="Jelölőszín (6) 3" xfId="154"/>
    <cellStyle name="Jó 2" xfId="71"/>
    <cellStyle name="Jó 3" xfId="155"/>
    <cellStyle name="Kimenet 2" xfId="72"/>
    <cellStyle name="Kimenet 3" xfId="156"/>
    <cellStyle name="Linked Cell" xfId="73"/>
    <cellStyle name="Magyarázó szöveg 2" xfId="74"/>
    <cellStyle name="Neutral" xfId="75"/>
    <cellStyle name="Normál" xfId="0" builtinId="0"/>
    <cellStyle name="Normál 2" xfId="2"/>
    <cellStyle name="Normál 3" xfId="96"/>
    <cellStyle name="Normál 3 2" xfId="157"/>
    <cellStyle name="Normál 4" xfId="158"/>
    <cellStyle name="Normál_2007_Koncepció táblák" xfId="100"/>
    <cellStyle name="Normál_2012. évi költségvetés I. módosítás VÉGLEGES" xfId="98"/>
    <cellStyle name="Normál_2012. évi költségvetés II. forduló testületi előterjesztés VÉGLEGES" xfId="92"/>
    <cellStyle name="Normál_2013 évi költségvetéshez 2013.02.19." xfId="76"/>
    <cellStyle name="Normál_2013 évi költségvetéshez 2013.02.19._2014 évi költségvetés Tündi táblák" xfId="77"/>
    <cellStyle name="Normál_2013. évi költségvetés I." xfId="94"/>
    <cellStyle name="Normál_2013. évi költségvetés II. forduló testületi előterjesztés2." xfId="89"/>
    <cellStyle name="Normál_4. sz. melléklet 2" xfId="90"/>
    <cellStyle name="Normal_KARSZJ3" xfId="78"/>
    <cellStyle name="Normál_költségvetés10melléklet" xfId="99"/>
    <cellStyle name="Normal_KTRSZJ" xfId="159"/>
    <cellStyle name="Normál_Másolat eredetijeKÖLTSÉGVETÉS2005új1" xfId="95"/>
    <cellStyle name="Normál_Másolat eredetijeKÖLTSÉGVETÉS2005új1 2" xfId="160"/>
    <cellStyle name="Normál_Másolat eredetijeKÖLTSÉGVETÉS2005új1_2013. évi költségvetés I." xfId="91"/>
    <cellStyle name="Normál_Munka1" xfId="93"/>
    <cellStyle name="Normál_Munka4_2013 évi költségvetéshez 2013.02.19." xfId="79"/>
    <cellStyle name="Normál_Önkormányzat MÁK beszámoló" xfId="97"/>
    <cellStyle name="Note" xfId="80"/>
    <cellStyle name="Output" xfId="81"/>
    <cellStyle name="Összesen 2" xfId="82"/>
    <cellStyle name="Rossz 2" xfId="83"/>
    <cellStyle name="Rossz 3" xfId="161"/>
    <cellStyle name="Semleges 2" xfId="84"/>
    <cellStyle name="Semleges 3" xfId="162"/>
    <cellStyle name="Számítás 2" xfId="85"/>
    <cellStyle name="Számítás 3" xfId="163"/>
    <cellStyle name="Százalék" xfId="102" builtinId="5"/>
    <cellStyle name="Title" xfId="86"/>
    <cellStyle name="Total" xfId="87"/>
    <cellStyle name="Warning Text" xfId="8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14</xdr:row>
      <xdr:rowOff>57150</xdr:rowOff>
    </xdr:from>
    <xdr:to>
      <xdr:col>5</xdr:col>
      <xdr:colOff>257175</xdr:colOff>
      <xdr:row>16</xdr:row>
      <xdr:rowOff>114300</xdr:rowOff>
    </xdr:to>
    <xdr:sp macro="" textlink="">
      <xdr:nvSpPr>
        <xdr:cNvPr id="2" name="Szövegdoboz 1"/>
        <xdr:cNvSpPr txBox="1">
          <a:spLocks noChangeArrowheads="1"/>
        </xdr:cNvSpPr>
      </xdr:nvSpPr>
      <xdr:spPr bwMode="auto">
        <a:xfrm>
          <a:off x="9324975" y="296227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V&#225;szoly%20el&#337;ir&#225;nyzat\5.%20m&#243;dos&#237;t&#225;s%202015.12.31\legutols&#243;%20test&#252;leti%20t&#225;bl&#225;k%202015.%20&#233;vi%20k&#246;lts&#233;gvet&#233;s%20%20V&#225;szoly%20%20t&#225;bl&#225;k%20V%20el&#337;&#237;r%20m&#243;d%20decem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(2) "/>
      <sheetName val="2.sz.tábla "/>
      <sheetName val="2.a tábla ÚJ "/>
      <sheetName val="3.sz.tábla"/>
      <sheetName val="4. sz. tábla "/>
      <sheetName val="5.sz. tábla"/>
      <sheetName val="6. sz. tábla"/>
      <sheetName val="7. sz. tábla "/>
      <sheetName val="8. sz. tábla  (2)"/>
    </sheetNames>
    <sheetDataSet>
      <sheetData sheetId="0" refreshError="1"/>
      <sheetData sheetId="1">
        <row r="7">
          <cell r="D7">
            <v>19460</v>
          </cell>
        </row>
        <row r="20">
          <cell r="D20">
            <v>30438</v>
          </cell>
        </row>
        <row r="28">
          <cell r="D28">
            <v>11823</v>
          </cell>
        </row>
        <row r="41">
          <cell r="D41">
            <v>2818</v>
          </cell>
        </row>
        <row r="61">
          <cell r="D61">
            <v>215</v>
          </cell>
        </row>
        <row r="66">
          <cell r="D66">
            <v>10618</v>
          </cell>
        </row>
      </sheetData>
      <sheetData sheetId="2" refreshError="1"/>
      <sheetData sheetId="3">
        <row r="38">
          <cell r="D38">
            <v>25782</v>
          </cell>
        </row>
      </sheetData>
      <sheetData sheetId="4" refreshError="1"/>
      <sheetData sheetId="5">
        <row r="2">
          <cell r="D2">
            <v>11900</v>
          </cell>
        </row>
        <row r="15">
          <cell r="D15">
            <v>35571</v>
          </cell>
        </row>
        <row r="26">
          <cell r="D26">
            <v>81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5"/>
  <sheetViews>
    <sheetView view="pageLayout" zoomScaleNormal="100" workbookViewId="0">
      <selection activeCell="B2" sqref="B2"/>
    </sheetView>
  </sheetViews>
  <sheetFormatPr defaultRowHeight="14.4" x14ac:dyDescent="0.3"/>
  <cols>
    <col min="1" max="1" width="5" customWidth="1"/>
    <col min="2" max="2" width="59.33203125" customWidth="1"/>
    <col min="3" max="3" width="11.6640625" customWidth="1"/>
    <col min="4" max="4" width="11" customWidth="1"/>
    <col min="5" max="5" width="12" customWidth="1"/>
    <col min="257" max="257" width="8.109375" customWidth="1"/>
    <col min="258" max="258" width="82" customWidth="1"/>
    <col min="259" max="261" width="19.109375" customWidth="1"/>
    <col min="513" max="513" width="8.109375" customWidth="1"/>
    <col min="514" max="514" width="82" customWidth="1"/>
    <col min="515" max="517" width="19.109375" customWidth="1"/>
    <col min="769" max="769" width="8.109375" customWidth="1"/>
    <col min="770" max="770" width="82" customWidth="1"/>
    <col min="771" max="773" width="19.109375" customWidth="1"/>
    <col min="1025" max="1025" width="8.109375" customWidth="1"/>
    <col min="1026" max="1026" width="82" customWidth="1"/>
    <col min="1027" max="1029" width="19.109375" customWidth="1"/>
    <col min="1281" max="1281" width="8.109375" customWidth="1"/>
    <col min="1282" max="1282" width="82" customWidth="1"/>
    <col min="1283" max="1285" width="19.109375" customWidth="1"/>
    <col min="1537" max="1537" width="8.109375" customWidth="1"/>
    <col min="1538" max="1538" width="82" customWidth="1"/>
    <col min="1539" max="1541" width="19.109375" customWidth="1"/>
    <col min="1793" max="1793" width="8.109375" customWidth="1"/>
    <col min="1794" max="1794" width="82" customWidth="1"/>
    <col min="1795" max="1797" width="19.109375" customWidth="1"/>
    <col min="2049" max="2049" width="8.109375" customWidth="1"/>
    <col min="2050" max="2050" width="82" customWidth="1"/>
    <col min="2051" max="2053" width="19.109375" customWidth="1"/>
    <col min="2305" max="2305" width="8.109375" customWidth="1"/>
    <col min="2306" max="2306" width="82" customWidth="1"/>
    <col min="2307" max="2309" width="19.109375" customWidth="1"/>
    <col min="2561" max="2561" width="8.109375" customWidth="1"/>
    <col min="2562" max="2562" width="82" customWidth="1"/>
    <col min="2563" max="2565" width="19.109375" customWidth="1"/>
    <col min="2817" max="2817" width="8.109375" customWidth="1"/>
    <col min="2818" max="2818" width="82" customWidth="1"/>
    <col min="2819" max="2821" width="19.109375" customWidth="1"/>
    <col min="3073" max="3073" width="8.109375" customWidth="1"/>
    <col min="3074" max="3074" width="82" customWidth="1"/>
    <col min="3075" max="3077" width="19.109375" customWidth="1"/>
    <col min="3329" max="3329" width="8.109375" customWidth="1"/>
    <col min="3330" max="3330" width="82" customWidth="1"/>
    <col min="3331" max="3333" width="19.109375" customWidth="1"/>
    <col min="3585" max="3585" width="8.109375" customWidth="1"/>
    <col min="3586" max="3586" width="82" customWidth="1"/>
    <col min="3587" max="3589" width="19.109375" customWidth="1"/>
    <col min="3841" max="3841" width="8.109375" customWidth="1"/>
    <col min="3842" max="3842" width="82" customWidth="1"/>
    <col min="3843" max="3845" width="19.109375" customWidth="1"/>
    <col min="4097" max="4097" width="8.109375" customWidth="1"/>
    <col min="4098" max="4098" width="82" customWidth="1"/>
    <col min="4099" max="4101" width="19.109375" customWidth="1"/>
    <col min="4353" max="4353" width="8.109375" customWidth="1"/>
    <col min="4354" max="4354" width="82" customWidth="1"/>
    <col min="4355" max="4357" width="19.109375" customWidth="1"/>
    <col min="4609" max="4609" width="8.109375" customWidth="1"/>
    <col min="4610" max="4610" width="82" customWidth="1"/>
    <col min="4611" max="4613" width="19.109375" customWidth="1"/>
    <col min="4865" max="4865" width="8.109375" customWidth="1"/>
    <col min="4866" max="4866" width="82" customWidth="1"/>
    <col min="4867" max="4869" width="19.109375" customWidth="1"/>
    <col min="5121" max="5121" width="8.109375" customWidth="1"/>
    <col min="5122" max="5122" width="82" customWidth="1"/>
    <col min="5123" max="5125" width="19.109375" customWidth="1"/>
    <col min="5377" max="5377" width="8.109375" customWidth="1"/>
    <col min="5378" max="5378" width="82" customWidth="1"/>
    <col min="5379" max="5381" width="19.109375" customWidth="1"/>
    <col min="5633" max="5633" width="8.109375" customWidth="1"/>
    <col min="5634" max="5634" width="82" customWidth="1"/>
    <col min="5635" max="5637" width="19.109375" customWidth="1"/>
    <col min="5889" max="5889" width="8.109375" customWidth="1"/>
    <col min="5890" max="5890" width="82" customWidth="1"/>
    <col min="5891" max="5893" width="19.109375" customWidth="1"/>
    <col min="6145" max="6145" width="8.109375" customWidth="1"/>
    <col min="6146" max="6146" width="82" customWidth="1"/>
    <col min="6147" max="6149" width="19.109375" customWidth="1"/>
    <col min="6401" max="6401" width="8.109375" customWidth="1"/>
    <col min="6402" max="6402" width="82" customWidth="1"/>
    <col min="6403" max="6405" width="19.109375" customWidth="1"/>
    <col min="6657" max="6657" width="8.109375" customWidth="1"/>
    <col min="6658" max="6658" width="82" customWidth="1"/>
    <col min="6659" max="6661" width="19.109375" customWidth="1"/>
    <col min="6913" max="6913" width="8.109375" customWidth="1"/>
    <col min="6914" max="6914" width="82" customWidth="1"/>
    <col min="6915" max="6917" width="19.109375" customWidth="1"/>
    <col min="7169" max="7169" width="8.109375" customWidth="1"/>
    <col min="7170" max="7170" width="82" customWidth="1"/>
    <col min="7171" max="7173" width="19.109375" customWidth="1"/>
    <col min="7425" max="7425" width="8.109375" customWidth="1"/>
    <col min="7426" max="7426" width="82" customWidth="1"/>
    <col min="7427" max="7429" width="19.109375" customWidth="1"/>
    <col min="7681" max="7681" width="8.109375" customWidth="1"/>
    <col min="7682" max="7682" width="82" customWidth="1"/>
    <col min="7683" max="7685" width="19.109375" customWidth="1"/>
    <col min="7937" max="7937" width="8.109375" customWidth="1"/>
    <col min="7938" max="7938" width="82" customWidth="1"/>
    <col min="7939" max="7941" width="19.109375" customWidth="1"/>
    <col min="8193" max="8193" width="8.109375" customWidth="1"/>
    <col min="8194" max="8194" width="82" customWidth="1"/>
    <col min="8195" max="8197" width="19.109375" customWidth="1"/>
    <col min="8449" max="8449" width="8.109375" customWidth="1"/>
    <col min="8450" max="8450" width="82" customWidth="1"/>
    <col min="8451" max="8453" width="19.109375" customWidth="1"/>
    <col min="8705" max="8705" width="8.109375" customWidth="1"/>
    <col min="8706" max="8706" width="82" customWidth="1"/>
    <col min="8707" max="8709" width="19.109375" customWidth="1"/>
    <col min="8961" max="8961" width="8.109375" customWidth="1"/>
    <col min="8962" max="8962" width="82" customWidth="1"/>
    <col min="8963" max="8965" width="19.109375" customWidth="1"/>
    <col min="9217" max="9217" width="8.109375" customWidth="1"/>
    <col min="9218" max="9218" width="82" customWidth="1"/>
    <col min="9219" max="9221" width="19.109375" customWidth="1"/>
    <col min="9473" max="9473" width="8.109375" customWidth="1"/>
    <col min="9474" max="9474" width="82" customWidth="1"/>
    <col min="9475" max="9477" width="19.109375" customWidth="1"/>
    <col min="9729" max="9729" width="8.109375" customWidth="1"/>
    <col min="9730" max="9730" width="82" customWidth="1"/>
    <col min="9731" max="9733" width="19.109375" customWidth="1"/>
    <col min="9985" max="9985" width="8.109375" customWidth="1"/>
    <col min="9986" max="9986" width="82" customWidth="1"/>
    <col min="9987" max="9989" width="19.109375" customWidth="1"/>
    <col min="10241" max="10241" width="8.109375" customWidth="1"/>
    <col min="10242" max="10242" width="82" customWidth="1"/>
    <col min="10243" max="10245" width="19.109375" customWidth="1"/>
    <col min="10497" max="10497" width="8.109375" customWidth="1"/>
    <col min="10498" max="10498" width="82" customWidth="1"/>
    <col min="10499" max="10501" width="19.109375" customWidth="1"/>
    <col min="10753" max="10753" width="8.109375" customWidth="1"/>
    <col min="10754" max="10754" width="82" customWidth="1"/>
    <col min="10755" max="10757" width="19.109375" customWidth="1"/>
    <col min="11009" max="11009" width="8.109375" customWidth="1"/>
    <col min="11010" max="11010" width="82" customWidth="1"/>
    <col min="11011" max="11013" width="19.109375" customWidth="1"/>
    <col min="11265" max="11265" width="8.109375" customWidth="1"/>
    <col min="11266" max="11266" width="82" customWidth="1"/>
    <col min="11267" max="11269" width="19.109375" customWidth="1"/>
    <col min="11521" max="11521" width="8.109375" customWidth="1"/>
    <col min="11522" max="11522" width="82" customWidth="1"/>
    <col min="11523" max="11525" width="19.109375" customWidth="1"/>
    <col min="11777" max="11777" width="8.109375" customWidth="1"/>
    <col min="11778" max="11778" width="82" customWidth="1"/>
    <col min="11779" max="11781" width="19.109375" customWidth="1"/>
    <col min="12033" max="12033" width="8.109375" customWidth="1"/>
    <col min="12034" max="12034" width="82" customWidth="1"/>
    <col min="12035" max="12037" width="19.109375" customWidth="1"/>
    <col min="12289" max="12289" width="8.109375" customWidth="1"/>
    <col min="12290" max="12290" width="82" customWidth="1"/>
    <col min="12291" max="12293" width="19.109375" customWidth="1"/>
    <col min="12545" max="12545" width="8.109375" customWidth="1"/>
    <col min="12546" max="12546" width="82" customWidth="1"/>
    <col min="12547" max="12549" width="19.109375" customWidth="1"/>
    <col min="12801" max="12801" width="8.109375" customWidth="1"/>
    <col min="12802" max="12802" width="82" customWidth="1"/>
    <col min="12803" max="12805" width="19.109375" customWidth="1"/>
    <col min="13057" max="13057" width="8.109375" customWidth="1"/>
    <col min="13058" max="13058" width="82" customWidth="1"/>
    <col min="13059" max="13061" width="19.109375" customWidth="1"/>
    <col min="13313" max="13313" width="8.109375" customWidth="1"/>
    <col min="13314" max="13314" width="82" customWidth="1"/>
    <col min="13315" max="13317" width="19.109375" customWidth="1"/>
    <col min="13569" max="13569" width="8.109375" customWidth="1"/>
    <col min="13570" max="13570" width="82" customWidth="1"/>
    <col min="13571" max="13573" width="19.109375" customWidth="1"/>
    <col min="13825" max="13825" width="8.109375" customWidth="1"/>
    <col min="13826" max="13826" width="82" customWidth="1"/>
    <col min="13827" max="13829" width="19.109375" customWidth="1"/>
    <col min="14081" max="14081" width="8.109375" customWidth="1"/>
    <col min="14082" max="14082" width="82" customWidth="1"/>
    <col min="14083" max="14085" width="19.109375" customWidth="1"/>
    <col min="14337" max="14337" width="8.109375" customWidth="1"/>
    <col min="14338" max="14338" width="82" customWidth="1"/>
    <col min="14339" max="14341" width="19.109375" customWidth="1"/>
    <col min="14593" max="14593" width="8.109375" customWidth="1"/>
    <col min="14594" max="14594" width="82" customWidth="1"/>
    <col min="14595" max="14597" width="19.109375" customWidth="1"/>
    <col min="14849" max="14849" width="8.109375" customWidth="1"/>
    <col min="14850" max="14850" width="82" customWidth="1"/>
    <col min="14851" max="14853" width="19.109375" customWidth="1"/>
    <col min="15105" max="15105" width="8.109375" customWidth="1"/>
    <col min="15106" max="15106" width="82" customWidth="1"/>
    <col min="15107" max="15109" width="19.109375" customWidth="1"/>
    <col min="15361" max="15361" width="8.109375" customWidth="1"/>
    <col min="15362" max="15362" width="82" customWidth="1"/>
    <col min="15363" max="15365" width="19.109375" customWidth="1"/>
    <col min="15617" max="15617" width="8.109375" customWidth="1"/>
    <col min="15618" max="15618" width="82" customWidth="1"/>
    <col min="15619" max="15621" width="19.109375" customWidth="1"/>
    <col min="15873" max="15873" width="8.109375" customWidth="1"/>
    <col min="15874" max="15874" width="82" customWidth="1"/>
    <col min="15875" max="15877" width="19.109375" customWidth="1"/>
    <col min="16129" max="16129" width="8.109375" customWidth="1"/>
    <col min="16130" max="16130" width="82" customWidth="1"/>
    <col min="16131" max="16133" width="19.109375" customWidth="1"/>
  </cols>
  <sheetData>
    <row r="1" spans="1:5" ht="33.75" customHeight="1" x14ac:dyDescent="0.3">
      <c r="A1" s="717" t="s">
        <v>1237</v>
      </c>
      <c r="B1" s="718"/>
      <c r="C1" s="718"/>
      <c r="D1" s="718"/>
      <c r="E1" s="718"/>
    </row>
    <row r="2" spans="1:5" s="422" customFormat="1" ht="31.2" x14ac:dyDescent="0.3">
      <c r="A2" s="329" t="s">
        <v>524</v>
      </c>
      <c r="B2" s="329" t="s">
        <v>281</v>
      </c>
      <c r="C2" s="329" t="s">
        <v>525</v>
      </c>
      <c r="D2" s="329" t="s">
        <v>1107</v>
      </c>
      <c r="E2" s="329" t="s">
        <v>526</v>
      </c>
    </row>
    <row r="3" spans="1:5" x14ac:dyDescent="0.3">
      <c r="A3" s="300" t="s">
        <v>372</v>
      </c>
      <c r="B3" s="301" t="s">
        <v>775</v>
      </c>
      <c r="C3" s="302">
        <v>0</v>
      </c>
      <c r="D3" s="302">
        <v>0</v>
      </c>
      <c r="E3" s="302">
        <v>0</v>
      </c>
    </row>
    <row r="4" spans="1:5" x14ac:dyDescent="0.3">
      <c r="A4" s="300" t="s">
        <v>373</v>
      </c>
      <c r="B4" s="301" t="s">
        <v>776</v>
      </c>
      <c r="C4" s="302">
        <v>0</v>
      </c>
      <c r="D4" s="302">
        <v>0</v>
      </c>
      <c r="E4" s="302">
        <v>497</v>
      </c>
    </row>
    <row r="5" spans="1:5" x14ac:dyDescent="0.3">
      <c r="A5" s="300" t="s">
        <v>374</v>
      </c>
      <c r="B5" s="301" t="s">
        <v>777</v>
      </c>
      <c r="C5" s="302">
        <v>0</v>
      </c>
      <c r="D5" s="302">
        <v>0</v>
      </c>
      <c r="E5" s="302">
        <v>0</v>
      </c>
    </row>
    <row r="6" spans="1:5" x14ac:dyDescent="0.3">
      <c r="A6" s="298" t="s">
        <v>375</v>
      </c>
      <c r="B6" s="299" t="s">
        <v>778</v>
      </c>
      <c r="C6" s="303">
        <v>0</v>
      </c>
      <c r="D6" s="303">
        <v>0</v>
      </c>
      <c r="E6" s="303">
        <v>497</v>
      </c>
    </row>
    <row r="7" spans="1:5" x14ac:dyDescent="0.3">
      <c r="A7" s="300" t="s">
        <v>376</v>
      </c>
      <c r="B7" s="301" t="s">
        <v>779</v>
      </c>
      <c r="C7" s="302">
        <v>314398</v>
      </c>
      <c r="D7" s="302">
        <v>0</v>
      </c>
      <c r="E7" s="302">
        <v>323521</v>
      </c>
    </row>
    <row r="8" spans="1:5" x14ac:dyDescent="0.3">
      <c r="A8" s="300" t="s">
        <v>377</v>
      </c>
      <c r="B8" s="301" t="s">
        <v>780</v>
      </c>
      <c r="C8" s="302">
        <v>419</v>
      </c>
      <c r="D8" s="302">
        <v>0</v>
      </c>
      <c r="E8" s="302">
        <v>3488</v>
      </c>
    </row>
    <row r="9" spans="1:5" x14ac:dyDescent="0.3">
      <c r="A9" s="300" t="s">
        <v>378</v>
      </c>
      <c r="B9" s="301" t="s">
        <v>781</v>
      </c>
      <c r="C9" s="302">
        <v>0</v>
      </c>
      <c r="D9" s="302">
        <v>0</v>
      </c>
      <c r="E9" s="302">
        <v>0</v>
      </c>
    </row>
    <row r="10" spans="1:5" x14ac:dyDescent="0.3">
      <c r="A10" s="300" t="s">
        <v>379</v>
      </c>
      <c r="B10" s="301" t="s">
        <v>782</v>
      </c>
      <c r="C10" s="302">
        <v>738</v>
      </c>
      <c r="D10" s="302">
        <v>0</v>
      </c>
      <c r="E10" s="302">
        <v>637</v>
      </c>
    </row>
    <row r="11" spans="1:5" x14ac:dyDescent="0.3">
      <c r="A11" s="300" t="s">
        <v>527</v>
      </c>
      <c r="B11" s="301" t="s">
        <v>783</v>
      </c>
      <c r="C11" s="302">
        <v>0</v>
      </c>
      <c r="D11" s="302">
        <v>0</v>
      </c>
      <c r="E11" s="302">
        <v>0</v>
      </c>
    </row>
    <row r="12" spans="1:5" x14ac:dyDescent="0.3">
      <c r="A12" s="298" t="s">
        <v>528</v>
      </c>
      <c r="B12" s="299" t="s">
        <v>784</v>
      </c>
      <c r="C12" s="303">
        <v>315555</v>
      </c>
      <c r="D12" s="303">
        <v>0</v>
      </c>
      <c r="E12" s="303">
        <v>327646</v>
      </c>
    </row>
    <row r="13" spans="1:5" x14ac:dyDescent="0.3">
      <c r="A13" s="300" t="s">
        <v>529</v>
      </c>
      <c r="B13" s="301" t="s">
        <v>785</v>
      </c>
      <c r="C13" s="302">
        <v>15059</v>
      </c>
      <c r="D13" s="302">
        <v>0</v>
      </c>
      <c r="E13" s="302">
        <v>15059</v>
      </c>
    </row>
    <row r="14" spans="1:5" x14ac:dyDescent="0.3">
      <c r="A14" s="300" t="s">
        <v>530</v>
      </c>
      <c r="B14" s="301" t="s">
        <v>786</v>
      </c>
      <c r="C14" s="302">
        <v>0</v>
      </c>
      <c r="D14" s="302">
        <v>0</v>
      </c>
      <c r="E14" s="302">
        <v>0</v>
      </c>
    </row>
    <row r="15" spans="1:5" x14ac:dyDescent="0.3">
      <c r="A15" s="300" t="s">
        <v>531</v>
      </c>
      <c r="B15" s="301" t="s">
        <v>787</v>
      </c>
      <c r="C15" s="302">
        <v>0</v>
      </c>
      <c r="D15" s="302">
        <v>30</v>
      </c>
      <c r="E15" s="302">
        <v>30</v>
      </c>
    </row>
    <row r="16" spans="1:5" x14ac:dyDescent="0.3">
      <c r="A16" s="300" t="s">
        <v>532</v>
      </c>
      <c r="B16" s="301" t="s">
        <v>788</v>
      </c>
      <c r="C16" s="302">
        <v>0</v>
      </c>
      <c r="D16" s="302">
        <v>0</v>
      </c>
      <c r="E16" s="302">
        <v>0</v>
      </c>
    </row>
    <row r="17" spans="1:5" x14ac:dyDescent="0.3">
      <c r="A17" s="300" t="s">
        <v>533</v>
      </c>
      <c r="B17" s="301" t="s">
        <v>789</v>
      </c>
      <c r="C17" s="302">
        <v>0</v>
      </c>
      <c r="D17" s="302">
        <v>0</v>
      </c>
      <c r="E17" s="302">
        <v>0</v>
      </c>
    </row>
    <row r="18" spans="1:5" x14ac:dyDescent="0.3">
      <c r="A18" s="300" t="s">
        <v>534</v>
      </c>
      <c r="B18" s="301" t="s">
        <v>790</v>
      </c>
      <c r="C18" s="302">
        <v>15059</v>
      </c>
      <c r="D18" s="302">
        <v>-30</v>
      </c>
      <c r="E18" s="302">
        <v>15029</v>
      </c>
    </row>
    <row r="19" spans="1:5" ht="26.4" x14ac:dyDescent="0.3">
      <c r="A19" s="300" t="s">
        <v>535</v>
      </c>
      <c r="B19" s="301" t="s">
        <v>791</v>
      </c>
      <c r="C19" s="302">
        <v>0</v>
      </c>
      <c r="D19" s="302">
        <v>0</v>
      </c>
      <c r="E19" s="302">
        <v>0</v>
      </c>
    </row>
    <row r="20" spans="1:5" x14ac:dyDescent="0.3">
      <c r="A20" s="300" t="s">
        <v>536</v>
      </c>
      <c r="B20" s="301" t="s">
        <v>792</v>
      </c>
      <c r="C20" s="302">
        <v>0</v>
      </c>
      <c r="D20" s="302">
        <v>0</v>
      </c>
      <c r="E20" s="302">
        <v>0</v>
      </c>
    </row>
    <row r="21" spans="1:5" x14ac:dyDescent="0.3">
      <c r="A21" s="300" t="s">
        <v>537</v>
      </c>
      <c r="B21" s="301" t="s">
        <v>793</v>
      </c>
      <c r="C21" s="302">
        <v>0</v>
      </c>
      <c r="D21" s="302">
        <v>0</v>
      </c>
      <c r="E21" s="302">
        <v>0</v>
      </c>
    </row>
    <row r="22" spans="1:5" x14ac:dyDescent="0.3">
      <c r="A22" s="300" t="s">
        <v>538</v>
      </c>
      <c r="B22" s="301" t="s">
        <v>794</v>
      </c>
      <c r="C22" s="302">
        <v>0</v>
      </c>
      <c r="D22" s="302">
        <v>0</v>
      </c>
      <c r="E22" s="302">
        <v>0</v>
      </c>
    </row>
    <row r="23" spans="1:5" x14ac:dyDescent="0.3">
      <c r="A23" s="298" t="s">
        <v>539</v>
      </c>
      <c r="B23" s="299" t="s">
        <v>795</v>
      </c>
      <c r="C23" s="303">
        <v>15059</v>
      </c>
      <c r="D23" s="303">
        <v>0</v>
      </c>
      <c r="E23" s="303">
        <v>15059</v>
      </c>
    </row>
    <row r="24" spans="1:5" ht="26.4" x14ac:dyDescent="0.3">
      <c r="A24" s="300" t="s">
        <v>540</v>
      </c>
      <c r="B24" s="301" t="s">
        <v>796</v>
      </c>
      <c r="C24" s="302">
        <v>0</v>
      </c>
      <c r="D24" s="302">
        <v>0</v>
      </c>
      <c r="E24" s="302">
        <v>0</v>
      </c>
    </row>
    <row r="25" spans="1:5" x14ac:dyDescent="0.3">
      <c r="A25" s="300" t="s">
        <v>541</v>
      </c>
      <c r="B25" s="301" t="s">
        <v>797</v>
      </c>
      <c r="C25" s="302">
        <v>0</v>
      </c>
      <c r="D25" s="302">
        <v>0</v>
      </c>
      <c r="E25" s="302">
        <v>0</v>
      </c>
    </row>
    <row r="26" spans="1:5" x14ac:dyDescent="0.3">
      <c r="A26" s="300" t="s">
        <v>542</v>
      </c>
      <c r="B26" s="301" t="s">
        <v>798</v>
      </c>
      <c r="C26" s="302">
        <v>0</v>
      </c>
      <c r="D26" s="302">
        <v>0</v>
      </c>
      <c r="E26" s="302">
        <v>0</v>
      </c>
    </row>
    <row r="27" spans="1:5" ht="26.4" x14ac:dyDescent="0.3">
      <c r="A27" s="300" t="s">
        <v>543</v>
      </c>
      <c r="B27" s="301" t="s">
        <v>799</v>
      </c>
      <c r="C27" s="302">
        <v>0</v>
      </c>
      <c r="D27" s="302">
        <v>0</v>
      </c>
      <c r="E27" s="302">
        <v>0</v>
      </c>
    </row>
    <row r="28" spans="1:5" ht="26.4" x14ac:dyDescent="0.3">
      <c r="A28" s="300" t="s">
        <v>544</v>
      </c>
      <c r="B28" s="301" t="s">
        <v>800</v>
      </c>
      <c r="C28" s="302">
        <v>0</v>
      </c>
      <c r="D28" s="302">
        <v>0</v>
      </c>
      <c r="E28" s="302">
        <v>0</v>
      </c>
    </row>
    <row r="29" spans="1:5" ht="26.4" x14ac:dyDescent="0.3">
      <c r="A29" s="298" t="s">
        <v>545</v>
      </c>
      <c r="B29" s="299" t="s">
        <v>801</v>
      </c>
      <c r="C29" s="303">
        <v>0</v>
      </c>
      <c r="D29" s="303">
        <v>0</v>
      </c>
      <c r="E29" s="303">
        <v>0</v>
      </c>
    </row>
    <row r="30" spans="1:5" ht="26.4" x14ac:dyDescent="0.3">
      <c r="A30" s="298" t="s">
        <v>546</v>
      </c>
      <c r="B30" s="299" t="s">
        <v>802</v>
      </c>
      <c r="C30" s="303">
        <v>330614</v>
      </c>
      <c r="D30" s="303">
        <v>0</v>
      </c>
      <c r="E30" s="303">
        <v>343202</v>
      </c>
    </row>
    <row r="31" spans="1:5" x14ac:dyDescent="0.3">
      <c r="A31" s="300" t="s">
        <v>547</v>
      </c>
      <c r="B31" s="301" t="s">
        <v>803</v>
      </c>
      <c r="C31" s="302">
        <v>0</v>
      </c>
      <c r="D31" s="302">
        <v>0</v>
      </c>
      <c r="E31" s="302">
        <v>17</v>
      </c>
    </row>
    <row r="32" spans="1:5" x14ac:dyDescent="0.3">
      <c r="A32" s="300" t="s">
        <v>548</v>
      </c>
      <c r="B32" s="301" t="s">
        <v>804</v>
      </c>
      <c r="C32" s="302">
        <v>0</v>
      </c>
      <c r="D32" s="302">
        <v>0</v>
      </c>
      <c r="E32" s="302">
        <v>0</v>
      </c>
    </row>
    <row r="33" spans="1:5" x14ac:dyDescent="0.3">
      <c r="A33" s="300" t="s">
        <v>549</v>
      </c>
      <c r="B33" s="301" t="s">
        <v>805</v>
      </c>
      <c r="C33" s="302">
        <v>0</v>
      </c>
      <c r="D33" s="302">
        <v>0</v>
      </c>
      <c r="E33" s="302">
        <v>0</v>
      </c>
    </row>
    <row r="34" spans="1:5" x14ac:dyDescent="0.3">
      <c r="A34" s="300" t="s">
        <v>550</v>
      </c>
      <c r="B34" s="301" t="s">
        <v>806</v>
      </c>
      <c r="C34" s="302">
        <v>0</v>
      </c>
      <c r="D34" s="302">
        <v>0</v>
      </c>
      <c r="E34" s="302">
        <v>0</v>
      </c>
    </row>
    <row r="35" spans="1:5" x14ac:dyDescent="0.3">
      <c r="A35" s="300" t="s">
        <v>551</v>
      </c>
      <c r="B35" s="301" t="s">
        <v>807</v>
      </c>
      <c r="C35" s="302">
        <v>0</v>
      </c>
      <c r="D35" s="302">
        <v>0</v>
      </c>
      <c r="E35" s="302">
        <v>0</v>
      </c>
    </row>
    <row r="36" spans="1:5" x14ac:dyDescent="0.3">
      <c r="A36" s="298" t="s">
        <v>552</v>
      </c>
      <c r="B36" s="299" t="s">
        <v>808</v>
      </c>
      <c r="C36" s="303">
        <v>0</v>
      </c>
      <c r="D36" s="303">
        <v>0</v>
      </c>
      <c r="E36" s="303">
        <v>17</v>
      </c>
    </row>
    <row r="37" spans="1:5" x14ac:dyDescent="0.3">
      <c r="A37" s="300" t="s">
        <v>553</v>
      </c>
      <c r="B37" s="301" t="s">
        <v>809</v>
      </c>
      <c r="C37" s="302">
        <v>0</v>
      </c>
      <c r="D37" s="302">
        <v>0</v>
      </c>
      <c r="E37" s="302">
        <v>0</v>
      </c>
    </row>
    <row r="38" spans="1:5" ht="26.4" x14ac:dyDescent="0.3">
      <c r="A38" s="300" t="s">
        <v>554</v>
      </c>
      <c r="B38" s="301" t="s">
        <v>810</v>
      </c>
      <c r="C38" s="302">
        <v>0</v>
      </c>
      <c r="D38" s="302">
        <v>0</v>
      </c>
      <c r="E38" s="302">
        <v>0</v>
      </c>
    </row>
    <row r="39" spans="1:5" x14ac:dyDescent="0.3">
      <c r="A39" s="300" t="s">
        <v>555</v>
      </c>
      <c r="B39" s="301" t="s">
        <v>811</v>
      </c>
      <c r="C39" s="302">
        <v>0</v>
      </c>
      <c r="D39" s="302">
        <v>0</v>
      </c>
      <c r="E39" s="302">
        <v>0</v>
      </c>
    </row>
    <row r="40" spans="1:5" x14ac:dyDescent="0.3">
      <c r="A40" s="300" t="s">
        <v>556</v>
      </c>
      <c r="B40" s="301" t="s">
        <v>812</v>
      </c>
      <c r="C40" s="302">
        <v>0</v>
      </c>
      <c r="D40" s="302">
        <v>0</v>
      </c>
      <c r="E40" s="302">
        <v>0</v>
      </c>
    </row>
    <row r="41" spans="1:5" x14ac:dyDescent="0.3">
      <c r="A41" s="300" t="s">
        <v>557</v>
      </c>
      <c r="B41" s="301" t="s">
        <v>813</v>
      </c>
      <c r="C41" s="302">
        <v>0</v>
      </c>
      <c r="D41" s="302">
        <v>0</v>
      </c>
      <c r="E41" s="302">
        <v>0</v>
      </c>
    </row>
    <row r="42" spans="1:5" x14ac:dyDescent="0.3">
      <c r="A42" s="300" t="s">
        <v>558</v>
      </c>
      <c r="B42" s="301" t="s">
        <v>814</v>
      </c>
      <c r="C42" s="302">
        <v>0</v>
      </c>
      <c r="D42" s="302">
        <v>0</v>
      </c>
      <c r="E42" s="302">
        <v>0</v>
      </c>
    </row>
    <row r="43" spans="1:5" x14ac:dyDescent="0.3">
      <c r="A43" s="300" t="s">
        <v>559</v>
      </c>
      <c r="B43" s="301" t="s">
        <v>815</v>
      </c>
      <c r="C43" s="302">
        <v>0</v>
      </c>
      <c r="D43" s="302">
        <v>0</v>
      </c>
      <c r="E43" s="302">
        <v>0</v>
      </c>
    </row>
    <row r="44" spans="1:5" ht="17.25" customHeight="1" x14ac:dyDescent="0.3">
      <c r="A44" s="298" t="s">
        <v>560</v>
      </c>
      <c r="B44" s="299" t="s">
        <v>816</v>
      </c>
      <c r="C44" s="303">
        <v>0</v>
      </c>
      <c r="D44" s="303">
        <v>0</v>
      </c>
      <c r="E44" s="303">
        <v>0</v>
      </c>
    </row>
    <row r="45" spans="1:5" ht="26.4" x14ac:dyDescent="0.3">
      <c r="A45" s="298" t="s">
        <v>561</v>
      </c>
      <c r="B45" s="299" t="s">
        <v>817</v>
      </c>
      <c r="C45" s="303">
        <v>0</v>
      </c>
      <c r="D45" s="303">
        <v>0</v>
      </c>
      <c r="E45" s="303">
        <v>17</v>
      </c>
    </row>
    <row r="46" spans="1:5" x14ac:dyDescent="0.3">
      <c r="A46" s="300" t="s">
        <v>562</v>
      </c>
      <c r="B46" s="301" t="s">
        <v>818</v>
      </c>
      <c r="C46" s="302">
        <v>0</v>
      </c>
      <c r="D46" s="302">
        <v>0</v>
      </c>
      <c r="E46" s="302">
        <v>0</v>
      </c>
    </row>
    <row r="47" spans="1:5" x14ac:dyDescent="0.3">
      <c r="A47" s="300" t="s">
        <v>563</v>
      </c>
      <c r="B47" s="301" t="s">
        <v>819</v>
      </c>
      <c r="C47" s="302">
        <v>0</v>
      </c>
      <c r="D47" s="302">
        <v>0</v>
      </c>
      <c r="E47" s="302">
        <v>0</v>
      </c>
    </row>
    <row r="48" spans="1:5" x14ac:dyDescent="0.3">
      <c r="A48" s="298" t="s">
        <v>564</v>
      </c>
      <c r="B48" s="299" t="s">
        <v>820</v>
      </c>
      <c r="C48" s="303">
        <v>0</v>
      </c>
      <c r="D48" s="303">
        <v>0</v>
      </c>
      <c r="E48" s="303">
        <v>0</v>
      </c>
    </row>
    <row r="49" spans="1:5" x14ac:dyDescent="0.3">
      <c r="A49" s="300" t="s">
        <v>565</v>
      </c>
      <c r="B49" s="301" t="s">
        <v>821</v>
      </c>
      <c r="C49" s="302">
        <v>47</v>
      </c>
      <c r="D49" s="302">
        <v>0</v>
      </c>
      <c r="E49" s="302">
        <v>68</v>
      </c>
    </row>
    <row r="50" spans="1:5" x14ac:dyDescent="0.3">
      <c r="A50" s="300" t="s">
        <v>566</v>
      </c>
      <c r="B50" s="301" t="s">
        <v>822</v>
      </c>
      <c r="C50" s="302">
        <v>0</v>
      </c>
      <c r="D50" s="302">
        <v>0</v>
      </c>
      <c r="E50" s="302">
        <v>0</v>
      </c>
    </row>
    <row r="51" spans="1:5" x14ac:dyDescent="0.3">
      <c r="A51" s="300" t="s">
        <v>567</v>
      </c>
      <c r="B51" s="301" t="s">
        <v>823</v>
      </c>
      <c r="C51" s="302">
        <v>0</v>
      </c>
      <c r="D51" s="302">
        <v>0</v>
      </c>
      <c r="E51" s="302">
        <v>0</v>
      </c>
    </row>
    <row r="52" spans="1:5" x14ac:dyDescent="0.3">
      <c r="A52" s="298" t="s">
        <v>568</v>
      </c>
      <c r="B52" s="299" t="s">
        <v>824</v>
      </c>
      <c r="C52" s="303">
        <v>47</v>
      </c>
      <c r="D52" s="303">
        <v>0</v>
      </c>
      <c r="E52" s="303">
        <v>68</v>
      </c>
    </row>
    <row r="53" spans="1:5" x14ac:dyDescent="0.3">
      <c r="A53" s="300" t="s">
        <v>569</v>
      </c>
      <c r="B53" s="301" t="s">
        <v>825</v>
      </c>
      <c r="C53" s="302">
        <v>11115</v>
      </c>
      <c r="D53" s="302">
        <v>0</v>
      </c>
      <c r="E53" s="302">
        <v>23169</v>
      </c>
    </row>
    <row r="54" spans="1:5" x14ac:dyDescent="0.3">
      <c r="A54" s="300" t="s">
        <v>570</v>
      </c>
      <c r="B54" s="301" t="s">
        <v>826</v>
      </c>
      <c r="C54" s="302">
        <v>0</v>
      </c>
      <c r="D54" s="302">
        <v>0</v>
      </c>
      <c r="E54" s="302">
        <v>0</v>
      </c>
    </row>
    <row r="55" spans="1:5" x14ac:dyDescent="0.3">
      <c r="A55" s="298" t="s">
        <v>571</v>
      </c>
      <c r="B55" s="299" t="s">
        <v>827</v>
      </c>
      <c r="C55" s="303">
        <v>11115</v>
      </c>
      <c r="D55" s="303">
        <v>0</v>
      </c>
      <c r="E55" s="303">
        <v>23169</v>
      </c>
    </row>
    <row r="56" spans="1:5" x14ac:dyDescent="0.3">
      <c r="A56" s="300" t="s">
        <v>572</v>
      </c>
      <c r="B56" s="301" t="s">
        <v>828</v>
      </c>
      <c r="C56" s="302">
        <v>0</v>
      </c>
      <c r="D56" s="302">
        <v>0</v>
      </c>
      <c r="E56" s="302">
        <v>0</v>
      </c>
    </row>
    <row r="57" spans="1:5" x14ac:dyDescent="0.3">
      <c r="A57" s="300" t="s">
        <v>573</v>
      </c>
      <c r="B57" s="301" t="s">
        <v>829</v>
      </c>
      <c r="C57" s="302">
        <v>0</v>
      </c>
      <c r="D57" s="302">
        <v>0</v>
      </c>
      <c r="E57" s="302">
        <v>0</v>
      </c>
    </row>
    <row r="58" spans="1:5" x14ac:dyDescent="0.3">
      <c r="A58" s="298" t="s">
        <v>574</v>
      </c>
      <c r="B58" s="299" t="s">
        <v>830</v>
      </c>
      <c r="C58" s="303">
        <v>0</v>
      </c>
      <c r="D58" s="303">
        <v>0</v>
      </c>
      <c r="E58" s="303">
        <v>0</v>
      </c>
    </row>
    <row r="59" spans="1:5" x14ac:dyDescent="0.3">
      <c r="A59" s="298" t="s">
        <v>575</v>
      </c>
      <c r="B59" s="299" t="s">
        <v>831</v>
      </c>
      <c r="C59" s="303">
        <v>11162</v>
      </c>
      <c r="D59" s="303">
        <v>0</v>
      </c>
      <c r="E59" s="303">
        <v>23237</v>
      </c>
    </row>
    <row r="60" spans="1:5" ht="26.4" x14ac:dyDescent="0.3">
      <c r="A60" s="300" t="s">
        <v>576</v>
      </c>
      <c r="B60" s="301" t="s">
        <v>832</v>
      </c>
      <c r="C60" s="302">
        <v>0</v>
      </c>
      <c r="D60" s="302">
        <v>0</v>
      </c>
      <c r="E60" s="302">
        <v>0</v>
      </c>
    </row>
    <row r="61" spans="1:5" ht="39.6" x14ac:dyDescent="0.3">
      <c r="A61" s="300" t="s">
        <v>577</v>
      </c>
      <c r="B61" s="301" t="s">
        <v>833</v>
      </c>
      <c r="C61" s="302">
        <v>0</v>
      </c>
      <c r="D61" s="302">
        <v>0</v>
      </c>
      <c r="E61" s="302">
        <v>0</v>
      </c>
    </row>
    <row r="62" spans="1:5" ht="26.4" x14ac:dyDescent="0.3">
      <c r="A62" s="300" t="s">
        <v>578</v>
      </c>
      <c r="B62" s="301" t="s">
        <v>834</v>
      </c>
      <c r="C62" s="302">
        <v>0</v>
      </c>
      <c r="D62" s="302">
        <v>0</v>
      </c>
      <c r="E62" s="302">
        <v>0</v>
      </c>
    </row>
    <row r="63" spans="1:5" ht="39.6" x14ac:dyDescent="0.3">
      <c r="A63" s="300" t="s">
        <v>579</v>
      </c>
      <c r="B63" s="301" t="s">
        <v>835</v>
      </c>
      <c r="C63" s="302">
        <v>0</v>
      </c>
      <c r="D63" s="302">
        <v>0</v>
      </c>
      <c r="E63" s="302">
        <v>0</v>
      </c>
    </row>
    <row r="64" spans="1:5" ht="26.4" x14ac:dyDescent="0.3">
      <c r="A64" s="300" t="s">
        <v>580</v>
      </c>
      <c r="B64" s="301" t="s">
        <v>836</v>
      </c>
      <c r="C64" s="302">
        <v>4128</v>
      </c>
      <c r="D64" s="302">
        <v>0</v>
      </c>
      <c r="E64" s="302">
        <v>966</v>
      </c>
    </row>
    <row r="65" spans="1:5" ht="26.4" x14ac:dyDescent="0.3">
      <c r="A65" s="300" t="s">
        <v>581</v>
      </c>
      <c r="B65" s="301" t="s">
        <v>837</v>
      </c>
      <c r="C65" s="302">
        <v>0</v>
      </c>
      <c r="D65" s="302">
        <v>0</v>
      </c>
      <c r="E65" s="302">
        <v>0</v>
      </c>
    </row>
    <row r="66" spans="1:5" ht="26.4" x14ac:dyDescent="0.3">
      <c r="A66" s="300" t="s">
        <v>582</v>
      </c>
      <c r="B66" s="301" t="s">
        <v>838</v>
      </c>
      <c r="C66" s="302">
        <v>0</v>
      </c>
      <c r="D66" s="302">
        <v>0</v>
      </c>
      <c r="E66" s="302">
        <v>0</v>
      </c>
    </row>
    <row r="67" spans="1:5" ht="26.4" x14ac:dyDescent="0.3">
      <c r="A67" s="300" t="s">
        <v>583</v>
      </c>
      <c r="B67" s="301" t="s">
        <v>839</v>
      </c>
      <c r="C67" s="302">
        <v>0</v>
      </c>
      <c r="D67" s="302">
        <v>0</v>
      </c>
      <c r="E67" s="302">
        <v>0</v>
      </c>
    </row>
    <row r="68" spans="1:5" ht="26.4" x14ac:dyDescent="0.3">
      <c r="A68" s="300" t="s">
        <v>584</v>
      </c>
      <c r="B68" s="301" t="s">
        <v>840</v>
      </c>
      <c r="C68" s="302">
        <v>1549</v>
      </c>
      <c r="D68" s="302">
        <v>0</v>
      </c>
      <c r="E68" s="302">
        <v>400</v>
      </c>
    </row>
    <row r="69" spans="1:5" ht="26.4" x14ac:dyDescent="0.3">
      <c r="A69" s="300" t="s">
        <v>585</v>
      </c>
      <c r="B69" s="301" t="s">
        <v>841</v>
      </c>
      <c r="C69" s="302">
        <v>1434</v>
      </c>
      <c r="D69" s="302">
        <v>0</v>
      </c>
      <c r="E69" s="302">
        <v>502</v>
      </c>
    </row>
    <row r="70" spans="1:5" ht="26.4" x14ac:dyDescent="0.3">
      <c r="A70" s="300" t="s">
        <v>586</v>
      </c>
      <c r="B70" s="301" t="s">
        <v>842</v>
      </c>
      <c r="C70" s="302">
        <v>1145</v>
      </c>
      <c r="D70" s="302">
        <v>0</v>
      </c>
      <c r="E70" s="302">
        <v>64</v>
      </c>
    </row>
    <row r="71" spans="1:5" ht="26.4" x14ac:dyDescent="0.3">
      <c r="A71" s="300" t="s">
        <v>587</v>
      </c>
      <c r="B71" s="301" t="s">
        <v>843</v>
      </c>
      <c r="C71" s="302">
        <v>809</v>
      </c>
      <c r="D71" s="302">
        <v>0</v>
      </c>
      <c r="E71" s="302">
        <v>929</v>
      </c>
    </row>
    <row r="72" spans="1:5" ht="39.6" x14ac:dyDescent="0.3">
      <c r="A72" s="300" t="s">
        <v>588</v>
      </c>
      <c r="B72" s="301" t="s">
        <v>844</v>
      </c>
      <c r="C72" s="302">
        <v>0</v>
      </c>
      <c r="D72" s="302">
        <v>0</v>
      </c>
      <c r="E72" s="302">
        <v>120</v>
      </c>
    </row>
    <row r="73" spans="1:5" ht="26.4" x14ac:dyDescent="0.3">
      <c r="A73" s="300" t="s">
        <v>589</v>
      </c>
      <c r="B73" s="301" t="s">
        <v>845</v>
      </c>
      <c r="C73" s="302">
        <v>809</v>
      </c>
      <c r="D73" s="302">
        <v>0</v>
      </c>
      <c r="E73" s="302">
        <v>809</v>
      </c>
    </row>
    <row r="74" spans="1:5" ht="26.4" x14ac:dyDescent="0.3">
      <c r="A74" s="300" t="s">
        <v>590</v>
      </c>
      <c r="B74" s="301" t="s">
        <v>846</v>
      </c>
      <c r="C74" s="302">
        <v>0</v>
      </c>
      <c r="D74" s="302">
        <v>0</v>
      </c>
      <c r="E74" s="302">
        <v>0</v>
      </c>
    </row>
    <row r="75" spans="1:5" ht="26.4" x14ac:dyDescent="0.3">
      <c r="A75" s="300" t="s">
        <v>591</v>
      </c>
      <c r="B75" s="301" t="s">
        <v>847</v>
      </c>
      <c r="C75" s="302">
        <v>0</v>
      </c>
      <c r="D75" s="302">
        <v>0</v>
      </c>
      <c r="E75" s="302">
        <v>0</v>
      </c>
    </row>
    <row r="76" spans="1:5" ht="26.4" x14ac:dyDescent="0.3">
      <c r="A76" s="300" t="s">
        <v>592</v>
      </c>
      <c r="B76" s="301" t="s">
        <v>848</v>
      </c>
      <c r="C76" s="302">
        <v>0</v>
      </c>
      <c r="D76" s="302">
        <v>0</v>
      </c>
      <c r="E76" s="302">
        <v>0</v>
      </c>
    </row>
    <row r="77" spans="1:5" ht="26.4" x14ac:dyDescent="0.3">
      <c r="A77" s="300" t="s">
        <v>593</v>
      </c>
      <c r="B77" s="301" t="s">
        <v>849</v>
      </c>
      <c r="C77" s="302">
        <v>0</v>
      </c>
      <c r="D77" s="302">
        <v>0</v>
      </c>
      <c r="E77" s="302">
        <v>0</v>
      </c>
    </row>
    <row r="78" spans="1:5" ht="26.4" x14ac:dyDescent="0.3">
      <c r="A78" s="300" t="s">
        <v>594</v>
      </c>
      <c r="B78" s="301" t="s">
        <v>850</v>
      </c>
      <c r="C78" s="302">
        <v>0</v>
      </c>
      <c r="D78" s="302">
        <v>0</v>
      </c>
      <c r="E78" s="302">
        <v>0</v>
      </c>
    </row>
    <row r="79" spans="1:5" ht="26.4" x14ac:dyDescent="0.3">
      <c r="A79" s="300" t="s">
        <v>595</v>
      </c>
      <c r="B79" s="301" t="s">
        <v>851</v>
      </c>
      <c r="C79" s="302">
        <v>0</v>
      </c>
      <c r="D79" s="302">
        <v>0</v>
      </c>
      <c r="E79" s="302">
        <v>0</v>
      </c>
    </row>
    <row r="80" spans="1:5" ht="26.4" x14ac:dyDescent="0.3">
      <c r="A80" s="300" t="s">
        <v>596</v>
      </c>
      <c r="B80" s="301" t="s">
        <v>852</v>
      </c>
      <c r="C80" s="302">
        <v>0</v>
      </c>
      <c r="D80" s="302">
        <v>0</v>
      </c>
      <c r="E80" s="302">
        <v>0</v>
      </c>
    </row>
    <row r="81" spans="1:5" ht="26.4" x14ac:dyDescent="0.3">
      <c r="A81" s="300" t="s">
        <v>597</v>
      </c>
      <c r="B81" s="301" t="s">
        <v>853</v>
      </c>
      <c r="C81" s="302">
        <v>0</v>
      </c>
      <c r="D81" s="302">
        <v>0</v>
      </c>
      <c r="E81" s="302">
        <v>0</v>
      </c>
    </row>
    <row r="82" spans="1:5" ht="26.4" x14ac:dyDescent="0.3">
      <c r="A82" s="300" t="s">
        <v>598</v>
      </c>
      <c r="B82" s="301" t="s">
        <v>854</v>
      </c>
      <c r="C82" s="302">
        <v>0</v>
      </c>
      <c r="D82" s="302">
        <v>0</v>
      </c>
      <c r="E82" s="302">
        <v>0</v>
      </c>
    </row>
    <row r="83" spans="1:5" ht="26.4" x14ac:dyDescent="0.3">
      <c r="A83" s="300" t="s">
        <v>599</v>
      </c>
      <c r="B83" s="301" t="s">
        <v>855</v>
      </c>
      <c r="C83" s="302">
        <v>0</v>
      </c>
      <c r="D83" s="302">
        <v>0</v>
      </c>
      <c r="E83" s="302">
        <v>0</v>
      </c>
    </row>
    <row r="84" spans="1:5" ht="26.4" x14ac:dyDescent="0.3">
      <c r="A84" s="300" t="s">
        <v>600</v>
      </c>
      <c r="B84" s="301" t="s">
        <v>856</v>
      </c>
      <c r="C84" s="302">
        <v>0</v>
      </c>
      <c r="D84" s="302">
        <v>0</v>
      </c>
      <c r="E84" s="302">
        <v>0</v>
      </c>
    </row>
    <row r="85" spans="1:5" ht="26.4" x14ac:dyDescent="0.3">
      <c r="A85" s="300" t="s">
        <v>601</v>
      </c>
      <c r="B85" s="301" t="s">
        <v>857</v>
      </c>
      <c r="C85" s="302">
        <v>0</v>
      </c>
      <c r="D85" s="302">
        <v>0</v>
      </c>
      <c r="E85" s="302">
        <v>0</v>
      </c>
    </row>
    <row r="86" spans="1:5" ht="26.4" x14ac:dyDescent="0.3">
      <c r="A86" s="300" t="s">
        <v>602</v>
      </c>
      <c r="B86" s="301" t="s">
        <v>858</v>
      </c>
      <c r="C86" s="302">
        <v>0</v>
      </c>
      <c r="D86" s="302">
        <v>0</v>
      </c>
      <c r="E86" s="302">
        <v>0</v>
      </c>
    </row>
    <row r="87" spans="1:5" ht="26.4" x14ac:dyDescent="0.3">
      <c r="A87" s="300" t="s">
        <v>603</v>
      </c>
      <c r="B87" s="301" t="s">
        <v>859</v>
      </c>
      <c r="C87" s="302">
        <v>0</v>
      </c>
      <c r="D87" s="302">
        <v>0</v>
      </c>
      <c r="E87" s="302">
        <v>0</v>
      </c>
    </row>
    <row r="88" spans="1:5" ht="39.6" x14ac:dyDescent="0.3">
      <c r="A88" s="300" t="s">
        <v>604</v>
      </c>
      <c r="B88" s="301" t="s">
        <v>860</v>
      </c>
      <c r="C88" s="302">
        <v>0</v>
      </c>
      <c r="D88" s="302">
        <v>0</v>
      </c>
      <c r="E88" s="302">
        <v>0</v>
      </c>
    </row>
    <row r="89" spans="1:5" ht="39.6" x14ac:dyDescent="0.3">
      <c r="A89" s="300" t="s">
        <v>605</v>
      </c>
      <c r="B89" s="301" t="s">
        <v>861</v>
      </c>
      <c r="C89" s="302">
        <v>0</v>
      </c>
      <c r="D89" s="302">
        <v>0</v>
      </c>
      <c r="E89" s="302">
        <v>0</v>
      </c>
    </row>
    <row r="90" spans="1:5" ht="39.6" x14ac:dyDescent="0.3">
      <c r="A90" s="300" t="s">
        <v>606</v>
      </c>
      <c r="B90" s="301" t="s">
        <v>862</v>
      </c>
      <c r="C90" s="302">
        <v>0</v>
      </c>
      <c r="D90" s="302">
        <v>0</v>
      </c>
      <c r="E90" s="302">
        <v>0</v>
      </c>
    </row>
    <row r="91" spans="1:5" ht="26.4" x14ac:dyDescent="0.3">
      <c r="A91" s="300" t="s">
        <v>607</v>
      </c>
      <c r="B91" s="301" t="s">
        <v>863</v>
      </c>
      <c r="C91" s="302">
        <v>0</v>
      </c>
      <c r="D91" s="302">
        <v>0</v>
      </c>
      <c r="E91" s="302">
        <v>0</v>
      </c>
    </row>
    <row r="92" spans="1:5" ht="39.6" x14ac:dyDescent="0.3">
      <c r="A92" s="300" t="s">
        <v>608</v>
      </c>
      <c r="B92" s="301" t="s">
        <v>864</v>
      </c>
      <c r="C92" s="302">
        <v>0</v>
      </c>
      <c r="D92" s="302">
        <v>0</v>
      </c>
      <c r="E92" s="302">
        <v>0</v>
      </c>
    </row>
    <row r="93" spans="1:5" ht="39.6" x14ac:dyDescent="0.3">
      <c r="A93" s="300" t="s">
        <v>609</v>
      </c>
      <c r="B93" s="301" t="s">
        <v>865</v>
      </c>
      <c r="C93" s="302">
        <v>0</v>
      </c>
      <c r="D93" s="302">
        <v>0</v>
      </c>
      <c r="E93" s="302">
        <v>0</v>
      </c>
    </row>
    <row r="94" spans="1:5" ht="39.6" x14ac:dyDescent="0.3">
      <c r="A94" s="300" t="s">
        <v>610</v>
      </c>
      <c r="B94" s="301" t="s">
        <v>866</v>
      </c>
      <c r="C94" s="302">
        <v>0</v>
      </c>
      <c r="D94" s="302">
        <v>0</v>
      </c>
      <c r="E94" s="302">
        <v>0</v>
      </c>
    </row>
    <row r="95" spans="1:5" ht="26.4" x14ac:dyDescent="0.3">
      <c r="A95" s="300" t="s">
        <v>611</v>
      </c>
      <c r="B95" s="301" t="s">
        <v>867</v>
      </c>
      <c r="C95" s="302">
        <v>0</v>
      </c>
      <c r="D95" s="302">
        <v>0</v>
      </c>
      <c r="E95" s="302">
        <v>0</v>
      </c>
    </row>
    <row r="96" spans="1:5" ht="26.4" x14ac:dyDescent="0.3">
      <c r="A96" s="300" t="s">
        <v>612</v>
      </c>
      <c r="B96" s="301" t="s">
        <v>868</v>
      </c>
      <c r="C96" s="302">
        <v>0</v>
      </c>
      <c r="D96" s="302">
        <v>0</v>
      </c>
      <c r="E96" s="302">
        <v>0</v>
      </c>
    </row>
    <row r="97" spans="1:5" ht="26.4" x14ac:dyDescent="0.3">
      <c r="A97" s="300" t="s">
        <v>613</v>
      </c>
      <c r="B97" s="301" t="s">
        <v>869</v>
      </c>
      <c r="C97" s="302">
        <v>0</v>
      </c>
      <c r="D97" s="302">
        <v>0</v>
      </c>
      <c r="E97" s="302">
        <v>0</v>
      </c>
    </row>
    <row r="98" spans="1:5" ht="26.4" x14ac:dyDescent="0.3">
      <c r="A98" s="300" t="s">
        <v>614</v>
      </c>
      <c r="B98" s="301" t="s">
        <v>870</v>
      </c>
      <c r="C98" s="302">
        <v>0</v>
      </c>
      <c r="D98" s="302">
        <v>0</v>
      </c>
      <c r="E98" s="302">
        <v>0</v>
      </c>
    </row>
    <row r="99" spans="1:5" ht="26.4" x14ac:dyDescent="0.3">
      <c r="A99" s="300" t="s">
        <v>615</v>
      </c>
      <c r="B99" s="301" t="s">
        <v>871</v>
      </c>
      <c r="C99" s="302">
        <v>0</v>
      </c>
      <c r="D99" s="302">
        <v>0</v>
      </c>
      <c r="E99" s="302">
        <v>0</v>
      </c>
    </row>
    <row r="100" spans="1:5" ht="26.4" x14ac:dyDescent="0.3">
      <c r="A100" s="300" t="s">
        <v>616</v>
      </c>
      <c r="B100" s="301" t="s">
        <v>872</v>
      </c>
      <c r="C100" s="302">
        <v>0</v>
      </c>
      <c r="D100" s="302">
        <v>0</v>
      </c>
      <c r="E100" s="302">
        <v>0</v>
      </c>
    </row>
    <row r="101" spans="1:5" ht="26.4" x14ac:dyDescent="0.3">
      <c r="A101" s="300" t="s">
        <v>617</v>
      </c>
      <c r="B101" s="301" t="s">
        <v>873</v>
      </c>
      <c r="C101" s="302">
        <v>0</v>
      </c>
      <c r="D101" s="302">
        <v>0</v>
      </c>
      <c r="E101" s="302">
        <v>0</v>
      </c>
    </row>
    <row r="102" spans="1:5" ht="26.4" x14ac:dyDescent="0.3">
      <c r="A102" s="300" t="s">
        <v>618</v>
      </c>
      <c r="B102" s="301" t="s">
        <v>874</v>
      </c>
      <c r="C102" s="302">
        <v>0</v>
      </c>
      <c r="D102" s="302">
        <v>0</v>
      </c>
      <c r="E102" s="302">
        <v>0</v>
      </c>
    </row>
    <row r="103" spans="1:5" x14ac:dyDescent="0.3">
      <c r="A103" s="298" t="s">
        <v>619</v>
      </c>
      <c r="B103" s="299" t="s">
        <v>875</v>
      </c>
      <c r="C103" s="303">
        <v>4937</v>
      </c>
      <c r="D103" s="303">
        <v>0</v>
      </c>
      <c r="E103" s="303">
        <v>1895</v>
      </c>
    </row>
    <row r="104" spans="1:5" ht="26.4" x14ac:dyDescent="0.3">
      <c r="A104" s="300" t="s">
        <v>620</v>
      </c>
      <c r="B104" s="301" t="s">
        <v>876</v>
      </c>
      <c r="C104" s="302">
        <v>0</v>
      </c>
      <c r="D104" s="302">
        <v>0</v>
      </c>
      <c r="E104" s="302">
        <v>0</v>
      </c>
    </row>
    <row r="105" spans="1:5" ht="39.6" x14ac:dyDescent="0.3">
      <c r="A105" s="300" t="s">
        <v>621</v>
      </c>
      <c r="B105" s="301" t="s">
        <v>877</v>
      </c>
      <c r="C105" s="302">
        <v>0</v>
      </c>
      <c r="D105" s="302">
        <v>0</v>
      </c>
      <c r="E105" s="302">
        <v>0</v>
      </c>
    </row>
    <row r="106" spans="1:5" ht="26.4" x14ac:dyDescent="0.3">
      <c r="A106" s="300" t="s">
        <v>622</v>
      </c>
      <c r="B106" s="301" t="s">
        <v>878</v>
      </c>
      <c r="C106" s="302">
        <v>0</v>
      </c>
      <c r="D106" s="302">
        <v>0</v>
      </c>
      <c r="E106" s="302">
        <v>0</v>
      </c>
    </row>
    <row r="107" spans="1:5" ht="39.6" x14ac:dyDescent="0.3">
      <c r="A107" s="300" t="s">
        <v>623</v>
      </c>
      <c r="B107" s="301" t="s">
        <v>879</v>
      </c>
      <c r="C107" s="302">
        <v>0</v>
      </c>
      <c r="D107" s="302">
        <v>0</v>
      </c>
      <c r="E107" s="302">
        <v>0</v>
      </c>
    </row>
    <row r="108" spans="1:5" ht="26.4" x14ac:dyDescent="0.3">
      <c r="A108" s="300" t="s">
        <v>624</v>
      </c>
      <c r="B108" s="301" t="s">
        <v>880</v>
      </c>
      <c r="C108" s="302">
        <v>0</v>
      </c>
      <c r="D108" s="302">
        <v>0</v>
      </c>
      <c r="E108" s="302">
        <v>0</v>
      </c>
    </row>
    <row r="109" spans="1:5" ht="26.4" x14ac:dyDescent="0.3">
      <c r="A109" s="300" t="s">
        <v>625</v>
      </c>
      <c r="B109" s="301" t="s">
        <v>881</v>
      </c>
      <c r="C109" s="302">
        <v>0</v>
      </c>
      <c r="D109" s="302">
        <v>0</v>
      </c>
      <c r="E109" s="302">
        <v>0</v>
      </c>
    </row>
    <row r="110" spans="1:5" ht="26.4" x14ac:dyDescent="0.3">
      <c r="A110" s="300" t="s">
        <v>626</v>
      </c>
      <c r="B110" s="301" t="s">
        <v>882</v>
      </c>
      <c r="C110" s="302">
        <v>0</v>
      </c>
      <c r="D110" s="302">
        <v>0</v>
      </c>
      <c r="E110" s="302">
        <v>0</v>
      </c>
    </row>
    <row r="111" spans="1:5" ht="26.4" x14ac:dyDescent="0.3">
      <c r="A111" s="300" t="s">
        <v>627</v>
      </c>
      <c r="B111" s="301" t="s">
        <v>883</v>
      </c>
      <c r="C111" s="302">
        <v>0</v>
      </c>
      <c r="D111" s="302">
        <v>0</v>
      </c>
      <c r="E111" s="302">
        <v>0</v>
      </c>
    </row>
    <row r="112" spans="1:5" ht="26.4" x14ac:dyDescent="0.3">
      <c r="A112" s="300" t="s">
        <v>628</v>
      </c>
      <c r="B112" s="301" t="s">
        <v>884</v>
      </c>
      <c r="C112" s="302">
        <v>0</v>
      </c>
      <c r="D112" s="302">
        <v>0</v>
      </c>
      <c r="E112" s="302">
        <v>0</v>
      </c>
    </row>
    <row r="113" spans="1:5" ht="26.4" x14ac:dyDescent="0.3">
      <c r="A113" s="300" t="s">
        <v>629</v>
      </c>
      <c r="B113" s="301" t="s">
        <v>885</v>
      </c>
      <c r="C113" s="302">
        <v>0</v>
      </c>
      <c r="D113" s="302">
        <v>0</v>
      </c>
      <c r="E113" s="302">
        <v>0</v>
      </c>
    </row>
    <row r="114" spans="1:5" ht="26.4" x14ac:dyDescent="0.3">
      <c r="A114" s="300" t="s">
        <v>630</v>
      </c>
      <c r="B114" s="301" t="s">
        <v>886</v>
      </c>
      <c r="C114" s="302">
        <v>0</v>
      </c>
      <c r="D114" s="302">
        <v>0</v>
      </c>
      <c r="E114" s="302">
        <v>0</v>
      </c>
    </row>
    <row r="115" spans="1:5" ht="26.4" x14ac:dyDescent="0.3">
      <c r="A115" s="300" t="s">
        <v>631</v>
      </c>
      <c r="B115" s="301" t="s">
        <v>887</v>
      </c>
      <c r="C115" s="302">
        <v>0</v>
      </c>
      <c r="D115" s="302">
        <v>0</v>
      </c>
      <c r="E115" s="302">
        <v>0</v>
      </c>
    </row>
    <row r="116" spans="1:5" ht="39.6" x14ac:dyDescent="0.3">
      <c r="A116" s="300" t="s">
        <v>632</v>
      </c>
      <c r="B116" s="301" t="s">
        <v>888</v>
      </c>
      <c r="C116" s="302">
        <v>0</v>
      </c>
      <c r="D116" s="302">
        <v>0</v>
      </c>
      <c r="E116" s="302">
        <v>0</v>
      </c>
    </row>
    <row r="117" spans="1:5" ht="26.4" x14ac:dyDescent="0.3">
      <c r="A117" s="300" t="s">
        <v>633</v>
      </c>
      <c r="B117" s="301" t="s">
        <v>889</v>
      </c>
      <c r="C117" s="302">
        <v>0</v>
      </c>
      <c r="D117" s="302">
        <v>0</v>
      </c>
      <c r="E117" s="302">
        <v>0</v>
      </c>
    </row>
    <row r="118" spans="1:5" ht="26.4" x14ac:dyDescent="0.3">
      <c r="A118" s="300" t="s">
        <v>634</v>
      </c>
      <c r="B118" s="301" t="s">
        <v>890</v>
      </c>
      <c r="C118" s="302">
        <v>0</v>
      </c>
      <c r="D118" s="302">
        <v>0</v>
      </c>
      <c r="E118" s="302">
        <v>0</v>
      </c>
    </row>
    <row r="119" spans="1:5" ht="26.4" x14ac:dyDescent="0.3">
      <c r="A119" s="300" t="s">
        <v>635</v>
      </c>
      <c r="B119" s="301" t="s">
        <v>891</v>
      </c>
      <c r="C119" s="302">
        <v>0</v>
      </c>
      <c r="D119" s="302">
        <v>0</v>
      </c>
      <c r="E119" s="302">
        <v>0</v>
      </c>
    </row>
    <row r="120" spans="1:5" ht="26.4" x14ac:dyDescent="0.3">
      <c r="A120" s="300" t="s">
        <v>636</v>
      </c>
      <c r="B120" s="301" t="s">
        <v>892</v>
      </c>
      <c r="C120" s="302">
        <v>0</v>
      </c>
      <c r="D120" s="302">
        <v>0</v>
      </c>
      <c r="E120" s="302">
        <v>0</v>
      </c>
    </row>
    <row r="121" spans="1:5" ht="26.4" x14ac:dyDescent="0.3">
      <c r="A121" s="300" t="s">
        <v>637</v>
      </c>
      <c r="B121" s="301" t="s">
        <v>893</v>
      </c>
      <c r="C121" s="302">
        <v>0</v>
      </c>
      <c r="D121" s="302">
        <v>0</v>
      </c>
      <c r="E121" s="302">
        <v>0</v>
      </c>
    </row>
    <row r="122" spans="1:5" ht="26.4" x14ac:dyDescent="0.3">
      <c r="A122" s="300" t="s">
        <v>638</v>
      </c>
      <c r="B122" s="301" t="s">
        <v>894</v>
      </c>
      <c r="C122" s="302">
        <v>0</v>
      </c>
      <c r="D122" s="302">
        <v>0</v>
      </c>
      <c r="E122" s="302">
        <v>0</v>
      </c>
    </row>
    <row r="123" spans="1:5" ht="26.4" x14ac:dyDescent="0.3">
      <c r="A123" s="300" t="s">
        <v>639</v>
      </c>
      <c r="B123" s="301" t="s">
        <v>895</v>
      </c>
      <c r="C123" s="302">
        <v>0</v>
      </c>
      <c r="D123" s="302">
        <v>0</v>
      </c>
      <c r="E123" s="302">
        <v>0</v>
      </c>
    </row>
    <row r="124" spans="1:5" ht="26.4" x14ac:dyDescent="0.3">
      <c r="A124" s="300" t="s">
        <v>640</v>
      </c>
      <c r="B124" s="301" t="s">
        <v>896</v>
      </c>
      <c r="C124" s="302">
        <v>0</v>
      </c>
      <c r="D124" s="302">
        <v>0</v>
      </c>
      <c r="E124" s="302">
        <v>0</v>
      </c>
    </row>
    <row r="125" spans="1:5" ht="26.4" x14ac:dyDescent="0.3">
      <c r="A125" s="300" t="s">
        <v>641</v>
      </c>
      <c r="B125" s="301" t="s">
        <v>897</v>
      </c>
      <c r="C125" s="302">
        <v>0</v>
      </c>
      <c r="D125" s="302">
        <v>0</v>
      </c>
      <c r="E125" s="302">
        <v>0</v>
      </c>
    </row>
    <row r="126" spans="1:5" ht="26.4" x14ac:dyDescent="0.3">
      <c r="A126" s="300" t="s">
        <v>642</v>
      </c>
      <c r="B126" s="301" t="s">
        <v>898</v>
      </c>
      <c r="C126" s="302">
        <v>0</v>
      </c>
      <c r="D126" s="302">
        <v>0</v>
      </c>
      <c r="E126" s="302">
        <v>0</v>
      </c>
    </row>
    <row r="127" spans="1:5" ht="26.4" x14ac:dyDescent="0.3">
      <c r="A127" s="300" t="s">
        <v>643</v>
      </c>
      <c r="B127" s="301" t="s">
        <v>899</v>
      </c>
      <c r="C127" s="302">
        <v>0</v>
      </c>
      <c r="D127" s="302">
        <v>0</v>
      </c>
      <c r="E127" s="302">
        <v>0</v>
      </c>
    </row>
    <row r="128" spans="1:5" ht="26.4" x14ac:dyDescent="0.3">
      <c r="A128" s="300" t="s">
        <v>644</v>
      </c>
      <c r="B128" s="301" t="s">
        <v>900</v>
      </c>
      <c r="C128" s="302">
        <v>0</v>
      </c>
      <c r="D128" s="302">
        <v>0</v>
      </c>
      <c r="E128" s="302">
        <v>0</v>
      </c>
    </row>
    <row r="129" spans="1:5" ht="26.4" x14ac:dyDescent="0.3">
      <c r="A129" s="300" t="s">
        <v>645</v>
      </c>
      <c r="B129" s="301" t="s">
        <v>901</v>
      </c>
      <c r="C129" s="302">
        <v>0</v>
      </c>
      <c r="D129" s="302">
        <v>0</v>
      </c>
      <c r="E129" s="302">
        <v>0</v>
      </c>
    </row>
    <row r="130" spans="1:5" ht="26.4" x14ac:dyDescent="0.3">
      <c r="A130" s="300" t="s">
        <v>646</v>
      </c>
      <c r="B130" s="301" t="s">
        <v>902</v>
      </c>
      <c r="C130" s="302">
        <v>0</v>
      </c>
      <c r="D130" s="302">
        <v>0</v>
      </c>
      <c r="E130" s="302">
        <v>0</v>
      </c>
    </row>
    <row r="131" spans="1:5" ht="26.4" x14ac:dyDescent="0.3">
      <c r="A131" s="300" t="s">
        <v>647</v>
      </c>
      <c r="B131" s="301" t="s">
        <v>903</v>
      </c>
      <c r="C131" s="302">
        <v>0</v>
      </c>
      <c r="D131" s="302">
        <v>0</v>
      </c>
      <c r="E131" s="302">
        <v>0</v>
      </c>
    </row>
    <row r="132" spans="1:5" ht="39.6" x14ac:dyDescent="0.3">
      <c r="A132" s="300" t="s">
        <v>648</v>
      </c>
      <c r="B132" s="301" t="s">
        <v>904</v>
      </c>
      <c r="C132" s="302">
        <v>0</v>
      </c>
      <c r="D132" s="302">
        <v>0</v>
      </c>
      <c r="E132" s="302">
        <v>0</v>
      </c>
    </row>
    <row r="133" spans="1:5" ht="39.6" x14ac:dyDescent="0.3">
      <c r="A133" s="300" t="s">
        <v>649</v>
      </c>
      <c r="B133" s="301" t="s">
        <v>905</v>
      </c>
      <c r="C133" s="302">
        <v>0</v>
      </c>
      <c r="D133" s="302">
        <v>0</v>
      </c>
      <c r="E133" s="302">
        <v>0</v>
      </c>
    </row>
    <row r="134" spans="1:5" ht="39.6" x14ac:dyDescent="0.3">
      <c r="A134" s="300" t="s">
        <v>650</v>
      </c>
      <c r="B134" s="301" t="s">
        <v>906</v>
      </c>
      <c r="C134" s="302">
        <v>0</v>
      </c>
      <c r="D134" s="302">
        <v>0</v>
      </c>
      <c r="E134" s="302">
        <v>0</v>
      </c>
    </row>
    <row r="135" spans="1:5" ht="26.4" x14ac:dyDescent="0.3">
      <c r="A135" s="300" t="s">
        <v>651</v>
      </c>
      <c r="B135" s="301" t="s">
        <v>907</v>
      </c>
      <c r="C135" s="302">
        <v>0</v>
      </c>
      <c r="D135" s="302">
        <v>0</v>
      </c>
      <c r="E135" s="302">
        <v>0</v>
      </c>
    </row>
    <row r="136" spans="1:5" ht="39.6" x14ac:dyDescent="0.3">
      <c r="A136" s="300" t="s">
        <v>652</v>
      </c>
      <c r="B136" s="301" t="s">
        <v>908</v>
      </c>
      <c r="C136" s="302">
        <v>0</v>
      </c>
      <c r="D136" s="302">
        <v>0</v>
      </c>
      <c r="E136" s="302">
        <v>0</v>
      </c>
    </row>
    <row r="137" spans="1:5" ht="39.6" x14ac:dyDescent="0.3">
      <c r="A137" s="300" t="s">
        <v>653</v>
      </c>
      <c r="B137" s="301" t="s">
        <v>909</v>
      </c>
      <c r="C137" s="302">
        <v>0</v>
      </c>
      <c r="D137" s="302">
        <v>0</v>
      </c>
      <c r="E137" s="302">
        <v>0</v>
      </c>
    </row>
    <row r="138" spans="1:5" ht="39.6" x14ac:dyDescent="0.3">
      <c r="A138" s="300" t="s">
        <v>654</v>
      </c>
      <c r="B138" s="301" t="s">
        <v>910</v>
      </c>
      <c r="C138" s="302">
        <v>0</v>
      </c>
      <c r="D138" s="302">
        <v>0</v>
      </c>
      <c r="E138" s="302">
        <v>0</v>
      </c>
    </row>
    <row r="139" spans="1:5" ht="26.4" x14ac:dyDescent="0.3">
      <c r="A139" s="300" t="s">
        <v>655</v>
      </c>
      <c r="B139" s="301" t="s">
        <v>911</v>
      </c>
      <c r="C139" s="302">
        <v>0</v>
      </c>
      <c r="D139" s="302">
        <v>0</v>
      </c>
      <c r="E139" s="302">
        <v>0</v>
      </c>
    </row>
    <row r="140" spans="1:5" ht="26.4" x14ac:dyDescent="0.3">
      <c r="A140" s="300" t="s">
        <v>656</v>
      </c>
      <c r="B140" s="301" t="s">
        <v>912</v>
      </c>
      <c r="C140" s="302">
        <v>0</v>
      </c>
      <c r="D140" s="302">
        <v>0</v>
      </c>
      <c r="E140" s="302">
        <v>0</v>
      </c>
    </row>
    <row r="141" spans="1:5" ht="26.4" x14ac:dyDescent="0.3">
      <c r="A141" s="300" t="s">
        <v>657</v>
      </c>
      <c r="B141" s="301" t="s">
        <v>913</v>
      </c>
      <c r="C141" s="302">
        <v>0</v>
      </c>
      <c r="D141" s="302">
        <v>0</v>
      </c>
      <c r="E141" s="302">
        <v>0</v>
      </c>
    </row>
    <row r="142" spans="1:5" ht="26.4" x14ac:dyDescent="0.3">
      <c r="A142" s="300" t="s">
        <v>658</v>
      </c>
      <c r="B142" s="301" t="s">
        <v>914</v>
      </c>
      <c r="C142" s="302">
        <v>0</v>
      </c>
      <c r="D142" s="302">
        <v>0</v>
      </c>
      <c r="E142" s="302">
        <v>0</v>
      </c>
    </row>
    <row r="143" spans="1:5" ht="26.4" x14ac:dyDescent="0.3">
      <c r="A143" s="298" t="s">
        <v>659</v>
      </c>
      <c r="B143" s="299" t="s">
        <v>915</v>
      </c>
      <c r="C143" s="303">
        <v>0</v>
      </c>
      <c r="D143" s="303">
        <v>0</v>
      </c>
      <c r="E143" s="303">
        <v>0</v>
      </c>
    </row>
    <row r="144" spans="1:5" x14ac:dyDescent="0.3">
      <c r="A144" s="300" t="s">
        <v>660</v>
      </c>
      <c r="B144" s="301" t="s">
        <v>916</v>
      </c>
      <c r="C144" s="302">
        <v>1</v>
      </c>
      <c r="D144" s="302">
        <v>0</v>
      </c>
      <c r="E144" s="302">
        <v>9</v>
      </c>
    </row>
    <row r="145" spans="1:5" x14ac:dyDescent="0.3">
      <c r="A145" s="300" t="s">
        <v>661</v>
      </c>
      <c r="B145" s="301" t="s">
        <v>917</v>
      </c>
      <c r="C145" s="302">
        <v>0</v>
      </c>
      <c r="D145" s="302">
        <v>0</v>
      </c>
      <c r="E145" s="302">
        <v>0</v>
      </c>
    </row>
    <row r="146" spans="1:5" x14ac:dyDescent="0.3">
      <c r="A146" s="300" t="s">
        <v>662</v>
      </c>
      <c r="B146" s="301" t="s">
        <v>918</v>
      </c>
      <c r="C146" s="302">
        <v>0</v>
      </c>
      <c r="D146" s="302">
        <v>0</v>
      </c>
      <c r="E146" s="302">
        <v>0</v>
      </c>
    </row>
    <row r="147" spans="1:5" x14ac:dyDescent="0.3">
      <c r="A147" s="300" t="s">
        <v>663</v>
      </c>
      <c r="B147" s="301" t="s">
        <v>919</v>
      </c>
      <c r="C147" s="302">
        <v>0</v>
      </c>
      <c r="D147" s="302">
        <v>0</v>
      </c>
      <c r="E147" s="302">
        <v>0</v>
      </c>
    </row>
    <row r="148" spans="1:5" x14ac:dyDescent="0.3">
      <c r="A148" s="300" t="s">
        <v>664</v>
      </c>
      <c r="B148" s="301" t="s">
        <v>920</v>
      </c>
      <c r="C148" s="302">
        <v>1</v>
      </c>
      <c r="D148" s="302">
        <v>0</v>
      </c>
      <c r="E148" s="302">
        <v>3</v>
      </c>
    </row>
    <row r="149" spans="1:5" x14ac:dyDescent="0.3">
      <c r="A149" s="300" t="s">
        <v>665</v>
      </c>
      <c r="B149" s="301" t="s">
        <v>921</v>
      </c>
      <c r="C149" s="302">
        <v>0</v>
      </c>
      <c r="D149" s="302">
        <v>0</v>
      </c>
      <c r="E149" s="302">
        <v>0</v>
      </c>
    </row>
    <row r="150" spans="1:5" x14ac:dyDescent="0.3">
      <c r="A150" s="300" t="s">
        <v>666</v>
      </c>
      <c r="B150" s="301" t="s">
        <v>922</v>
      </c>
      <c r="C150" s="302">
        <v>0</v>
      </c>
      <c r="D150" s="302">
        <v>0</v>
      </c>
      <c r="E150" s="302">
        <v>6</v>
      </c>
    </row>
    <row r="151" spans="1:5" ht="26.4" x14ac:dyDescent="0.3">
      <c r="A151" s="300" t="s">
        <v>667</v>
      </c>
      <c r="B151" s="301" t="s">
        <v>923</v>
      </c>
      <c r="C151" s="302">
        <v>0</v>
      </c>
      <c r="D151" s="302">
        <v>0</v>
      </c>
      <c r="E151" s="302">
        <v>0</v>
      </c>
    </row>
    <row r="152" spans="1:5" x14ac:dyDescent="0.3">
      <c r="A152" s="300" t="s">
        <v>668</v>
      </c>
      <c r="B152" s="301" t="s">
        <v>924</v>
      </c>
      <c r="C152" s="302">
        <v>0</v>
      </c>
      <c r="D152" s="302">
        <v>0</v>
      </c>
      <c r="E152" s="302">
        <v>0</v>
      </c>
    </row>
    <row r="153" spans="1:5" x14ac:dyDescent="0.3">
      <c r="A153" s="300" t="s">
        <v>669</v>
      </c>
      <c r="B153" s="301" t="s">
        <v>925</v>
      </c>
      <c r="C153" s="302">
        <v>0</v>
      </c>
      <c r="D153" s="302">
        <v>0</v>
      </c>
      <c r="E153" s="302">
        <v>0</v>
      </c>
    </row>
    <row r="154" spans="1:5" ht="26.4" x14ac:dyDescent="0.3">
      <c r="A154" s="300" t="s">
        <v>670</v>
      </c>
      <c r="B154" s="301" t="s">
        <v>926</v>
      </c>
      <c r="C154" s="302">
        <v>0</v>
      </c>
      <c r="D154" s="302">
        <v>0</v>
      </c>
      <c r="E154" s="302">
        <v>0</v>
      </c>
    </row>
    <row r="155" spans="1:5" ht="26.4" x14ac:dyDescent="0.3">
      <c r="A155" s="300" t="s">
        <v>671</v>
      </c>
      <c r="B155" s="301" t="s">
        <v>927</v>
      </c>
      <c r="C155" s="302">
        <v>0</v>
      </c>
      <c r="D155" s="302">
        <v>0</v>
      </c>
      <c r="E155" s="302">
        <v>0</v>
      </c>
    </row>
    <row r="156" spans="1:5" ht="26.4" x14ac:dyDescent="0.3">
      <c r="A156" s="300" t="s">
        <v>672</v>
      </c>
      <c r="B156" s="301" t="s">
        <v>928</v>
      </c>
      <c r="C156" s="302">
        <v>0</v>
      </c>
      <c r="D156" s="302">
        <v>0</v>
      </c>
      <c r="E156" s="302">
        <v>0</v>
      </c>
    </row>
    <row r="157" spans="1:5" ht="26.4" x14ac:dyDescent="0.3">
      <c r="A157" s="300" t="s">
        <v>929</v>
      </c>
      <c r="B157" s="301" t="s">
        <v>930</v>
      </c>
      <c r="C157" s="302">
        <v>0</v>
      </c>
      <c r="D157" s="302">
        <v>0</v>
      </c>
      <c r="E157" s="302">
        <v>0</v>
      </c>
    </row>
    <row r="158" spans="1:5" ht="17.25" customHeight="1" x14ac:dyDescent="0.3">
      <c r="A158" s="300" t="s">
        <v>931</v>
      </c>
      <c r="B158" s="301" t="s">
        <v>932</v>
      </c>
      <c r="C158" s="302">
        <v>0</v>
      </c>
      <c r="D158" s="302">
        <v>0</v>
      </c>
      <c r="E158" s="302">
        <v>0</v>
      </c>
    </row>
    <row r="159" spans="1:5" x14ac:dyDescent="0.3">
      <c r="A159" s="298" t="s">
        <v>933</v>
      </c>
      <c r="B159" s="299" t="s">
        <v>934</v>
      </c>
      <c r="C159" s="303">
        <v>1</v>
      </c>
      <c r="D159" s="303">
        <v>0</v>
      </c>
      <c r="E159" s="303">
        <v>9</v>
      </c>
    </row>
    <row r="160" spans="1:5" x14ac:dyDescent="0.3">
      <c r="A160" s="298" t="s">
        <v>935</v>
      </c>
      <c r="B160" s="299" t="s">
        <v>936</v>
      </c>
      <c r="C160" s="303">
        <v>4938</v>
      </c>
      <c r="D160" s="303">
        <v>0</v>
      </c>
      <c r="E160" s="303">
        <v>1904</v>
      </c>
    </row>
    <row r="161" spans="1:5" x14ac:dyDescent="0.3">
      <c r="A161" s="300" t="s">
        <v>937</v>
      </c>
      <c r="B161" s="301" t="s">
        <v>938</v>
      </c>
      <c r="C161" s="302">
        <v>0</v>
      </c>
      <c r="D161" s="302">
        <v>0</v>
      </c>
      <c r="E161" s="302">
        <v>0</v>
      </c>
    </row>
    <row r="162" spans="1:5" ht="26.4" x14ac:dyDescent="0.3">
      <c r="A162" s="300" t="s">
        <v>939</v>
      </c>
      <c r="B162" s="301" t="s">
        <v>940</v>
      </c>
      <c r="C162" s="302">
        <v>0</v>
      </c>
      <c r="D162" s="302">
        <v>0</v>
      </c>
      <c r="E162" s="302">
        <v>0</v>
      </c>
    </row>
    <row r="163" spans="1:5" ht="26.4" x14ac:dyDescent="0.3">
      <c r="A163" s="298" t="s">
        <v>941</v>
      </c>
      <c r="B163" s="299" t="s">
        <v>942</v>
      </c>
      <c r="C163" s="303">
        <v>0</v>
      </c>
      <c r="D163" s="303">
        <v>0</v>
      </c>
      <c r="E163" s="303">
        <v>0</v>
      </c>
    </row>
    <row r="164" spans="1:5" x14ac:dyDescent="0.3">
      <c r="A164" s="300" t="s">
        <v>943</v>
      </c>
      <c r="B164" s="301" t="s">
        <v>944</v>
      </c>
      <c r="C164" s="302">
        <v>0</v>
      </c>
      <c r="D164" s="302">
        <v>0</v>
      </c>
      <c r="E164" s="302">
        <v>0</v>
      </c>
    </row>
    <row r="165" spans="1:5" x14ac:dyDescent="0.3">
      <c r="A165" s="300" t="s">
        <v>945</v>
      </c>
      <c r="B165" s="301" t="s">
        <v>946</v>
      </c>
      <c r="C165" s="302">
        <v>0</v>
      </c>
      <c r="D165" s="302">
        <v>0</v>
      </c>
      <c r="E165" s="302">
        <v>0</v>
      </c>
    </row>
    <row r="166" spans="1:5" x14ac:dyDescent="0.3">
      <c r="A166" s="300" t="s">
        <v>947</v>
      </c>
      <c r="B166" s="301" t="s">
        <v>948</v>
      </c>
      <c r="C166" s="302">
        <v>0</v>
      </c>
      <c r="D166" s="302">
        <v>0</v>
      </c>
      <c r="E166" s="302">
        <v>0</v>
      </c>
    </row>
    <row r="167" spans="1:5" x14ac:dyDescent="0.3">
      <c r="A167" s="298" t="s">
        <v>949</v>
      </c>
      <c r="B167" s="299" t="s">
        <v>950</v>
      </c>
      <c r="C167" s="303">
        <v>0</v>
      </c>
      <c r="D167" s="303">
        <v>0</v>
      </c>
      <c r="E167" s="303">
        <v>0</v>
      </c>
    </row>
    <row r="168" spans="1:5" x14ac:dyDescent="0.3">
      <c r="A168" s="298" t="s">
        <v>951</v>
      </c>
      <c r="B168" s="299" t="s">
        <v>952</v>
      </c>
      <c r="C168" s="303">
        <v>346714</v>
      </c>
      <c r="D168" s="303">
        <v>0</v>
      </c>
      <c r="E168" s="303">
        <v>368360</v>
      </c>
    </row>
    <row r="169" spans="1:5" x14ac:dyDescent="0.3">
      <c r="A169" s="300" t="s">
        <v>953</v>
      </c>
      <c r="B169" s="301" t="s">
        <v>954</v>
      </c>
      <c r="C169" s="302">
        <v>445911</v>
      </c>
      <c r="D169" s="302">
        <v>1</v>
      </c>
      <c r="E169" s="302">
        <v>445911</v>
      </c>
    </row>
    <row r="170" spans="1:5" x14ac:dyDescent="0.3">
      <c r="A170" s="300" t="s">
        <v>955</v>
      </c>
      <c r="B170" s="301" t="s">
        <v>956</v>
      </c>
      <c r="C170" s="302">
        <v>0</v>
      </c>
      <c r="D170" s="302">
        <v>0</v>
      </c>
      <c r="E170" s="302">
        <v>0</v>
      </c>
    </row>
    <row r="171" spans="1:5" x14ac:dyDescent="0.3">
      <c r="A171" s="300" t="s">
        <v>957</v>
      </c>
      <c r="B171" s="301" t="s">
        <v>958</v>
      </c>
      <c r="C171" s="302">
        <v>8640</v>
      </c>
      <c r="D171" s="302">
        <v>-1</v>
      </c>
      <c r="E171" s="302">
        <v>8640</v>
      </c>
    </row>
    <row r="172" spans="1:5" x14ac:dyDescent="0.3">
      <c r="A172" s="300" t="s">
        <v>959</v>
      </c>
      <c r="B172" s="301" t="s">
        <v>960</v>
      </c>
      <c r="C172" s="302">
        <v>-112295</v>
      </c>
      <c r="D172" s="302">
        <v>0</v>
      </c>
      <c r="E172" s="302">
        <v>-111716</v>
      </c>
    </row>
    <row r="173" spans="1:5" x14ac:dyDescent="0.3">
      <c r="A173" s="300" t="s">
        <v>961</v>
      </c>
      <c r="B173" s="301" t="s">
        <v>962</v>
      </c>
      <c r="C173" s="302">
        <v>0</v>
      </c>
      <c r="D173" s="302">
        <v>0</v>
      </c>
      <c r="E173" s="302">
        <v>0</v>
      </c>
    </row>
    <row r="174" spans="1:5" x14ac:dyDescent="0.3">
      <c r="A174" s="300" t="s">
        <v>963</v>
      </c>
      <c r="B174" s="301" t="s">
        <v>964</v>
      </c>
      <c r="C174" s="302">
        <v>579</v>
      </c>
      <c r="D174" s="302">
        <v>0</v>
      </c>
      <c r="E174" s="302">
        <v>-6644</v>
      </c>
    </row>
    <row r="175" spans="1:5" x14ac:dyDescent="0.3">
      <c r="A175" s="298" t="s">
        <v>965</v>
      </c>
      <c r="B175" s="299" t="s">
        <v>966</v>
      </c>
      <c r="C175" s="303">
        <v>342835</v>
      </c>
      <c r="D175" s="303">
        <v>0</v>
      </c>
      <c r="E175" s="303">
        <v>336191</v>
      </c>
    </row>
    <row r="176" spans="1:5" ht="26.4" x14ac:dyDescent="0.3">
      <c r="A176" s="300" t="s">
        <v>967</v>
      </c>
      <c r="B176" s="301" t="s">
        <v>968</v>
      </c>
      <c r="C176" s="302">
        <v>0</v>
      </c>
      <c r="D176" s="302">
        <v>0</v>
      </c>
      <c r="E176" s="302">
        <v>0</v>
      </c>
    </row>
    <row r="177" spans="1:5" ht="26.4" x14ac:dyDescent="0.3">
      <c r="A177" s="300" t="s">
        <v>969</v>
      </c>
      <c r="B177" s="301" t="s">
        <v>970</v>
      </c>
      <c r="C177" s="302">
        <v>0</v>
      </c>
      <c r="D177" s="302">
        <v>0</v>
      </c>
      <c r="E177" s="302">
        <v>0</v>
      </c>
    </row>
    <row r="178" spans="1:5" x14ac:dyDescent="0.3">
      <c r="A178" s="300" t="s">
        <v>971</v>
      </c>
      <c r="B178" s="301" t="s">
        <v>972</v>
      </c>
      <c r="C178" s="302">
        <v>361</v>
      </c>
      <c r="D178" s="302">
        <v>0</v>
      </c>
      <c r="E178" s="302">
        <v>14</v>
      </c>
    </row>
    <row r="179" spans="1:5" ht="26.4" x14ac:dyDescent="0.3">
      <c r="A179" s="300" t="s">
        <v>973</v>
      </c>
      <c r="B179" s="301" t="s">
        <v>974</v>
      </c>
      <c r="C179" s="302">
        <v>0</v>
      </c>
      <c r="D179" s="302">
        <v>0</v>
      </c>
      <c r="E179" s="302">
        <v>0</v>
      </c>
    </row>
    <row r="180" spans="1:5" ht="26.4" x14ac:dyDescent="0.3">
      <c r="A180" s="300" t="s">
        <v>975</v>
      </c>
      <c r="B180" s="301" t="s">
        <v>976</v>
      </c>
      <c r="C180" s="302">
        <v>0</v>
      </c>
      <c r="D180" s="302">
        <v>0</v>
      </c>
      <c r="E180" s="302">
        <v>0</v>
      </c>
    </row>
    <row r="181" spans="1:5" ht="39.6" x14ac:dyDescent="0.3">
      <c r="A181" s="300" t="s">
        <v>977</v>
      </c>
      <c r="B181" s="301" t="s">
        <v>978</v>
      </c>
      <c r="C181" s="302">
        <v>0</v>
      </c>
      <c r="D181" s="302">
        <v>0</v>
      </c>
      <c r="E181" s="302">
        <v>0</v>
      </c>
    </row>
    <row r="182" spans="1:5" ht="26.4" x14ac:dyDescent="0.3">
      <c r="A182" s="300" t="s">
        <v>979</v>
      </c>
      <c r="B182" s="301" t="s">
        <v>980</v>
      </c>
      <c r="C182" s="302">
        <v>0</v>
      </c>
      <c r="D182" s="302">
        <v>0</v>
      </c>
      <c r="E182" s="302">
        <v>0</v>
      </c>
    </row>
    <row r="183" spans="1:5" x14ac:dyDescent="0.3">
      <c r="A183" s="300" t="s">
        <v>981</v>
      </c>
      <c r="B183" s="301" t="s">
        <v>982</v>
      </c>
      <c r="C183" s="302">
        <v>0</v>
      </c>
      <c r="D183" s="302">
        <v>0</v>
      </c>
      <c r="E183" s="302">
        <v>1</v>
      </c>
    </row>
    <row r="184" spans="1:5" x14ac:dyDescent="0.3">
      <c r="A184" s="300" t="s">
        <v>983</v>
      </c>
      <c r="B184" s="301" t="s">
        <v>984</v>
      </c>
      <c r="C184" s="302">
        <v>0</v>
      </c>
      <c r="D184" s="302">
        <v>0</v>
      </c>
      <c r="E184" s="302">
        <v>0</v>
      </c>
    </row>
    <row r="185" spans="1:5" ht="26.4" x14ac:dyDescent="0.3">
      <c r="A185" s="300" t="s">
        <v>985</v>
      </c>
      <c r="B185" s="301" t="s">
        <v>986</v>
      </c>
      <c r="C185" s="302">
        <v>0</v>
      </c>
      <c r="D185" s="302">
        <v>0</v>
      </c>
      <c r="E185" s="302">
        <v>0</v>
      </c>
    </row>
    <row r="186" spans="1:5" ht="39.6" x14ac:dyDescent="0.3">
      <c r="A186" s="300" t="s">
        <v>987</v>
      </c>
      <c r="B186" s="301" t="s">
        <v>988</v>
      </c>
      <c r="C186" s="302">
        <v>0</v>
      </c>
      <c r="D186" s="302">
        <v>0</v>
      </c>
      <c r="E186" s="302">
        <v>0</v>
      </c>
    </row>
    <row r="187" spans="1:5" ht="26.4" x14ac:dyDescent="0.3">
      <c r="A187" s="300" t="s">
        <v>989</v>
      </c>
      <c r="B187" s="301" t="s">
        <v>990</v>
      </c>
      <c r="C187" s="302">
        <v>0</v>
      </c>
      <c r="D187" s="302">
        <v>0</v>
      </c>
      <c r="E187" s="302">
        <v>0</v>
      </c>
    </row>
    <row r="188" spans="1:5" ht="26.4" x14ac:dyDescent="0.3">
      <c r="A188" s="300" t="s">
        <v>991</v>
      </c>
      <c r="B188" s="301" t="s">
        <v>992</v>
      </c>
      <c r="C188" s="302">
        <v>0</v>
      </c>
      <c r="D188" s="302">
        <v>0</v>
      </c>
      <c r="E188" s="302">
        <v>0</v>
      </c>
    </row>
    <row r="189" spans="1:5" ht="26.4" x14ac:dyDescent="0.3">
      <c r="A189" s="300" t="s">
        <v>993</v>
      </c>
      <c r="B189" s="301" t="s">
        <v>994</v>
      </c>
      <c r="C189" s="302">
        <v>0</v>
      </c>
      <c r="D189" s="302">
        <v>0</v>
      </c>
      <c r="E189" s="302">
        <v>0</v>
      </c>
    </row>
    <row r="190" spans="1:5" ht="26.4" x14ac:dyDescent="0.3">
      <c r="A190" s="300" t="s">
        <v>995</v>
      </c>
      <c r="B190" s="301" t="s">
        <v>996</v>
      </c>
      <c r="C190" s="302">
        <v>0</v>
      </c>
      <c r="D190" s="302">
        <v>0</v>
      </c>
      <c r="E190" s="302">
        <v>0</v>
      </c>
    </row>
    <row r="191" spans="1:5" ht="26.4" x14ac:dyDescent="0.3">
      <c r="A191" s="300" t="s">
        <v>997</v>
      </c>
      <c r="B191" s="301" t="s">
        <v>998</v>
      </c>
      <c r="C191" s="302">
        <v>0</v>
      </c>
      <c r="D191" s="302">
        <v>0</v>
      </c>
      <c r="E191" s="302">
        <v>0</v>
      </c>
    </row>
    <row r="192" spans="1:5" ht="26.4" x14ac:dyDescent="0.3">
      <c r="A192" s="300" t="s">
        <v>999</v>
      </c>
      <c r="B192" s="301" t="s">
        <v>1000</v>
      </c>
      <c r="C192" s="302">
        <v>0</v>
      </c>
      <c r="D192" s="302">
        <v>0</v>
      </c>
      <c r="E192" s="302">
        <v>0</v>
      </c>
    </row>
    <row r="193" spans="1:5" ht="26.4" x14ac:dyDescent="0.3">
      <c r="A193" s="300" t="s">
        <v>1001</v>
      </c>
      <c r="B193" s="301" t="s">
        <v>1002</v>
      </c>
      <c r="C193" s="302">
        <v>0</v>
      </c>
      <c r="D193" s="302">
        <v>0</v>
      </c>
      <c r="E193" s="302">
        <v>0</v>
      </c>
    </row>
    <row r="194" spans="1:5" ht="26.4" x14ac:dyDescent="0.3">
      <c r="A194" s="300" t="s">
        <v>1003</v>
      </c>
      <c r="B194" s="301" t="s">
        <v>1004</v>
      </c>
      <c r="C194" s="302">
        <v>0</v>
      </c>
      <c r="D194" s="302">
        <v>0</v>
      </c>
      <c r="E194" s="302">
        <v>0</v>
      </c>
    </row>
    <row r="195" spans="1:5" ht="26.4" x14ac:dyDescent="0.3">
      <c r="A195" s="300" t="s">
        <v>1005</v>
      </c>
      <c r="B195" s="301" t="s">
        <v>1006</v>
      </c>
      <c r="C195" s="302">
        <v>0</v>
      </c>
      <c r="D195" s="302">
        <v>0</v>
      </c>
      <c r="E195" s="302">
        <v>0</v>
      </c>
    </row>
    <row r="196" spans="1:5" ht="26.4" x14ac:dyDescent="0.3">
      <c r="A196" s="300" t="s">
        <v>1007</v>
      </c>
      <c r="B196" s="301" t="s">
        <v>1008</v>
      </c>
      <c r="C196" s="302">
        <v>0</v>
      </c>
      <c r="D196" s="302">
        <v>0</v>
      </c>
      <c r="E196" s="302">
        <v>0</v>
      </c>
    </row>
    <row r="197" spans="1:5" ht="26.4" x14ac:dyDescent="0.3">
      <c r="A197" s="300" t="s">
        <v>1009</v>
      </c>
      <c r="B197" s="301" t="s">
        <v>1010</v>
      </c>
      <c r="C197" s="302">
        <v>0</v>
      </c>
      <c r="D197" s="302">
        <v>0</v>
      </c>
      <c r="E197" s="302">
        <v>0</v>
      </c>
    </row>
    <row r="198" spans="1:5" ht="39.6" x14ac:dyDescent="0.3">
      <c r="A198" s="300" t="s">
        <v>1011</v>
      </c>
      <c r="B198" s="301" t="s">
        <v>1012</v>
      </c>
      <c r="C198" s="302">
        <v>0</v>
      </c>
      <c r="D198" s="302">
        <v>0</v>
      </c>
      <c r="E198" s="302">
        <v>0</v>
      </c>
    </row>
    <row r="199" spans="1:5" ht="26.4" x14ac:dyDescent="0.3">
      <c r="A199" s="300" t="s">
        <v>1013</v>
      </c>
      <c r="B199" s="301" t="s">
        <v>1014</v>
      </c>
      <c r="C199" s="302">
        <v>0</v>
      </c>
      <c r="D199" s="302">
        <v>0</v>
      </c>
      <c r="E199" s="302">
        <v>0</v>
      </c>
    </row>
    <row r="200" spans="1:5" ht="26.4" x14ac:dyDescent="0.3">
      <c r="A200" s="300" t="s">
        <v>1015</v>
      </c>
      <c r="B200" s="301" t="s">
        <v>1016</v>
      </c>
      <c r="C200" s="302">
        <v>0</v>
      </c>
      <c r="D200" s="302">
        <v>0</v>
      </c>
      <c r="E200" s="302">
        <v>0</v>
      </c>
    </row>
    <row r="201" spans="1:5" ht="26.4" x14ac:dyDescent="0.3">
      <c r="A201" s="298" t="s">
        <v>1017</v>
      </c>
      <c r="B201" s="299" t="s">
        <v>1018</v>
      </c>
      <c r="C201" s="303">
        <v>361</v>
      </c>
      <c r="D201" s="303">
        <v>0</v>
      </c>
      <c r="E201" s="303">
        <v>15</v>
      </c>
    </row>
    <row r="202" spans="1:5" ht="26.4" x14ac:dyDescent="0.3">
      <c r="A202" s="300" t="s">
        <v>1019</v>
      </c>
      <c r="B202" s="301" t="s">
        <v>1020</v>
      </c>
      <c r="C202" s="302">
        <v>0</v>
      </c>
      <c r="D202" s="302">
        <v>0</v>
      </c>
      <c r="E202" s="302">
        <v>0</v>
      </c>
    </row>
    <row r="203" spans="1:5" ht="26.4" x14ac:dyDescent="0.3">
      <c r="A203" s="300" t="s">
        <v>1021</v>
      </c>
      <c r="B203" s="301" t="s">
        <v>1022</v>
      </c>
      <c r="C203" s="302">
        <v>0</v>
      </c>
      <c r="D203" s="302">
        <v>0</v>
      </c>
      <c r="E203" s="302">
        <v>0</v>
      </c>
    </row>
    <row r="204" spans="1:5" ht="26.4" x14ac:dyDescent="0.3">
      <c r="A204" s="300" t="s">
        <v>1023</v>
      </c>
      <c r="B204" s="301" t="s">
        <v>1024</v>
      </c>
      <c r="C204" s="302">
        <v>0</v>
      </c>
      <c r="D204" s="302">
        <v>0</v>
      </c>
      <c r="E204" s="302">
        <v>781</v>
      </c>
    </row>
    <row r="205" spans="1:5" ht="26.4" x14ac:dyDescent="0.3">
      <c r="A205" s="300" t="s">
        <v>1025</v>
      </c>
      <c r="B205" s="301" t="s">
        <v>1026</v>
      </c>
      <c r="C205" s="302">
        <v>0</v>
      </c>
      <c r="D205" s="302">
        <v>0</v>
      </c>
      <c r="E205" s="302">
        <v>0</v>
      </c>
    </row>
    <row r="206" spans="1:5" ht="26.4" x14ac:dyDescent="0.3">
      <c r="A206" s="300" t="s">
        <v>1027</v>
      </c>
      <c r="B206" s="301" t="s">
        <v>1028</v>
      </c>
      <c r="C206" s="302">
        <v>0</v>
      </c>
      <c r="D206" s="302">
        <v>0</v>
      </c>
      <c r="E206" s="302">
        <v>0</v>
      </c>
    </row>
    <row r="207" spans="1:5" ht="39.6" x14ac:dyDescent="0.3">
      <c r="A207" s="300" t="s">
        <v>1029</v>
      </c>
      <c r="B207" s="301" t="s">
        <v>1030</v>
      </c>
      <c r="C207" s="302">
        <v>0</v>
      </c>
      <c r="D207" s="302">
        <v>0</v>
      </c>
      <c r="E207" s="302">
        <v>0</v>
      </c>
    </row>
    <row r="208" spans="1:5" ht="26.4" x14ac:dyDescent="0.3">
      <c r="A208" s="300" t="s">
        <v>1031</v>
      </c>
      <c r="B208" s="301" t="s">
        <v>1032</v>
      </c>
      <c r="C208" s="302">
        <v>0</v>
      </c>
      <c r="D208" s="302">
        <v>0</v>
      </c>
      <c r="E208" s="302">
        <v>0</v>
      </c>
    </row>
    <row r="209" spans="1:5" ht="26.4" x14ac:dyDescent="0.3">
      <c r="A209" s="300" t="s">
        <v>1033</v>
      </c>
      <c r="B209" s="301" t="s">
        <v>1034</v>
      </c>
      <c r="C209" s="302">
        <v>0</v>
      </c>
      <c r="D209" s="302">
        <v>0</v>
      </c>
      <c r="E209" s="302">
        <v>11</v>
      </c>
    </row>
    <row r="210" spans="1:5" ht="26.4" x14ac:dyDescent="0.3">
      <c r="A210" s="300" t="s">
        <v>1035</v>
      </c>
      <c r="B210" s="301" t="s">
        <v>1036</v>
      </c>
      <c r="C210" s="302">
        <v>0</v>
      </c>
      <c r="D210" s="302">
        <v>0</v>
      </c>
      <c r="E210" s="302">
        <v>0</v>
      </c>
    </row>
    <row r="211" spans="1:5" ht="26.4" x14ac:dyDescent="0.3">
      <c r="A211" s="300" t="s">
        <v>1037</v>
      </c>
      <c r="B211" s="301" t="s">
        <v>1038</v>
      </c>
      <c r="C211" s="302">
        <v>0</v>
      </c>
      <c r="D211" s="302">
        <v>0</v>
      </c>
      <c r="E211" s="302">
        <v>0</v>
      </c>
    </row>
    <row r="212" spans="1:5" ht="27" customHeight="1" x14ac:dyDescent="0.3">
      <c r="A212" s="300" t="s">
        <v>1039</v>
      </c>
      <c r="B212" s="301" t="s">
        <v>1040</v>
      </c>
      <c r="C212" s="302">
        <v>0</v>
      </c>
      <c r="D212" s="302">
        <v>0</v>
      </c>
      <c r="E212" s="302">
        <v>0</v>
      </c>
    </row>
    <row r="213" spans="1:5" ht="26.4" x14ac:dyDescent="0.3">
      <c r="A213" s="300" t="s">
        <v>1041</v>
      </c>
      <c r="B213" s="301" t="s">
        <v>1042</v>
      </c>
      <c r="C213" s="302">
        <v>0</v>
      </c>
      <c r="D213" s="302">
        <v>0</v>
      </c>
      <c r="E213" s="302">
        <v>0</v>
      </c>
    </row>
    <row r="214" spans="1:5" ht="26.4" x14ac:dyDescent="0.3">
      <c r="A214" s="300" t="s">
        <v>1043</v>
      </c>
      <c r="B214" s="301" t="s">
        <v>1044</v>
      </c>
      <c r="C214" s="302">
        <v>571</v>
      </c>
      <c r="D214" s="302">
        <v>0</v>
      </c>
      <c r="E214" s="302">
        <v>624</v>
      </c>
    </row>
    <row r="215" spans="1:5" ht="39.6" x14ac:dyDescent="0.3">
      <c r="A215" s="300" t="s">
        <v>1045</v>
      </c>
      <c r="B215" s="301" t="s">
        <v>1046</v>
      </c>
      <c r="C215" s="302">
        <v>0</v>
      </c>
      <c r="D215" s="302">
        <v>0</v>
      </c>
      <c r="E215" s="302">
        <v>0</v>
      </c>
    </row>
    <row r="216" spans="1:5" ht="26.4" x14ac:dyDescent="0.3">
      <c r="A216" s="300" t="s">
        <v>1047</v>
      </c>
      <c r="B216" s="301" t="s">
        <v>1048</v>
      </c>
      <c r="C216" s="302">
        <v>0</v>
      </c>
      <c r="D216" s="302">
        <v>0</v>
      </c>
      <c r="E216" s="302">
        <v>0</v>
      </c>
    </row>
    <row r="217" spans="1:5" ht="26.4" x14ac:dyDescent="0.3">
      <c r="A217" s="300" t="s">
        <v>1049</v>
      </c>
      <c r="B217" s="301" t="s">
        <v>1050</v>
      </c>
      <c r="C217" s="302">
        <v>0</v>
      </c>
      <c r="D217" s="302">
        <v>0</v>
      </c>
      <c r="E217" s="302">
        <v>0</v>
      </c>
    </row>
    <row r="218" spans="1:5" ht="26.4" x14ac:dyDescent="0.3">
      <c r="A218" s="300" t="s">
        <v>1051</v>
      </c>
      <c r="B218" s="301" t="s">
        <v>1052</v>
      </c>
      <c r="C218" s="302">
        <v>0</v>
      </c>
      <c r="D218" s="302">
        <v>0</v>
      </c>
      <c r="E218" s="302">
        <v>0</v>
      </c>
    </row>
    <row r="219" spans="1:5" ht="26.4" x14ac:dyDescent="0.3">
      <c r="A219" s="300" t="s">
        <v>1053</v>
      </c>
      <c r="B219" s="301" t="s">
        <v>1054</v>
      </c>
      <c r="C219" s="302">
        <v>0</v>
      </c>
      <c r="D219" s="302">
        <v>0</v>
      </c>
      <c r="E219" s="302">
        <v>0</v>
      </c>
    </row>
    <row r="220" spans="1:5" ht="26.4" x14ac:dyDescent="0.3">
      <c r="A220" s="300" t="s">
        <v>1055</v>
      </c>
      <c r="B220" s="301" t="s">
        <v>1056</v>
      </c>
      <c r="C220" s="302">
        <v>0</v>
      </c>
      <c r="D220" s="302">
        <v>0</v>
      </c>
      <c r="E220" s="302">
        <v>0</v>
      </c>
    </row>
    <row r="221" spans="1:5" ht="27" customHeight="1" x14ac:dyDescent="0.3">
      <c r="A221" s="300" t="s">
        <v>1057</v>
      </c>
      <c r="B221" s="301" t="s">
        <v>1058</v>
      </c>
      <c r="C221" s="302">
        <v>0</v>
      </c>
      <c r="D221" s="302">
        <v>0</v>
      </c>
      <c r="E221" s="302">
        <v>0</v>
      </c>
    </row>
    <row r="222" spans="1:5" ht="26.4" x14ac:dyDescent="0.3">
      <c r="A222" s="300" t="s">
        <v>1059</v>
      </c>
      <c r="B222" s="301" t="s">
        <v>1060</v>
      </c>
      <c r="C222" s="302">
        <v>0</v>
      </c>
      <c r="D222" s="302">
        <v>0</v>
      </c>
      <c r="E222" s="302">
        <v>0</v>
      </c>
    </row>
    <row r="223" spans="1:5" ht="26.4" x14ac:dyDescent="0.3">
      <c r="A223" s="300" t="s">
        <v>1061</v>
      </c>
      <c r="B223" s="301" t="s">
        <v>1062</v>
      </c>
      <c r="C223" s="302">
        <v>0</v>
      </c>
      <c r="D223" s="302">
        <v>0</v>
      </c>
      <c r="E223" s="302">
        <v>0</v>
      </c>
    </row>
    <row r="224" spans="1:5" ht="26.4" x14ac:dyDescent="0.3">
      <c r="A224" s="298" t="s">
        <v>1063</v>
      </c>
      <c r="B224" s="299" t="s">
        <v>1064</v>
      </c>
      <c r="C224" s="303">
        <v>571</v>
      </c>
      <c r="D224" s="303">
        <v>0</v>
      </c>
      <c r="E224" s="303">
        <v>1416</v>
      </c>
    </row>
    <row r="225" spans="1:5" x14ac:dyDescent="0.3">
      <c r="A225" s="300" t="s">
        <v>1065</v>
      </c>
      <c r="B225" s="301" t="s">
        <v>1066</v>
      </c>
      <c r="C225" s="302">
        <v>1316</v>
      </c>
      <c r="D225" s="302">
        <v>0</v>
      </c>
      <c r="E225" s="302">
        <v>1529</v>
      </c>
    </row>
    <row r="226" spans="1:5" x14ac:dyDescent="0.3">
      <c r="A226" s="300" t="s">
        <v>1067</v>
      </c>
      <c r="B226" s="301" t="s">
        <v>1068</v>
      </c>
      <c r="C226" s="302">
        <v>0</v>
      </c>
      <c r="D226" s="302">
        <v>0</v>
      </c>
      <c r="E226" s="302">
        <v>0</v>
      </c>
    </row>
    <row r="227" spans="1:5" x14ac:dyDescent="0.3">
      <c r="A227" s="300" t="s">
        <v>1069</v>
      </c>
      <c r="B227" s="301" t="s">
        <v>1070</v>
      </c>
      <c r="C227" s="302">
        <v>0</v>
      </c>
      <c r="D227" s="302">
        <v>0</v>
      </c>
      <c r="E227" s="302">
        <v>0</v>
      </c>
    </row>
    <row r="228" spans="1:5" ht="26.4" x14ac:dyDescent="0.3">
      <c r="A228" s="300" t="s">
        <v>1071</v>
      </c>
      <c r="B228" s="301" t="s">
        <v>1072</v>
      </c>
      <c r="C228" s="302">
        <v>1316</v>
      </c>
      <c r="D228" s="302">
        <v>0</v>
      </c>
      <c r="E228" s="302">
        <v>1529</v>
      </c>
    </row>
    <row r="229" spans="1:5" ht="26.4" x14ac:dyDescent="0.3">
      <c r="A229" s="300" t="s">
        <v>1073</v>
      </c>
      <c r="B229" s="301" t="s">
        <v>1074</v>
      </c>
      <c r="C229" s="302">
        <v>0</v>
      </c>
      <c r="D229" s="302">
        <v>0</v>
      </c>
      <c r="E229" s="302">
        <v>0</v>
      </c>
    </row>
    <row r="230" spans="1:5" x14ac:dyDescent="0.3">
      <c r="A230" s="300" t="s">
        <v>1075</v>
      </c>
      <c r="B230" s="301" t="s">
        <v>1076</v>
      </c>
      <c r="C230" s="302">
        <v>0</v>
      </c>
      <c r="D230" s="302">
        <v>0</v>
      </c>
      <c r="E230" s="302">
        <v>31</v>
      </c>
    </row>
    <row r="231" spans="1:5" x14ac:dyDescent="0.3">
      <c r="A231" s="300" t="s">
        <v>1077</v>
      </c>
      <c r="B231" s="301" t="s">
        <v>1078</v>
      </c>
      <c r="C231" s="302">
        <v>0</v>
      </c>
      <c r="D231" s="302">
        <v>0</v>
      </c>
      <c r="E231" s="302">
        <v>0</v>
      </c>
    </row>
    <row r="232" spans="1:5" ht="26.4" x14ac:dyDescent="0.3">
      <c r="A232" s="300" t="s">
        <v>1079</v>
      </c>
      <c r="B232" s="301" t="s">
        <v>1080</v>
      </c>
      <c r="C232" s="302">
        <v>0</v>
      </c>
      <c r="D232" s="302">
        <v>0</v>
      </c>
      <c r="E232" s="302">
        <v>0</v>
      </c>
    </row>
    <row r="233" spans="1:5" ht="26.4" x14ac:dyDescent="0.3">
      <c r="A233" s="300" t="s">
        <v>1081</v>
      </c>
      <c r="B233" s="301" t="s">
        <v>1082</v>
      </c>
      <c r="C233" s="302">
        <v>0</v>
      </c>
      <c r="D233" s="302">
        <v>0</v>
      </c>
      <c r="E233" s="302">
        <v>0</v>
      </c>
    </row>
    <row r="234" spans="1:5" ht="26.4" x14ac:dyDescent="0.3">
      <c r="A234" s="300" t="s">
        <v>1083</v>
      </c>
      <c r="B234" s="301" t="s">
        <v>1084</v>
      </c>
      <c r="C234" s="302">
        <v>0</v>
      </c>
      <c r="D234" s="302">
        <v>0</v>
      </c>
      <c r="E234" s="302">
        <v>0</v>
      </c>
    </row>
    <row r="235" spans="1:5" ht="26.4" x14ac:dyDescent="0.3">
      <c r="A235" s="300" t="s">
        <v>1085</v>
      </c>
      <c r="B235" s="301" t="s">
        <v>1086</v>
      </c>
      <c r="C235" s="302">
        <v>0</v>
      </c>
      <c r="D235" s="302">
        <v>0</v>
      </c>
      <c r="E235" s="302">
        <v>0</v>
      </c>
    </row>
    <row r="236" spans="1:5" x14ac:dyDescent="0.3">
      <c r="A236" s="300" t="s">
        <v>1087</v>
      </c>
      <c r="B236" s="301" t="s">
        <v>1088</v>
      </c>
      <c r="C236" s="302">
        <v>0</v>
      </c>
      <c r="D236" s="302">
        <v>0</v>
      </c>
      <c r="E236" s="302">
        <v>0</v>
      </c>
    </row>
    <row r="237" spans="1:5" ht="26.4" x14ac:dyDescent="0.3">
      <c r="A237" s="300" t="s">
        <v>1089</v>
      </c>
      <c r="B237" s="301" t="s">
        <v>1090</v>
      </c>
      <c r="C237" s="302">
        <v>0</v>
      </c>
      <c r="D237" s="302">
        <v>0</v>
      </c>
      <c r="E237" s="302">
        <v>0</v>
      </c>
    </row>
    <row r="238" spans="1:5" ht="26.4" x14ac:dyDescent="0.3">
      <c r="A238" s="298" t="s">
        <v>1091</v>
      </c>
      <c r="B238" s="299" t="s">
        <v>1092</v>
      </c>
      <c r="C238" s="303">
        <v>1316</v>
      </c>
      <c r="D238" s="303">
        <v>0</v>
      </c>
      <c r="E238" s="303">
        <v>1560</v>
      </c>
    </row>
    <row r="239" spans="1:5" x14ac:dyDescent="0.3">
      <c r="A239" s="298" t="s">
        <v>1093</v>
      </c>
      <c r="B239" s="299" t="s">
        <v>1094</v>
      </c>
      <c r="C239" s="303">
        <v>2248</v>
      </c>
      <c r="D239" s="303">
        <v>0</v>
      </c>
      <c r="E239" s="303">
        <v>2991</v>
      </c>
    </row>
    <row r="240" spans="1:5" ht="26.4" x14ac:dyDescent="0.3">
      <c r="A240" s="298" t="s">
        <v>1095</v>
      </c>
      <c r="B240" s="299" t="s">
        <v>1096</v>
      </c>
      <c r="C240" s="303">
        <v>0</v>
      </c>
      <c r="D240" s="303">
        <v>0</v>
      </c>
      <c r="E240" s="303">
        <v>0</v>
      </c>
    </row>
    <row r="241" spans="1:5" x14ac:dyDescent="0.3">
      <c r="A241" s="300" t="s">
        <v>1097</v>
      </c>
      <c r="B241" s="301" t="s">
        <v>1098</v>
      </c>
      <c r="C241" s="302">
        <v>750</v>
      </c>
      <c r="D241" s="302">
        <v>0</v>
      </c>
      <c r="E241" s="302">
        <v>0</v>
      </c>
    </row>
    <row r="242" spans="1:5" x14ac:dyDescent="0.3">
      <c r="A242" s="300" t="s">
        <v>1099</v>
      </c>
      <c r="B242" s="301" t="s">
        <v>1100</v>
      </c>
      <c r="C242" s="302">
        <v>881</v>
      </c>
      <c r="D242" s="302">
        <v>0</v>
      </c>
      <c r="E242" s="302">
        <v>548</v>
      </c>
    </row>
    <row r="243" spans="1:5" x14ac:dyDescent="0.3">
      <c r="A243" s="300" t="s">
        <v>1101</v>
      </c>
      <c r="B243" s="301" t="s">
        <v>1102</v>
      </c>
      <c r="C243" s="302">
        <v>0</v>
      </c>
      <c r="D243" s="302">
        <v>0</v>
      </c>
      <c r="E243" s="302">
        <v>28630</v>
      </c>
    </row>
    <row r="244" spans="1:5" x14ac:dyDescent="0.3">
      <c r="A244" s="298" t="s">
        <v>1103</v>
      </c>
      <c r="B244" s="299" t="s">
        <v>1104</v>
      </c>
      <c r="C244" s="303">
        <v>1631</v>
      </c>
      <c r="D244" s="303">
        <v>0</v>
      </c>
      <c r="E244" s="303">
        <v>29178</v>
      </c>
    </row>
    <row r="245" spans="1:5" x14ac:dyDescent="0.3">
      <c r="A245" s="298" t="s">
        <v>1105</v>
      </c>
      <c r="B245" s="299" t="s">
        <v>1106</v>
      </c>
      <c r="C245" s="303">
        <v>346714</v>
      </c>
      <c r="D245" s="303">
        <v>0</v>
      </c>
      <c r="E245" s="303">
        <v>368360</v>
      </c>
    </row>
  </sheetData>
  <mergeCells count="1">
    <mergeCell ref="A1:E1"/>
  </mergeCells>
  <pageMargins left="0.11811023622047245" right="0.11811023622047245" top="0.94488188976377963" bottom="0.51181102362204722" header="0.31496062992125984" footer="0.31496062992125984"/>
  <pageSetup paperSize="9" orientation="portrait" r:id="rId1"/>
  <headerFooter>
    <oddHeader>&amp;L&amp;10Vászoly Község Önkormányzata&amp;C&amp;"-,Félkövér"AZ ÖNKORMÁNYZAT MÉRLEGE 2015. ÉV
A 3/2016. (V.30.) RENDELETHEZ
&amp;R&amp;10 1. sz. melléklet
&amp;P. oldal
ezer forint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view="pageLayout" zoomScaleNormal="100" workbookViewId="0">
      <selection activeCell="I18" sqref="I18"/>
    </sheetView>
  </sheetViews>
  <sheetFormatPr defaultColWidth="9.109375" defaultRowHeight="13.2" x14ac:dyDescent="0.25"/>
  <cols>
    <col min="1" max="1" width="40" style="142" customWidth="1"/>
    <col min="2" max="2" width="12.109375" style="66" customWidth="1"/>
    <col min="3" max="3" width="13" style="66" customWidth="1"/>
    <col min="4" max="4" width="9.6640625" style="66" customWidth="1"/>
    <col min="5" max="5" width="11.109375" style="710" customWidth="1"/>
    <col min="6" max="6" width="41.5546875" style="142" customWidth="1"/>
    <col min="7" max="7" width="13.109375" style="66" customWidth="1"/>
    <col min="8" max="8" width="13.88671875" style="66" customWidth="1"/>
    <col min="9" max="9" width="9.109375" style="66"/>
    <col min="10" max="10" width="9.6640625" style="710" customWidth="1"/>
    <col min="11" max="16384" width="9.109375" style="66"/>
  </cols>
  <sheetData>
    <row r="1" spans="1:10" x14ac:dyDescent="0.25">
      <c r="A1" s="726" t="s">
        <v>755</v>
      </c>
      <c r="B1" s="726"/>
      <c r="C1" s="726"/>
      <c r="D1" s="726"/>
      <c r="E1" s="726"/>
      <c r="F1" s="726"/>
      <c r="G1" s="726"/>
      <c r="H1" s="726"/>
    </row>
    <row r="3" spans="1:10" s="142" customFormat="1" ht="52.8" x14ac:dyDescent="0.25">
      <c r="A3" s="387" t="s">
        <v>307</v>
      </c>
      <c r="B3" s="388" t="s">
        <v>714</v>
      </c>
      <c r="C3" s="389" t="s">
        <v>718</v>
      </c>
      <c r="D3" s="410" t="s">
        <v>492</v>
      </c>
      <c r="E3" s="703" t="s">
        <v>125</v>
      </c>
      <c r="F3" s="387" t="s">
        <v>308</v>
      </c>
      <c r="G3" s="388" t="s">
        <v>714</v>
      </c>
      <c r="H3" s="389" t="s">
        <v>718</v>
      </c>
      <c r="I3" s="410" t="s">
        <v>492</v>
      </c>
      <c r="J3" s="703" t="s">
        <v>125</v>
      </c>
    </row>
    <row r="4" spans="1:10" s="142" customFormat="1" x14ac:dyDescent="0.25">
      <c r="A4" s="387" t="s">
        <v>388</v>
      </c>
      <c r="B4" s="390"/>
      <c r="C4" s="409"/>
      <c r="D4" s="390"/>
      <c r="E4" s="704"/>
      <c r="F4" s="387" t="s">
        <v>389</v>
      </c>
      <c r="G4" s="390"/>
      <c r="H4" s="391"/>
      <c r="I4" s="392"/>
      <c r="J4" s="711"/>
    </row>
    <row r="5" spans="1:10" ht="26.4" x14ac:dyDescent="0.25">
      <c r="A5" s="393" t="s">
        <v>390</v>
      </c>
      <c r="B5" s="394">
        <f>'9. tábla'!C7</f>
        <v>15524</v>
      </c>
      <c r="C5" s="394">
        <f>'9. tábla'!D7</f>
        <v>19460</v>
      </c>
      <c r="D5" s="394">
        <f>'9. tábla'!E7</f>
        <v>19460</v>
      </c>
      <c r="E5" s="705">
        <f>D5/C5</f>
        <v>1</v>
      </c>
      <c r="F5" s="395" t="s">
        <v>726</v>
      </c>
      <c r="G5" s="394">
        <f>'9. tábla'!I7</f>
        <v>3903</v>
      </c>
      <c r="H5" s="394">
        <f>'9. tábla'!J7</f>
        <v>7179</v>
      </c>
      <c r="I5" s="394">
        <f>'9. tábla'!K7</f>
        <v>7038</v>
      </c>
      <c r="J5" s="705">
        <f>I5/H5</f>
        <v>0.98035938152946089</v>
      </c>
    </row>
    <row r="6" spans="1:10" x14ac:dyDescent="0.25">
      <c r="A6" s="395" t="s">
        <v>309</v>
      </c>
      <c r="B6" s="394">
        <f>'9. tábla'!C8</f>
        <v>11200</v>
      </c>
      <c r="C6" s="394">
        <f>'9. tábla'!D8</f>
        <v>11823</v>
      </c>
      <c r="D6" s="394">
        <f>'9. tábla'!E8</f>
        <v>11821</v>
      </c>
      <c r="E6" s="705">
        <f t="shared" ref="E6:E29" si="0">D6/C6</f>
        <v>0.99983083819673513</v>
      </c>
      <c r="F6" s="395" t="s">
        <v>391</v>
      </c>
      <c r="G6" s="397">
        <f>'9. tábla'!I8</f>
        <v>882</v>
      </c>
      <c r="H6" s="397">
        <f>'9. tábla'!J8</f>
        <v>1603</v>
      </c>
      <c r="I6" s="397">
        <f>'9. tábla'!K8</f>
        <v>1362</v>
      </c>
      <c r="J6" s="705">
        <f t="shared" ref="J6:J29" si="1">I6/H6</f>
        <v>0.84965689332501559</v>
      </c>
    </row>
    <row r="7" spans="1:10" x14ac:dyDescent="0.25">
      <c r="A7" s="395" t="s">
        <v>310</v>
      </c>
      <c r="B7" s="394">
        <f>'9. tábla'!C12</f>
        <v>2908</v>
      </c>
      <c r="C7" s="394">
        <f>'9. tábla'!D12</f>
        <v>2818</v>
      </c>
      <c r="D7" s="394">
        <f>'9. tábla'!E12</f>
        <v>2818</v>
      </c>
      <c r="E7" s="705">
        <f t="shared" si="0"/>
        <v>1</v>
      </c>
      <c r="F7" s="395" t="s">
        <v>311</v>
      </c>
      <c r="G7" s="394">
        <f>'9. tábla'!I9</f>
        <v>8992</v>
      </c>
      <c r="H7" s="394">
        <f>'9. tábla'!J9</f>
        <v>9175</v>
      </c>
      <c r="I7" s="394">
        <f>'9. tábla'!K9</f>
        <v>8436</v>
      </c>
      <c r="J7" s="705">
        <f t="shared" si="1"/>
        <v>0.91945504087193464</v>
      </c>
    </row>
    <row r="8" spans="1:10" ht="26.4" x14ac:dyDescent="0.25">
      <c r="A8" s="393" t="s">
        <v>756</v>
      </c>
      <c r="B8" s="398">
        <f>'9. tábla'!C13</f>
        <v>0</v>
      </c>
      <c r="C8" s="398">
        <f>'9. tábla'!D13</f>
        <v>0</v>
      </c>
      <c r="D8" s="398">
        <f>'9. tábla'!E13</f>
        <v>0</v>
      </c>
      <c r="E8" s="705"/>
      <c r="F8" s="395" t="s">
        <v>312</v>
      </c>
      <c r="G8" s="394">
        <f>'9. tábla'!I10</f>
        <v>500</v>
      </c>
      <c r="H8" s="394">
        <f>'9. tábla'!J10</f>
        <v>770</v>
      </c>
      <c r="I8" s="394">
        <f>'9. tábla'!K10</f>
        <v>560</v>
      </c>
      <c r="J8" s="705">
        <f t="shared" si="1"/>
        <v>0.72727272727272729</v>
      </c>
    </row>
    <row r="9" spans="1:10" x14ac:dyDescent="0.25">
      <c r="A9" s="395" t="s">
        <v>734</v>
      </c>
      <c r="B9" s="394">
        <f>'9. tábla'!C22</f>
        <v>11139</v>
      </c>
      <c r="C9" s="394">
        <f>'9. tábla'!D22</f>
        <v>10618</v>
      </c>
      <c r="D9" s="394">
        <f>'9. tábla'!E22</f>
        <v>10618</v>
      </c>
      <c r="E9" s="705">
        <f t="shared" si="0"/>
        <v>1</v>
      </c>
      <c r="F9" s="395" t="s">
        <v>313</v>
      </c>
      <c r="G9" s="397">
        <f>SUM(G10:G12)</f>
        <v>5245</v>
      </c>
      <c r="H9" s="397">
        <f t="shared" ref="H9:I9" si="2">SUM(H10:H12)</f>
        <v>6629</v>
      </c>
      <c r="I9" s="397">
        <f t="shared" si="2"/>
        <v>5918</v>
      </c>
      <c r="J9" s="705">
        <f t="shared" si="1"/>
        <v>0.89274400362045558</v>
      </c>
    </row>
    <row r="10" spans="1:10" x14ac:dyDescent="0.25">
      <c r="A10" s="395" t="s">
        <v>736</v>
      </c>
      <c r="B10" s="394">
        <f>'9. tábla'!C23</f>
        <v>0</v>
      </c>
      <c r="C10" s="394">
        <f>'9. tábla'!D23</f>
        <v>1406</v>
      </c>
      <c r="D10" s="394">
        <f>'9. tábla'!E23</f>
        <v>1406</v>
      </c>
      <c r="E10" s="705">
        <f t="shared" si="0"/>
        <v>1</v>
      </c>
      <c r="F10" s="395" t="s">
        <v>757</v>
      </c>
      <c r="G10" s="394">
        <f>'9. tábla'!I12</f>
        <v>5245</v>
      </c>
      <c r="H10" s="394">
        <f>'9. tábla'!J12</f>
        <v>6629</v>
      </c>
      <c r="I10" s="394">
        <f>'9. tábla'!K12</f>
        <v>5918</v>
      </c>
      <c r="J10" s="705">
        <f t="shared" si="1"/>
        <v>0.89274400362045558</v>
      </c>
    </row>
    <row r="11" spans="1:10" ht="26.4" x14ac:dyDescent="0.25">
      <c r="A11" s="393"/>
      <c r="B11" s="398"/>
      <c r="C11" s="398"/>
      <c r="D11" s="398"/>
      <c r="E11" s="705"/>
      <c r="F11" s="400" t="s">
        <v>758</v>
      </c>
      <c r="G11" s="394"/>
      <c r="H11" s="396"/>
      <c r="I11" s="394"/>
      <c r="J11" s="705"/>
    </row>
    <row r="12" spans="1:10" ht="26.4" x14ac:dyDescent="0.25">
      <c r="A12" s="401"/>
      <c r="B12" s="394"/>
      <c r="C12" s="394"/>
      <c r="D12" s="394"/>
      <c r="E12" s="705"/>
      <c r="F12" s="395" t="s">
        <v>403</v>
      </c>
      <c r="G12" s="394"/>
      <c r="H12" s="399"/>
      <c r="I12" s="402"/>
      <c r="J12" s="705"/>
    </row>
    <row r="13" spans="1:10" x14ac:dyDescent="0.25">
      <c r="A13" s="395"/>
      <c r="B13" s="394"/>
      <c r="C13" s="394"/>
      <c r="D13" s="394"/>
      <c r="E13" s="705"/>
      <c r="F13" s="395" t="s">
        <v>404</v>
      </c>
      <c r="G13" s="403">
        <f>'9. tábla'!I16</f>
        <v>1309</v>
      </c>
      <c r="H13" s="403">
        <f>'9. tábla'!J16</f>
        <v>1833</v>
      </c>
      <c r="I13" s="403">
        <f>'9. tábla'!K16</f>
        <v>0</v>
      </c>
      <c r="J13" s="705">
        <f t="shared" si="1"/>
        <v>0</v>
      </c>
    </row>
    <row r="14" spans="1:10" x14ac:dyDescent="0.25">
      <c r="A14" s="395"/>
      <c r="B14" s="394"/>
      <c r="C14" s="394"/>
      <c r="D14" s="394"/>
      <c r="E14" s="705"/>
      <c r="F14" s="395" t="s">
        <v>732</v>
      </c>
      <c r="G14" s="403">
        <f>'9. tábla'!I17</f>
        <v>1309</v>
      </c>
      <c r="H14" s="403">
        <f>'9. tábla'!J17</f>
        <v>1833</v>
      </c>
      <c r="I14" s="403">
        <f>'9. tábla'!K17</f>
        <v>0</v>
      </c>
      <c r="J14" s="705">
        <f t="shared" si="1"/>
        <v>0</v>
      </c>
    </row>
    <row r="15" spans="1:10" x14ac:dyDescent="0.25">
      <c r="A15" s="395"/>
      <c r="B15" s="394"/>
      <c r="C15" s="394"/>
      <c r="D15" s="394"/>
      <c r="E15" s="705"/>
      <c r="F15" s="395" t="s">
        <v>733</v>
      </c>
      <c r="G15" s="403"/>
      <c r="H15" s="399"/>
      <c r="I15" s="402"/>
      <c r="J15" s="705"/>
    </row>
    <row r="16" spans="1:10" x14ac:dyDescent="0.25">
      <c r="A16" s="395"/>
      <c r="B16" s="394"/>
      <c r="C16" s="394"/>
      <c r="D16" s="394"/>
      <c r="E16" s="705"/>
      <c r="F16" s="395"/>
      <c r="G16" s="403"/>
      <c r="H16" s="399"/>
      <c r="I16" s="402"/>
      <c r="J16" s="705"/>
    </row>
    <row r="17" spans="1:10" ht="39.6" x14ac:dyDescent="0.25">
      <c r="A17" s="387" t="s">
        <v>396</v>
      </c>
      <c r="B17" s="404">
        <f>SUM(B5:B9)</f>
        <v>40771</v>
      </c>
      <c r="C17" s="404">
        <f>SUM(C5:C10)</f>
        <v>46125</v>
      </c>
      <c r="D17" s="404">
        <f>SUM(D5:D10)</f>
        <v>46123</v>
      </c>
      <c r="E17" s="705">
        <f t="shared" si="0"/>
        <v>0.99995663956639569</v>
      </c>
      <c r="F17" s="387" t="s">
        <v>397</v>
      </c>
      <c r="G17" s="404">
        <f>SUM(G5:G9)</f>
        <v>19522</v>
      </c>
      <c r="H17" s="324">
        <f>SUM(H5:H9)</f>
        <v>25356</v>
      </c>
      <c r="I17" s="324">
        <f>SUM(I5:I9)</f>
        <v>23314</v>
      </c>
      <c r="J17" s="705">
        <f t="shared" si="1"/>
        <v>0.91946679286953781</v>
      </c>
    </row>
    <row r="18" spans="1:10" x14ac:dyDescent="0.25">
      <c r="A18" s="387" t="s">
        <v>398</v>
      </c>
      <c r="B18" s="404"/>
      <c r="C18" s="404"/>
      <c r="D18" s="404"/>
      <c r="E18" s="705"/>
      <c r="F18" s="387" t="s">
        <v>399</v>
      </c>
      <c r="G18" s="404"/>
      <c r="H18" s="399"/>
      <c r="I18" s="402"/>
      <c r="J18" s="705"/>
    </row>
    <row r="19" spans="1:10" ht="26.4" x14ac:dyDescent="0.25">
      <c r="A19" s="393" t="s">
        <v>742</v>
      </c>
      <c r="B19" s="394">
        <f>'9. tábla'!C39</f>
        <v>18548</v>
      </c>
      <c r="C19" s="394">
        <f>'9. tábla'!D39</f>
        <v>30438</v>
      </c>
      <c r="D19" s="394">
        <f>'9. tábla'!E39</f>
        <v>30438</v>
      </c>
      <c r="E19" s="705">
        <f t="shared" si="0"/>
        <v>1</v>
      </c>
      <c r="F19" s="395" t="s">
        <v>326</v>
      </c>
      <c r="G19" s="394">
        <f>'9. tábla'!I39</f>
        <v>13729</v>
      </c>
      <c r="H19" s="394">
        <f>'9. tábla'!J39</f>
        <v>11900</v>
      </c>
      <c r="I19" s="394">
        <f>'9. tábla'!K39</f>
        <v>4932</v>
      </c>
      <c r="J19" s="705">
        <f t="shared" si="1"/>
        <v>0.41445378151260504</v>
      </c>
    </row>
    <row r="20" spans="1:10" x14ac:dyDescent="0.25">
      <c r="A20" s="395" t="s">
        <v>759</v>
      </c>
      <c r="B20" s="394"/>
      <c r="C20" s="394"/>
      <c r="D20" s="394"/>
      <c r="E20" s="705"/>
      <c r="F20" s="395"/>
      <c r="G20" s="394"/>
      <c r="H20" s="399"/>
      <c r="I20" s="402"/>
      <c r="J20" s="705"/>
    </row>
    <row r="21" spans="1:10" ht="26.4" x14ac:dyDescent="0.25">
      <c r="A21" s="395" t="s">
        <v>400</v>
      </c>
      <c r="B21" s="405">
        <f>'9. tábla'!C42</f>
        <v>0</v>
      </c>
      <c r="C21" s="405">
        <f>'9. tábla'!D42</f>
        <v>215</v>
      </c>
      <c r="D21" s="405">
        <f>'9. tábla'!E42</f>
        <v>215</v>
      </c>
      <c r="E21" s="705">
        <f t="shared" si="0"/>
        <v>1</v>
      </c>
      <c r="F21" s="395" t="s">
        <v>328</v>
      </c>
      <c r="G21" s="394">
        <f>'9. tábla'!I41</f>
        <v>24619</v>
      </c>
      <c r="H21" s="394">
        <f>'9. tábla'!J41</f>
        <v>35571</v>
      </c>
      <c r="I21" s="394">
        <f>'9. tábla'!K41</f>
        <v>24493</v>
      </c>
      <c r="J21" s="705">
        <f t="shared" si="1"/>
        <v>0.68856652891400294</v>
      </c>
    </row>
    <row r="22" spans="1:10" x14ac:dyDescent="0.25">
      <c r="A22" s="395" t="s">
        <v>760</v>
      </c>
      <c r="B22" s="394"/>
      <c r="C22" s="394"/>
      <c r="D22" s="394"/>
      <c r="E22" s="705"/>
      <c r="F22" s="395" t="s">
        <v>401</v>
      </c>
      <c r="G22" s="485">
        <f>'9. tábla'!I42</f>
        <v>0</v>
      </c>
      <c r="H22" s="485">
        <f>'9. tábla'!J42</f>
        <v>81</v>
      </c>
      <c r="I22" s="485">
        <f>'9. tábla'!K42</f>
        <v>81</v>
      </c>
      <c r="J22" s="705">
        <f t="shared" si="1"/>
        <v>1</v>
      </c>
    </row>
    <row r="23" spans="1:10" x14ac:dyDescent="0.25">
      <c r="A23" s="392" t="s">
        <v>761</v>
      </c>
      <c r="B23" s="394"/>
      <c r="C23" s="394"/>
      <c r="D23" s="394"/>
      <c r="E23" s="705"/>
      <c r="F23" s="395" t="s">
        <v>762</v>
      </c>
      <c r="G23" s="404"/>
      <c r="H23" s="399"/>
      <c r="I23" s="402"/>
      <c r="J23" s="705"/>
    </row>
    <row r="24" spans="1:10" s="141" customFormat="1" ht="26.4" x14ac:dyDescent="0.25">
      <c r="A24" s="387" t="s">
        <v>402</v>
      </c>
      <c r="B24" s="404">
        <f>SUM(B19:B23)</f>
        <v>18548</v>
      </c>
      <c r="C24" s="404">
        <f>SUM(C19:C23)</f>
        <v>30653</v>
      </c>
      <c r="D24" s="404">
        <f>SUM(D19:D23)</f>
        <v>30653</v>
      </c>
      <c r="E24" s="705">
        <f t="shared" si="0"/>
        <v>1</v>
      </c>
      <c r="F24" s="387" t="s">
        <v>393</v>
      </c>
      <c r="G24" s="404">
        <f>SUM(G19:G23)</f>
        <v>38348</v>
      </c>
      <c r="H24" s="324">
        <f>SUM(H19:H23)</f>
        <v>47552</v>
      </c>
      <c r="I24" s="324">
        <f>SUM(I19:I23)</f>
        <v>29506</v>
      </c>
      <c r="J24" s="705">
        <f t="shared" si="1"/>
        <v>0.62049966352624497</v>
      </c>
    </row>
    <row r="25" spans="1:10" s="141" customFormat="1" x14ac:dyDescent="0.25">
      <c r="A25" s="387" t="s">
        <v>394</v>
      </c>
      <c r="B25" s="404"/>
      <c r="C25" s="404"/>
      <c r="D25" s="404"/>
      <c r="E25" s="705"/>
      <c r="F25" s="387" t="s">
        <v>395</v>
      </c>
      <c r="G25" s="404">
        <f>SUM(G26:G27)</f>
        <v>0</v>
      </c>
      <c r="H25" s="324">
        <f>H26+H27</f>
        <v>1475</v>
      </c>
      <c r="I25" s="324">
        <f>I26+I27</f>
        <v>1266</v>
      </c>
      <c r="J25" s="705">
        <f t="shared" si="1"/>
        <v>0.85830508474576273</v>
      </c>
    </row>
    <row r="26" spans="1:10" s="141" customFormat="1" x14ac:dyDescent="0.25">
      <c r="A26" s="387"/>
      <c r="B26" s="404"/>
      <c r="C26" s="404"/>
      <c r="D26" s="404"/>
      <c r="E26" s="705"/>
      <c r="F26" s="395" t="s">
        <v>762</v>
      </c>
      <c r="G26" s="404"/>
      <c r="H26" s="324"/>
      <c r="I26" s="324"/>
      <c r="J26" s="705"/>
    </row>
    <row r="27" spans="1:10" x14ac:dyDescent="0.25">
      <c r="A27" s="392"/>
      <c r="B27" s="394"/>
      <c r="C27" s="394"/>
      <c r="D27" s="394"/>
      <c r="E27" s="705"/>
      <c r="F27" s="395" t="s">
        <v>716</v>
      </c>
      <c r="G27" s="404"/>
      <c r="H27" s="324">
        <v>1475</v>
      </c>
      <c r="I27" s="324">
        <v>1266</v>
      </c>
      <c r="J27" s="705">
        <f t="shared" si="1"/>
        <v>0.85830508474576273</v>
      </c>
    </row>
    <row r="28" spans="1:10" x14ac:dyDescent="0.25">
      <c r="A28" s="392"/>
      <c r="B28" s="394"/>
      <c r="C28" s="394"/>
      <c r="D28" s="394"/>
      <c r="E28" s="705"/>
      <c r="F28" s="395" t="s">
        <v>1139</v>
      </c>
      <c r="G28" s="404"/>
      <c r="H28" s="324"/>
      <c r="I28" s="324"/>
      <c r="J28" s="705"/>
    </row>
    <row r="29" spans="1:10" x14ac:dyDescent="0.25">
      <c r="A29" s="387" t="s">
        <v>763</v>
      </c>
      <c r="B29" s="404">
        <f>B17+B24+B25</f>
        <v>59319</v>
      </c>
      <c r="C29" s="404">
        <f>C17+C24+C25</f>
        <v>76778</v>
      </c>
      <c r="D29" s="404">
        <f>D17+D24+D25</f>
        <v>76776</v>
      </c>
      <c r="E29" s="705">
        <f t="shared" si="0"/>
        <v>0.99997395087134333</v>
      </c>
      <c r="F29" s="387" t="s">
        <v>764</v>
      </c>
      <c r="G29" s="404">
        <f>G17+G24+G25</f>
        <v>57870</v>
      </c>
      <c r="H29" s="404">
        <f t="shared" ref="H29:I29" si="3">H17+H24+H25</f>
        <v>74383</v>
      </c>
      <c r="I29" s="404">
        <f t="shared" si="3"/>
        <v>54086</v>
      </c>
      <c r="J29" s="705">
        <f t="shared" si="1"/>
        <v>0.72712851054676475</v>
      </c>
    </row>
    <row r="31" spans="1:10" x14ac:dyDescent="0.25">
      <c r="A31" s="726" t="s">
        <v>765</v>
      </c>
      <c r="B31" s="726"/>
      <c r="C31" s="726"/>
      <c r="D31" s="726"/>
      <c r="E31" s="726"/>
      <c r="F31" s="726"/>
      <c r="G31" s="726"/>
      <c r="H31" s="726"/>
    </row>
    <row r="33" spans="1:11" s="142" customFormat="1" ht="52.8" x14ac:dyDescent="0.25">
      <c r="A33" s="387" t="s">
        <v>307</v>
      </c>
      <c r="B33" s="388" t="s">
        <v>714</v>
      </c>
      <c r="C33" s="389" t="s">
        <v>718</v>
      </c>
      <c r="D33" s="410" t="s">
        <v>492</v>
      </c>
      <c r="E33" s="703" t="s">
        <v>125</v>
      </c>
      <c r="F33" s="387" t="s">
        <v>308</v>
      </c>
      <c r="G33" s="388" t="s">
        <v>714</v>
      </c>
      <c r="H33" s="389" t="s">
        <v>718</v>
      </c>
      <c r="I33" s="410" t="s">
        <v>492</v>
      </c>
      <c r="J33" s="703" t="s">
        <v>125</v>
      </c>
    </row>
    <row r="34" spans="1:11" x14ac:dyDescent="0.25">
      <c r="A34" s="387" t="s">
        <v>388</v>
      </c>
      <c r="B34" s="407"/>
      <c r="C34" s="407"/>
      <c r="D34" s="407"/>
      <c r="E34" s="704"/>
      <c r="F34" s="387" t="s">
        <v>389</v>
      </c>
      <c r="G34" s="407"/>
      <c r="H34" s="399"/>
      <c r="I34" s="402"/>
      <c r="J34" s="705"/>
    </row>
    <row r="35" spans="1:11" ht="26.4" x14ac:dyDescent="0.25">
      <c r="A35" s="393" t="s">
        <v>390</v>
      </c>
      <c r="B35" s="394"/>
      <c r="C35" s="394"/>
      <c r="D35" s="394"/>
      <c r="E35" s="705"/>
      <c r="F35" s="395" t="s">
        <v>726</v>
      </c>
      <c r="G35" s="394"/>
      <c r="H35" s="399"/>
      <c r="I35" s="402"/>
      <c r="J35" s="705"/>
    </row>
    <row r="36" spans="1:11" x14ac:dyDescent="0.25">
      <c r="A36" s="395" t="s">
        <v>309</v>
      </c>
      <c r="B36" s="394"/>
      <c r="C36" s="394"/>
      <c r="D36" s="394"/>
      <c r="E36" s="705"/>
      <c r="F36" s="395" t="s">
        <v>391</v>
      </c>
      <c r="G36" s="397"/>
      <c r="H36" s="399"/>
      <c r="I36" s="402"/>
      <c r="J36" s="705"/>
    </row>
    <row r="37" spans="1:11" x14ac:dyDescent="0.25">
      <c r="A37" s="395" t="s">
        <v>310</v>
      </c>
      <c r="B37" s="394"/>
      <c r="C37" s="394"/>
      <c r="D37" s="394"/>
      <c r="E37" s="705"/>
      <c r="F37" s="395" t="s">
        <v>311</v>
      </c>
      <c r="G37" s="394"/>
      <c r="H37" s="399"/>
      <c r="I37" s="402"/>
      <c r="J37" s="705"/>
    </row>
    <row r="38" spans="1:11" ht="26.4" x14ac:dyDescent="0.25">
      <c r="A38" s="393" t="s">
        <v>756</v>
      </c>
      <c r="B38" s="394"/>
      <c r="C38" s="394"/>
      <c r="D38" s="394"/>
      <c r="E38" s="705"/>
      <c r="F38" s="395" t="s">
        <v>312</v>
      </c>
      <c r="G38" s="394"/>
      <c r="H38" s="399"/>
      <c r="I38" s="402"/>
      <c r="J38" s="705"/>
    </row>
    <row r="39" spans="1:11" x14ac:dyDescent="0.25">
      <c r="A39" s="395" t="s">
        <v>734</v>
      </c>
      <c r="B39" s="394"/>
      <c r="C39" s="394"/>
      <c r="D39" s="394"/>
      <c r="E39" s="705"/>
      <c r="F39" s="395" t="s">
        <v>313</v>
      </c>
      <c r="G39" s="397">
        <f>'9. tábla'!I13</f>
        <v>140</v>
      </c>
      <c r="H39" s="397">
        <f>'9. tábla'!J13</f>
        <v>280</v>
      </c>
      <c r="I39" s="397">
        <f>'9. tábla'!K13</f>
        <v>280</v>
      </c>
      <c r="J39" s="705">
        <f>I39/H39</f>
        <v>1</v>
      </c>
    </row>
    <row r="40" spans="1:11" x14ac:dyDescent="0.25">
      <c r="A40" s="395"/>
      <c r="B40" s="394"/>
      <c r="C40" s="394"/>
      <c r="D40" s="394"/>
      <c r="E40" s="705"/>
      <c r="F40" s="395" t="s">
        <v>766</v>
      </c>
      <c r="G40" s="394"/>
      <c r="H40" s="399"/>
      <c r="I40" s="402"/>
      <c r="J40" s="705"/>
    </row>
    <row r="41" spans="1:11" ht="26.4" x14ac:dyDescent="0.25">
      <c r="A41" s="393"/>
      <c r="B41" s="398"/>
      <c r="C41" s="398"/>
      <c r="D41" s="398"/>
      <c r="E41" s="706"/>
      <c r="F41" s="400" t="s">
        <v>758</v>
      </c>
      <c r="G41" s="394">
        <f>'9. tábla'!I13</f>
        <v>140</v>
      </c>
      <c r="H41" s="394">
        <f>'9. tábla'!J13</f>
        <v>280</v>
      </c>
      <c r="I41" s="394">
        <f>'9. tábla'!K13</f>
        <v>280</v>
      </c>
      <c r="J41" s="705">
        <f>I41/H41</f>
        <v>1</v>
      </c>
      <c r="K41" s="411" t="s">
        <v>767</v>
      </c>
    </row>
    <row r="42" spans="1:11" ht="26.4" x14ac:dyDescent="0.25">
      <c r="A42" s="401"/>
      <c r="B42" s="394"/>
      <c r="C42" s="394"/>
      <c r="D42" s="394"/>
      <c r="E42" s="705"/>
      <c r="F42" s="395" t="s">
        <v>403</v>
      </c>
      <c r="G42" s="394"/>
      <c r="H42" s="399"/>
      <c r="I42" s="402"/>
      <c r="J42" s="705"/>
    </row>
    <row r="43" spans="1:11" x14ac:dyDescent="0.25">
      <c r="A43" s="395"/>
      <c r="B43" s="394"/>
      <c r="C43" s="394"/>
      <c r="D43" s="394"/>
      <c r="E43" s="705"/>
      <c r="F43" s="395" t="s">
        <v>314</v>
      </c>
      <c r="G43" s="403"/>
      <c r="H43" s="399"/>
      <c r="I43" s="402"/>
      <c r="J43" s="705"/>
    </row>
    <row r="44" spans="1:11" x14ac:dyDescent="0.25">
      <c r="A44" s="395"/>
      <c r="B44" s="394"/>
      <c r="C44" s="394"/>
      <c r="D44" s="394"/>
      <c r="E44" s="705"/>
      <c r="F44" s="395" t="s">
        <v>732</v>
      </c>
      <c r="G44" s="403"/>
      <c r="H44" s="399"/>
      <c r="I44" s="402"/>
      <c r="J44" s="705"/>
    </row>
    <row r="45" spans="1:11" x14ac:dyDescent="0.25">
      <c r="A45" s="395"/>
      <c r="B45" s="394"/>
      <c r="C45" s="394"/>
      <c r="D45" s="394"/>
      <c r="E45" s="705"/>
      <c r="F45" s="395" t="s">
        <v>733</v>
      </c>
      <c r="G45" s="403"/>
      <c r="H45" s="399"/>
      <c r="I45" s="402"/>
      <c r="J45" s="705"/>
    </row>
    <row r="46" spans="1:11" ht="39.6" x14ac:dyDescent="0.25">
      <c r="A46" s="387" t="s">
        <v>405</v>
      </c>
      <c r="B46" s="404">
        <f>SUM(B35:B43)</f>
        <v>0</v>
      </c>
      <c r="C46" s="404">
        <f t="shared" ref="C46" si="4">SUM(C35:C43)</f>
        <v>0</v>
      </c>
      <c r="D46" s="404"/>
      <c r="E46" s="707"/>
      <c r="F46" s="387" t="s">
        <v>406</v>
      </c>
      <c r="G46" s="404">
        <f>SUM(G35:G39)</f>
        <v>140</v>
      </c>
      <c r="H46" s="324">
        <f>SUM(H35:H39)</f>
        <v>280</v>
      </c>
      <c r="I46" s="324">
        <f>SUM(I35:I39)</f>
        <v>280</v>
      </c>
      <c r="J46" s="705">
        <f>I46/H46</f>
        <v>1</v>
      </c>
    </row>
    <row r="47" spans="1:11" x14ac:dyDescent="0.25">
      <c r="A47" s="387" t="s">
        <v>398</v>
      </c>
      <c r="B47" s="404"/>
      <c r="C47" s="404"/>
      <c r="D47" s="404"/>
      <c r="E47" s="707"/>
      <c r="F47" s="387" t="s">
        <v>399</v>
      </c>
      <c r="G47" s="404"/>
      <c r="H47" s="399"/>
      <c r="I47" s="402"/>
      <c r="J47" s="705"/>
    </row>
    <row r="48" spans="1:11" ht="26.4" x14ac:dyDescent="0.25">
      <c r="A48" s="393" t="s">
        <v>742</v>
      </c>
      <c r="B48" s="404"/>
      <c r="C48" s="404"/>
      <c r="D48" s="404"/>
      <c r="E48" s="707"/>
      <c r="F48" s="395" t="s">
        <v>326</v>
      </c>
      <c r="G48" s="394"/>
      <c r="H48" s="399"/>
      <c r="I48" s="402"/>
      <c r="J48" s="705"/>
    </row>
    <row r="49" spans="1:10" x14ac:dyDescent="0.25">
      <c r="A49" s="395" t="s">
        <v>759</v>
      </c>
      <c r="B49" s="394"/>
      <c r="C49" s="394"/>
      <c r="D49" s="394"/>
      <c r="E49" s="705"/>
      <c r="F49" s="395"/>
      <c r="G49" s="394"/>
      <c r="H49" s="399"/>
      <c r="I49" s="402"/>
      <c r="J49" s="705"/>
    </row>
    <row r="50" spans="1:10" ht="26.4" x14ac:dyDescent="0.25">
      <c r="A50" s="395" t="s">
        <v>400</v>
      </c>
      <c r="B50" s="405"/>
      <c r="C50" s="405"/>
      <c r="D50" s="405"/>
      <c r="E50" s="708"/>
      <c r="F50" s="395" t="s">
        <v>328</v>
      </c>
      <c r="G50" s="404"/>
      <c r="H50" s="399"/>
      <c r="I50" s="402"/>
      <c r="J50" s="705"/>
    </row>
    <row r="51" spans="1:10" x14ac:dyDescent="0.25">
      <c r="A51" s="395" t="s">
        <v>760</v>
      </c>
      <c r="B51" s="394"/>
      <c r="C51" s="394"/>
      <c r="D51" s="394"/>
      <c r="E51" s="705"/>
      <c r="F51" s="395" t="s">
        <v>401</v>
      </c>
      <c r="G51" s="406"/>
      <c r="H51" s="399"/>
      <c r="I51" s="402"/>
      <c r="J51" s="705"/>
    </row>
    <row r="52" spans="1:10" x14ac:dyDescent="0.25">
      <c r="A52" s="395"/>
      <c r="B52" s="394"/>
      <c r="C52" s="394"/>
      <c r="D52" s="394"/>
      <c r="E52" s="705"/>
      <c r="F52" s="395"/>
      <c r="G52" s="394"/>
      <c r="H52" s="399"/>
      <c r="I52" s="402"/>
      <c r="J52" s="705"/>
    </row>
    <row r="53" spans="1:10" x14ac:dyDescent="0.25">
      <c r="A53" s="392"/>
      <c r="B53" s="394"/>
      <c r="C53" s="394"/>
      <c r="D53" s="394"/>
      <c r="E53" s="705"/>
      <c r="F53" s="395"/>
      <c r="G53" s="394"/>
      <c r="H53" s="399"/>
      <c r="I53" s="402"/>
      <c r="J53" s="705"/>
    </row>
    <row r="54" spans="1:10" ht="26.4" x14ac:dyDescent="0.25">
      <c r="A54" s="387" t="s">
        <v>407</v>
      </c>
      <c r="B54" s="404">
        <f>SUM(B48:B53)</f>
        <v>0</v>
      </c>
      <c r="C54" s="404">
        <f t="shared" ref="C54" si="5">SUM(C48:C53)</f>
        <v>0</v>
      </c>
      <c r="D54" s="404"/>
      <c r="E54" s="707"/>
      <c r="F54" s="387" t="s">
        <v>408</v>
      </c>
      <c r="G54" s="404">
        <f>SUM(G48:G53)</f>
        <v>0</v>
      </c>
      <c r="H54" s="324">
        <f t="shared" ref="H54:I54" si="6">SUM(H48:H53)</f>
        <v>0</v>
      </c>
      <c r="I54" s="324">
        <f t="shared" si="6"/>
        <v>0</v>
      </c>
      <c r="J54" s="705"/>
    </row>
    <row r="55" spans="1:10" s="141" customFormat="1" x14ac:dyDescent="0.25">
      <c r="A55" s="387" t="s">
        <v>394</v>
      </c>
      <c r="B55" s="404"/>
      <c r="C55" s="404"/>
      <c r="D55" s="404"/>
      <c r="E55" s="707"/>
      <c r="F55" s="387" t="s">
        <v>395</v>
      </c>
      <c r="G55" s="404"/>
      <c r="H55" s="325"/>
      <c r="I55" s="326"/>
      <c r="J55" s="707"/>
    </row>
    <row r="56" spans="1:10" x14ac:dyDescent="0.25">
      <c r="A56" s="392"/>
      <c r="B56" s="394"/>
      <c r="C56" s="394"/>
      <c r="D56" s="394"/>
      <c r="E56" s="705"/>
      <c r="F56" s="395"/>
      <c r="G56" s="404"/>
      <c r="H56" s="399"/>
      <c r="I56" s="402"/>
      <c r="J56" s="705"/>
    </row>
    <row r="57" spans="1:10" x14ac:dyDescent="0.25">
      <c r="A57" s="387" t="s">
        <v>768</v>
      </c>
      <c r="B57" s="404">
        <f>B54+B55+B46</f>
        <v>0</v>
      </c>
      <c r="C57" s="404">
        <f t="shared" ref="C57" si="7">C54+C55+C46</f>
        <v>0</v>
      </c>
      <c r="D57" s="404"/>
      <c r="E57" s="707"/>
      <c r="F57" s="387" t="s">
        <v>769</v>
      </c>
      <c r="G57" s="404">
        <f>G46+G54+G55</f>
        <v>140</v>
      </c>
      <c r="H57" s="324">
        <f>H46+H54+H55</f>
        <v>280</v>
      </c>
      <c r="I57" s="324">
        <f>I46+I54+I55</f>
        <v>280</v>
      </c>
      <c r="J57" s="705">
        <f>I57/H57</f>
        <v>1</v>
      </c>
    </row>
    <row r="58" spans="1:10" x14ac:dyDescent="0.25">
      <c r="A58" s="327"/>
      <c r="B58" s="328"/>
      <c r="C58" s="328"/>
      <c r="D58" s="328"/>
      <c r="E58" s="709"/>
      <c r="F58" s="327"/>
      <c r="G58" s="328"/>
    </row>
    <row r="59" spans="1:10" x14ac:dyDescent="0.25">
      <c r="A59" s="726" t="s">
        <v>770</v>
      </c>
      <c r="B59" s="726"/>
      <c r="C59" s="726"/>
      <c r="D59" s="726"/>
      <c r="E59" s="726"/>
      <c r="F59" s="726"/>
      <c r="G59" s="726"/>
      <c r="H59" s="726"/>
    </row>
    <row r="61" spans="1:10" s="142" customFormat="1" ht="52.8" x14ac:dyDescent="0.25">
      <c r="A61" s="387" t="s">
        <v>307</v>
      </c>
      <c r="B61" s="388" t="s">
        <v>714</v>
      </c>
      <c r="C61" s="389" t="s">
        <v>718</v>
      </c>
      <c r="D61" s="410" t="s">
        <v>492</v>
      </c>
      <c r="E61" s="703" t="s">
        <v>125</v>
      </c>
      <c r="F61" s="387" t="s">
        <v>308</v>
      </c>
      <c r="G61" s="388" t="s">
        <v>714</v>
      </c>
      <c r="H61" s="389" t="s">
        <v>718</v>
      </c>
      <c r="I61" s="410" t="s">
        <v>492</v>
      </c>
      <c r="J61" s="703" t="s">
        <v>125</v>
      </c>
    </row>
    <row r="62" spans="1:10" x14ac:dyDescent="0.25">
      <c r="A62" s="387" t="s">
        <v>388</v>
      </c>
      <c r="B62" s="407"/>
      <c r="C62" s="407"/>
      <c r="D62" s="407"/>
      <c r="E62" s="704"/>
      <c r="F62" s="387" t="s">
        <v>389</v>
      </c>
      <c r="G62" s="407"/>
      <c r="H62" s="399"/>
      <c r="I62" s="402"/>
      <c r="J62" s="705"/>
    </row>
    <row r="63" spans="1:10" ht="26.4" x14ac:dyDescent="0.25">
      <c r="A63" s="393" t="s">
        <v>390</v>
      </c>
      <c r="B63" s="394"/>
      <c r="C63" s="394"/>
      <c r="D63" s="394"/>
      <c r="E63" s="705"/>
      <c r="F63" s="395" t="s">
        <v>726</v>
      </c>
      <c r="G63" s="394"/>
      <c r="H63" s="399"/>
      <c r="I63" s="402"/>
      <c r="J63" s="705"/>
    </row>
    <row r="64" spans="1:10" x14ac:dyDescent="0.25">
      <c r="A64" s="395" t="s">
        <v>309</v>
      </c>
      <c r="B64" s="394"/>
      <c r="C64" s="394"/>
      <c r="D64" s="394"/>
      <c r="E64" s="705"/>
      <c r="F64" s="395" t="s">
        <v>391</v>
      </c>
      <c r="G64" s="397"/>
      <c r="H64" s="399"/>
      <c r="I64" s="402"/>
      <c r="J64" s="705"/>
    </row>
    <row r="65" spans="1:10" x14ac:dyDescent="0.25">
      <c r="A65" s="395" t="s">
        <v>310</v>
      </c>
      <c r="B65" s="394"/>
      <c r="C65" s="394"/>
      <c r="D65" s="394"/>
      <c r="E65" s="705"/>
      <c r="F65" s="395" t="s">
        <v>311</v>
      </c>
      <c r="G65" s="394"/>
      <c r="H65" s="399"/>
      <c r="I65" s="402"/>
      <c r="J65" s="705"/>
    </row>
    <row r="66" spans="1:10" ht="26.4" x14ac:dyDescent="0.25">
      <c r="A66" s="393" t="s">
        <v>756</v>
      </c>
      <c r="B66" s="394"/>
      <c r="C66" s="394"/>
      <c r="D66" s="394"/>
      <c r="E66" s="705"/>
      <c r="F66" s="395" t="s">
        <v>312</v>
      </c>
      <c r="G66" s="394"/>
      <c r="H66" s="399"/>
      <c r="I66" s="402"/>
      <c r="J66" s="705"/>
    </row>
    <row r="67" spans="1:10" x14ac:dyDescent="0.25">
      <c r="A67" s="395" t="s">
        <v>734</v>
      </c>
      <c r="B67" s="394"/>
      <c r="C67" s="394"/>
      <c r="D67" s="394"/>
      <c r="E67" s="705"/>
      <c r="F67" s="395" t="s">
        <v>313</v>
      </c>
      <c r="G67" s="397"/>
      <c r="H67" s="399"/>
      <c r="I67" s="402"/>
      <c r="J67" s="705"/>
    </row>
    <row r="68" spans="1:10" x14ac:dyDescent="0.25">
      <c r="A68" s="395"/>
      <c r="B68" s="394"/>
      <c r="C68" s="394"/>
      <c r="D68" s="394"/>
      <c r="E68" s="705"/>
      <c r="F68" s="395" t="s">
        <v>771</v>
      </c>
      <c r="G68" s="394"/>
      <c r="H68" s="399"/>
      <c r="I68" s="402"/>
      <c r="J68" s="705"/>
    </row>
    <row r="69" spans="1:10" ht="26.4" x14ac:dyDescent="0.25">
      <c r="A69" s="393"/>
      <c r="B69" s="398"/>
      <c r="C69" s="398"/>
      <c r="D69" s="398"/>
      <c r="E69" s="706"/>
      <c r="F69" s="400" t="s">
        <v>758</v>
      </c>
      <c r="G69" s="394"/>
      <c r="H69" s="399"/>
      <c r="I69" s="402"/>
      <c r="J69" s="705"/>
    </row>
    <row r="70" spans="1:10" ht="26.4" x14ac:dyDescent="0.25">
      <c r="A70" s="401"/>
      <c r="B70" s="394"/>
      <c r="C70" s="394"/>
      <c r="D70" s="394"/>
      <c r="E70" s="705"/>
      <c r="F70" s="395" t="s">
        <v>403</v>
      </c>
      <c r="G70" s="394"/>
      <c r="H70" s="399"/>
      <c r="I70" s="402"/>
      <c r="J70" s="705"/>
    </row>
    <row r="71" spans="1:10" x14ac:dyDescent="0.25">
      <c r="A71" s="395"/>
      <c r="B71" s="394"/>
      <c r="C71" s="394"/>
      <c r="D71" s="394"/>
      <c r="E71" s="705"/>
      <c r="F71" s="400"/>
      <c r="G71" s="394"/>
      <c r="H71" s="399"/>
      <c r="I71" s="402"/>
      <c r="J71" s="705"/>
    </row>
    <row r="72" spans="1:10" x14ac:dyDescent="0.25">
      <c r="A72" s="395"/>
      <c r="B72" s="394"/>
      <c r="C72" s="394"/>
      <c r="D72" s="394"/>
      <c r="E72" s="705"/>
      <c r="F72" s="395" t="s">
        <v>314</v>
      </c>
      <c r="G72" s="403"/>
      <c r="H72" s="399"/>
      <c r="I72" s="402"/>
      <c r="J72" s="705"/>
    </row>
    <row r="73" spans="1:10" x14ac:dyDescent="0.25">
      <c r="A73" s="395"/>
      <c r="B73" s="394"/>
      <c r="C73" s="394"/>
      <c r="D73" s="394"/>
      <c r="E73" s="705"/>
      <c r="F73" s="395" t="s">
        <v>732</v>
      </c>
      <c r="G73" s="403"/>
      <c r="H73" s="399"/>
      <c r="I73" s="402"/>
      <c r="J73" s="705"/>
    </row>
    <row r="74" spans="1:10" x14ac:dyDescent="0.25">
      <c r="A74" s="395"/>
      <c r="B74" s="394"/>
      <c r="C74" s="394"/>
      <c r="D74" s="394"/>
      <c r="E74" s="705"/>
      <c r="F74" s="395" t="s">
        <v>733</v>
      </c>
      <c r="G74" s="403"/>
      <c r="H74" s="399"/>
      <c r="I74" s="402"/>
      <c r="J74" s="705"/>
    </row>
    <row r="75" spans="1:10" ht="39.6" x14ac:dyDescent="0.25">
      <c r="A75" s="387" t="s">
        <v>409</v>
      </c>
      <c r="B75" s="404">
        <f>SUM(B63:B72)</f>
        <v>0</v>
      </c>
      <c r="C75" s="404">
        <f t="shared" ref="C75" si="8">SUM(C63:C72)</f>
        <v>0</v>
      </c>
      <c r="D75" s="404"/>
      <c r="E75" s="707"/>
      <c r="F75" s="387" t="s">
        <v>410</v>
      </c>
      <c r="G75" s="404">
        <f>SUM(G63:G74)</f>
        <v>0</v>
      </c>
      <c r="H75" s="324">
        <f t="shared" ref="H75" si="9">SUM(H63:H74)</f>
        <v>0</v>
      </c>
      <c r="I75" s="402"/>
      <c r="J75" s="705"/>
    </row>
    <row r="76" spans="1:10" x14ac:dyDescent="0.25">
      <c r="A76" s="387" t="s">
        <v>398</v>
      </c>
      <c r="B76" s="404"/>
      <c r="C76" s="404"/>
      <c r="D76" s="404"/>
      <c r="E76" s="707"/>
      <c r="F76" s="387" t="s">
        <v>399</v>
      </c>
      <c r="G76" s="404"/>
      <c r="H76" s="399"/>
      <c r="I76" s="402"/>
      <c r="J76" s="705"/>
    </row>
    <row r="77" spans="1:10" ht="26.4" x14ac:dyDescent="0.25">
      <c r="A77" s="393" t="s">
        <v>742</v>
      </c>
      <c r="B77" s="404"/>
      <c r="C77" s="404"/>
      <c r="D77" s="404"/>
      <c r="E77" s="707"/>
      <c r="F77" s="395" t="s">
        <v>326</v>
      </c>
      <c r="G77" s="394"/>
      <c r="H77" s="399"/>
      <c r="I77" s="402"/>
      <c r="J77" s="705"/>
    </row>
    <row r="78" spans="1:10" x14ac:dyDescent="0.25">
      <c r="A78" s="395" t="s">
        <v>759</v>
      </c>
      <c r="B78" s="394"/>
      <c r="C78" s="394"/>
      <c r="D78" s="394"/>
      <c r="E78" s="705"/>
      <c r="F78" s="395"/>
      <c r="G78" s="394"/>
      <c r="H78" s="399"/>
      <c r="I78" s="402"/>
      <c r="J78" s="705"/>
    </row>
    <row r="79" spans="1:10" ht="26.4" x14ac:dyDescent="0.25">
      <c r="A79" s="395" t="s">
        <v>400</v>
      </c>
      <c r="B79" s="405"/>
      <c r="C79" s="405"/>
      <c r="D79" s="405"/>
      <c r="E79" s="708"/>
      <c r="F79" s="395" t="s">
        <v>328</v>
      </c>
      <c r="G79" s="404"/>
      <c r="H79" s="399"/>
      <c r="I79" s="402"/>
      <c r="J79" s="705"/>
    </row>
    <row r="80" spans="1:10" x14ac:dyDescent="0.25">
      <c r="A80" s="395" t="s">
        <v>760</v>
      </c>
      <c r="B80" s="394"/>
      <c r="C80" s="394"/>
      <c r="D80" s="394"/>
      <c r="E80" s="705"/>
      <c r="F80" s="395" t="s">
        <v>401</v>
      </c>
      <c r="G80" s="406"/>
      <c r="H80" s="399"/>
      <c r="I80" s="402"/>
      <c r="J80" s="705"/>
    </row>
    <row r="81" spans="1:10" x14ac:dyDescent="0.25">
      <c r="A81" s="395"/>
      <c r="B81" s="394"/>
      <c r="C81" s="394"/>
      <c r="D81" s="394"/>
      <c r="E81" s="705"/>
      <c r="F81" s="395"/>
      <c r="G81" s="404"/>
      <c r="H81" s="399"/>
      <c r="I81" s="402"/>
      <c r="J81" s="705"/>
    </row>
    <row r="82" spans="1:10" x14ac:dyDescent="0.25">
      <c r="A82" s="392"/>
      <c r="B82" s="394"/>
      <c r="C82" s="394"/>
      <c r="D82" s="394"/>
      <c r="E82" s="705"/>
      <c r="F82" s="395"/>
      <c r="G82" s="404"/>
      <c r="H82" s="399"/>
      <c r="I82" s="402"/>
      <c r="J82" s="705"/>
    </row>
    <row r="83" spans="1:10" ht="39.6" x14ac:dyDescent="0.25">
      <c r="A83" s="387" t="s">
        <v>411</v>
      </c>
      <c r="B83" s="404">
        <f>SUM(B77:B82)</f>
        <v>0</v>
      </c>
      <c r="C83" s="404">
        <f t="shared" ref="C83" si="10">SUM(C77:C82)</f>
        <v>0</v>
      </c>
      <c r="D83" s="404"/>
      <c r="E83" s="707"/>
      <c r="F83" s="387" t="s">
        <v>412</v>
      </c>
      <c r="G83" s="404">
        <f>SUM(G77:G82)</f>
        <v>0</v>
      </c>
      <c r="H83" s="324">
        <f t="shared" ref="H83" si="11">SUM(H77:H82)</f>
        <v>0</v>
      </c>
      <c r="I83" s="402"/>
      <c r="J83" s="705"/>
    </row>
    <row r="84" spans="1:10" ht="26.4" x14ac:dyDescent="0.25">
      <c r="A84" s="387" t="s">
        <v>772</v>
      </c>
      <c r="B84" s="394"/>
      <c r="C84" s="394"/>
      <c r="D84" s="394"/>
      <c r="E84" s="705"/>
      <c r="F84" s="387" t="s">
        <v>773</v>
      </c>
      <c r="G84" s="394"/>
      <c r="H84" s="399"/>
      <c r="I84" s="402"/>
      <c r="J84" s="705"/>
    </row>
    <row r="85" spans="1:10" x14ac:dyDescent="0.25">
      <c r="B85" s="408">
        <f>B57+B29</f>
        <v>59319</v>
      </c>
      <c r="C85" s="408">
        <f>C57+C29</f>
        <v>76778</v>
      </c>
      <c r="D85" s="408">
        <f>D57+D29</f>
        <v>76776</v>
      </c>
      <c r="G85" s="408">
        <f>G57+G29</f>
        <v>58010</v>
      </c>
      <c r="H85" s="408">
        <f t="shared" ref="H85:I85" si="12">H57+H29</f>
        <v>74663</v>
      </c>
      <c r="I85" s="408">
        <f t="shared" si="12"/>
        <v>54366</v>
      </c>
    </row>
  </sheetData>
  <mergeCells count="3">
    <mergeCell ref="A1:H1"/>
    <mergeCell ref="A31:H31"/>
    <mergeCell ref="A59:H59"/>
  </mergeCells>
  <pageMargins left="0.25437500000000002" right="0.31496062992125984" top="1.3385826771653544" bottom="0.74803149606299213" header="0.31496062992125984" footer="0.31496062992125984"/>
  <pageSetup paperSize="9" scale="74" orientation="landscape" r:id="rId1"/>
  <headerFooter>
    <oddHeader>&amp;L&amp;10Vászoly Község Önkormányzata
&amp;C&amp;"-,Félkövér"AZ ÖNKORMÁNYZAT KÖTELEZŐ FELADATOK 
BEVÉTELEI ÉS KIADÁSAI 2015. ÉV
A 3/2016. (V.30.) RENDELETHEZ&amp;R&amp;10 10. sz. melléklet
&amp;P. oldal
ezer forint</oddHeader>
  </headerFooter>
  <rowBreaks count="2" manualBreakCount="2">
    <brk id="29" max="16383" man="1"/>
    <brk id="5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N46"/>
  <sheetViews>
    <sheetView view="pageLayout" zoomScaleNormal="100" workbookViewId="0">
      <selection activeCell="H1" sqref="H1:I1"/>
    </sheetView>
  </sheetViews>
  <sheetFormatPr defaultRowHeight="13.2" x14ac:dyDescent="0.25"/>
  <cols>
    <col min="1" max="1" width="10" style="66" customWidth="1"/>
    <col min="2" max="2" width="29" style="66" customWidth="1"/>
    <col min="3" max="3" width="12" style="66" customWidth="1"/>
    <col min="4" max="4" width="12.88671875" style="66" customWidth="1"/>
    <col min="5" max="5" width="11.88671875" style="66" customWidth="1"/>
    <col min="6" max="7" width="11.5546875" style="66" customWidth="1"/>
    <col min="8" max="8" width="11.33203125" style="66" customWidth="1"/>
    <col min="9" max="9" width="11" style="66" customWidth="1"/>
    <col min="10" max="10" width="10.5546875" style="66" customWidth="1"/>
    <col min="11" max="12" width="13.6640625" style="66" customWidth="1"/>
    <col min="13" max="256" width="9.109375" style="1"/>
    <col min="257" max="257" width="10" style="1" customWidth="1"/>
    <col min="258" max="258" width="29" style="1" customWidth="1"/>
    <col min="259" max="259" width="12" style="1" customWidth="1"/>
    <col min="260" max="260" width="12.88671875" style="1" customWidth="1"/>
    <col min="261" max="261" width="11.88671875" style="1" customWidth="1"/>
    <col min="262" max="263" width="11.5546875" style="1" customWidth="1"/>
    <col min="264" max="264" width="11.33203125" style="1" customWidth="1"/>
    <col min="265" max="265" width="11" style="1" customWidth="1"/>
    <col min="266" max="266" width="10.5546875" style="1" customWidth="1"/>
    <col min="267" max="268" width="13.6640625" style="1" customWidth="1"/>
    <col min="269" max="512" width="9.109375" style="1"/>
    <col min="513" max="513" width="10" style="1" customWidth="1"/>
    <col min="514" max="514" width="29" style="1" customWidth="1"/>
    <col min="515" max="515" width="12" style="1" customWidth="1"/>
    <col min="516" max="516" width="12.88671875" style="1" customWidth="1"/>
    <col min="517" max="517" width="11.88671875" style="1" customWidth="1"/>
    <col min="518" max="519" width="11.5546875" style="1" customWidth="1"/>
    <col min="520" max="520" width="11.33203125" style="1" customWidth="1"/>
    <col min="521" max="521" width="11" style="1" customWidth="1"/>
    <col min="522" max="522" width="10.5546875" style="1" customWidth="1"/>
    <col min="523" max="524" width="13.6640625" style="1" customWidth="1"/>
    <col min="525" max="768" width="9.109375" style="1"/>
    <col min="769" max="769" width="10" style="1" customWidth="1"/>
    <col min="770" max="770" width="29" style="1" customWidth="1"/>
    <col min="771" max="771" width="12" style="1" customWidth="1"/>
    <col min="772" max="772" width="12.88671875" style="1" customWidth="1"/>
    <col min="773" max="773" width="11.88671875" style="1" customWidth="1"/>
    <col min="774" max="775" width="11.5546875" style="1" customWidth="1"/>
    <col min="776" max="776" width="11.33203125" style="1" customWidth="1"/>
    <col min="777" max="777" width="11" style="1" customWidth="1"/>
    <col min="778" max="778" width="10.5546875" style="1" customWidth="1"/>
    <col min="779" max="780" width="13.6640625" style="1" customWidth="1"/>
    <col min="781" max="1024" width="9.109375" style="1"/>
    <col min="1025" max="1025" width="10" style="1" customWidth="1"/>
    <col min="1026" max="1026" width="29" style="1" customWidth="1"/>
    <col min="1027" max="1027" width="12" style="1" customWidth="1"/>
    <col min="1028" max="1028" width="12.88671875" style="1" customWidth="1"/>
    <col min="1029" max="1029" width="11.88671875" style="1" customWidth="1"/>
    <col min="1030" max="1031" width="11.5546875" style="1" customWidth="1"/>
    <col min="1032" max="1032" width="11.33203125" style="1" customWidth="1"/>
    <col min="1033" max="1033" width="11" style="1" customWidth="1"/>
    <col min="1034" max="1034" width="10.5546875" style="1" customWidth="1"/>
    <col min="1035" max="1036" width="13.6640625" style="1" customWidth="1"/>
    <col min="1037" max="1280" width="9.109375" style="1"/>
    <col min="1281" max="1281" width="10" style="1" customWidth="1"/>
    <col min="1282" max="1282" width="29" style="1" customWidth="1"/>
    <col min="1283" max="1283" width="12" style="1" customWidth="1"/>
    <col min="1284" max="1284" width="12.88671875" style="1" customWidth="1"/>
    <col min="1285" max="1285" width="11.88671875" style="1" customWidth="1"/>
    <col min="1286" max="1287" width="11.5546875" style="1" customWidth="1"/>
    <col min="1288" max="1288" width="11.33203125" style="1" customWidth="1"/>
    <col min="1289" max="1289" width="11" style="1" customWidth="1"/>
    <col min="1290" max="1290" width="10.5546875" style="1" customWidth="1"/>
    <col min="1291" max="1292" width="13.6640625" style="1" customWidth="1"/>
    <col min="1293" max="1536" width="9.109375" style="1"/>
    <col min="1537" max="1537" width="10" style="1" customWidth="1"/>
    <col min="1538" max="1538" width="29" style="1" customWidth="1"/>
    <col min="1539" max="1539" width="12" style="1" customWidth="1"/>
    <col min="1540" max="1540" width="12.88671875" style="1" customWidth="1"/>
    <col min="1541" max="1541" width="11.88671875" style="1" customWidth="1"/>
    <col min="1542" max="1543" width="11.5546875" style="1" customWidth="1"/>
    <col min="1544" max="1544" width="11.33203125" style="1" customWidth="1"/>
    <col min="1545" max="1545" width="11" style="1" customWidth="1"/>
    <col min="1546" max="1546" width="10.5546875" style="1" customWidth="1"/>
    <col min="1547" max="1548" width="13.6640625" style="1" customWidth="1"/>
    <col min="1549" max="1792" width="9.109375" style="1"/>
    <col min="1793" max="1793" width="10" style="1" customWidth="1"/>
    <col min="1794" max="1794" width="29" style="1" customWidth="1"/>
    <col min="1795" max="1795" width="12" style="1" customWidth="1"/>
    <col min="1796" max="1796" width="12.88671875" style="1" customWidth="1"/>
    <col min="1797" max="1797" width="11.88671875" style="1" customWidth="1"/>
    <col min="1798" max="1799" width="11.5546875" style="1" customWidth="1"/>
    <col min="1800" max="1800" width="11.33203125" style="1" customWidth="1"/>
    <col min="1801" max="1801" width="11" style="1" customWidth="1"/>
    <col min="1802" max="1802" width="10.5546875" style="1" customWidth="1"/>
    <col min="1803" max="1804" width="13.6640625" style="1" customWidth="1"/>
    <col min="1805" max="2048" width="9.109375" style="1"/>
    <col min="2049" max="2049" width="10" style="1" customWidth="1"/>
    <col min="2050" max="2050" width="29" style="1" customWidth="1"/>
    <col min="2051" max="2051" width="12" style="1" customWidth="1"/>
    <col min="2052" max="2052" width="12.88671875" style="1" customWidth="1"/>
    <col min="2053" max="2053" width="11.88671875" style="1" customWidth="1"/>
    <col min="2054" max="2055" width="11.5546875" style="1" customWidth="1"/>
    <col min="2056" max="2056" width="11.33203125" style="1" customWidth="1"/>
    <col min="2057" max="2057" width="11" style="1" customWidth="1"/>
    <col min="2058" max="2058" width="10.5546875" style="1" customWidth="1"/>
    <col min="2059" max="2060" width="13.6640625" style="1" customWidth="1"/>
    <col min="2061" max="2304" width="9.109375" style="1"/>
    <col min="2305" max="2305" width="10" style="1" customWidth="1"/>
    <col min="2306" max="2306" width="29" style="1" customWidth="1"/>
    <col min="2307" max="2307" width="12" style="1" customWidth="1"/>
    <col min="2308" max="2308" width="12.88671875" style="1" customWidth="1"/>
    <col min="2309" max="2309" width="11.88671875" style="1" customWidth="1"/>
    <col min="2310" max="2311" width="11.5546875" style="1" customWidth="1"/>
    <col min="2312" max="2312" width="11.33203125" style="1" customWidth="1"/>
    <col min="2313" max="2313" width="11" style="1" customWidth="1"/>
    <col min="2314" max="2314" width="10.5546875" style="1" customWidth="1"/>
    <col min="2315" max="2316" width="13.6640625" style="1" customWidth="1"/>
    <col min="2317" max="2560" width="9.109375" style="1"/>
    <col min="2561" max="2561" width="10" style="1" customWidth="1"/>
    <col min="2562" max="2562" width="29" style="1" customWidth="1"/>
    <col min="2563" max="2563" width="12" style="1" customWidth="1"/>
    <col min="2564" max="2564" width="12.88671875" style="1" customWidth="1"/>
    <col min="2565" max="2565" width="11.88671875" style="1" customWidth="1"/>
    <col min="2566" max="2567" width="11.5546875" style="1" customWidth="1"/>
    <col min="2568" max="2568" width="11.33203125" style="1" customWidth="1"/>
    <col min="2569" max="2569" width="11" style="1" customWidth="1"/>
    <col min="2570" max="2570" width="10.5546875" style="1" customWidth="1"/>
    <col min="2571" max="2572" width="13.6640625" style="1" customWidth="1"/>
    <col min="2573" max="2816" width="9.109375" style="1"/>
    <col min="2817" max="2817" width="10" style="1" customWidth="1"/>
    <col min="2818" max="2818" width="29" style="1" customWidth="1"/>
    <col min="2819" max="2819" width="12" style="1" customWidth="1"/>
    <col min="2820" max="2820" width="12.88671875" style="1" customWidth="1"/>
    <col min="2821" max="2821" width="11.88671875" style="1" customWidth="1"/>
    <col min="2822" max="2823" width="11.5546875" style="1" customWidth="1"/>
    <col min="2824" max="2824" width="11.33203125" style="1" customWidth="1"/>
    <col min="2825" max="2825" width="11" style="1" customWidth="1"/>
    <col min="2826" max="2826" width="10.5546875" style="1" customWidth="1"/>
    <col min="2827" max="2828" width="13.6640625" style="1" customWidth="1"/>
    <col min="2829" max="3072" width="9.109375" style="1"/>
    <col min="3073" max="3073" width="10" style="1" customWidth="1"/>
    <col min="3074" max="3074" width="29" style="1" customWidth="1"/>
    <col min="3075" max="3075" width="12" style="1" customWidth="1"/>
    <col min="3076" max="3076" width="12.88671875" style="1" customWidth="1"/>
    <col min="3077" max="3077" width="11.88671875" style="1" customWidth="1"/>
    <col min="3078" max="3079" width="11.5546875" style="1" customWidth="1"/>
    <col min="3080" max="3080" width="11.33203125" style="1" customWidth="1"/>
    <col min="3081" max="3081" width="11" style="1" customWidth="1"/>
    <col min="3082" max="3082" width="10.5546875" style="1" customWidth="1"/>
    <col min="3083" max="3084" width="13.6640625" style="1" customWidth="1"/>
    <col min="3085" max="3328" width="9.109375" style="1"/>
    <col min="3329" max="3329" width="10" style="1" customWidth="1"/>
    <col min="3330" max="3330" width="29" style="1" customWidth="1"/>
    <col min="3331" max="3331" width="12" style="1" customWidth="1"/>
    <col min="3332" max="3332" width="12.88671875" style="1" customWidth="1"/>
    <col min="3333" max="3333" width="11.88671875" style="1" customWidth="1"/>
    <col min="3334" max="3335" width="11.5546875" style="1" customWidth="1"/>
    <col min="3336" max="3336" width="11.33203125" style="1" customWidth="1"/>
    <col min="3337" max="3337" width="11" style="1" customWidth="1"/>
    <col min="3338" max="3338" width="10.5546875" style="1" customWidth="1"/>
    <col min="3339" max="3340" width="13.6640625" style="1" customWidth="1"/>
    <col min="3341" max="3584" width="9.109375" style="1"/>
    <col min="3585" max="3585" width="10" style="1" customWidth="1"/>
    <col min="3586" max="3586" width="29" style="1" customWidth="1"/>
    <col min="3587" max="3587" width="12" style="1" customWidth="1"/>
    <col min="3588" max="3588" width="12.88671875" style="1" customWidth="1"/>
    <col min="3589" max="3589" width="11.88671875" style="1" customWidth="1"/>
    <col min="3590" max="3591" width="11.5546875" style="1" customWidth="1"/>
    <col min="3592" max="3592" width="11.33203125" style="1" customWidth="1"/>
    <col min="3593" max="3593" width="11" style="1" customWidth="1"/>
    <col min="3594" max="3594" width="10.5546875" style="1" customWidth="1"/>
    <col min="3595" max="3596" width="13.6640625" style="1" customWidth="1"/>
    <col min="3597" max="3840" width="9.109375" style="1"/>
    <col min="3841" max="3841" width="10" style="1" customWidth="1"/>
    <col min="3842" max="3842" width="29" style="1" customWidth="1"/>
    <col min="3843" max="3843" width="12" style="1" customWidth="1"/>
    <col min="3844" max="3844" width="12.88671875" style="1" customWidth="1"/>
    <col min="3845" max="3845" width="11.88671875" style="1" customWidth="1"/>
    <col min="3846" max="3847" width="11.5546875" style="1" customWidth="1"/>
    <col min="3848" max="3848" width="11.33203125" style="1" customWidth="1"/>
    <col min="3849" max="3849" width="11" style="1" customWidth="1"/>
    <col min="3850" max="3850" width="10.5546875" style="1" customWidth="1"/>
    <col min="3851" max="3852" width="13.6640625" style="1" customWidth="1"/>
    <col min="3853" max="4096" width="9.109375" style="1"/>
    <col min="4097" max="4097" width="10" style="1" customWidth="1"/>
    <col min="4098" max="4098" width="29" style="1" customWidth="1"/>
    <col min="4099" max="4099" width="12" style="1" customWidth="1"/>
    <col min="4100" max="4100" width="12.88671875" style="1" customWidth="1"/>
    <col min="4101" max="4101" width="11.88671875" style="1" customWidth="1"/>
    <col min="4102" max="4103" width="11.5546875" style="1" customWidth="1"/>
    <col min="4104" max="4104" width="11.33203125" style="1" customWidth="1"/>
    <col min="4105" max="4105" width="11" style="1" customWidth="1"/>
    <col min="4106" max="4106" width="10.5546875" style="1" customWidth="1"/>
    <col min="4107" max="4108" width="13.6640625" style="1" customWidth="1"/>
    <col min="4109" max="4352" width="9.109375" style="1"/>
    <col min="4353" max="4353" width="10" style="1" customWidth="1"/>
    <col min="4354" max="4354" width="29" style="1" customWidth="1"/>
    <col min="4355" max="4355" width="12" style="1" customWidth="1"/>
    <col min="4356" max="4356" width="12.88671875" style="1" customWidth="1"/>
    <col min="4357" max="4357" width="11.88671875" style="1" customWidth="1"/>
    <col min="4358" max="4359" width="11.5546875" style="1" customWidth="1"/>
    <col min="4360" max="4360" width="11.33203125" style="1" customWidth="1"/>
    <col min="4361" max="4361" width="11" style="1" customWidth="1"/>
    <col min="4362" max="4362" width="10.5546875" style="1" customWidth="1"/>
    <col min="4363" max="4364" width="13.6640625" style="1" customWidth="1"/>
    <col min="4365" max="4608" width="9.109375" style="1"/>
    <col min="4609" max="4609" width="10" style="1" customWidth="1"/>
    <col min="4610" max="4610" width="29" style="1" customWidth="1"/>
    <col min="4611" max="4611" width="12" style="1" customWidth="1"/>
    <col min="4612" max="4612" width="12.88671875" style="1" customWidth="1"/>
    <col min="4613" max="4613" width="11.88671875" style="1" customWidth="1"/>
    <col min="4614" max="4615" width="11.5546875" style="1" customWidth="1"/>
    <col min="4616" max="4616" width="11.33203125" style="1" customWidth="1"/>
    <col min="4617" max="4617" width="11" style="1" customWidth="1"/>
    <col min="4618" max="4618" width="10.5546875" style="1" customWidth="1"/>
    <col min="4619" max="4620" width="13.6640625" style="1" customWidth="1"/>
    <col min="4621" max="4864" width="9.109375" style="1"/>
    <col min="4865" max="4865" width="10" style="1" customWidth="1"/>
    <col min="4866" max="4866" width="29" style="1" customWidth="1"/>
    <col min="4867" max="4867" width="12" style="1" customWidth="1"/>
    <col min="4868" max="4868" width="12.88671875" style="1" customWidth="1"/>
    <col min="4869" max="4869" width="11.88671875" style="1" customWidth="1"/>
    <col min="4870" max="4871" width="11.5546875" style="1" customWidth="1"/>
    <col min="4872" max="4872" width="11.33203125" style="1" customWidth="1"/>
    <col min="4873" max="4873" width="11" style="1" customWidth="1"/>
    <col min="4874" max="4874" width="10.5546875" style="1" customWidth="1"/>
    <col min="4875" max="4876" width="13.6640625" style="1" customWidth="1"/>
    <col min="4877" max="5120" width="9.109375" style="1"/>
    <col min="5121" max="5121" width="10" style="1" customWidth="1"/>
    <col min="5122" max="5122" width="29" style="1" customWidth="1"/>
    <col min="5123" max="5123" width="12" style="1" customWidth="1"/>
    <col min="5124" max="5124" width="12.88671875" style="1" customWidth="1"/>
    <col min="5125" max="5125" width="11.88671875" style="1" customWidth="1"/>
    <col min="5126" max="5127" width="11.5546875" style="1" customWidth="1"/>
    <col min="5128" max="5128" width="11.33203125" style="1" customWidth="1"/>
    <col min="5129" max="5129" width="11" style="1" customWidth="1"/>
    <col min="5130" max="5130" width="10.5546875" style="1" customWidth="1"/>
    <col min="5131" max="5132" width="13.6640625" style="1" customWidth="1"/>
    <col min="5133" max="5376" width="9.109375" style="1"/>
    <col min="5377" max="5377" width="10" style="1" customWidth="1"/>
    <col min="5378" max="5378" width="29" style="1" customWidth="1"/>
    <col min="5379" max="5379" width="12" style="1" customWidth="1"/>
    <col min="5380" max="5380" width="12.88671875" style="1" customWidth="1"/>
    <col min="5381" max="5381" width="11.88671875" style="1" customWidth="1"/>
    <col min="5382" max="5383" width="11.5546875" style="1" customWidth="1"/>
    <col min="5384" max="5384" width="11.33203125" style="1" customWidth="1"/>
    <col min="5385" max="5385" width="11" style="1" customWidth="1"/>
    <col min="5386" max="5386" width="10.5546875" style="1" customWidth="1"/>
    <col min="5387" max="5388" width="13.6640625" style="1" customWidth="1"/>
    <col min="5389" max="5632" width="9.109375" style="1"/>
    <col min="5633" max="5633" width="10" style="1" customWidth="1"/>
    <col min="5634" max="5634" width="29" style="1" customWidth="1"/>
    <col min="5635" max="5635" width="12" style="1" customWidth="1"/>
    <col min="5636" max="5636" width="12.88671875" style="1" customWidth="1"/>
    <col min="5637" max="5637" width="11.88671875" style="1" customWidth="1"/>
    <col min="5638" max="5639" width="11.5546875" style="1" customWidth="1"/>
    <col min="5640" max="5640" width="11.33203125" style="1" customWidth="1"/>
    <col min="5641" max="5641" width="11" style="1" customWidth="1"/>
    <col min="5642" max="5642" width="10.5546875" style="1" customWidth="1"/>
    <col min="5643" max="5644" width="13.6640625" style="1" customWidth="1"/>
    <col min="5645" max="5888" width="9.109375" style="1"/>
    <col min="5889" max="5889" width="10" style="1" customWidth="1"/>
    <col min="5890" max="5890" width="29" style="1" customWidth="1"/>
    <col min="5891" max="5891" width="12" style="1" customWidth="1"/>
    <col min="5892" max="5892" width="12.88671875" style="1" customWidth="1"/>
    <col min="5893" max="5893" width="11.88671875" style="1" customWidth="1"/>
    <col min="5894" max="5895" width="11.5546875" style="1" customWidth="1"/>
    <col min="5896" max="5896" width="11.33203125" style="1" customWidth="1"/>
    <col min="5897" max="5897" width="11" style="1" customWidth="1"/>
    <col min="5898" max="5898" width="10.5546875" style="1" customWidth="1"/>
    <col min="5899" max="5900" width="13.6640625" style="1" customWidth="1"/>
    <col min="5901" max="6144" width="9.109375" style="1"/>
    <col min="6145" max="6145" width="10" style="1" customWidth="1"/>
    <col min="6146" max="6146" width="29" style="1" customWidth="1"/>
    <col min="6147" max="6147" width="12" style="1" customWidth="1"/>
    <col min="6148" max="6148" width="12.88671875" style="1" customWidth="1"/>
    <col min="6149" max="6149" width="11.88671875" style="1" customWidth="1"/>
    <col min="6150" max="6151" width="11.5546875" style="1" customWidth="1"/>
    <col min="6152" max="6152" width="11.33203125" style="1" customWidth="1"/>
    <col min="6153" max="6153" width="11" style="1" customWidth="1"/>
    <col min="6154" max="6154" width="10.5546875" style="1" customWidth="1"/>
    <col min="6155" max="6156" width="13.6640625" style="1" customWidth="1"/>
    <col min="6157" max="6400" width="9.109375" style="1"/>
    <col min="6401" max="6401" width="10" style="1" customWidth="1"/>
    <col min="6402" max="6402" width="29" style="1" customWidth="1"/>
    <col min="6403" max="6403" width="12" style="1" customWidth="1"/>
    <col min="6404" max="6404" width="12.88671875" style="1" customWidth="1"/>
    <col min="6405" max="6405" width="11.88671875" style="1" customWidth="1"/>
    <col min="6406" max="6407" width="11.5546875" style="1" customWidth="1"/>
    <col min="6408" max="6408" width="11.33203125" style="1" customWidth="1"/>
    <col min="6409" max="6409" width="11" style="1" customWidth="1"/>
    <col min="6410" max="6410" width="10.5546875" style="1" customWidth="1"/>
    <col min="6411" max="6412" width="13.6640625" style="1" customWidth="1"/>
    <col min="6413" max="6656" width="9.109375" style="1"/>
    <col min="6657" max="6657" width="10" style="1" customWidth="1"/>
    <col min="6658" max="6658" width="29" style="1" customWidth="1"/>
    <col min="6659" max="6659" width="12" style="1" customWidth="1"/>
    <col min="6660" max="6660" width="12.88671875" style="1" customWidth="1"/>
    <col min="6661" max="6661" width="11.88671875" style="1" customWidth="1"/>
    <col min="6662" max="6663" width="11.5546875" style="1" customWidth="1"/>
    <col min="6664" max="6664" width="11.33203125" style="1" customWidth="1"/>
    <col min="6665" max="6665" width="11" style="1" customWidth="1"/>
    <col min="6666" max="6666" width="10.5546875" style="1" customWidth="1"/>
    <col min="6667" max="6668" width="13.6640625" style="1" customWidth="1"/>
    <col min="6669" max="6912" width="9.109375" style="1"/>
    <col min="6913" max="6913" width="10" style="1" customWidth="1"/>
    <col min="6914" max="6914" width="29" style="1" customWidth="1"/>
    <col min="6915" max="6915" width="12" style="1" customWidth="1"/>
    <col min="6916" max="6916" width="12.88671875" style="1" customWidth="1"/>
    <col min="6917" max="6917" width="11.88671875" style="1" customWidth="1"/>
    <col min="6918" max="6919" width="11.5546875" style="1" customWidth="1"/>
    <col min="6920" max="6920" width="11.33203125" style="1" customWidth="1"/>
    <col min="6921" max="6921" width="11" style="1" customWidth="1"/>
    <col min="6922" max="6922" width="10.5546875" style="1" customWidth="1"/>
    <col min="6923" max="6924" width="13.6640625" style="1" customWidth="1"/>
    <col min="6925" max="7168" width="9.109375" style="1"/>
    <col min="7169" max="7169" width="10" style="1" customWidth="1"/>
    <col min="7170" max="7170" width="29" style="1" customWidth="1"/>
    <col min="7171" max="7171" width="12" style="1" customWidth="1"/>
    <col min="7172" max="7172" width="12.88671875" style="1" customWidth="1"/>
    <col min="7173" max="7173" width="11.88671875" style="1" customWidth="1"/>
    <col min="7174" max="7175" width="11.5546875" style="1" customWidth="1"/>
    <col min="7176" max="7176" width="11.33203125" style="1" customWidth="1"/>
    <col min="7177" max="7177" width="11" style="1" customWidth="1"/>
    <col min="7178" max="7178" width="10.5546875" style="1" customWidth="1"/>
    <col min="7179" max="7180" width="13.6640625" style="1" customWidth="1"/>
    <col min="7181" max="7424" width="9.109375" style="1"/>
    <col min="7425" max="7425" width="10" style="1" customWidth="1"/>
    <col min="7426" max="7426" width="29" style="1" customWidth="1"/>
    <col min="7427" max="7427" width="12" style="1" customWidth="1"/>
    <col min="7428" max="7428" width="12.88671875" style="1" customWidth="1"/>
    <col min="7429" max="7429" width="11.88671875" style="1" customWidth="1"/>
    <col min="7430" max="7431" width="11.5546875" style="1" customWidth="1"/>
    <col min="7432" max="7432" width="11.33203125" style="1" customWidth="1"/>
    <col min="7433" max="7433" width="11" style="1" customWidth="1"/>
    <col min="7434" max="7434" width="10.5546875" style="1" customWidth="1"/>
    <col min="7435" max="7436" width="13.6640625" style="1" customWidth="1"/>
    <col min="7437" max="7680" width="9.109375" style="1"/>
    <col min="7681" max="7681" width="10" style="1" customWidth="1"/>
    <col min="7682" max="7682" width="29" style="1" customWidth="1"/>
    <col min="7683" max="7683" width="12" style="1" customWidth="1"/>
    <col min="7684" max="7684" width="12.88671875" style="1" customWidth="1"/>
    <col min="7685" max="7685" width="11.88671875" style="1" customWidth="1"/>
    <col min="7686" max="7687" width="11.5546875" style="1" customWidth="1"/>
    <col min="7688" max="7688" width="11.33203125" style="1" customWidth="1"/>
    <col min="7689" max="7689" width="11" style="1" customWidth="1"/>
    <col min="7690" max="7690" width="10.5546875" style="1" customWidth="1"/>
    <col min="7691" max="7692" width="13.6640625" style="1" customWidth="1"/>
    <col min="7693" max="7936" width="9.109375" style="1"/>
    <col min="7937" max="7937" width="10" style="1" customWidth="1"/>
    <col min="7938" max="7938" width="29" style="1" customWidth="1"/>
    <col min="7939" max="7939" width="12" style="1" customWidth="1"/>
    <col min="7940" max="7940" width="12.88671875" style="1" customWidth="1"/>
    <col min="7941" max="7941" width="11.88671875" style="1" customWidth="1"/>
    <col min="7942" max="7943" width="11.5546875" style="1" customWidth="1"/>
    <col min="7944" max="7944" width="11.33203125" style="1" customWidth="1"/>
    <col min="7945" max="7945" width="11" style="1" customWidth="1"/>
    <col min="7946" max="7946" width="10.5546875" style="1" customWidth="1"/>
    <col min="7947" max="7948" width="13.6640625" style="1" customWidth="1"/>
    <col min="7949" max="8192" width="9.109375" style="1"/>
    <col min="8193" max="8193" width="10" style="1" customWidth="1"/>
    <col min="8194" max="8194" width="29" style="1" customWidth="1"/>
    <col min="8195" max="8195" width="12" style="1" customWidth="1"/>
    <col min="8196" max="8196" width="12.88671875" style="1" customWidth="1"/>
    <col min="8197" max="8197" width="11.88671875" style="1" customWidth="1"/>
    <col min="8198" max="8199" width="11.5546875" style="1" customWidth="1"/>
    <col min="8200" max="8200" width="11.33203125" style="1" customWidth="1"/>
    <col min="8201" max="8201" width="11" style="1" customWidth="1"/>
    <col min="8202" max="8202" width="10.5546875" style="1" customWidth="1"/>
    <col min="8203" max="8204" width="13.6640625" style="1" customWidth="1"/>
    <col min="8205" max="8448" width="9.109375" style="1"/>
    <col min="8449" max="8449" width="10" style="1" customWidth="1"/>
    <col min="8450" max="8450" width="29" style="1" customWidth="1"/>
    <col min="8451" max="8451" width="12" style="1" customWidth="1"/>
    <col min="8452" max="8452" width="12.88671875" style="1" customWidth="1"/>
    <col min="8453" max="8453" width="11.88671875" style="1" customWidth="1"/>
    <col min="8454" max="8455" width="11.5546875" style="1" customWidth="1"/>
    <col min="8456" max="8456" width="11.33203125" style="1" customWidth="1"/>
    <col min="8457" max="8457" width="11" style="1" customWidth="1"/>
    <col min="8458" max="8458" width="10.5546875" style="1" customWidth="1"/>
    <col min="8459" max="8460" width="13.6640625" style="1" customWidth="1"/>
    <col min="8461" max="8704" width="9.109375" style="1"/>
    <col min="8705" max="8705" width="10" style="1" customWidth="1"/>
    <col min="8706" max="8706" width="29" style="1" customWidth="1"/>
    <col min="8707" max="8707" width="12" style="1" customWidth="1"/>
    <col min="8708" max="8708" width="12.88671875" style="1" customWidth="1"/>
    <col min="8709" max="8709" width="11.88671875" style="1" customWidth="1"/>
    <col min="8710" max="8711" width="11.5546875" style="1" customWidth="1"/>
    <col min="8712" max="8712" width="11.33203125" style="1" customWidth="1"/>
    <col min="8713" max="8713" width="11" style="1" customWidth="1"/>
    <col min="8714" max="8714" width="10.5546875" style="1" customWidth="1"/>
    <col min="8715" max="8716" width="13.6640625" style="1" customWidth="1"/>
    <col min="8717" max="8960" width="9.109375" style="1"/>
    <col min="8961" max="8961" width="10" style="1" customWidth="1"/>
    <col min="8962" max="8962" width="29" style="1" customWidth="1"/>
    <col min="8963" max="8963" width="12" style="1" customWidth="1"/>
    <col min="8964" max="8964" width="12.88671875" style="1" customWidth="1"/>
    <col min="8965" max="8965" width="11.88671875" style="1" customWidth="1"/>
    <col min="8966" max="8967" width="11.5546875" style="1" customWidth="1"/>
    <col min="8968" max="8968" width="11.33203125" style="1" customWidth="1"/>
    <col min="8969" max="8969" width="11" style="1" customWidth="1"/>
    <col min="8970" max="8970" width="10.5546875" style="1" customWidth="1"/>
    <col min="8971" max="8972" width="13.6640625" style="1" customWidth="1"/>
    <col min="8973" max="9216" width="9.109375" style="1"/>
    <col min="9217" max="9217" width="10" style="1" customWidth="1"/>
    <col min="9218" max="9218" width="29" style="1" customWidth="1"/>
    <col min="9219" max="9219" width="12" style="1" customWidth="1"/>
    <col min="9220" max="9220" width="12.88671875" style="1" customWidth="1"/>
    <col min="9221" max="9221" width="11.88671875" style="1" customWidth="1"/>
    <col min="9222" max="9223" width="11.5546875" style="1" customWidth="1"/>
    <col min="9224" max="9224" width="11.33203125" style="1" customWidth="1"/>
    <col min="9225" max="9225" width="11" style="1" customWidth="1"/>
    <col min="9226" max="9226" width="10.5546875" style="1" customWidth="1"/>
    <col min="9227" max="9228" width="13.6640625" style="1" customWidth="1"/>
    <col min="9229" max="9472" width="9.109375" style="1"/>
    <col min="9473" max="9473" width="10" style="1" customWidth="1"/>
    <col min="9474" max="9474" width="29" style="1" customWidth="1"/>
    <col min="9475" max="9475" width="12" style="1" customWidth="1"/>
    <col min="9476" max="9476" width="12.88671875" style="1" customWidth="1"/>
    <col min="9477" max="9477" width="11.88671875" style="1" customWidth="1"/>
    <col min="9478" max="9479" width="11.5546875" style="1" customWidth="1"/>
    <col min="9480" max="9480" width="11.33203125" style="1" customWidth="1"/>
    <col min="9481" max="9481" width="11" style="1" customWidth="1"/>
    <col min="9482" max="9482" width="10.5546875" style="1" customWidth="1"/>
    <col min="9483" max="9484" width="13.6640625" style="1" customWidth="1"/>
    <col min="9485" max="9728" width="9.109375" style="1"/>
    <col min="9729" max="9729" width="10" style="1" customWidth="1"/>
    <col min="9730" max="9730" width="29" style="1" customWidth="1"/>
    <col min="9731" max="9731" width="12" style="1" customWidth="1"/>
    <col min="9732" max="9732" width="12.88671875" style="1" customWidth="1"/>
    <col min="9733" max="9733" width="11.88671875" style="1" customWidth="1"/>
    <col min="9734" max="9735" width="11.5546875" style="1" customWidth="1"/>
    <col min="9736" max="9736" width="11.33203125" style="1" customWidth="1"/>
    <col min="9737" max="9737" width="11" style="1" customWidth="1"/>
    <col min="9738" max="9738" width="10.5546875" style="1" customWidth="1"/>
    <col min="9739" max="9740" width="13.6640625" style="1" customWidth="1"/>
    <col min="9741" max="9984" width="9.109375" style="1"/>
    <col min="9985" max="9985" width="10" style="1" customWidth="1"/>
    <col min="9986" max="9986" width="29" style="1" customWidth="1"/>
    <col min="9987" max="9987" width="12" style="1" customWidth="1"/>
    <col min="9988" max="9988" width="12.88671875" style="1" customWidth="1"/>
    <col min="9989" max="9989" width="11.88671875" style="1" customWidth="1"/>
    <col min="9990" max="9991" width="11.5546875" style="1" customWidth="1"/>
    <col min="9992" max="9992" width="11.33203125" style="1" customWidth="1"/>
    <col min="9993" max="9993" width="11" style="1" customWidth="1"/>
    <col min="9994" max="9994" width="10.5546875" style="1" customWidth="1"/>
    <col min="9995" max="9996" width="13.6640625" style="1" customWidth="1"/>
    <col min="9997" max="10240" width="9.109375" style="1"/>
    <col min="10241" max="10241" width="10" style="1" customWidth="1"/>
    <col min="10242" max="10242" width="29" style="1" customWidth="1"/>
    <col min="10243" max="10243" width="12" style="1" customWidth="1"/>
    <col min="10244" max="10244" width="12.88671875" style="1" customWidth="1"/>
    <col min="10245" max="10245" width="11.88671875" style="1" customWidth="1"/>
    <col min="10246" max="10247" width="11.5546875" style="1" customWidth="1"/>
    <col min="10248" max="10248" width="11.33203125" style="1" customWidth="1"/>
    <col min="10249" max="10249" width="11" style="1" customWidth="1"/>
    <col min="10250" max="10250" width="10.5546875" style="1" customWidth="1"/>
    <col min="10251" max="10252" width="13.6640625" style="1" customWidth="1"/>
    <col min="10253" max="10496" width="9.109375" style="1"/>
    <col min="10497" max="10497" width="10" style="1" customWidth="1"/>
    <col min="10498" max="10498" width="29" style="1" customWidth="1"/>
    <col min="10499" max="10499" width="12" style="1" customWidth="1"/>
    <col min="10500" max="10500" width="12.88671875" style="1" customWidth="1"/>
    <col min="10501" max="10501" width="11.88671875" style="1" customWidth="1"/>
    <col min="10502" max="10503" width="11.5546875" style="1" customWidth="1"/>
    <col min="10504" max="10504" width="11.33203125" style="1" customWidth="1"/>
    <col min="10505" max="10505" width="11" style="1" customWidth="1"/>
    <col min="10506" max="10506" width="10.5546875" style="1" customWidth="1"/>
    <col min="10507" max="10508" width="13.6640625" style="1" customWidth="1"/>
    <col min="10509" max="10752" width="9.109375" style="1"/>
    <col min="10753" max="10753" width="10" style="1" customWidth="1"/>
    <col min="10754" max="10754" width="29" style="1" customWidth="1"/>
    <col min="10755" max="10755" width="12" style="1" customWidth="1"/>
    <col min="10756" max="10756" width="12.88671875" style="1" customWidth="1"/>
    <col min="10757" max="10757" width="11.88671875" style="1" customWidth="1"/>
    <col min="10758" max="10759" width="11.5546875" style="1" customWidth="1"/>
    <col min="10760" max="10760" width="11.33203125" style="1" customWidth="1"/>
    <col min="10761" max="10761" width="11" style="1" customWidth="1"/>
    <col min="10762" max="10762" width="10.5546875" style="1" customWidth="1"/>
    <col min="10763" max="10764" width="13.6640625" style="1" customWidth="1"/>
    <col min="10765" max="11008" width="9.109375" style="1"/>
    <col min="11009" max="11009" width="10" style="1" customWidth="1"/>
    <col min="11010" max="11010" width="29" style="1" customWidth="1"/>
    <col min="11011" max="11011" width="12" style="1" customWidth="1"/>
    <col min="11012" max="11012" width="12.88671875" style="1" customWidth="1"/>
    <col min="11013" max="11013" width="11.88671875" style="1" customWidth="1"/>
    <col min="11014" max="11015" width="11.5546875" style="1" customWidth="1"/>
    <col min="11016" max="11016" width="11.33203125" style="1" customWidth="1"/>
    <col min="11017" max="11017" width="11" style="1" customWidth="1"/>
    <col min="11018" max="11018" width="10.5546875" style="1" customWidth="1"/>
    <col min="11019" max="11020" width="13.6640625" style="1" customWidth="1"/>
    <col min="11021" max="11264" width="9.109375" style="1"/>
    <col min="11265" max="11265" width="10" style="1" customWidth="1"/>
    <col min="11266" max="11266" width="29" style="1" customWidth="1"/>
    <col min="11267" max="11267" width="12" style="1" customWidth="1"/>
    <col min="11268" max="11268" width="12.88671875" style="1" customWidth="1"/>
    <col min="11269" max="11269" width="11.88671875" style="1" customWidth="1"/>
    <col min="11270" max="11271" width="11.5546875" style="1" customWidth="1"/>
    <col min="11272" max="11272" width="11.33203125" style="1" customWidth="1"/>
    <col min="11273" max="11273" width="11" style="1" customWidth="1"/>
    <col min="11274" max="11274" width="10.5546875" style="1" customWidth="1"/>
    <col min="11275" max="11276" width="13.6640625" style="1" customWidth="1"/>
    <col min="11277" max="11520" width="9.109375" style="1"/>
    <col min="11521" max="11521" width="10" style="1" customWidth="1"/>
    <col min="11522" max="11522" width="29" style="1" customWidth="1"/>
    <col min="11523" max="11523" width="12" style="1" customWidth="1"/>
    <col min="11524" max="11524" width="12.88671875" style="1" customWidth="1"/>
    <col min="11525" max="11525" width="11.88671875" style="1" customWidth="1"/>
    <col min="11526" max="11527" width="11.5546875" style="1" customWidth="1"/>
    <col min="11528" max="11528" width="11.33203125" style="1" customWidth="1"/>
    <col min="11529" max="11529" width="11" style="1" customWidth="1"/>
    <col min="11530" max="11530" width="10.5546875" style="1" customWidth="1"/>
    <col min="11531" max="11532" width="13.6640625" style="1" customWidth="1"/>
    <col min="11533" max="11776" width="9.109375" style="1"/>
    <col min="11777" max="11777" width="10" style="1" customWidth="1"/>
    <col min="11778" max="11778" width="29" style="1" customWidth="1"/>
    <col min="11779" max="11779" width="12" style="1" customWidth="1"/>
    <col min="11780" max="11780" width="12.88671875" style="1" customWidth="1"/>
    <col min="11781" max="11781" width="11.88671875" style="1" customWidth="1"/>
    <col min="11782" max="11783" width="11.5546875" style="1" customWidth="1"/>
    <col min="11784" max="11784" width="11.33203125" style="1" customWidth="1"/>
    <col min="11785" max="11785" width="11" style="1" customWidth="1"/>
    <col min="11786" max="11786" width="10.5546875" style="1" customWidth="1"/>
    <col min="11787" max="11788" width="13.6640625" style="1" customWidth="1"/>
    <col min="11789" max="12032" width="9.109375" style="1"/>
    <col min="12033" max="12033" width="10" style="1" customWidth="1"/>
    <col min="12034" max="12034" width="29" style="1" customWidth="1"/>
    <col min="12035" max="12035" width="12" style="1" customWidth="1"/>
    <col min="12036" max="12036" width="12.88671875" style="1" customWidth="1"/>
    <col min="12037" max="12037" width="11.88671875" style="1" customWidth="1"/>
    <col min="12038" max="12039" width="11.5546875" style="1" customWidth="1"/>
    <col min="12040" max="12040" width="11.33203125" style="1" customWidth="1"/>
    <col min="12041" max="12041" width="11" style="1" customWidth="1"/>
    <col min="12042" max="12042" width="10.5546875" style="1" customWidth="1"/>
    <col min="12043" max="12044" width="13.6640625" style="1" customWidth="1"/>
    <col min="12045" max="12288" width="9.109375" style="1"/>
    <col min="12289" max="12289" width="10" style="1" customWidth="1"/>
    <col min="12290" max="12290" width="29" style="1" customWidth="1"/>
    <col min="12291" max="12291" width="12" style="1" customWidth="1"/>
    <col min="12292" max="12292" width="12.88671875" style="1" customWidth="1"/>
    <col min="12293" max="12293" width="11.88671875" style="1" customWidth="1"/>
    <col min="12294" max="12295" width="11.5546875" style="1" customWidth="1"/>
    <col min="12296" max="12296" width="11.33203125" style="1" customWidth="1"/>
    <col min="12297" max="12297" width="11" style="1" customWidth="1"/>
    <col min="12298" max="12298" width="10.5546875" style="1" customWidth="1"/>
    <col min="12299" max="12300" width="13.6640625" style="1" customWidth="1"/>
    <col min="12301" max="12544" width="9.109375" style="1"/>
    <col min="12545" max="12545" width="10" style="1" customWidth="1"/>
    <col min="12546" max="12546" width="29" style="1" customWidth="1"/>
    <col min="12547" max="12547" width="12" style="1" customWidth="1"/>
    <col min="12548" max="12548" width="12.88671875" style="1" customWidth="1"/>
    <col min="12549" max="12549" width="11.88671875" style="1" customWidth="1"/>
    <col min="12550" max="12551" width="11.5546875" style="1" customWidth="1"/>
    <col min="12552" max="12552" width="11.33203125" style="1" customWidth="1"/>
    <col min="12553" max="12553" width="11" style="1" customWidth="1"/>
    <col min="12554" max="12554" width="10.5546875" style="1" customWidth="1"/>
    <col min="12555" max="12556" width="13.6640625" style="1" customWidth="1"/>
    <col min="12557" max="12800" width="9.109375" style="1"/>
    <col min="12801" max="12801" width="10" style="1" customWidth="1"/>
    <col min="12802" max="12802" width="29" style="1" customWidth="1"/>
    <col min="12803" max="12803" width="12" style="1" customWidth="1"/>
    <col min="12804" max="12804" width="12.88671875" style="1" customWidth="1"/>
    <col min="12805" max="12805" width="11.88671875" style="1" customWidth="1"/>
    <col min="12806" max="12807" width="11.5546875" style="1" customWidth="1"/>
    <col min="12808" max="12808" width="11.33203125" style="1" customWidth="1"/>
    <col min="12809" max="12809" width="11" style="1" customWidth="1"/>
    <col min="12810" max="12810" width="10.5546875" style="1" customWidth="1"/>
    <col min="12811" max="12812" width="13.6640625" style="1" customWidth="1"/>
    <col min="12813" max="13056" width="9.109375" style="1"/>
    <col min="13057" max="13057" width="10" style="1" customWidth="1"/>
    <col min="13058" max="13058" width="29" style="1" customWidth="1"/>
    <col min="13059" max="13059" width="12" style="1" customWidth="1"/>
    <col min="13060" max="13060" width="12.88671875" style="1" customWidth="1"/>
    <col min="13061" max="13061" width="11.88671875" style="1" customWidth="1"/>
    <col min="13062" max="13063" width="11.5546875" style="1" customWidth="1"/>
    <col min="13064" max="13064" width="11.33203125" style="1" customWidth="1"/>
    <col min="13065" max="13065" width="11" style="1" customWidth="1"/>
    <col min="13066" max="13066" width="10.5546875" style="1" customWidth="1"/>
    <col min="13067" max="13068" width="13.6640625" style="1" customWidth="1"/>
    <col min="13069" max="13312" width="9.109375" style="1"/>
    <col min="13313" max="13313" width="10" style="1" customWidth="1"/>
    <col min="13314" max="13314" width="29" style="1" customWidth="1"/>
    <col min="13315" max="13315" width="12" style="1" customWidth="1"/>
    <col min="13316" max="13316" width="12.88671875" style="1" customWidth="1"/>
    <col min="13317" max="13317" width="11.88671875" style="1" customWidth="1"/>
    <col min="13318" max="13319" width="11.5546875" style="1" customWidth="1"/>
    <col min="13320" max="13320" width="11.33203125" style="1" customWidth="1"/>
    <col min="13321" max="13321" width="11" style="1" customWidth="1"/>
    <col min="13322" max="13322" width="10.5546875" style="1" customWidth="1"/>
    <col min="13323" max="13324" width="13.6640625" style="1" customWidth="1"/>
    <col min="13325" max="13568" width="9.109375" style="1"/>
    <col min="13569" max="13569" width="10" style="1" customWidth="1"/>
    <col min="13570" max="13570" width="29" style="1" customWidth="1"/>
    <col min="13571" max="13571" width="12" style="1" customWidth="1"/>
    <col min="13572" max="13572" width="12.88671875" style="1" customWidth="1"/>
    <col min="13573" max="13573" width="11.88671875" style="1" customWidth="1"/>
    <col min="13574" max="13575" width="11.5546875" style="1" customWidth="1"/>
    <col min="13576" max="13576" width="11.33203125" style="1" customWidth="1"/>
    <col min="13577" max="13577" width="11" style="1" customWidth="1"/>
    <col min="13578" max="13578" width="10.5546875" style="1" customWidth="1"/>
    <col min="13579" max="13580" width="13.6640625" style="1" customWidth="1"/>
    <col min="13581" max="13824" width="9.109375" style="1"/>
    <col min="13825" max="13825" width="10" style="1" customWidth="1"/>
    <col min="13826" max="13826" width="29" style="1" customWidth="1"/>
    <col min="13827" max="13827" width="12" style="1" customWidth="1"/>
    <col min="13828" max="13828" width="12.88671875" style="1" customWidth="1"/>
    <col min="13829" max="13829" width="11.88671875" style="1" customWidth="1"/>
    <col min="13830" max="13831" width="11.5546875" style="1" customWidth="1"/>
    <col min="13832" max="13832" width="11.33203125" style="1" customWidth="1"/>
    <col min="13833" max="13833" width="11" style="1" customWidth="1"/>
    <col min="13834" max="13834" width="10.5546875" style="1" customWidth="1"/>
    <col min="13835" max="13836" width="13.6640625" style="1" customWidth="1"/>
    <col min="13837" max="14080" width="9.109375" style="1"/>
    <col min="14081" max="14081" width="10" style="1" customWidth="1"/>
    <col min="14082" max="14082" width="29" style="1" customWidth="1"/>
    <col min="14083" max="14083" width="12" style="1" customWidth="1"/>
    <col min="14084" max="14084" width="12.88671875" style="1" customWidth="1"/>
    <col min="14085" max="14085" width="11.88671875" style="1" customWidth="1"/>
    <col min="14086" max="14087" width="11.5546875" style="1" customWidth="1"/>
    <col min="14088" max="14088" width="11.33203125" style="1" customWidth="1"/>
    <col min="14089" max="14089" width="11" style="1" customWidth="1"/>
    <col min="14090" max="14090" width="10.5546875" style="1" customWidth="1"/>
    <col min="14091" max="14092" width="13.6640625" style="1" customWidth="1"/>
    <col min="14093" max="14336" width="9.109375" style="1"/>
    <col min="14337" max="14337" width="10" style="1" customWidth="1"/>
    <col min="14338" max="14338" width="29" style="1" customWidth="1"/>
    <col min="14339" max="14339" width="12" style="1" customWidth="1"/>
    <col min="14340" max="14340" width="12.88671875" style="1" customWidth="1"/>
    <col min="14341" max="14341" width="11.88671875" style="1" customWidth="1"/>
    <col min="14342" max="14343" width="11.5546875" style="1" customWidth="1"/>
    <col min="14344" max="14344" width="11.33203125" style="1" customWidth="1"/>
    <col min="14345" max="14345" width="11" style="1" customWidth="1"/>
    <col min="14346" max="14346" width="10.5546875" style="1" customWidth="1"/>
    <col min="14347" max="14348" width="13.6640625" style="1" customWidth="1"/>
    <col min="14349" max="14592" width="9.109375" style="1"/>
    <col min="14593" max="14593" width="10" style="1" customWidth="1"/>
    <col min="14594" max="14594" width="29" style="1" customWidth="1"/>
    <col min="14595" max="14595" width="12" style="1" customWidth="1"/>
    <col min="14596" max="14596" width="12.88671875" style="1" customWidth="1"/>
    <col min="14597" max="14597" width="11.88671875" style="1" customWidth="1"/>
    <col min="14598" max="14599" width="11.5546875" style="1" customWidth="1"/>
    <col min="14600" max="14600" width="11.33203125" style="1" customWidth="1"/>
    <col min="14601" max="14601" width="11" style="1" customWidth="1"/>
    <col min="14602" max="14602" width="10.5546875" style="1" customWidth="1"/>
    <col min="14603" max="14604" width="13.6640625" style="1" customWidth="1"/>
    <col min="14605" max="14848" width="9.109375" style="1"/>
    <col min="14849" max="14849" width="10" style="1" customWidth="1"/>
    <col min="14850" max="14850" width="29" style="1" customWidth="1"/>
    <col min="14851" max="14851" width="12" style="1" customWidth="1"/>
    <col min="14852" max="14852" width="12.88671875" style="1" customWidth="1"/>
    <col min="14853" max="14853" width="11.88671875" style="1" customWidth="1"/>
    <col min="14854" max="14855" width="11.5546875" style="1" customWidth="1"/>
    <col min="14856" max="14856" width="11.33203125" style="1" customWidth="1"/>
    <col min="14857" max="14857" width="11" style="1" customWidth="1"/>
    <col min="14858" max="14858" width="10.5546875" style="1" customWidth="1"/>
    <col min="14859" max="14860" width="13.6640625" style="1" customWidth="1"/>
    <col min="14861" max="15104" width="9.109375" style="1"/>
    <col min="15105" max="15105" width="10" style="1" customWidth="1"/>
    <col min="15106" max="15106" width="29" style="1" customWidth="1"/>
    <col min="15107" max="15107" width="12" style="1" customWidth="1"/>
    <col min="15108" max="15108" width="12.88671875" style="1" customWidth="1"/>
    <col min="15109" max="15109" width="11.88671875" style="1" customWidth="1"/>
    <col min="15110" max="15111" width="11.5546875" style="1" customWidth="1"/>
    <col min="15112" max="15112" width="11.33203125" style="1" customWidth="1"/>
    <col min="15113" max="15113" width="11" style="1" customWidth="1"/>
    <col min="15114" max="15114" width="10.5546875" style="1" customWidth="1"/>
    <col min="15115" max="15116" width="13.6640625" style="1" customWidth="1"/>
    <col min="15117" max="15360" width="9.109375" style="1"/>
    <col min="15361" max="15361" width="10" style="1" customWidth="1"/>
    <col min="15362" max="15362" width="29" style="1" customWidth="1"/>
    <col min="15363" max="15363" width="12" style="1" customWidth="1"/>
    <col min="15364" max="15364" width="12.88671875" style="1" customWidth="1"/>
    <col min="15365" max="15365" width="11.88671875" style="1" customWidth="1"/>
    <col min="15366" max="15367" width="11.5546875" style="1" customWidth="1"/>
    <col min="15368" max="15368" width="11.33203125" style="1" customWidth="1"/>
    <col min="15369" max="15369" width="11" style="1" customWidth="1"/>
    <col min="15370" max="15370" width="10.5546875" style="1" customWidth="1"/>
    <col min="15371" max="15372" width="13.6640625" style="1" customWidth="1"/>
    <col min="15373" max="15616" width="9.109375" style="1"/>
    <col min="15617" max="15617" width="10" style="1" customWidth="1"/>
    <col min="15618" max="15618" width="29" style="1" customWidth="1"/>
    <col min="15619" max="15619" width="12" style="1" customWidth="1"/>
    <col min="15620" max="15620" width="12.88671875" style="1" customWidth="1"/>
    <col min="15621" max="15621" width="11.88671875" style="1" customWidth="1"/>
    <col min="15622" max="15623" width="11.5546875" style="1" customWidth="1"/>
    <col min="15624" max="15624" width="11.33203125" style="1" customWidth="1"/>
    <col min="15625" max="15625" width="11" style="1" customWidth="1"/>
    <col min="15626" max="15626" width="10.5546875" style="1" customWidth="1"/>
    <col min="15627" max="15628" width="13.6640625" style="1" customWidth="1"/>
    <col min="15629" max="15872" width="9.109375" style="1"/>
    <col min="15873" max="15873" width="10" style="1" customWidth="1"/>
    <col min="15874" max="15874" width="29" style="1" customWidth="1"/>
    <col min="15875" max="15875" width="12" style="1" customWidth="1"/>
    <col min="15876" max="15876" width="12.88671875" style="1" customWidth="1"/>
    <col min="15877" max="15877" width="11.88671875" style="1" customWidth="1"/>
    <col min="15878" max="15879" width="11.5546875" style="1" customWidth="1"/>
    <col min="15880" max="15880" width="11.33203125" style="1" customWidth="1"/>
    <col min="15881" max="15881" width="11" style="1" customWidth="1"/>
    <col min="15882" max="15882" width="10.5546875" style="1" customWidth="1"/>
    <col min="15883" max="15884" width="13.6640625" style="1" customWidth="1"/>
    <col min="15885" max="16128" width="9.109375" style="1"/>
    <col min="16129" max="16129" width="10" style="1" customWidth="1"/>
    <col min="16130" max="16130" width="29" style="1" customWidth="1"/>
    <col min="16131" max="16131" width="12" style="1" customWidth="1"/>
    <col min="16132" max="16132" width="12.88671875" style="1" customWidth="1"/>
    <col min="16133" max="16133" width="11.88671875" style="1" customWidth="1"/>
    <col min="16134" max="16135" width="11.5546875" style="1" customWidth="1"/>
    <col min="16136" max="16136" width="11.33203125" style="1" customWidth="1"/>
    <col min="16137" max="16137" width="11" style="1" customWidth="1"/>
    <col min="16138" max="16138" width="10.5546875" style="1" customWidth="1"/>
    <col min="16139" max="16140" width="13.6640625" style="1" customWidth="1"/>
    <col min="16141" max="16384" width="9.109375" style="1"/>
  </cols>
  <sheetData>
    <row r="1" spans="1:14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1:14" x14ac:dyDescent="0.25">
      <c r="A3" s="727" t="s">
        <v>44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3"/>
      <c r="N3" s="3"/>
    </row>
    <row r="4" spans="1:14" x14ac:dyDescent="0.25">
      <c r="A4" s="727" t="s">
        <v>45</v>
      </c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3"/>
      <c r="N4" s="3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1:14" ht="15" customHeight="1" x14ac:dyDescent="0.25">
      <c r="A6" s="4" t="s">
        <v>0</v>
      </c>
      <c r="B6" s="5" t="s">
        <v>46</v>
      </c>
      <c r="C6" s="5" t="s">
        <v>47</v>
      </c>
      <c r="D6" s="5" t="s">
        <v>1108</v>
      </c>
      <c r="E6" s="728" t="s">
        <v>1109</v>
      </c>
      <c r="F6" s="4"/>
      <c r="G6" s="6"/>
      <c r="H6" s="6"/>
      <c r="I6" s="6"/>
      <c r="J6" s="729" t="s">
        <v>1111</v>
      </c>
      <c r="K6" s="732" t="s">
        <v>48</v>
      </c>
      <c r="L6" s="733" t="s">
        <v>49</v>
      </c>
      <c r="M6" s="3"/>
      <c r="N6" s="3"/>
    </row>
    <row r="7" spans="1:14" x14ac:dyDescent="0.25">
      <c r="A7" s="7"/>
      <c r="B7" s="8"/>
      <c r="C7" s="9" t="s">
        <v>50</v>
      </c>
      <c r="D7" s="9" t="s">
        <v>51</v>
      </c>
      <c r="E7" s="728"/>
      <c r="F7" s="10" t="s">
        <v>53</v>
      </c>
      <c r="G7" s="10" t="s">
        <v>54</v>
      </c>
      <c r="H7" s="11" t="s">
        <v>55</v>
      </c>
      <c r="I7" s="11" t="s">
        <v>1110</v>
      </c>
      <c r="J7" s="730"/>
      <c r="K7" s="732"/>
      <c r="L7" s="733"/>
      <c r="M7" s="3"/>
      <c r="N7" s="3"/>
    </row>
    <row r="8" spans="1:14" ht="26.4" x14ac:dyDescent="0.25">
      <c r="A8" s="12"/>
      <c r="B8" s="13"/>
      <c r="C8" s="14" t="s">
        <v>56</v>
      </c>
      <c r="D8" s="15" t="s">
        <v>57</v>
      </c>
      <c r="E8" s="728"/>
      <c r="F8" s="16"/>
      <c r="G8" s="16"/>
      <c r="H8" s="17"/>
      <c r="I8" s="17"/>
      <c r="J8" s="731"/>
      <c r="K8" s="732"/>
      <c r="L8" s="733"/>
      <c r="M8" s="3"/>
      <c r="N8" s="3"/>
    </row>
    <row r="9" spans="1:14" x14ac:dyDescent="0.25">
      <c r="A9" s="18" t="s">
        <v>1</v>
      </c>
      <c r="B9" s="19" t="s">
        <v>2</v>
      </c>
      <c r="C9" s="19" t="s">
        <v>3</v>
      </c>
      <c r="D9" s="19" t="s">
        <v>4</v>
      </c>
      <c r="E9" s="19" t="s">
        <v>5</v>
      </c>
      <c r="F9" s="20" t="s">
        <v>6</v>
      </c>
      <c r="G9" s="20" t="s">
        <v>7</v>
      </c>
      <c r="H9" s="20" t="s">
        <v>8</v>
      </c>
      <c r="I9" s="20" t="s">
        <v>9</v>
      </c>
      <c r="J9" s="20" t="s">
        <v>10</v>
      </c>
      <c r="K9" s="21" t="s">
        <v>11</v>
      </c>
      <c r="L9" s="22" t="s">
        <v>12</v>
      </c>
      <c r="M9" s="3"/>
      <c r="N9" s="3"/>
    </row>
    <row r="10" spans="1:14" x14ac:dyDescent="0.25">
      <c r="A10" s="4" t="s">
        <v>1</v>
      </c>
      <c r="B10" s="23" t="s">
        <v>58</v>
      </c>
      <c r="C10" s="24"/>
      <c r="D10" s="25"/>
      <c r="E10" s="26"/>
      <c r="F10" s="27"/>
      <c r="G10" s="27"/>
      <c r="H10" s="27"/>
      <c r="I10" s="27"/>
      <c r="J10" s="27"/>
      <c r="K10" s="27"/>
      <c r="L10" s="28"/>
      <c r="M10" s="3"/>
      <c r="N10" s="3"/>
    </row>
    <row r="11" spans="1:14" x14ac:dyDescent="0.25">
      <c r="A11" s="7"/>
      <c r="B11" s="29" t="s">
        <v>59</v>
      </c>
      <c r="C11" s="30"/>
      <c r="D11" s="31"/>
      <c r="E11" s="31"/>
      <c r="F11" s="32"/>
      <c r="G11" s="32"/>
      <c r="H11" s="32"/>
      <c r="I11" s="32"/>
      <c r="J11" s="32"/>
      <c r="K11" s="33"/>
      <c r="L11" s="28"/>
      <c r="M11" s="3"/>
      <c r="N11" s="3"/>
    </row>
    <row r="12" spans="1:14" x14ac:dyDescent="0.25">
      <c r="A12" s="34"/>
      <c r="B12" s="35"/>
      <c r="C12" s="35"/>
      <c r="D12" s="35"/>
      <c r="E12" s="35"/>
      <c r="F12" s="36"/>
      <c r="G12" s="36"/>
      <c r="H12" s="36"/>
      <c r="I12" s="36"/>
      <c r="J12" s="36"/>
      <c r="K12" s="37"/>
      <c r="L12" s="28"/>
      <c r="M12" s="3"/>
      <c r="N12" s="3"/>
    </row>
    <row r="13" spans="1:14" x14ac:dyDescent="0.25">
      <c r="A13" s="4" t="s">
        <v>2</v>
      </c>
      <c r="B13" s="38" t="s">
        <v>60</v>
      </c>
      <c r="C13" s="24"/>
      <c r="D13" s="39"/>
      <c r="E13" s="39"/>
      <c r="F13" s="40"/>
      <c r="G13" s="40"/>
      <c r="H13" s="40"/>
      <c r="I13" s="40"/>
      <c r="J13" s="40"/>
      <c r="K13" s="41"/>
      <c r="L13" s="28"/>
      <c r="M13" s="3"/>
      <c r="N13" s="3"/>
    </row>
    <row r="14" spans="1:14" x14ac:dyDescent="0.25">
      <c r="A14" s="7"/>
      <c r="B14" s="42" t="s">
        <v>61</v>
      </c>
      <c r="C14" s="30"/>
      <c r="D14" s="43">
        <f>D20+D26+D28+D30</f>
        <v>0</v>
      </c>
      <c r="E14" s="43">
        <f t="shared" ref="E14:J14" si="0">E20+E26+E28+E30</f>
        <v>0</v>
      </c>
      <c r="F14" s="43">
        <f t="shared" si="0"/>
        <v>0</v>
      </c>
      <c r="G14" s="43">
        <f t="shared" si="0"/>
        <v>0</v>
      </c>
      <c r="H14" s="43">
        <f t="shared" si="0"/>
        <v>0</v>
      </c>
      <c r="I14" s="43"/>
      <c r="J14" s="43">
        <f t="shared" si="0"/>
        <v>0</v>
      </c>
      <c r="K14" s="43">
        <f>K20+K26+K28+K30</f>
        <v>0</v>
      </c>
      <c r="L14" s="43">
        <f>L20+L26+L28+L30</f>
        <v>0</v>
      </c>
      <c r="M14" s="3"/>
      <c r="N14" s="3"/>
    </row>
    <row r="15" spans="1:14" x14ac:dyDescent="0.25">
      <c r="A15" s="34"/>
      <c r="B15" s="44"/>
      <c r="C15" s="45"/>
      <c r="D15" s="46"/>
      <c r="E15" s="46"/>
      <c r="F15" s="47"/>
      <c r="G15" s="47"/>
      <c r="H15" s="47"/>
      <c r="I15" s="47"/>
      <c r="J15" s="48"/>
      <c r="K15" s="49">
        <f>F15+G15+H15+I15+J15</f>
        <v>0</v>
      </c>
      <c r="L15" s="50">
        <f>D15+E15+K15</f>
        <v>0</v>
      </c>
      <c r="M15" s="3"/>
      <c r="N15" s="3"/>
    </row>
    <row r="16" spans="1:14" x14ac:dyDescent="0.25">
      <c r="A16" s="34"/>
      <c r="B16" s="51"/>
      <c r="C16" s="52"/>
      <c r="D16" s="46"/>
      <c r="E16" s="46"/>
      <c r="F16" s="47"/>
      <c r="G16" s="47"/>
      <c r="H16" s="47"/>
      <c r="I16" s="47"/>
      <c r="J16" s="48"/>
      <c r="K16" s="49"/>
      <c r="L16" s="50"/>
      <c r="M16" s="3"/>
      <c r="N16" s="3"/>
    </row>
    <row r="17" spans="1:14" x14ac:dyDescent="0.25">
      <c r="A17" s="34"/>
      <c r="B17" s="51"/>
      <c r="C17" s="52"/>
      <c r="D17" s="46"/>
      <c r="E17" s="46"/>
      <c r="F17" s="47"/>
      <c r="G17" s="47"/>
      <c r="H17" s="47"/>
      <c r="I17" s="47"/>
      <c r="J17" s="48"/>
      <c r="K17" s="49"/>
      <c r="L17" s="50"/>
      <c r="M17" s="3"/>
      <c r="N17" s="3"/>
    </row>
    <row r="18" spans="1:14" x14ac:dyDescent="0.25">
      <c r="A18" s="34"/>
      <c r="B18" s="51"/>
      <c r="C18" s="52"/>
      <c r="D18" s="46"/>
      <c r="E18" s="46"/>
      <c r="F18" s="47"/>
      <c r="G18" s="47"/>
      <c r="H18" s="47"/>
      <c r="I18" s="47"/>
      <c r="J18" s="48"/>
      <c r="K18" s="49"/>
      <c r="L18" s="50"/>
      <c r="M18" s="3"/>
      <c r="N18" s="3"/>
    </row>
    <row r="19" spans="1:14" x14ac:dyDescent="0.25">
      <c r="A19" s="34"/>
      <c r="B19" s="51"/>
      <c r="C19" s="52"/>
      <c r="D19" s="46"/>
      <c r="E19" s="46"/>
      <c r="F19" s="47"/>
      <c r="G19" s="47"/>
      <c r="H19" s="47"/>
      <c r="I19" s="47"/>
      <c r="J19" s="53"/>
      <c r="K19" s="49"/>
      <c r="L19" s="50"/>
      <c r="M19" s="3"/>
      <c r="N19" s="3"/>
    </row>
    <row r="20" spans="1:14" ht="16.5" customHeight="1" x14ac:dyDescent="0.25">
      <c r="A20" s="18" t="s">
        <v>8</v>
      </c>
      <c r="B20" s="54" t="s">
        <v>62</v>
      </c>
      <c r="C20" s="22"/>
      <c r="D20" s="55">
        <f>SUM(D15:D18)</f>
        <v>0</v>
      </c>
      <c r="E20" s="55">
        <f>SUM(E15:E18)</f>
        <v>0</v>
      </c>
      <c r="F20" s="55">
        <f t="shared" ref="F20:L20" si="1">SUM(F15:F19)</f>
        <v>0</v>
      </c>
      <c r="G20" s="55">
        <f t="shared" si="1"/>
        <v>0</v>
      </c>
      <c r="H20" s="55">
        <f t="shared" si="1"/>
        <v>0</v>
      </c>
      <c r="I20" s="55">
        <f t="shared" si="1"/>
        <v>0</v>
      </c>
      <c r="J20" s="55">
        <f t="shared" si="1"/>
        <v>0</v>
      </c>
      <c r="K20" s="55">
        <f t="shared" si="1"/>
        <v>0</v>
      </c>
      <c r="L20" s="55">
        <f t="shared" si="1"/>
        <v>0</v>
      </c>
      <c r="M20" s="56"/>
      <c r="N20" s="56"/>
    </row>
    <row r="21" spans="1:14" x14ac:dyDescent="0.25">
      <c r="A21" s="34"/>
      <c r="B21" s="51"/>
      <c r="C21" s="52"/>
      <c r="D21" s="46"/>
      <c r="E21" s="46"/>
      <c r="F21" s="47"/>
      <c r="G21" s="47"/>
      <c r="H21" s="47"/>
      <c r="I21" s="47"/>
      <c r="J21" s="48"/>
      <c r="K21" s="49">
        <f>F21+G21+H21+I21+J21</f>
        <v>0</v>
      </c>
      <c r="L21" s="50">
        <f>D21+E21+K21</f>
        <v>0</v>
      </c>
      <c r="M21" s="56"/>
      <c r="N21" s="56"/>
    </row>
    <row r="22" spans="1:14" x14ac:dyDescent="0.25">
      <c r="A22" s="34"/>
      <c r="B22" s="51"/>
      <c r="C22" s="52"/>
      <c r="D22" s="46"/>
      <c r="E22" s="46"/>
      <c r="F22" s="47"/>
      <c r="G22" s="47"/>
      <c r="H22" s="47"/>
      <c r="I22" s="47"/>
      <c r="J22" s="48"/>
      <c r="K22" s="49"/>
      <c r="L22" s="50"/>
      <c r="M22" s="56"/>
      <c r="N22" s="56"/>
    </row>
    <row r="23" spans="1:14" x14ac:dyDescent="0.25">
      <c r="A23" s="34"/>
      <c r="B23" s="51"/>
      <c r="C23" s="52"/>
      <c r="D23" s="46"/>
      <c r="E23" s="46"/>
      <c r="F23" s="47"/>
      <c r="G23" s="47"/>
      <c r="H23" s="47"/>
      <c r="I23" s="47"/>
      <c r="J23" s="48"/>
      <c r="K23" s="49"/>
      <c r="L23" s="50"/>
      <c r="M23" s="56"/>
      <c r="N23" s="56"/>
    </row>
    <row r="24" spans="1:14" x14ac:dyDescent="0.25">
      <c r="A24" s="34"/>
      <c r="B24" s="51"/>
      <c r="C24" s="57"/>
      <c r="D24" s="46"/>
      <c r="E24" s="46"/>
      <c r="F24" s="47"/>
      <c r="G24" s="47"/>
      <c r="H24" s="47"/>
      <c r="I24" s="47"/>
      <c r="J24" s="48"/>
      <c r="K24" s="49"/>
      <c r="L24" s="50"/>
      <c r="M24" s="56"/>
      <c r="N24" s="56"/>
    </row>
    <row r="25" spans="1:14" x14ac:dyDescent="0.25">
      <c r="A25" s="34"/>
      <c r="B25" s="51"/>
      <c r="C25" s="57"/>
      <c r="D25" s="46"/>
      <c r="E25" s="46"/>
      <c r="F25" s="47"/>
      <c r="G25" s="47"/>
      <c r="H25" s="47"/>
      <c r="I25" s="47"/>
      <c r="J25" s="53"/>
      <c r="K25" s="49"/>
      <c r="L25" s="50"/>
      <c r="M25" s="56"/>
      <c r="N25" s="56"/>
    </row>
    <row r="26" spans="1:14" x14ac:dyDescent="0.25">
      <c r="A26" s="18">
        <v>14</v>
      </c>
      <c r="B26" s="54" t="s">
        <v>63</v>
      </c>
      <c r="C26" s="22"/>
      <c r="D26" s="55">
        <f>SUM(D21:D25)</f>
        <v>0</v>
      </c>
      <c r="E26" s="55">
        <f>SUM(E21:E25)</f>
        <v>0</v>
      </c>
      <c r="F26" s="55">
        <f t="shared" ref="F26:L26" si="2">SUM(F21:F25)</f>
        <v>0</v>
      </c>
      <c r="G26" s="55">
        <f t="shared" si="2"/>
        <v>0</v>
      </c>
      <c r="H26" s="55">
        <f t="shared" si="2"/>
        <v>0</v>
      </c>
      <c r="I26" s="55">
        <f t="shared" si="2"/>
        <v>0</v>
      </c>
      <c r="J26" s="55">
        <f t="shared" si="2"/>
        <v>0</v>
      </c>
      <c r="K26" s="55">
        <f t="shared" si="2"/>
        <v>0</v>
      </c>
      <c r="L26" s="55">
        <f t="shared" si="2"/>
        <v>0</v>
      </c>
      <c r="M26" s="56"/>
      <c r="N26" s="56"/>
    </row>
    <row r="27" spans="1:14" x14ac:dyDescent="0.25">
      <c r="A27" s="34"/>
      <c r="B27" s="51"/>
      <c r="C27" s="57"/>
      <c r="D27" s="46"/>
      <c r="E27" s="46"/>
      <c r="F27" s="47"/>
      <c r="G27" s="47"/>
      <c r="H27" s="47"/>
      <c r="I27" s="47"/>
      <c r="J27" s="48"/>
      <c r="K27" s="49">
        <f>F27+G27+H27+I27+J27</f>
        <v>0</v>
      </c>
      <c r="L27" s="50">
        <f>D27+E27+K27</f>
        <v>0</v>
      </c>
      <c r="M27" s="56"/>
      <c r="N27" s="56"/>
    </row>
    <row r="28" spans="1:14" ht="26.4" x14ac:dyDescent="0.25">
      <c r="A28" s="18">
        <v>16</v>
      </c>
      <c r="B28" s="54" t="s">
        <v>64</v>
      </c>
      <c r="C28" s="22"/>
      <c r="D28" s="55">
        <f t="shared" ref="D28:L28" si="3">SUM(D27)</f>
        <v>0</v>
      </c>
      <c r="E28" s="55">
        <f t="shared" si="3"/>
        <v>0</v>
      </c>
      <c r="F28" s="55">
        <f t="shared" si="3"/>
        <v>0</v>
      </c>
      <c r="G28" s="55">
        <f t="shared" si="3"/>
        <v>0</v>
      </c>
      <c r="H28" s="55">
        <f t="shared" si="3"/>
        <v>0</v>
      </c>
      <c r="I28" s="55"/>
      <c r="J28" s="55">
        <f t="shared" si="3"/>
        <v>0</v>
      </c>
      <c r="K28" s="55">
        <f t="shared" si="3"/>
        <v>0</v>
      </c>
      <c r="L28" s="55">
        <f t="shared" si="3"/>
        <v>0</v>
      </c>
      <c r="M28" s="56"/>
      <c r="N28" s="56"/>
    </row>
    <row r="29" spans="1:14" x14ac:dyDescent="0.25">
      <c r="A29" s="34"/>
      <c r="B29" s="51"/>
      <c r="C29" s="57"/>
      <c r="D29" s="46"/>
      <c r="E29" s="46"/>
      <c r="F29" s="47"/>
      <c r="G29" s="47"/>
      <c r="H29" s="47"/>
      <c r="I29" s="47"/>
      <c r="J29" s="48"/>
      <c r="K29" s="49">
        <f>F29+G29+H29+I29+J29</f>
        <v>0</v>
      </c>
      <c r="L29" s="50">
        <f>D29+E29+K29</f>
        <v>0</v>
      </c>
      <c r="M29" s="56"/>
      <c r="N29" s="56"/>
    </row>
    <row r="30" spans="1:14" ht="26.4" x14ac:dyDescent="0.25">
      <c r="A30" s="18">
        <v>18</v>
      </c>
      <c r="B30" s="54" t="s">
        <v>65</v>
      </c>
      <c r="C30" s="22"/>
      <c r="D30" s="55">
        <f t="shared" ref="D30:L30" si="4">SUM(D29)</f>
        <v>0</v>
      </c>
      <c r="E30" s="55">
        <f t="shared" si="4"/>
        <v>0</v>
      </c>
      <c r="F30" s="58">
        <f t="shared" si="4"/>
        <v>0</v>
      </c>
      <c r="G30" s="58">
        <f t="shared" si="4"/>
        <v>0</v>
      </c>
      <c r="H30" s="58">
        <f t="shared" si="4"/>
        <v>0</v>
      </c>
      <c r="I30" s="58"/>
      <c r="J30" s="58">
        <f t="shared" si="4"/>
        <v>0</v>
      </c>
      <c r="K30" s="58">
        <f t="shared" si="4"/>
        <v>0</v>
      </c>
      <c r="L30" s="58">
        <f t="shared" si="4"/>
        <v>0</v>
      </c>
      <c r="M30" s="56"/>
      <c r="N30" s="56"/>
    </row>
    <row r="31" spans="1:14" ht="20.25" customHeight="1" x14ac:dyDescent="0.25">
      <c r="A31" s="18" t="s">
        <v>1</v>
      </c>
      <c r="B31" s="19" t="s">
        <v>2</v>
      </c>
      <c r="C31" s="19" t="s">
        <v>3</v>
      </c>
      <c r="D31" s="19" t="s">
        <v>4</v>
      </c>
      <c r="E31" s="19" t="s">
        <v>5</v>
      </c>
      <c r="F31" s="20" t="s">
        <v>6</v>
      </c>
      <c r="G31" s="20" t="s">
        <v>7</v>
      </c>
      <c r="H31" s="20" t="s">
        <v>8</v>
      </c>
      <c r="I31" s="20" t="s">
        <v>9</v>
      </c>
      <c r="J31" s="20" t="s">
        <v>10</v>
      </c>
      <c r="K31" s="21" t="s">
        <v>11</v>
      </c>
      <c r="L31" s="22" t="s">
        <v>12</v>
      </c>
      <c r="M31" s="3"/>
      <c r="N31" s="3"/>
    </row>
    <row r="32" spans="1:14" x14ac:dyDescent="0.25">
      <c r="A32" s="18">
        <v>19</v>
      </c>
      <c r="B32" s="59" t="s">
        <v>66</v>
      </c>
      <c r="C32" s="60"/>
      <c r="D32" s="43">
        <f t="shared" ref="D32:L32" si="5">SUM(D33:D45)</f>
        <v>0</v>
      </c>
      <c r="E32" s="43">
        <f t="shared" si="5"/>
        <v>0</v>
      </c>
      <c r="F32" s="43">
        <f t="shared" si="5"/>
        <v>0</v>
      </c>
      <c r="G32" s="43">
        <f t="shared" si="5"/>
        <v>0</v>
      </c>
      <c r="H32" s="43">
        <f t="shared" si="5"/>
        <v>0</v>
      </c>
      <c r="I32" s="43">
        <f t="shared" si="5"/>
        <v>0</v>
      </c>
      <c r="J32" s="43">
        <f t="shared" si="5"/>
        <v>0</v>
      </c>
      <c r="K32" s="43">
        <f t="shared" si="5"/>
        <v>0</v>
      </c>
      <c r="L32" s="43">
        <f t="shared" si="5"/>
        <v>0</v>
      </c>
      <c r="M32" s="3"/>
      <c r="N32" s="3"/>
    </row>
    <row r="33" spans="1:14" x14ac:dyDescent="0.25">
      <c r="A33" s="34"/>
      <c r="B33" s="61"/>
      <c r="C33" s="34"/>
      <c r="D33" s="62"/>
      <c r="E33" s="62"/>
      <c r="F33" s="63"/>
      <c r="G33" s="63"/>
      <c r="H33" s="63"/>
      <c r="I33" s="63"/>
      <c r="J33" s="64"/>
      <c r="K33" s="49">
        <f>F33+G33+H33+I33+J33</f>
        <v>0</v>
      </c>
      <c r="L33" s="50">
        <f>D33+E33+K33</f>
        <v>0</v>
      </c>
      <c r="M33" s="2"/>
      <c r="N33" s="2"/>
    </row>
    <row r="34" spans="1:14" x14ac:dyDescent="0.25">
      <c r="A34" s="34"/>
      <c r="B34" s="61"/>
      <c r="C34" s="34"/>
      <c r="D34" s="62"/>
      <c r="E34" s="62"/>
      <c r="F34" s="63"/>
      <c r="G34" s="63"/>
      <c r="H34" s="63"/>
      <c r="I34" s="63"/>
      <c r="J34" s="64"/>
      <c r="K34" s="49"/>
      <c r="L34" s="50"/>
      <c r="M34" s="3"/>
      <c r="N34" s="3"/>
    </row>
    <row r="35" spans="1:14" x14ac:dyDescent="0.25">
      <c r="A35" s="34"/>
      <c r="B35" s="61"/>
      <c r="C35" s="34"/>
      <c r="D35" s="62"/>
      <c r="E35" s="62"/>
      <c r="F35" s="63"/>
      <c r="G35" s="63"/>
      <c r="H35" s="63"/>
      <c r="I35" s="63"/>
      <c r="J35" s="64"/>
      <c r="K35" s="49"/>
      <c r="L35" s="50"/>
      <c r="M35" s="2"/>
      <c r="N35" s="2"/>
    </row>
    <row r="36" spans="1:14" x14ac:dyDescent="0.25">
      <c r="A36" s="34"/>
      <c r="B36" s="61"/>
      <c r="C36" s="34"/>
      <c r="D36" s="62"/>
      <c r="E36" s="62"/>
      <c r="F36" s="63"/>
      <c r="G36" s="63"/>
      <c r="H36" s="63"/>
      <c r="I36" s="63"/>
      <c r="J36" s="64"/>
      <c r="K36" s="49"/>
      <c r="L36" s="50"/>
      <c r="M36" s="2"/>
      <c r="N36" s="2"/>
    </row>
    <row r="37" spans="1:14" x14ac:dyDescent="0.25">
      <c r="A37" s="34"/>
      <c r="B37" s="61"/>
      <c r="C37" s="34"/>
      <c r="D37" s="62"/>
      <c r="E37" s="62"/>
      <c r="F37" s="63"/>
      <c r="G37" s="63"/>
      <c r="H37" s="63"/>
      <c r="I37" s="63"/>
      <c r="J37" s="64"/>
      <c r="K37" s="49"/>
      <c r="L37" s="50"/>
      <c r="M37" s="2"/>
      <c r="N37" s="2"/>
    </row>
    <row r="38" spans="1:14" x14ac:dyDescent="0.25">
      <c r="A38" s="34"/>
      <c r="B38" s="61"/>
      <c r="C38" s="34"/>
      <c r="D38" s="62"/>
      <c r="E38" s="62"/>
      <c r="F38" s="63"/>
      <c r="G38" s="63"/>
      <c r="H38" s="63"/>
      <c r="I38" s="63"/>
      <c r="J38" s="64"/>
      <c r="K38" s="49"/>
      <c r="L38" s="50"/>
      <c r="M38" s="2"/>
      <c r="N38" s="2"/>
    </row>
    <row r="39" spans="1:14" x14ac:dyDescent="0.25">
      <c r="A39" s="34"/>
      <c r="B39" s="61"/>
      <c r="C39" s="34"/>
      <c r="D39" s="62"/>
      <c r="E39" s="62"/>
      <c r="F39" s="63"/>
      <c r="G39" s="63"/>
      <c r="H39" s="63"/>
      <c r="I39" s="63"/>
      <c r="J39" s="64"/>
      <c r="K39" s="49"/>
      <c r="L39" s="50"/>
      <c r="M39" s="2"/>
      <c r="N39" s="2"/>
    </row>
    <row r="40" spans="1:14" x14ac:dyDescent="0.25">
      <c r="A40" s="34"/>
      <c r="B40" s="61"/>
      <c r="C40" s="34"/>
      <c r="D40" s="62"/>
      <c r="E40" s="62"/>
      <c r="F40" s="63"/>
      <c r="G40" s="63"/>
      <c r="H40" s="63"/>
      <c r="I40" s="63"/>
      <c r="J40" s="64"/>
      <c r="K40" s="49"/>
      <c r="L40" s="50"/>
      <c r="M40" s="2"/>
      <c r="N40" s="2"/>
    </row>
    <row r="41" spans="1:14" x14ac:dyDescent="0.25">
      <c r="A41" s="34"/>
      <c r="B41" s="61"/>
      <c r="C41" s="34"/>
      <c r="D41" s="62"/>
      <c r="E41" s="62"/>
      <c r="F41" s="63"/>
      <c r="G41" s="63"/>
      <c r="H41" s="63"/>
      <c r="I41" s="63"/>
      <c r="J41" s="64"/>
      <c r="K41" s="49"/>
      <c r="L41" s="50"/>
      <c r="M41" s="2"/>
      <c r="N41" s="2"/>
    </row>
    <row r="42" spans="1:14" x14ac:dyDescent="0.25">
      <c r="A42" s="34"/>
      <c r="B42" s="61"/>
      <c r="C42" s="34"/>
      <c r="D42" s="62"/>
      <c r="E42" s="62"/>
      <c r="F42" s="63"/>
      <c r="G42" s="63"/>
      <c r="H42" s="63"/>
      <c r="I42" s="63"/>
      <c r="J42" s="64"/>
      <c r="K42" s="49"/>
      <c r="L42" s="50"/>
      <c r="M42" s="2"/>
      <c r="N42" s="2"/>
    </row>
    <row r="43" spans="1:14" ht="71.25" customHeight="1" x14ac:dyDescent="0.25">
      <c r="A43" s="34"/>
      <c r="B43" s="65"/>
      <c r="C43" s="34"/>
      <c r="D43" s="62"/>
      <c r="E43" s="62"/>
      <c r="F43" s="63"/>
      <c r="G43" s="63"/>
      <c r="H43" s="63"/>
      <c r="I43" s="63"/>
      <c r="J43" s="64"/>
      <c r="K43" s="49"/>
      <c r="L43" s="50"/>
      <c r="M43" s="2"/>
      <c r="N43" s="2"/>
    </row>
    <row r="44" spans="1:14" x14ac:dyDescent="0.25">
      <c r="A44" s="34"/>
      <c r="B44" s="61"/>
      <c r="C44" s="34"/>
      <c r="D44" s="62"/>
      <c r="E44" s="62"/>
      <c r="F44" s="63"/>
      <c r="G44" s="63"/>
      <c r="H44" s="63"/>
      <c r="I44" s="63"/>
      <c r="J44" s="63"/>
      <c r="K44" s="49"/>
      <c r="L44" s="50"/>
      <c r="M44" s="3"/>
      <c r="N44" s="3"/>
    </row>
    <row r="45" spans="1:14" x14ac:dyDescent="0.25">
      <c r="A45" s="34"/>
      <c r="B45" s="61"/>
      <c r="C45" s="34"/>
      <c r="D45" s="62"/>
      <c r="E45" s="62"/>
      <c r="F45" s="63"/>
      <c r="G45" s="63"/>
      <c r="H45" s="63"/>
      <c r="I45" s="63"/>
      <c r="J45" s="64"/>
      <c r="K45" s="49"/>
      <c r="L45" s="50"/>
      <c r="M45" s="2"/>
      <c r="N45" s="2"/>
    </row>
    <row r="46" spans="1:14" x14ac:dyDescent="0.25">
      <c r="A46" s="18"/>
      <c r="B46" s="59" t="s">
        <v>67</v>
      </c>
      <c r="C46" s="60"/>
      <c r="D46" s="55">
        <f>D32+D14</f>
        <v>0</v>
      </c>
      <c r="E46" s="55">
        <f t="shared" ref="E46:L46" si="6">E32+E14</f>
        <v>0</v>
      </c>
      <c r="F46" s="55">
        <f t="shared" si="6"/>
        <v>0</v>
      </c>
      <c r="G46" s="55">
        <f t="shared" si="6"/>
        <v>0</v>
      </c>
      <c r="H46" s="55">
        <f t="shared" si="6"/>
        <v>0</v>
      </c>
      <c r="I46" s="55">
        <f t="shared" si="6"/>
        <v>0</v>
      </c>
      <c r="J46" s="55">
        <f t="shared" si="6"/>
        <v>0</v>
      </c>
      <c r="K46" s="55">
        <f t="shared" si="6"/>
        <v>0</v>
      </c>
      <c r="L46" s="55">
        <f t="shared" si="6"/>
        <v>0</v>
      </c>
      <c r="M46" s="3"/>
      <c r="N46" s="3"/>
    </row>
  </sheetData>
  <mergeCells count="6">
    <mergeCell ref="A3:L3"/>
    <mergeCell ref="A4:L4"/>
    <mergeCell ref="E6:E8"/>
    <mergeCell ref="J6:J8"/>
    <mergeCell ref="K6:K8"/>
    <mergeCell ref="L6:L8"/>
  </mergeCells>
  <pageMargins left="0.7" right="0.7" top="0.75" bottom="0.75" header="0.3" footer="0.3"/>
  <pageSetup paperSize="9" scale="62" orientation="landscape" r:id="rId1"/>
  <headerFooter>
    <oddHeader>&amp;LVászoly Község Önkormányzata&amp;C&amp;"-,Félkövér"11. MELLÉKLET
A 3/2016. (V.30.) RENDELETHEZ&amp;R11. sz. melléklet
&amp;P. oldal
ezer forint</oddHeader>
  </headerFooter>
  <rowBreaks count="1" manualBreakCount="1">
    <brk id="3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85" workbookViewId="0">
      <pane ySplit="1"/>
      <selection activeCell="K19" activeCellId="1" sqref="M8 K19"/>
      <selection pane="bottomLeft" activeCell="C2" sqref="C2"/>
    </sheetView>
  </sheetViews>
  <sheetFormatPr defaultRowHeight="13.2" x14ac:dyDescent="0.25"/>
  <cols>
    <col min="1" max="1" width="13.33203125" style="67" customWidth="1"/>
    <col min="2" max="2" width="31.109375" style="67" customWidth="1"/>
    <col min="3" max="3" width="11.5546875" style="67" customWidth="1"/>
    <col min="4" max="256" width="9.109375" style="67"/>
    <col min="257" max="257" width="13.33203125" style="67" customWidth="1"/>
    <col min="258" max="258" width="31.109375" style="67" customWidth="1"/>
    <col min="259" max="259" width="11.5546875" style="67" customWidth="1"/>
    <col min="260" max="512" width="9.109375" style="67"/>
    <col min="513" max="513" width="13.33203125" style="67" customWidth="1"/>
    <col min="514" max="514" width="31.109375" style="67" customWidth="1"/>
    <col min="515" max="515" width="11.5546875" style="67" customWidth="1"/>
    <col min="516" max="768" width="9.109375" style="67"/>
    <col min="769" max="769" width="13.33203125" style="67" customWidth="1"/>
    <col min="770" max="770" width="31.109375" style="67" customWidth="1"/>
    <col min="771" max="771" width="11.5546875" style="67" customWidth="1"/>
    <col min="772" max="1024" width="9.109375" style="67"/>
    <col min="1025" max="1025" width="13.33203125" style="67" customWidth="1"/>
    <col min="1026" max="1026" width="31.109375" style="67" customWidth="1"/>
    <col min="1027" max="1027" width="11.5546875" style="67" customWidth="1"/>
    <col min="1028" max="1280" width="9.109375" style="67"/>
    <col min="1281" max="1281" width="13.33203125" style="67" customWidth="1"/>
    <col min="1282" max="1282" width="31.109375" style="67" customWidth="1"/>
    <col min="1283" max="1283" width="11.5546875" style="67" customWidth="1"/>
    <col min="1284" max="1536" width="9.109375" style="67"/>
    <col min="1537" max="1537" width="13.33203125" style="67" customWidth="1"/>
    <col min="1538" max="1538" width="31.109375" style="67" customWidth="1"/>
    <col min="1539" max="1539" width="11.5546875" style="67" customWidth="1"/>
    <col min="1540" max="1792" width="9.109375" style="67"/>
    <col min="1793" max="1793" width="13.33203125" style="67" customWidth="1"/>
    <col min="1794" max="1794" width="31.109375" style="67" customWidth="1"/>
    <col min="1795" max="1795" width="11.5546875" style="67" customWidth="1"/>
    <col min="1796" max="2048" width="9.109375" style="67"/>
    <col min="2049" max="2049" width="13.33203125" style="67" customWidth="1"/>
    <col min="2050" max="2050" width="31.109375" style="67" customWidth="1"/>
    <col min="2051" max="2051" width="11.5546875" style="67" customWidth="1"/>
    <col min="2052" max="2304" width="9.109375" style="67"/>
    <col min="2305" max="2305" width="13.33203125" style="67" customWidth="1"/>
    <col min="2306" max="2306" width="31.109375" style="67" customWidth="1"/>
    <col min="2307" max="2307" width="11.5546875" style="67" customWidth="1"/>
    <col min="2308" max="2560" width="9.109375" style="67"/>
    <col min="2561" max="2561" width="13.33203125" style="67" customWidth="1"/>
    <col min="2562" max="2562" width="31.109375" style="67" customWidth="1"/>
    <col min="2563" max="2563" width="11.5546875" style="67" customWidth="1"/>
    <col min="2564" max="2816" width="9.109375" style="67"/>
    <col min="2817" max="2817" width="13.33203125" style="67" customWidth="1"/>
    <col min="2818" max="2818" width="31.109375" style="67" customWidth="1"/>
    <col min="2819" max="2819" width="11.5546875" style="67" customWidth="1"/>
    <col min="2820" max="3072" width="9.109375" style="67"/>
    <col min="3073" max="3073" width="13.33203125" style="67" customWidth="1"/>
    <col min="3074" max="3074" width="31.109375" style="67" customWidth="1"/>
    <col min="3075" max="3075" width="11.5546875" style="67" customWidth="1"/>
    <col min="3076" max="3328" width="9.109375" style="67"/>
    <col min="3329" max="3329" width="13.33203125" style="67" customWidth="1"/>
    <col min="3330" max="3330" width="31.109375" style="67" customWidth="1"/>
    <col min="3331" max="3331" width="11.5546875" style="67" customWidth="1"/>
    <col min="3332" max="3584" width="9.109375" style="67"/>
    <col min="3585" max="3585" width="13.33203125" style="67" customWidth="1"/>
    <col min="3586" max="3586" width="31.109375" style="67" customWidth="1"/>
    <col min="3587" max="3587" width="11.5546875" style="67" customWidth="1"/>
    <col min="3588" max="3840" width="9.109375" style="67"/>
    <col min="3841" max="3841" width="13.33203125" style="67" customWidth="1"/>
    <col min="3842" max="3842" width="31.109375" style="67" customWidth="1"/>
    <col min="3843" max="3843" width="11.5546875" style="67" customWidth="1"/>
    <col min="3844" max="4096" width="9.109375" style="67"/>
    <col min="4097" max="4097" width="13.33203125" style="67" customWidth="1"/>
    <col min="4098" max="4098" width="31.109375" style="67" customWidth="1"/>
    <col min="4099" max="4099" width="11.5546875" style="67" customWidth="1"/>
    <col min="4100" max="4352" width="9.109375" style="67"/>
    <col min="4353" max="4353" width="13.33203125" style="67" customWidth="1"/>
    <col min="4354" max="4354" width="31.109375" style="67" customWidth="1"/>
    <col min="4355" max="4355" width="11.5546875" style="67" customWidth="1"/>
    <col min="4356" max="4608" width="9.109375" style="67"/>
    <col min="4609" max="4609" width="13.33203125" style="67" customWidth="1"/>
    <col min="4610" max="4610" width="31.109375" style="67" customWidth="1"/>
    <col min="4611" max="4611" width="11.5546875" style="67" customWidth="1"/>
    <col min="4612" max="4864" width="9.109375" style="67"/>
    <col min="4865" max="4865" width="13.33203125" style="67" customWidth="1"/>
    <col min="4866" max="4866" width="31.109375" style="67" customWidth="1"/>
    <col min="4867" max="4867" width="11.5546875" style="67" customWidth="1"/>
    <col min="4868" max="5120" width="9.109375" style="67"/>
    <col min="5121" max="5121" width="13.33203125" style="67" customWidth="1"/>
    <col min="5122" max="5122" width="31.109375" style="67" customWidth="1"/>
    <col min="5123" max="5123" width="11.5546875" style="67" customWidth="1"/>
    <col min="5124" max="5376" width="9.109375" style="67"/>
    <col min="5377" max="5377" width="13.33203125" style="67" customWidth="1"/>
    <col min="5378" max="5378" width="31.109375" style="67" customWidth="1"/>
    <col min="5379" max="5379" width="11.5546875" style="67" customWidth="1"/>
    <col min="5380" max="5632" width="9.109375" style="67"/>
    <col min="5633" max="5633" width="13.33203125" style="67" customWidth="1"/>
    <col min="5634" max="5634" width="31.109375" style="67" customWidth="1"/>
    <col min="5635" max="5635" width="11.5546875" style="67" customWidth="1"/>
    <col min="5636" max="5888" width="9.109375" style="67"/>
    <col min="5889" max="5889" width="13.33203125" style="67" customWidth="1"/>
    <col min="5890" max="5890" width="31.109375" style="67" customWidth="1"/>
    <col min="5891" max="5891" width="11.5546875" style="67" customWidth="1"/>
    <col min="5892" max="6144" width="9.109375" style="67"/>
    <col min="6145" max="6145" width="13.33203125" style="67" customWidth="1"/>
    <col min="6146" max="6146" width="31.109375" style="67" customWidth="1"/>
    <col min="6147" max="6147" width="11.5546875" style="67" customWidth="1"/>
    <col min="6148" max="6400" width="9.109375" style="67"/>
    <col min="6401" max="6401" width="13.33203125" style="67" customWidth="1"/>
    <col min="6402" max="6402" width="31.109375" style="67" customWidth="1"/>
    <col min="6403" max="6403" width="11.5546875" style="67" customWidth="1"/>
    <col min="6404" max="6656" width="9.109375" style="67"/>
    <col min="6657" max="6657" width="13.33203125" style="67" customWidth="1"/>
    <col min="6658" max="6658" width="31.109375" style="67" customWidth="1"/>
    <col min="6659" max="6659" width="11.5546875" style="67" customWidth="1"/>
    <col min="6660" max="6912" width="9.109375" style="67"/>
    <col min="6913" max="6913" width="13.33203125" style="67" customWidth="1"/>
    <col min="6914" max="6914" width="31.109375" style="67" customWidth="1"/>
    <col min="6915" max="6915" width="11.5546875" style="67" customWidth="1"/>
    <col min="6916" max="7168" width="9.109375" style="67"/>
    <col min="7169" max="7169" width="13.33203125" style="67" customWidth="1"/>
    <col min="7170" max="7170" width="31.109375" style="67" customWidth="1"/>
    <col min="7171" max="7171" width="11.5546875" style="67" customWidth="1"/>
    <col min="7172" max="7424" width="9.109375" style="67"/>
    <col min="7425" max="7425" width="13.33203125" style="67" customWidth="1"/>
    <col min="7426" max="7426" width="31.109375" style="67" customWidth="1"/>
    <col min="7427" max="7427" width="11.5546875" style="67" customWidth="1"/>
    <col min="7428" max="7680" width="9.109375" style="67"/>
    <col min="7681" max="7681" width="13.33203125" style="67" customWidth="1"/>
    <col min="7682" max="7682" width="31.109375" style="67" customWidth="1"/>
    <col min="7683" max="7683" width="11.5546875" style="67" customWidth="1"/>
    <col min="7684" max="7936" width="9.109375" style="67"/>
    <col min="7937" max="7937" width="13.33203125" style="67" customWidth="1"/>
    <col min="7938" max="7938" width="31.109375" style="67" customWidth="1"/>
    <col min="7939" max="7939" width="11.5546875" style="67" customWidth="1"/>
    <col min="7940" max="8192" width="9.109375" style="67"/>
    <col min="8193" max="8193" width="13.33203125" style="67" customWidth="1"/>
    <col min="8194" max="8194" width="31.109375" style="67" customWidth="1"/>
    <col min="8195" max="8195" width="11.5546875" style="67" customWidth="1"/>
    <col min="8196" max="8448" width="9.109375" style="67"/>
    <col min="8449" max="8449" width="13.33203125" style="67" customWidth="1"/>
    <col min="8450" max="8450" width="31.109375" style="67" customWidth="1"/>
    <col min="8451" max="8451" width="11.5546875" style="67" customWidth="1"/>
    <col min="8452" max="8704" width="9.109375" style="67"/>
    <col min="8705" max="8705" width="13.33203125" style="67" customWidth="1"/>
    <col min="8706" max="8706" width="31.109375" style="67" customWidth="1"/>
    <col min="8707" max="8707" width="11.5546875" style="67" customWidth="1"/>
    <col min="8708" max="8960" width="9.109375" style="67"/>
    <col min="8961" max="8961" width="13.33203125" style="67" customWidth="1"/>
    <col min="8962" max="8962" width="31.109375" style="67" customWidth="1"/>
    <col min="8963" max="8963" width="11.5546875" style="67" customWidth="1"/>
    <col min="8964" max="9216" width="9.109375" style="67"/>
    <col min="9217" max="9217" width="13.33203125" style="67" customWidth="1"/>
    <col min="9218" max="9218" width="31.109375" style="67" customWidth="1"/>
    <col min="9219" max="9219" width="11.5546875" style="67" customWidth="1"/>
    <col min="9220" max="9472" width="9.109375" style="67"/>
    <col min="9473" max="9473" width="13.33203125" style="67" customWidth="1"/>
    <col min="9474" max="9474" width="31.109375" style="67" customWidth="1"/>
    <col min="9475" max="9475" width="11.5546875" style="67" customWidth="1"/>
    <col min="9476" max="9728" width="9.109375" style="67"/>
    <col min="9729" max="9729" width="13.33203125" style="67" customWidth="1"/>
    <col min="9730" max="9730" width="31.109375" style="67" customWidth="1"/>
    <col min="9731" max="9731" width="11.5546875" style="67" customWidth="1"/>
    <col min="9732" max="9984" width="9.109375" style="67"/>
    <col min="9985" max="9985" width="13.33203125" style="67" customWidth="1"/>
    <col min="9986" max="9986" width="31.109375" style="67" customWidth="1"/>
    <col min="9987" max="9987" width="11.5546875" style="67" customWidth="1"/>
    <col min="9988" max="10240" width="9.109375" style="67"/>
    <col min="10241" max="10241" width="13.33203125" style="67" customWidth="1"/>
    <col min="10242" max="10242" width="31.109375" style="67" customWidth="1"/>
    <col min="10243" max="10243" width="11.5546875" style="67" customWidth="1"/>
    <col min="10244" max="10496" width="9.109375" style="67"/>
    <col min="10497" max="10497" width="13.33203125" style="67" customWidth="1"/>
    <col min="10498" max="10498" width="31.109375" style="67" customWidth="1"/>
    <col min="10499" max="10499" width="11.5546875" style="67" customWidth="1"/>
    <col min="10500" max="10752" width="9.109375" style="67"/>
    <col min="10753" max="10753" width="13.33203125" style="67" customWidth="1"/>
    <col min="10754" max="10754" width="31.109375" style="67" customWidth="1"/>
    <col min="10755" max="10755" width="11.5546875" style="67" customWidth="1"/>
    <col min="10756" max="11008" width="9.109375" style="67"/>
    <col min="11009" max="11009" width="13.33203125" style="67" customWidth="1"/>
    <col min="11010" max="11010" width="31.109375" style="67" customWidth="1"/>
    <col min="11011" max="11011" width="11.5546875" style="67" customWidth="1"/>
    <col min="11012" max="11264" width="9.109375" style="67"/>
    <col min="11265" max="11265" width="13.33203125" style="67" customWidth="1"/>
    <col min="11266" max="11266" width="31.109375" style="67" customWidth="1"/>
    <col min="11267" max="11267" width="11.5546875" style="67" customWidth="1"/>
    <col min="11268" max="11520" width="9.109375" style="67"/>
    <col min="11521" max="11521" width="13.33203125" style="67" customWidth="1"/>
    <col min="11522" max="11522" width="31.109375" style="67" customWidth="1"/>
    <col min="11523" max="11523" width="11.5546875" style="67" customWidth="1"/>
    <col min="11524" max="11776" width="9.109375" style="67"/>
    <col min="11777" max="11777" width="13.33203125" style="67" customWidth="1"/>
    <col min="11778" max="11778" width="31.109375" style="67" customWidth="1"/>
    <col min="11779" max="11779" width="11.5546875" style="67" customWidth="1"/>
    <col min="11780" max="12032" width="9.109375" style="67"/>
    <col min="12033" max="12033" width="13.33203125" style="67" customWidth="1"/>
    <col min="12034" max="12034" width="31.109375" style="67" customWidth="1"/>
    <col min="12035" max="12035" width="11.5546875" style="67" customWidth="1"/>
    <col min="12036" max="12288" width="9.109375" style="67"/>
    <col min="12289" max="12289" width="13.33203125" style="67" customWidth="1"/>
    <col min="12290" max="12290" width="31.109375" style="67" customWidth="1"/>
    <col min="12291" max="12291" width="11.5546875" style="67" customWidth="1"/>
    <col min="12292" max="12544" width="9.109375" style="67"/>
    <col min="12545" max="12545" width="13.33203125" style="67" customWidth="1"/>
    <col min="12546" max="12546" width="31.109375" style="67" customWidth="1"/>
    <col min="12547" max="12547" width="11.5546875" style="67" customWidth="1"/>
    <col min="12548" max="12800" width="9.109375" style="67"/>
    <col min="12801" max="12801" width="13.33203125" style="67" customWidth="1"/>
    <col min="12802" max="12802" width="31.109375" style="67" customWidth="1"/>
    <col min="12803" max="12803" width="11.5546875" style="67" customWidth="1"/>
    <col min="12804" max="13056" width="9.109375" style="67"/>
    <col min="13057" max="13057" width="13.33203125" style="67" customWidth="1"/>
    <col min="13058" max="13058" width="31.109375" style="67" customWidth="1"/>
    <col min="13059" max="13059" width="11.5546875" style="67" customWidth="1"/>
    <col min="13060" max="13312" width="9.109375" style="67"/>
    <col min="13313" max="13313" width="13.33203125" style="67" customWidth="1"/>
    <col min="13314" max="13314" width="31.109375" style="67" customWidth="1"/>
    <col min="13315" max="13315" width="11.5546875" style="67" customWidth="1"/>
    <col min="13316" max="13568" width="9.109375" style="67"/>
    <col min="13569" max="13569" width="13.33203125" style="67" customWidth="1"/>
    <col min="13570" max="13570" width="31.109375" style="67" customWidth="1"/>
    <col min="13571" max="13571" width="11.5546875" style="67" customWidth="1"/>
    <col min="13572" max="13824" width="9.109375" style="67"/>
    <col min="13825" max="13825" width="13.33203125" style="67" customWidth="1"/>
    <col min="13826" max="13826" width="31.109375" style="67" customWidth="1"/>
    <col min="13827" max="13827" width="11.5546875" style="67" customWidth="1"/>
    <col min="13828" max="14080" width="9.109375" style="67"/>
    <col min="14081" max="14081" width="13.33203125" style="67" customWidth="1"/>
    <col min="14082" max="14082" width="31.109375" style="67" customWidth="1"/>
    <col min="14083" max="14083" width="11.5546875" style="67" customWidth="1"/>
    <col min="14084" max="14336" width="9.109375" style="67"/>
    <col min="14337" max="14337" width="13.33203125" style="67" customWidth="1"/>
    <col min="14338" max="14338" width="31.109375" style="67" customWidth="1"/>
    <col min="14339" max="14339" width="11.5546875" style="67" customWidth="1"/>
    <col min="14340" max="14592" width="9.109375" style="67"/>
    <col min="14593" max="14593" width="13.33203125" style="67" customWidth="1"/>
    <col min="14594" max="14594" width="31.109375" style="67" customWidth="1"/>
    <col min="14595" max="14595" width="11.5546875" style="67" customWidth="1"/>
    <col min="14596" max="14848" width="9.109375" style="67"/>
    <col min="14849" max="14849" width="13.33203125" style="67" customWidth="1"/>
    <col min="14850" max="14850" width="31.109375" style="67" customWidth="1"/>
    <col min="14851" max="14851" width="11.5546875" style="67" customWidth="1"/>
    <col min="14852" max="15104" width="9.109375" style="67"/>
    <col min="15105" max="15105" width="13.33203125" style="67" customWidth="1"/>
    <col min="15106" max="15106" width="31.109375" style="67" customWidth="1"/>
    <col min="15107" max="15107" width="11.5546875" style="67" customWidth="1"/>
    <col min="15108" max="15360" width="9.109375" style="67"/>
    <col min="15361" max="15361" width="13.33203125" style="67" customWidth="1"/>
    <col min="15362" max="15362" width="31.109375" style="67" customWidth="1"/>
    <col min="15363" max="15363" width="11.5546875" style="67" customWidth="1"/>
    <col min="15364" max="15616" width="9.109375" style="67"/>
    <col min="15617" max="15617" width="13.33203125" style="67" customWidth="1"/>
    <col min="15618" max="15618" width="31.109375" style="67" customWidth="1"/>
    <col min="15619" max="15619" width="11.5546875" style="67" customWidth="1"/>
    <col min="15620" max="15872" width="9.109375" style="67"/>
    <col min="15873" max="15873" width="13.33203125" style="67" customWidth="1"/>
    <col min="15874" max="15874" width="31.109375" style="67" customWidth="1"/>
    <col min="15875" max="15875" width="11.5546875" style="67" customWidth="1"/>
    <col min="15876" max="16128" width="9.109375" style="67"/>
    <col min="16129" max="16129" width="13.33203125" style="67" customWidth="1"/>
    <col min="16130" max="16130" width="31.109375" style="67" customWidth="1"/>
    <col min="16131" max="16131" width="11.5546875" style="67" customWidth="1"/>
    <col min="16132" max="16384" width="9.109375" style="67"/>
  </cols>
  <sheetData>
    <row r="3" spans="1:8" ht="12.75" customHeight="1" x14ac:dyDescent="0.25">
      <c r="A3" s="734" t="s">
        <v>68</v>
      </c>
      <c r="B3" s="734"/>
      <c r="C3" s="734"/>
      <c r="D3" s="734"/>
      <c r="E3" s="734"/>
      <c r="F3" s="734"/>
      <c r="G3" s="734"/>
      <c r="H3" s="734"/>
    </row>
    <row r="4" spans="1:8" ht="12.75" customHeight="1" x14ac:dyDescent="0.25">
      <c r="A4" s="734" t="s">
        <v>69</v>
      </c>
      <c r="B4" s="734"/>
      <c r="C4" s="734"/>
      <c r="D4" s="734"/>
      <c r="E4" s="734"/>
      <c r="F4" s="734"/>
      <c r="G4" s="734"/>
      <c r="H4" s="734"/>
    </row>
    <row r="5" spans="1:8" x14ac:dyDescent="0.25">
      <c r="A5" s="68"/>
      <c r="B5" s="68"/>
      <c r="C5" s="68"/>
      <c r="D5" s="68"/>
      <c r="E5" s="68"/>
      <c r="F5" s="68"/>
      <c r="G5" s="68"/>
      <c r="H5" s="68"/>
    </row>
    <row r="7" spans="1:8" ht="12.75" customHeight="1" x14ac:dyDescent="0.25">
      <c r="A7" s="69" t="s">
        <v>0</v>
      </c>
      <c r="B7" s="69"/>
      <c r="C7" s="70" t="s">
        <v>70</v>
      </c>
      <c r="D7" s="69" t="s">
        <v>71</v>
      </c>
      <c r="E7" s="735" t="s">
        <v>72</v>
      </c>
      <c r="F7" s="735"/>
      <c r="G7" s="735"/>
      <c r="H7" s="735"/>
    </row>
    <row r="8" spans="1:8" x14ac:dyDescent="0.25">
      <c r="A8" s="71"/>
      <c r="B8" s="72" t="s">
        <v>73</v>
      </c>
      <c r="C8" s="73" t="s">
        <v>74</v>
      </c>
      <c r="D8" s="72" t="s">
        <v>74</v>
      </c>
      <c r="E8" s="72" t="s">
        <v>52</v>
      </c>
      <c r="F8" s="73" t="s">
        <v>53</v>
      </c>
      <c r="G8" s="73" t="s">
        <v>54</v>
      </c>
      <c r="H8" s="74" t="s">
        <v>55</v>
      </c>
    </row>
    <row r="9" spans="1:8" x14ac:dyDescent="0.25">
      <c r="A9" s="75"/>
      <c r="B9" s="75"/>
      <c r="C9" s="76"/>
      <c r="D9" s="75"/>
      <c r="E9" s="75"/>
      <c r="F9" s="77"/>
      <c r="G9" s="77"/>
      <c r="H9" s="75"/>
    </row>
    <row r="10" spans="1:8" x14ac:dyDescent="0.25">
      <c r="A10" s="72" t="s">
        <v>1</v>
      </c>
      <c r="B10" s="72" t="s">
        <v>2</v>
      </c>
      <c r="C10" s="73" t="s">
        <v>3</v>
      </c>
      <c r="D10" s="73" t="s">
        <v>4</v>
      </c>
      <c r="E10" s="73" t="s">
        <v>5</v>
      </c>
      <c r="F10" s="73" t="s">
        <v>6</v>
      </c>
      <c r="G10" s="73" t="s">
        <v>7</v>
      </c>
      <c r="H10" s="73" t="s">
        <v>8</v>
      </c>
    </row>
    <row r="11" spans="1:8" x14ac:dyDescent="0.25">
      <c r="A11" s="78"/>
      <c r="B11" s="78" t="s">
        <v>75</v>
      </c>
      <c r="C11" s="78"/>
      <c r="D11" s="78"/>
      <c r="E11" s="78"/>
      <c r="F11" s="78"/>
      <c r="G11" s="78"/>
      <c r="H11" s="78"/>
    </row>
    <row r="12" spans="1:8" ht="26.4" x14ac:dyDescent="0.25">
      <c r="A12" s="78" t="s">
        <v>1</v>
      </c>
      <c r="B12" s="79" t="s">
        <v>76</v>
      </c>
      <c r="C12" s="80"/>
      <c r="D12" s="80"/>
      <c r="E12" s="81"/>
      <c r="F12" s="81"/>
      <c r="G12" s="81"/>
      <c r="H12" s="81"/>
    </row>
    <row r="13" spans="1:8" x14ac:dyDescent="0.25">
      <c r="A13" s="82" t="s">
        <v>2</v>
      </c>
      <c r="B13" s="83"/>
      <c r="C13" s="84"/>
      <c r="D13" s="84"/>
      <c r="E13" s="84"/>
      <c r="F13" s="84"/>
      <c r="G13" s="84"/>
      <c r="H13" s="84"/>
    </row>
    <row r="14" spans="1:8" x14ac:dyDescent="0.25">
      <c r="A14" s="78" t="s">
        <v>3</v>
      </c>
      <c r="B14" s="85" t="s">
        <v>77</v>
      </c>
      <c r="C14" s="81"/>
      <c r="D14" s="81"/>
      <c r="E14" s="81"/>
      <c r="F14" s="81"/>
      <c r="G14" s="81"/>
      <c r="H14" s="81"/>
    </row>
    <row r="15" spans="1:8" x14ac:dyDescent="0.25">
      <c r="A15" s="78" t="s">
        <v>4</v>
      </c>
      <c r="B15" s="86"/>
      <c r="C15" s="81"/>
      <c r="D15" s="81"/>
      <c r="E15" s="81"/>
      <c r="F15" s="81"/>
      <c r="G15" s="81"/>
      <c r="H15" s="81"/>
    </row>
    <row r="16" spans="1:8" x14ac:dyDescent="0.25">
      <c r="A16" s="69" t="s">
        <v>5</v>
      </c>
      <c r="B16" s="85" t="s">
        <v>78</v>
      </c>
      <c r="C16" s="87"/>
      <c r="D16" s="87"/>
      <c r="E16" s="87"/>
      <c r="F16" s="87"/>
      <c r="G16" s="87"/>
      <c r="H16" s="87"/>
    </row>
    <row r="17" spans="1:8" ht="26.4" x14ac:dyDescent="0.25">
      <c r="A17" s="78" t="s">
        <v>6</v>
      </c>
      <c r="B17" s="79" t="s">
        <v>79</v>
      </c>
      <c r="C17" s="80"/>
      <c r="D17" s="80"/>
      <c r="E17" s="88">
        <f>E19+E21</f>
        <v>0</v>
      </c>
      <c r="F17" s="88">
        <f>F19+F21</f>
        <v>0</v>
      </c>
      <c r="G17" s="88">
        <f>G19+G21</f>
        <v>0</v>
      </c>
      <c r="H17" s="88">
        <f>H19+H21</f>
        <v>0</v>
      </c>
    </row>
    <row r="18" spans="1:8" x14ac:dyDescent="0.25">
      <c r="A18" s="78" t="s">
        <v>7</v>
      </c>
      <c r="B18" s="84" t="s">
        <v>493</v>
      </c>
      <c r="C18" s="84"/>
      <c r="D18" s="84"/>
      <c r="E18" s="90">
        <v>0</v>
      </c>
      <c r="F18" s="90"/>
      <c r="G18" s="90"/>
      <c r="H18" s="90"/>
    </row>
    <row r="19" spans="1:8" x14ac:dyDescent="0.25">
      <c r="A19" s="78" t="s">
        <v>8</v>
      </c>
      <c r="B19" s="85" t="s">
        <v>80</v>
      </c>
      <c r="C19" s="81"/>
      <c r="D19" s="81"/>
      <c r="E19" s="88">
        <f>SUM(E18:E18)</f>
        <v>0</v>
      </c>
      <c r="F19" s="88">
        <f>SUM(F18:F18)</f>
        <v>0</v>
      </c>
      <c r="G19" s="88">
        <f>SUM(G18:G18)</f>
        <v>0</v>
      </c>
      <c r="H19" s="88">
        <f>SUM(H18:H18)</f>
        <v>0</v>
      </c>
    </row>
    <row r="20" spans="1:8" x14ac:dyDescent="0.25">
      <c r="A20" s="78" t="s">
        <v>9</v>
      </c>
      <c r="B20" s="84" t="s">
        <v>493</v>
      </c>
      <c r="C20" s="84"/>
      <c r="D20" s="84"/>
      <c r="E20" s="90">
        <v>0</v>
      </c>
      <c r="F20" s="90"/>
      <c r="G20" s="90"/>
      <c r="H20" s="90"/>
    </row>
    <row r="21" spans="1:8" x14ac:dyDescent="0.25">
      <c r="A21" s="69" t="s">
        <v>10</v>
      </c>
      <c r="B21" s="91" t="s">
        <v>81</v>
      </c>
      <c r="C21" s="87"/>
      <c r="D21" s="87"/>
      <c r="E21" s="92">
        <f>SUM(E20:E20)</f>
        <v>0</v>
      </c>
      <c r="F21" s="92">
        <f>SUM(F20:F20)</f>
        <v>0</v>
      </c>
      <c r="G21" s="92">
        <f>SUM(G20:G20)</f>
        <v>0</v>
      </c>
      <c r="H21" s="92">
        <f>SUM(H20:H20)</f>
        <v>0</v>
      </c>
    </row>
    <row r="22" spans="1:8" x14ac:dyDescent="0.25">
      <c r="A22" s="78" t="s">
        <v>11</v>
      </c>
      <c r="B22" s="93" t="s">
        <v>82</v>
      </c>
      <c r="C22" s="80"/>
      <c r="D22" s="80"/>
      <c r="E22" s="88">
        <f>E17+E12</f>
        <v>0</v>
      </c>
      <c r="F22" s="88">
        <f>F17+F12</f>
        <v>0</v>
      </c>
      <c r="G22" s="88">
        <f>G17+G12</f>
        <v>0</v>
      </c>
      <c r="H22" s="88">
        <f>H17+H12</f>
        <v>0</v>
      </c>
    </row>
    <row r="23" spans="1:8" x14ac:dyDescent="0.25">
      <c r="A23" s="78" t="s">
        <v>12</v>
      </c>
      <c r="B23" s="78" t="s">
        <v>83</v>
      </c>
      <c r="C23" s="78"/>
      <c r="D23" s="78"/>
      <c r="E23" s="78"/>
      <c r="F23" s="78"/>
      <c r="G23" s="78"/>
      <c r="H23" s="78"/>
    </row>
    <row r="24" spans="1:8" ht="26.4" x14ac:dyDescent="0.25">
      <c r="A24" s="78" t="s">
        <v>13</v>
      </c>
      <c r="B24" s="79" t="s">
        <v>76</v>
      </c>
      <c r="C24" s="80"/>
      <c r="D24" s="80"/>
      <c r="E24" s="81"/>
      <c r="F24" s="81"/>
      <c r="G24" s="81"/>
      <c r="H24" s="81"/>
    </row>
    <row r="25" spans="1:8" x14ac:dyDescent="0.25">
      <c r="A25" s="82" t="s">
        <v>14</v>
      </c>
      <c r="B25" s="83"/>
      <c r="C25" s="84"/>
      <c r="D25" s="84"/>
      <c r="E25" s="84"/>
      <c r="F25" s="84"/>
      <c r="G25" s="84"/>
      <c r="H25" s="84"/>
    </row>
    <row r="26" spans="1:8" x14ac:dyDescent="0.25">
      <c r="A26" s="78" t="s">
        <v>15</v>
      </c>
      <c r="B26" s="85" t="s">
        <v>77</v>
      </c>
      <c r="C26" s="81"/>
      <c r="D26" s="81"/>
      <c r="E26" s="81"/>
      <c r="F26" s="81"/>
      <c r="G26" s="81"/>
      <c r="H26" s="81"/>
    </row>
    <row r="27" spans="1:8" x14ac:dyDescent="0.25">
      <c r="A27" s="78" t="s">
        <v>16</v>
      </c>
      <c r="B27" s="86"/>
      <c r="C27" s="81"/>
      <c r="D27" s="81"/>
      <c r="E27" s="81"/>
      <c r="F27" s="81"/>
      <c r="G27" s="81"/>
      <c r="H27" s="81"/>
    </row>
    <row r="28" spans="1:8" x14ac:dyDescent="0.25">
      <c r="A28" s="69" t="s">
        <v>17</v>
      </c>
      <c r="B28" s="85" t="s">
        <v>78</v>
      </c>
      <c r="C28" s="87"/>
      <c r="D28" s="87"/>
      <c r="E28" s="87"/>
      <c r="F28" s="87"/>
      <c r="G28" s="87"/>
      <c r="H28" s="87"/>
    </row>
    <row r="29" spans="1:8" ht="26.4" x14ac:dyDescent="0.25">
      <c r="A29" s="78" t="s">
        <v>18</v>
      </c>
      <c r="B29" s="79" t="s">
        <v>79</v>
      </c>
      <c r="C29" s="80"/>
      <c r="D29" s="80"/>
      <c r="E29" s="88"/>
      <c r="F29" s="88"/>
      <c r="G29" s="88"/>
      <c r="H29" s="88"/>
    </row>
    <row r="30" spans="1:8" x14ac:dyDescent="0.25">
      <c r="A30" s="82" t="s">
        <v>19</v>
      </c>
      <c r="B30" s="84"/>
      <c r="C30" s="84"/>
      <c r="D30" s="84"/>
      <c r="E30" s="89"/>
      <c r="F30" s="89"/>
      <c r="G30" s="89"/>
      <c r="H30" s="89"/>
    </row>
    <row r="31" spans="1:8" x14ac:dyDescent="0.25">
      <c r="A31" s="78" t="s">
        <v>20</v>
      </c>
      <c r="B31" s="81"/>
      <c r="C31" s="81"/>
      <c r="D31" s="81"/>
      <c r="E31" s="90"/>
      <c r="F31" s="90"/>
      <c r="G31" s="90"/>
      <c r="H31" s="90"/>
    </row>
    <row r="32" spans="1:8" x14ac:dyDescent="0.25">
      <c r="A32" s="78" t="s">
        <v>21</v>
      </c>
      <c r="B32" s="81"/>
      <c r="C32" s="81"/>
      <c r="D32" s="81"/>
      <c r="E32" s="90"/>
      <c r="F32" s="90"/>
      <c r="G32" s="90"/>
      <c r="H32" s="90"/>
    </row>
    <row r="33" spans="1:8" x14ac:dyDescent="0.25">
      <c r="A33" s="78" t="s">
        <v>22</v>
      </c>
      <c r="B33" s="85" t="s">
        <v>77</v>
      </c>
      <c r="C33" s="81"/>
      <c r="D33" s="81"/>
      <c r="E33" s="90"/>
      <c r="F33" s="90"/>
      <c r="G33" s="90"/>
      <c r="H33" s="90"/>
    </row>
    <row r="34" spans="1:8" x14ac:dyDescent="0.25">
      <c r="A34" s="78" t="s">
        <v>23</v>
      </c>
      <c r="B34" s="81"/>
      <c r="C34" s="81"/>
      <c r="D34" s="81"/>
      <c r="E34" s="90"/>
      <c r="F34" s="90"/>
      <c r="G34" s="90"/>
      <c r="H34" s="90"/>
    </row>
    <row r="35" spans="1:8" x14ac:dyDescent="0.25">
      <c r="A35" s="78" t="s">
        <v>24</v>
      </c>
      <c r="B35" s="81"/>
      <c r="C35" s="81"/>
      <c r="D35" s="81"/>
      <c r="E35" s="90"/>
      <c r="F35" s="90"/>
      <c r="G35" s="90"/>
      <c r="H35" s="90"/>
    </row>
    <row r="36" spans="1:8" x14ac:dyDescent="0.25">
      <c r="A36" s="78" t="s">
        <v>25</v>
      </c>
      <c r="B36" s="94"/>
      <c r="C36" s="81"/>
      <c r="D36" s="81"/>
      <c r="E36" s="90"/>
      <c r="F36" s="90"/>
      <c r="G36" s="90"/>
      <c r="H36" s="90"/>
    </row>
    <row r="37" spans="1:8" x14ac:dyDescent="0.25">
      <c r="A37" s="69" t="s">
        <v>26</v>
      </c>
      <c r="B37" s="91" t="s">
        <v>78</v>
      </c>
      <c r="C37" s="87"/>
      <c r="D37" s="87"/>
      <c r="E37" s="95"/>
      <c r="F37" s="95"/>
      <c r="G37" s="95"/>
      <c r="H37" s="95"/>
    </row>
    <row r="38" spans="1:8" x14ac:dyDescent="0.25">
      <c r="A38" s="78" t="s">
        <v>27</v>
      </c>
      <c r="B38" s="93" t="s">
        <v>84</v>
      </c>
      <c r="C38" s="80"/>
      <c r="D38" s="80"/>
      <c r="E38" s="88"/>
      <c r="F38" s="88"/>
      <c r="G38" s="88"/>
      <c r="H38" s="88"/>
    </row>
    <row r="39" spans="1:8" x14ac:dyDescent="0.25">
      <c r="A39" s="96" t="s">
        <v>28</v>
      </c>
      <c r="B39" s="93" t="s">
        <v>85</v>
      </c>
      <c r="C39" s="86"/>
      <c r="D39" s="86"/>
      <c r="E39" s="97">
        <f>E22+E38</f>
        <v>0</v>
      </c>
      <c r="F39" s="97">
        <f>F22+F38</f>
        <v>0</v>
      </c>
      <c r="G39" s="97">
        <f>G22+G38</f>
        <v>0</v>
      </c>
      <c r="H39" s="97">
        <f>H22+H38</f>
        <v>0</v>
      </c>
    </row>
  </sheetData>
  <sheetProtection selectLockedCells="1" selectUnlockedCells="1"/>
  <mergeCells count="3">
    <mergeCell ref="A3:H3"/>
    <mergeCell ref="A4:H4"/>
    <mergeCell ref="E7:H7"/>
  </mergeCells>
  <pageMargins left="0.70866141732283472" right="0.70866141732283472" top="0.74803149606299213" bottom="0.74803149606299213" header="0.31496062992125984" footer="0.51181102362204722"/>
  <pageSetup paperSize="9" scale="78" firstPageNumber="0" orientation="portrait" horizontalDpi="300" verticalDpi="300" r:id="rId1"/>
  <headerFooter alignWithMargins="0">
    <oddHeader>&amp;LVászoly Község Önkormányzata&amp;C&amp;"-,Félkövér"12. MELLÉKLET
A 3/2016. (V.30.) RENDELETHEZ&amp;R12. sz. melléklet
&amp;P. oldal
ezer forint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4:L25"/>
  <sheetViews>
    <sheetView view="pageLayout" zoomScaleNormal="100" zoomScaleSheetLayoutView="100" workbookViewId="0">
      <selection activeCell="C2" sqref="C2"/>
    </sheetView>
  </sheetViews>
  <sheetFormatPr defaultRowHeight="13.2" x14ac:dyDescent="0.25"/>
  <cols>
    <col min="1" max="1" width="9.109375" style="98" customWidth="1"/>
    <col min="2" max="2" width="25.44140625" style="98" customWidth="1"/>
    <col min="3" max="3" width="20.88671875" style="98" customWidth="1"/>
    <col min="4" max="4" width="17.33203125" style="98" bestFit="1" customWidth="1"/>
    <col min="5" max="5" width="11.88671875" style="98" customWidth="1"/>
    <col min="6" max="256" width="9.109375" style="98"/>
    <col min="257" max="257" width="9.109375" style="98" customWidth="1"/>
    <col min="258" max="258" width="25.44140625" style="98" customWidth="1"/>
    <col min="259" max="259" width="20.88671875" style="98" customWidth="1"/>
    <col min="260" max="260" width="17.33203125" style="98" bestFit="1" customWidth="1"/>
    <col min="261" max="261" width="13.88671875" style="98" bestFit="1" customWidth="1"/>
    <col min="262" max="512" width="9.109375" style="98"/>
    <col min="513" max="513" width="9.109375" style="98" customWidth="1"/>
    <col min="514" max="514" width="25.44140625" style="98" customWidth="1"/>
    <col min="515" max="515" width="20.88671875" style="98" customWidth="1"/>
    <col min="516" max="516" width="17.33203125" style="98" bestFit="1" customWidth="1"/>
    <col min="517" max="517" width="13.88671875" style="98" bestFit="1" customWidth="1"/>
    <col min="518" max="768" width="9.109375" style="98"/>
    <col min="769" max="769" width="9.109375" style="98" customWidth="1"/>
    <col min="770" max="770" width="25.44140625" style="98" customWidth="1"/>
    <col min="771" max="771" width="20.88671875" style="98" customWidth="1"/>
    <col min="772" max="772" width="17.33203125" style="98" bestFit="1" customWidth="1"/>
    <col min="773" max="773" width="13.88671875" style="98" bestFit="1" customWidth="1"/>
    <col min="774" max="1024" width="9.109375" style="98"/>
    <col min="1025" max="1025" width="9.109375" style="98" customWidth="1"/>
    <col min="1026" max="1026" width="25.44140625" style="98" customWidth="1"/>
    <col min="1027" max="1027" width="20.88671875" style="98" customWidth="1"/>
    <col min="1028" max="1028" width="17.33203125" style="98" bestFit="1" customWidth="1"/>
    <col min="1029" max="1029" width="13.88671875" style="98" bestFit="1" customWidth="1"/>
    <col min="1030" max="1280" width="9.109375" style="98"/>
    <col min="1281" max="1281" width="9.109375" style="98" customWidth="1"/>
    <col min="1282" max="1282" width="25.44140625" style="98" customWidth="1"/>
    <col min="1283" max="1283" width="20.88671875" style="98" customWidth="1"/>
    <col min="1284" max="1284" width="17.33203125" style="98" bestFit="1" customWidth="1"/>
    <col min="1285" max="1285" width="13.88671875" style="98" bestFit="1" customWidth="1"/>
    <col min="1286" max="1536" width="9.109375" style="98"/>
    <col min="1537" max="1537" width="9.109375" style="98" customWidth="1"/>
    <col min="1538" max="1538" width="25.44140625" style="98" customWidth="1"/>
    <col min="1539" max="1539" width="20.88671875" style="98" customWidth="1"/>
    <col min="1540" max="1540" width="17.33203125" style="98" bestFit="1" customWidth="1"/>
    <col min="1541" max="1541" width="13.88671875" style="98" bestFit="1" customWidth="1"/>
    <col min="1542" max="1792" width="9.109375" style="98"/>
    <col min="1793" max="1793" width="9.109375" style="98" customWidth="1"/>
    <col min="1794" max="1794" width="25.44140625" style="98" customWidth="1"/>
    <col min="1795" max="1795" width="20.88671875" style="98" customWidth="1"/>
    <col min="1796" max="1796" width="17.33203125" style="98" bestFit="1" customWidth="1"/>
    <col min="1797" max="1797" width="13.88671875" style="98" bestFit="1" customWidth="1"/>
    <col min="1798" max="2048" width="9.109375" style="98"/>
    <col min="2049" max="2049" width="9.109375" style="98" customWidth="1"/>
    <col min="2050" max="2050" width="25.44140625" style="98" customWidth="1"/>
    <col min="2051" max="2051" width="20.88671875" style="98" customWidth="1"/>
    <col min="2052" max="2052" width="17.33203125" style="98" bestFit="1" customWidth="1"/>
    <col min="2053" max="2053" width="13.88671875" style="98" bestFit="1" customWidth="1"/>
    <col min="2054" max="2304" width="9.109375" style="98"/>
    <col min="2305" max="2305" width="9.109375" style="98" customWidth="1"/>
    <col min="2306" max="2306" width="25.44140625" style="98" customWidth="1"/>
    <col min="2307" max="2307" width="20.88671875" style="98" customWidth="1"/>
    <col min="2308" max="2308" width="17.33203125" style="98" bestFit="1" customWidth="1"/>
    <col min="2309" max="2309" width="13.88671875" style="98" bestFit="1" customWidth="1"/>
    <col min="2310" max="2560" width="9.109375" style="98"/>
    <col min="2561" max="2561" width="9.109375" style="98" customWidth="1"/>
    <col min="2562" max="2562" width="25.44140625" style="98" customWidth="1"/>
    <col min="2563" max="2563" width="20.88671875" style="98" customWidth="1"/>
    <col min="2564" max="2564" width="17.33203125" style="98" bestFit="1" customWidth="1"/>
    <col min="2565" max="2565" width="13.88671875" style="98" bestFit="1" customWidth="1"/>
    <col min="2566" max="2816" width="9.109375" style="98"/>
    <col min="2817" max="2817" width="9.109375" style="98" customWidth="1"/>
    <col min="2818" max="2818" width="25.44140625" style="98" customWidth="1"/>
    <col min="2819" max="2819" width="20.88671875" style="98" customWidth="1"/>
    <col min="2820" max="2820" width="17.33203125" style="98" bestFit="1" customWidth="1"/>
    <col min="2821" max="2821" width="13.88671875" style="98" bestFit="1" customWidth="1"/>
    <col min="2822" max="3072" width="9.109375" style="98"/>
    <col min="3073" max="3073" width="9.109375" style="98" customWidth="1"/>
    <col min="3074" max="3074" width="25.44140625" style="98" customWidth="1"/>
    <col min="3075" max="3075" width="20.88671875" style="98" customWidth="1"/>
    <col min="3076" max="3076" width="17.33203125" style="98" bestFit="1" customWidth="1"/>
    <col min="3077" max="3077" width="13.88671875" style="98" bestFit="1" customWidth="1"/>
    <col min="3078" max="3328" width="9.109375" style="98"/>
    <col min="3329" max="3329" width="9.109375" style="98" customWidth="1"/>
    <col min="3330" max="3330" width="25.44140625" style="98" customWidth="1"/>
    <col min="3331" max="3331" width="20.88671875" style="98" customWidth="1"/>
    <col min="3332" max="3332" width="17.33203125" style="98" bestFit="1" customWidth="1"/>
    <col min="3333" max="3333" width="13.88671875" style="98" bestFit="1" customWidth="1"/>
    <col min="3334" max="3584" width="9.109375" style="98"/>
    <col min="3585" max="3585" width="9.109375" style="98" customWidth="1"/>
    <col min="3586" max="3586" width="25.44140625" style="98" customWidth="1"/>
    <col min="3587" max="3587" width="20.88671875" style="98" customWidth="1"/>
    <col min="3588" max="3588" width="17.33203125" style="98" bestFit="1" customWidth="1"/>
    <col min="3589" max="3589" width="13.88671875" style="98" bestFit="1" customWidth="1"/>
    <col min="3590" max="3840" width="9.109375" style="98"/>
    <col min="3841" max="3841" width="9.109375" style="98" customWidth="1"/>
    <col min="3842" max="3842" width="25.44140625" style="98" customWidth="1"/>
    <col min="3843" max="3843" width="20.88671875" style="98" customWidth="1"/>
    <col min="3844" max="3844" width="17.33203125" style="98" bestFit="1" customWidth="1"/>
    <col min="3845" max="3845" width="13.88671875" style="98" bestFit="1" customWidth="1"/>
    <col min="3846" max="4096" width="9.109375" style="98"/>
    <col min="4097" max="4097" width="9.109375" style="98" customWidth="1"/>
    <col min="4098" max="4098" width="25.44140625" style="98" customWidth="1"/>
    <col min="4099" max="4099" width="20.88671875" style="98" customWidth="1"/>
    <col min="4100" max="4100" width="17.33203125" style="98" bestFit="1" customWidth="1"/>
    <col min="4101" max="4101" width="13.88671875" style="98" bestFit="1" customWidth="1"/>
    <col min="4102" max="4352" width="9.109375" style="98"/>
    <col min="4353" max="4353" width="9.109375" style="98" customWidth="1"/>
    <col min="4354" max="4354" width="25.44140625" style="98" customWidth="1"/>
    <col min="4355" max="4355" width="20.88671875" style="98" customWidth="1"/>
    <col min="4356" max="4356" width="17.33203125" style="98" bestFit="1" customWidth="1"/>
    <col min="4357" max="4357" width="13.88671875" style="98" bestFit="1" customWidth="1"/>
    <col min="4358" max="4608" width="9.109375" style="98"/>
    <col min="4609" max="4609" width="9.109375" style="98" customWidth="1"/>
    <col min="4610" max="4610" width="25.44140625" style="98" customWidth="1"/>
    <col min="4611" max="4611" width="20.88671875" style="98" customWidth="1"/>
    <col min="4612" max="4612" width="17.33203125" style="98" bestFit="1" customWidth="1"/>
    <col min="4613" max="4613" width="13.88671875" style="98" bestFit="1" customWidth="1"/>
    <col min="4614" max="4864" width="9.109375" style="98"/>
    <col min="4865" max="4865" width="9.109375" style="98" customWidth="1"/>
    <col min="4866" max="4866" width="25.44140625" style="98" customWidth="1"/>
    <col min="4867" max="4867" width="20.88671875" style="98" customWidth="1"/>
    <col min="4868" max="4868" width="17.33203125" style="98" bestFit="1" customWidth="1"/>
    <col min="4869" max="4869" width="13.88671875" style="98" bestFit="1" customWidth="1"/>
    <col min="4870" max="5120" width="9.109375" style="98"/>
    <col min="5121" max="5121" width="9.109375" style="98" customWidth="1"/>
    <col min="5122" max="5122" width="25.44140625" style="98" customWidth="1"/>
    <col min="5123" max="5123" width="20.88671875" style="98" customWidth="1"/>
    <col min="5124" max="5124" width="17.33203125" style="98" bestFit="1" customWidth="1"/>
    <col min="5125" max="5125" width="13.88671875" style="98" bestFit="1" customWidth="1"/>
    <col min="5126" max="5376" width="9.109375" style="98"/>
    <col min="5377" max="5377" width="9.109375" style="98" customWidth="1"/>
    <col min="5378" max="5378" width="25.44140625" style="98" customWidth="1"/>
    <col min="5379" max="5379" width="20.88671875" style="98" customWidth="1"/>
    <col min="5380" max="5380" width="17.33203125" style="98" bestFit="1" customWidth="1"/>
    <col min="5381" max="5381" width="13.88671875" style="98" bestFit="1" customWidth="1"/>
    <col min="5382" max="5632" width="9.109375" style="98"/>
    <col min="5633" max="5633" width="9.109375" style="98" customWidth="1"/>
    <col min="5634" max="5634" width="25.44140625" style="98" customWidth="1"/>
    <col min="5635" max="5635" width="20.88671875" style="98" customWidth="1"/>
    <col min="5636" max="5636" width="17.33203125" style="98" bestFit="1" customWidth="1"/>
    <col min="5637" max="5637" width="13.88671875" style="98" bestFit="1" customWidth="1"/>
    <col min="5638" max="5888" width="9.109375" style="98"/>
    <col min="5889" max="5889" width="9.109375" style="98" customWidth="1"/>
    <col min="5890" max="5890" width="25.44140625" style="98" customWidth="1"/>
    <col min="5891" max="5891" width="20.88671875" style="98" customWidth="1"/>
    <col min="5892" max="5892" width="17.33203125" style="98" bestFit="1" customWidth="1"/>
    <col min="5893" max="5893" width="13.88671875" style="98" bestFit="1" customWidth="1"/>
    <col min="5894" max="6144" width="9.109375" style="98"/>
    <col min="6145" max="6145" width="9.109375" style="98" customWidth="1"/>
    <col min="6146" max="6146" width="25.44140625" style="98" customWidth="1"/>
    <col min="6147" max="6147" width="20.88671875" style="98" customWidth="1"/>
    <col min="6148" max="6148" width="17.33203125" style="98" bestFit="1" customWidth="1"/>
    <col min="6149" max="6149" width="13.88671875" style="98" bestFit="1" customWidth="1"/>
    <col min="6150" max="6400" width="9.109375" style="98"/>
    <col min="6401" max="6401" width="9.109375" style="98" customWidth="1"/>
    <col min="6402" max="6402" width="25.44140625" style="98" customWidth="1"/>
    <col min="6403" max="6403" width="20.88671875" style="98" customWidth="1"/>
    <col min="6404" max="6404" width="17.33203125" style="98" bestFit="1" customWidth="1"/>
    <col min="6405" max="6405" width="13.88671875" style="98" bestFit="1" customWidth="1"/>
    <col min="6406" max="6656" width="9.109375" style="98"/>
    <col min="6657" max="6657" width="9.109375" style="98" customWidth="1"/>
    <col min="6658" max="6658" width="25.44140625" style="98" customWidth="1"/>
    <col min="6659" max="6659" width="20.88671875" style="98" customWidth="1"/>
    <col min="6660" max="6660" width="17.33203125" style="98" bestFit="1" customWidth="1"/>
    <col min="6661" max="6661" width="13.88671875" style="98" bestFit="1" customWidth="1"/>
    <col min="6662" max="6912" width="9.109375" style="98"/>
    <col min="6913" max="6913" width="9.109375" style="98" customWidth="1"/>
    <col min="6914" max="6914" width="25.44140625" style="98" customWidth="1"/>
    <col min="6915" max="6915" width="20.88671875" style="98" customWidth="1"/>
    <col min="6916" max="6916" width="17.33203125" style="98" bestFit="1" customWidth="1"/>
    <col min="6917" max="6917" width="13.88671875" style="98" bestFit="1" customWidth="1"/>
    <col min="6918" max="7168" width="9.109375" style="98"/>
    <col min="7169" max="7169" width="9.109375" style="98" customWidth="1"/>
    <col min="7170" max="7170" width="25.44140625" style="98" customWidth="1"/>
    <col min="7171" max="7171" width="20.88671875" style="98" customWidth="1"/>
    <col min="7172" max="7172" width="17.33203125" style="98" bestFit="1" customWidth="1"/>
    <col min="7173" max="7173" width="13.88671875" style="98" bestFit="1" customWidth="1"/>
    <col min="7174" max="7424" width="9.109375" style="98"/>
    <col min="7425" max="7425" width="9.109375" style="98" customWidth="1"/>
    <col min="7426" max="7426" width="25.44140625" style="98" customWidth="1"/>
    <col min="7427" max="7427" width="20.88671875" style="98" customWidth="1"/>
    <col min="7428" max="7428" width="17.33203125" style="98" bestFit="1" customWidth="1"/>
    <col min="7429" max="7429" width="13.88671875" style="98" bestFit="1" customWidth="1"/>
    <col min="7430" max="7680" width="9.109375" style="98"/>
    <col min="7681" max="7681" width="9.109375" style="98" customWidth="1"/>
    <col min="7682" max="7682" width="25.44140625" style="98" customWidth="1"/>
    <col min="7683" max="7683" width="20.88671875" style="98" customWidth="1"/>
    <col min="7684" max="7684" width="17.33203125" style="98" bestFit="1" customWidth="1"/>
    <col min="7685" max="7685" width="13.88671875" style="98" bestFit="1" customWidth="1"/>
    <col min="7686" max="7936" width="9.109375" style="98"/>
    <col min="7937" max="7937" width="9.109375" style="98" customWidth="1"/>
    <col min="7938" max="7938" width="25.44140625" style="98" customWidth="1"/>
    <col min="7939" max="7939" width="20.88671875" style="98" customWidth="1"/>
    <col min="7940" max="7940" width="17.33203125" style="98" bestFit="1" customWidth="1"/>
    <col min="7941" max="7941" width="13.88671875" style="98" bestFit="1" customWidth="1"/>
    <col min="7942" max="8192" width="9.109375" style="98"/>
    <col min="8193" max="8193" width="9.109375" style="98" customWidth="1"/>
    <col min="8194" max="8194" width="25.44140625" style="98" customWidth="1"/>
    <col min="8195" max="8195" width="20.88671875" style="98" customWidth="1"/>
    <col min="8196" max="8196" width="17.33203125" style="98" bestFit="1" customWidth="1"/>
    <col min="8197" max="8197" width="13.88671875" style="98" bestFit="1" customWidth="1"/>
    <col min="8198" max="8448" width="9.109375" style="98"/>
    <col min="8449" max="8449" width="9.109375" style="98" customWidth="1"/>
    <col min="8450" max="8450" width="25.44140625" style="98" customWidth="1"/>
    <col min="8451" max="8451" width="20.88671875" style="98" customWidth="1"/>
    <col min="8452" max="8452" width="17.33203125" style="98" bestFit="1" customWidth="1"/>
    <col min="8453" max="8453" width="13.88671875" style="98" bestFit="1" customWidth="1"/>
    <col min="8454" max="8704" width="9.109375" style="98"/>
    <col min="8705" max="8705" width="9.109375" style="98" customWidth="1"/>
    <col min="8706" max="8706" width="25.44140625" style="98" customWidth="1"/>
    <col min="8707" max="8707" width="20.88671875" style="98" customWidth="1"/>
    <col min="8708" max="8708" width="17.33203125" style="98" bestFit="1" customWidth="1"/>
    <col min="8709" max="8709" width="13.88671875" style="98" bestFit="1" customWidth="1"/>
    <col min="8710" max="8960" width="9.109375" style="98"/>
    <col min="8961" max="8961" width="9.109375" style="98" customWidth="1"/>
    <col min="8962" max="8962" width="25.44140625" style="98" customWidth="1"/>
    <col min="8963" max="8963" width="20.88671875" style="98" customWidth="1"/>
    <col min="8964" max="8964" width="17.33203125" style="98" bestFit="1" customWidth="1"/>
    <col min="8965" max="8965" width="13.88671875" style="98" bestFit="1" customWidth="1"/>
    <col min="8966" max="9216" width="9.109375" style="98"/>
    <col min="9217" max="9217" width="9.109375" style="98" customWidth="1"/>
    <col min="9218" max="9218" width="25.44140625" style="98" customWidth="1"/>
    <col min="9219" max="9219" width="20.88671875" style="98" customWidth="1"/>
    <col min="9220" max="9220" width="17.33203125" style="98" bestFit="1" customWidth="1"/>
    <col min="9221" max="9221" width="13.88671875" style="98" bestFit="1" customWidth="1"/>
    <col min="9222" max="9472" width="9.109375" style="98"/>
    <col min="9473" max="9473" width="9.109375" style="98" customWidth="1"/>
    <col min="9474" max="9474" width="25.44140625" style="98" customWidth="1"/>
    <col min="9475" max="9475" width="20.88671875" style="98" customWidth="1"/>
    <col min="9476" max="9476" width="17.33203125" style="98" bestFit="1" customWidth="1"/>
    <col min="9477" max="9477" width="13.88671875" style="98" bestFit="1" customWidth="1"/>
    <col min="9478" max="9728" width="9.109375" style="98"/>
    <col min="9729" max="9729" width="9.109375" style="98" customWidth="1"/>
    <col min="9730" max="9730" width="25.44140625" style="98" customWidth="1"/>
    <col min="9731" max="9731" width="20.88671875" style="98" customWidth="1"/>
    <col min="9732" max="9732" width="17.33203125" style="98" bestFit="1" customWidth="1"/>
    <col min="9733" max="9733" width="13.88671875" style="98" bestFit="1" customWidth="1"/>
    <col min="9734" max="9984" width="9.109375" style="98"/>
    <col min="9985" max="9985" width="9.109375" style="98" customWidth="1"/>
    <col min="9986" max="9986" width="25.44140625" style="98" customWidth="1"/>
    <col min="9987" max="9987" width="20.88671875" style="98" customWidth="1"/>
    <col min="9988" max="9988" width="17.33203125" style="98" bestFit="1" customWidth="1"/>
    <col min="9989" max="9989" width="13.88671875" style="98" bestFit="1" customWidth="1"/>
    <col min="9990" max="10240" width="9.109375" style="98"/>
    <col min="10241" max="10241" width="9.109375" style="98" customWidth="1"/>
    <col min="10242" max="10242" width="25.44140625" style="98" customWidth="1"/>
    <col min="10243" max="10243" width="20.88671875" style="98" customWidth="1"/>
    <col min="10244" max="10244" width="17.33203125" style="98" bestFit="1" customWidth="1"/>
    <col min="10245" max="10245" width="13.88671875" style="98" bestFit="1" customWidth="1"/>
    <col min="10246" max="10496" width="9.109375" style="98"/>
    <col min="10497" max="10497" width="9.109375" style="98" customWidth="1"/>
    <col min="10498" max="10498" width="25.44140625" style="98" customWidth="1"/>
    <col min="10499" max="10499" width="20.88671875" style="98" customWidth="1"/>
    <col min="10500" max="10500" width="17.33203125" style="98" bestFit="1" customWidth="1"/>
    <col min="10501" max="10501" width="13.88671875" style="98" bestFit="1" customWidth="1"/>
    <col min="10502" max="10752" width="9.109375" style="98"/>
    <col min="10753" max="10753" width="9.109375" style="98" customWidth="1"/>
    <col min="10754" max="10754" width="25.44140625" style="98" customWidth="1"/>
    <col min="10755" max="10755" width="20.88671875" style="98" customWidth="1"/>
    <col min="10756" max="10756" width="17.33203125" style="98" bestFit="1" customWidth="1"/>
    <col min="10757" max="10757" width="13.88671875" style="98" bestFit="1" customWidth="1"/>
    <col min="10758" max="11008" width="9.109375" style="98"/>
    <col min="11009" max="11009" width="9.109375" style="98" customWidth="1"/>
    <col min="11010" max="11010" width="25.44140625" style="98" customWidth="1"/>
    <col min="11011" max="11011" width="20.88671875" style="98" customWidth="1"/>
    <col min="11012" max="11012" width="17.33203125" style="98" bestFit="1" customWidth="1"/>
    <col min="11013" max="11013" width="13.88671875" style="98" bestFit="1" customWidth="1"/>
    <col min="11014" max="11264" width="9.109375" style="98"/>
    <col min="11265" max="11265" width="9.109375" style="98" customWidth="1"/>
    <col min="11266" max="11266" width="25.44140625" style="98" customWidth="1"/>
    <col min="11267" max="11267" width="20.88671875" style="98" customWidth="1"/>
    <col min="11268" max="11268" width="17.33203125" style="98" bestFit="1" customWidth="1"/>
    <col min="11269" max="11269" width="13.88671875" style="98" bestFit="1" customWidth="1"/>
    <col min="11270" max="11520" width="9.109375" style="98"/>
    <col min="11521" max="11521" width="9.109375" style="98" customWidth="1"/>
    <col min="11522" max="11522" width="25.44140625" style="98" customWidth="1"/>
    <col min="11523" max="11523" width="20.88671875" style="98" customWidth="1"/>
    <col min="11524" max="11524" width="17.33203125" style="98" bestFit="1" customWidth="1"/>
    <col min="11525" max="11525" width="13.88671875" style="98" bestFit="1" customWidth="1"/>
    <col min="11526" max="11776" width="9.109375" style="98"/>
    <col min="11777" max="11777" width="9.109375" style="98" customWidth="1"/>
    <col min="11778" max="11778" width="25.44140625" style="98" customWidth="1"/>
    <col min="11779" max="11779" width="20.88671875" style="98" customWidth="1"/>
    <col min="11780" max="11780" width="17.33203125" style="98" bestFit="1" customWidth="1"/>
    <col min="11781" max="11781" width="13.88671875" style="98" bestFit="1" customWidth="1"/>
    <col min="11782" max="12032" width="9.109375" style="98"/>
    <col min="12033" max="12033" width="9.109375" style="98" customWidth="1"/>
    <col min="12034" max="12034" width="25.44140625" style="98" customWidth="1"/>
    <col min="12035" max="12035" width="20.88671875" style="98" customWidth="1"/>
    <col min="12036" max="12036" width="17.33203125" style="98" bestFit="1" customWidth="1"/>
    <col min="12037" max="12037" width="13.88671875" style="98" bestFit="1" customWidth="1"/>
    <col min="12038" max="12288" width="9.109375" style="98"/>
    <col min="12289" max="12289" width="9.109375" style="98" customWidth="1"/>
    <col min="12290" max="12290" width="25.44140625" style="98" customWidth="1"/>
    <col min="12291" max="12291" width="20.88671875" style="98" customWidth="1"/>
    <col min="12292" max="12292" width="17.33203125" style="98" bestFit="1" customWidth="1"/>
    <col min="12293" max="12293" width="13.88671875" style="98" bestFit="1" customWidth="1"/>
    <col min="12294" max="12544" width="9.109375" style="98"/>
    <col min="12545" max="12545" width="9.109375" style="98" customWidth="1"/>
    <col min="12546" max="12546" width="25.44140625" style="98" customWidth="1"/>
    <col min="12547" max="12547" width="20.88671875" style="98" customWidth="1"/>
    <col min="12548" max="12548" width="17.33203125" style="98" bestFit="1" customWidth="1"/>
    <col min="12549" max="12549" width="13.88671875" style="98" bestFit="1" customWidth="1"/>
    <col min="12550" max="12800" width="9.109375" style="98"/>
    <col min="12801" max="12801" width="9.109375" style="98" customWidth="1"/>
    <col min="12802" max="12802" width="25.44140625" style="98" customWidth="1"/>
    <col min="12803" max="12803" width="20.88671875" style="98" customWidth="1"/>
    <col min="12804" max="12804" width="17.33203125" style="98" bestFit="1" customWidth="1"/>
    <col min="12805" max="12805" width="13.88671875" style="98" bestFit="1" customWidth="1"/>
    <col min="12806" max="13056" width="9.109375" style="98"/>
    <col min="13057" max="13057" width="9.109375" style="98" customWidth="1"/>
    <col min="13058" max="13058" width="25.44140625" style="98" customWidth="1"/>
    <col min="13059" max="13059" width="20.88671875" style="98" customWidth="1"/>
    <col min="13060" max="13060" width="17.33203125" style="98" bestFit="1" customWidth="1"/>
    <col min="13061" max="13061" width="13.88671875" style="98" bestFit="1" customWidth="1"/>
    <col min="13062" max="13312" width="9.109375" style="98"/>
    <col min="13313" max="13313" width="9.109375" style="98" customWidth="1"/>
    <col min="13314" max="13314" width="25.44140625" style="98" customWidth="1"/>
    <col min="13315" max="13315" width="20.88671875" style="98" customWidth="1"/>
    <col min="13316" max="13316" width="17.33203125" style="98" bestFit="1" customWidth="1"/>
    <col min="13317" max="13317" width="13.88671875" style="98" bestFit="1" customWidth="1"/>
    <col min="13318" max="13568" width="9.109375" style="98"/>
    <col min="13569" max="13569" width="9.109375" style="98" customWidth="1"/>
    <col min="13570" max="13570" width="25.44140625" style="98" customWidth="1"/>
    <col min="13571" max="13571" width="20.88671875" style="98" customWidth="1"/>
    <col min="13572" max="13572" width="17.33203125" style="98" bestFit="1" customWidth="1"/>
    <col min="13573" max="13573" width="13.88671875" style="98" bestFit="1" customWidth="1"/>
    <col min="13574" max="13824" width="9.109375" style="98"/>
    <col min="13825" max="13825" width="9.109375" style="98" customWidth="1"/>
    <col min="13826" max="13826" width="25.44140625" style="98" customWidth="1"/>
    <col min="13827" max="13827" width="20.88671875" style="98" customWidth="1"/>
    <col min="13828" max="13828" width="17.33203125" style="98" bestFit="1" customWidth="1"/>
    <col min="13829" max="13829" width="13.88671875" style="98" bestFit="1" customWidth="1"/>
    <col min="13830" max="14080" width="9.109375" style="98"/>
    <col min="14081" max="14081" width="9.109375" style="98" customWidth="1"/>
    <col min="14082" max="14082" width="25.44140625" style="98" customWidth="1"/>
    <col min="14083" max="14083" width="20.88671875" style="98" customWidth="1"/>
    <col min="14084" max="14084" width="17.33203125" style="98" bestFit="1" customWidth="1"/>
    <col min="14085" max="14085" width="13.88671875" style="98" bestFit="1" customWidth="1"/>
    <col min="14086" max="14336" width="9.109375" style="98"/>
    <col min="14337" max="14337" width="9.109375" style="98" customWidth="1"/>
    <col min="14338" max="14338" width="25.44140625" style="98" customWidth="1"/>
    <col min="14339" max="14339" width="20.88671875" style="98" customWidth="1"/>
    <col min="14340" max="14340" width="17.33203125" style="98" bestFit="1" customWidth="1"/>
    <col min="14341" max="14341" width="13.88671875" style="98" bestFit="1" customWidth="1"/>
    <col min="14342" max="14592" width="9.109375" style="98"/>
    <col min="14593" max="14593" width="9.109375" style="98" customWidth="1"/>
    <col min="14594" max="14594" width="25.44140625" style="98" customWidth="1"/>
    <col min="14595" max="14595" width="20.88671875" style="98" customWidth="1"/>
    <col min="14596" max="14596" width="17.33203125" style="98" bestFit="1" customWidth="1"/>
    <col min="14597" max="14597" width="13.88671875" style="98" bestFit="1" customWidth="1"/>
    <col min="14598" max="14848" width="9.109375" style="98"/>
    <col min="14849" max="14849" width="9.109375" style="98" customWidth="1"/>
    <col min="14850" max="14850" width="25.44140625" style="98" customWidth="1"/>
    <col min="14851" max="14851" width="20.88671875" style="98" customWidth="1"/>
    <col min="14852" max="14852" width="17.33203125" style="98" bestFit="1" customWidth="1"/>
    <col min="14853" max="14853" width="13.88671875" style="98" bestFit="1" customWidth="1"/>
    <col min="14854" max="15104" width="9.109375" style="98"/>
    <col min="15105" max="15105" width="9.109375" style="98" customWidth="1"/>
    <col min="15106" max="15106" width="25.44140625" style="98" customWidth="1"/>
    <col min="15107" max="15107" width="20.88671875" style="98" customWidth="1"/>
    <col min="15108" max="15108" width="17.33203125" style="98" bestFit="1" customWidth="1"/>
    <col min="15109" max="15109" width="13.88671875" style="98" bestFit="1" customWidth="1"/>
    <col min="15110" max="15360" width="9.109375" style="98"/>
    <col min="15361" max="15361" width="9.109375" style="98" customWidth="1"/>
    <col min="15362" max="15362" width="25.44140625" style="98" customWidth="1"/>
    <col min="15363" max="15363" width="20.88671875" style="98" customWidth="1"/>
    <col min="15364" max="15364" width="17.33203125" style="98" bestFit="1" customWidth="1"/>
    <col min="15365" max="15365" width="13.88671875" style="98" bestFit="1" customWidth="1"/>
    <col min="15366" max="15616" width="9.109375" style="98"/>
    <col min="15617" max="15617" width="9.109375" style="98" customWidth="1"/>
    <col min="15618" max="15618" width="25.44140625" style="98" customWidth="1"/>
    <col min="15619" max="15619" width="20.88671875" style="98" customWidth="1"/>
    <col min="15620" max="15620" width="17.33203125" style="98" bestFit="1" customWidth="1"/>
    <col min="15621" max="15621" width="13.88671875" style="98" bestFit="1" customWidth="1"/>
    <col min="15622" max="15872" width="9.109375" style="98"/>
    <col min="15873" max="15873" width="9.109375" style="98" customWidth="1"/>
    <col min="15874" max="15874" width="25.44140625" style="98" customWidth="1"/>
    <col min="15875" max="15875" width="20.88671875" style="98" customWidth="1"/>
    <col min="15876" max="15876" width="17.33203125" style="98" bestFit="1" customWidth="1"/>
    <col min="15877" max="15877" width="13.88671875" style="98" bestFit="1" customWidth="1"/>
    <col min="15878" max="16128" width="9.109375" style="98"/>
    <col min="16129" max="16129" width="9.109375" style="98" customWidth="1"/>
    <col min="16130" max="16130" width="25.44140625" style="98" customWidth="1"/>
    <col min="16131" max="16131" width="20.88671875" style="98" customWidth="1"/>
    <col min="16132" max="16132" width="17.33203125" style="98" bestFit="1" customWidth="1"/>
    <col min="16133" max="16133" width="13.88671875" style="98" bestFit="1" customWidth="1"/>
    <col min="16134" max="16384" width="9.109375" style="98"/>
  </cols>
  <sheetData>
    <row r="4" spans="1:8" x14ac:dyDescent="0.25">
      <c r="A4" s="736" t="s">
        <v>86</v>
      </c>
      <c r="B4" s="736"/>
      <c r="C4" s="736"/>
      <c r="D4" s="736"/>
      <c r="E4" s="736"/>
    </row>
    <row r="5" spans="1:8" x14ac:dyDescent="0.25">
      <c r="A5" s="736" t="s">
        <v>1112</v>
      </c>
      <c r="B5" s="736"/>
      <c r="C5" s="736"/>
      <c r="D5" s="736"/>
      <c r="E5" s="736"/>
    </row>
    <row r="6" spans="1:8" ht="13.8" thickBot="1" x14ac:dyDescent="0.3"/>
    <row r="7" spans="1:8" x14ac:dyDescent="0.25">
      <c r="A7" s="99" t="s">
        <v>0</v>
      </c>
      <c r="B7" s="100" t="s">
        <v>87</v>
      </c>
      <c r="C7" s="100" t="s">
        <v>88</v>
      </c>
      <c r="D7" s="100" t="s">
        <v>89</v>
      </c>
      <c r="E7" s="101" t="s">
        <v>90</v>
      </c>
    </row>
    <row r="8" spans="1:8" x14ac:dyDescent="0.25">
      <c r="A8" s="102"/>
      <c r="B8" s="103"/>
      <c r="C8" s="104" t="s">
        <v>91</v>
      </c>
      <c r="D8" s="105" t="s">
        <v>92</v>
      </c>
      <c r="E8" s="106" t="s">
        <v>93</v>
      </c>
    </row>
    <row r="9" spans="1:8" x14ac:dyDescent="0.25">
      <c r="A9" s="102"/>
      <c r="B9" s="103"/>
      <c r="C9" s="103"/>
      <c r="D9" s="105" t="s">
        <v>94</v>
      </c>
      <c r="E9" s="106" t="s">
        <v>95</v>
      </c>
    </row>
    <row r="10" spans="1:8" ht="13.8" thickBot="1" x14ac:dyDescent="0.3">
      <c r="A10" s="107" t="s">
        <v>1</v>
      </c>
      <c r="B10" s="108" t="s">
        <v>2</v>
      </c>
      <c r="C10" s="108" t="s">
        <v>3</v>
      </c>
      <c r="D10" s="108" t="s">
        <v>4</v>
      </c>
      <c r="E10" s="109" t="s">
        <v>5</v>
      </c>
    </row>
    <row r="11" spans="1:8" ht="65.25" customHeight="1" x14ac:dyDescent="0.25">
      <c r="A11" s="110" t="s">
        <v>2</v>
      </c>
      <c r="B11" s="111" t="s">
        <v>96</v>
      </c>
      <c r="C11" s="112"/>
      <c r="D11" s="113">
        <f>SUM(D12:D12)</f>
        <v>0</v>
      </c>
      <c r="E11" s="114">
        <f>SUM(E12:E12)</f>
        <v>0</v>
      </c>
    </row>
    <row r="12" spans="1:8" x14ac:dyDescent="0.25">
      <c r="A12" s="115"/>
      <c r="B12" s="116"/>
      <c r="C12" s="116" t="s">
        <v>109</v>
      </c>
      <c r="D12" s="117"/>
      <c r="E12" s="118">
        <v>0</v>
      </c>
      <c r="G12" s="139" t="s">
        <v>110</v>
      </c>
      <c r="H12" s="139"/>
    </row>
    <row r="13" spans="1:8" ht="69" customHeight="1" x14ac:dyDescent="0.25">
      <c r="A13" s="119" t="s">
        <v>3</v>
      </c>
      <c r="B13" s="120" t="s">
        <v>97</v>
      </c>
      <c r="C13" s="116"/>
      <c r="D13" s="117"/>
      <c r="E13" s="118">
        <v>0</v>
      </c>
    </row>
    <row r="14" spans="1:8" ht="55.5" customHeight="1" x14ac:dyDescent="0.25">
      <c r="A14" s="119"/>
      <c r="B14" s="121" t="s">
        <v>98</v>
      </c>
      <c r="C14" s="122"/>
      <c r="D14" s="123">
        <f>SUM(D15:D22)</f>
        <v>13336</v>
      </c>
      <c r="E14" s="124">
        <f>SUM(E15:E22)</f>
        <v>1515</v>
      </c>
      <c r="F14" s="138">
        <f>SUM(F15:F22)</f>
        <v>11821</v>
      </c>
    </row>
    <row r="15" spans="1:8" x14ac:dyDescent="0.25">
      <c r="A15" s="119"/>
      <c r="B15" s="125"/>
      <c r="C15" s="126" t="s">
        <v>99</v>
      </c>
      <c r="D15" s="117">
        <f>E15+F15</f>
        <v>6906</v>
      </c>
      <c r="E15" s="118">
        <v>832</v>
      </c>
      <c r="F15" s="128">
        <f>'5. tábla'!D24</f>
        <v>6074</v>
      </c>
    </row>
    <row r="16" spans="1:8" x14ac:dyDescent="0.25">
      <c r="A16" s="119"/>
      <c r="B16" s="125"/>
      <c r="C16" s="126" t="s">
        <v>1113</v>
      </c>
      <c r="D16" s="117">
        <f>E16+F16</f>
        <v>1576</v>
      </c>
      <c r="E16" s="118">
        <v>552</v>
      </c>
      <c r="F16" s="128">
        <f>'5. tábla'!D25</f>
        <v>1024</v>
      </c>
    </row>
    <row r="17" spans="1:12" x14ac:dyDescent="0.25">
      <c r="A17" s="119"/>
      <c r="B17" s="125"/>
      <c r="C17" s="126" t="s">
        <v>100</v>
      </c>
      <c r="D17" s="117">
        <f t="shared" ref="D17:D22" si="0">E17+F17</f>
        <v>3090</v>
      </c>
      <c r="E17" s="118">
        <v>8</v>
      </c>
      <c r="F17" s="330">
        <f>'5. tábla'!D28</f>
        <v>3082</v>
      </c>
      <c r="G17" s="139" t="s">
        <v>111</v>
      </c>
      <c r="H17" s="139"/>
      <c r="I17" s="139"/>
      <c r="J17" s="139"/>
      <c r="K17" s="139"/>
      <c r="L17" s="139"/>
    </row>
    <row r="18" spans="1:12" ht="16.5" customHeight="1" x14ac:dyDescent="0.25">
      <c r="A18" s="119"/>
      <c r="B18" s="125"/>
      <c r="C18" s="127" t="s">
        <v>101</v>
      </c>
      <c r="D18" s="117">
        <f t="shared" si="0"/>
        <v>324</v>
      </c>
      <c r="E18" s="118">
        <v>5</v>
      </c>
      <c r="F18" s="128">
        <f>'5. tábla'!D31</f>
        <v>319</v>
      </c>
    </row>
    <row r="19" spans="1:12" ht="16.5" customHeight="1" x14ac:dyDescent="0.25">
      <c r="A19" s="119"/>
      <c r="B19" s="125"/>
      <c r="C19" s="127" t="s">
        <v>102</v>
      </c>
      <c r="D19" s="117">
        <f t="shared" si="0"/>
        <v>0</v>
      </c>
      <c r="E19" s="118">
        <v>0</v>
      </c>
      <c r="F19" s="128">
        <f>0</f>
        <v>0</v>
      </c>
    </row>
    <row r="20" spans="1:12" ht="16.5" customHeight="1" x14ac:dyDescent="0.25">
      <c r="A20" s="119"/>
      <c r="B20" s="125"/>
      <c r="C20" s="127" t="s">
        <v>103</v>
      </c>
      <c r="D20" s="117">
        <f t="shared" si="0"/>
        <v>0</v>
      </c>
      <c r="E20" s="118">
        <v>0</v>
      </c>
      <c r="F20" s="128">
        <v>0</v>
      </c>
    </row>
    <row r="21" spans="1:12" x14ac:dyDescent="0.25">
      <c r="A21" s="119"/>
      <c r="B21" s="125"/>
      <c r="C21" s="126" t="s">
        <v>104</v>
      </c>
      <c r="D21" s="117">
        <f t="shared" si="0"/>
        <v>1139</v>
      </c>
      <c r="E21" s="118">
        <v>118</v>
      </c>
      <c r="F21" s="128">
        <f>'5. tábla'!D29</f>
        <v>1021</v>
      </c>
    </row>
    <row r="22" spans="1:12" x14ac:dyDescent="0.25">
      <c r="A22" s="119"/>
      <c r="B22" s="125"/>
      <c r="C22" s="126" t="s">
        <v>105</v>
      </c>
      <c r="D22" s="117">
        <f t="shared" si="0"/>
        <v>301</v>
      </c>
      <c r="E22" s="118">
        <v>0</v>
      </c>
      <c r="F22" s="128">
        <f>'5. tábla'!D33</f>
        <v>301</v>
      </c>
    </row>
    <row r="23" spans="1:12" ht="66" x14ac:dyDescent="0.25">
      <c r="A23" s="119" t="s">
        <v>4</v>
      </c>
      <c r="B23" s="120" t="s">
        <v>106</v>
      </c>
      <c r="C23" s="116"/>
      <c r="D23" s="117"/>
      <c r="E23" s="118"/>
      <c r="F23" s="128"/>
    </row>
    <row r="24" spans="1:12" ht="40.200000000000003" thickBot="1" x14ac:dyDescent="0.3">
      <c r="A24" s="129" t="s">
        <v>5</v>
      </c>
      <c r="B24" s="130" t="s">
        <v>107</v>
      </c>
      <c r="C24" s="131"/>
      <c r="D24" s="132"/>
      <c r="E24" s="133"/>
      <c r="F24" s="128"/>
    </row>
    <row r="25" spans="1:12" ht="13.8" thickBot="1" x14ac:dyDescent="0.3">
      <c r="A25" s="134"/>
      <c r="B25" s="135" t="s">
        <v>108</v>
      </c>
      <c r="C25" s="135"/>
      <c r="D25" s="136">
        <f>D24+D23+D13+D14+D11</f>
        <v>13336</v>
      </c>
      <c r="E25" s="137">
        <f>E24+E23+E13+E14+E11</f>
        <v>1515</v>
      </c>
    </row>
  </sheetData>
  <mergeCells count="2">
    <mergeCell ref="A4:E4"/>
    <mergeCell ref="A5:E5"/>
  </mergeCells>
  <pageMargins left="0.74885416666666671" right="0.74803149606299213" top="1.2598425196850394" bottom="0" header="0.51181102362204722" footer="0.51181102362204722"/>
  <pageSetup paperSize="9" scale="91" orientation="portrait" r:id="rId1"/>
  <headerFooter alignWithMargins="0">
    <oddHeader>&amp;LVászoly Község Önkormányzata&amp;C&amp;"-,Félkövér"13.MELLÉKLET
A 3/2016. (V.30.) RENDELETHEZ&amp;R13. sz. melléklet
&amp;P. oldal
ezer forint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33"/>
  <sheetViews>
    <sheetView view="pageLayout" zoomScaleNormal="100" zoomScaleSheetLayoutView="68" workbookViewId="0">
      <selection activeCell="B8" sqref="B8"/>
    </sheetView>
  </sheetViews>
  <sheetFormatPr defaultRowHeight="13.2" x14ac:dyDescent="0.25"/>
  <cols>
    <col min="1" max="1" width="60.88671875" style="172" customWidth="1"/>
    <col min="2" max="2" width="13.44140625" style="170" customWidth="1"/>
    <col min="3" max="4" width="12.109375" style="170" customWidth="1"/>
    <col min="5" max="5" width="11.109375" style="170" customWidth="1"/>
    <col min="6" max="6" width="11.33203125" style="170" customWidth="1"/>
    <col min="7" max="7" width="12.33203125" style="170" customWidth="1"/>
    <col min="8" max="8" width="18" style="170" customWidth="1"/>
    <col min="9" max="256" width="9.109375" style="170"/>
    <col min="257" max="257" width="60.88671875" style="170" customWidth="1"/>
    <col min="258" max="258" width="13.44140625" style="170" customWidth="1"/>
    <col min="259" max="260" width="12.109375" style="170" customWidth="1"/>
    <col min="261" max="261" width="11.109375" style="170" customWidth="1"/>
    <col min="262" max="262" width="11.33203125" style="170" customWidth="1"/>
    <col min="263" max="263" width="12.33203125" style="170" customWidth="1"/>
    <col min="264" max="264" width="18" style="170" customWidth="1"/>
    <col min="265" max="512" width="9.109375" style="170"/>
    <col min="513" max="513" width="60.88671875" style="170" customWidth="1"/>
    <col min="514" max="514" width="13.44140625" style="170" customWidth="1"/>
    <col min="515" max="516" width="12.109375" style="170" customWidth="1"/>
    <col min="517" max="517" width="11.109375" style="170" customWidth="1"/>
    <col min="518" max="518" width="11.33203125" style="170" customWidth="1"/>
    <col min="519" max="519" width="12.33203125" style="170" customWidth="1"/>
    <col min="520" max="520" width="18" style="170" customWidth="1"/>
    <col min="521" max="768" width="9.109375" style="170"/>
    <col min="769" max="769" width="60.88671875" style="170" customWidth="1"/>
    <col min="770" max="770" width="13.44140625" style="170" customWidth="1"/>
    <col min="771" max="772" width="12.109375" style="170" customWidth="1"/>
    <col min="773" max="773" width="11.109375" style="170" customWidth="1"/>
    <col min="774" max="774" width="11.33203125" style="170" customWidth="1"/>
    <col min="775" max="775" width="12.33203125" style="170" customWidth="1"/>
    <col min="776" max="776" width="18" style="170" customWidth="1"/>
    <col min="777" max="1024" width="9.109375" style="170"/>
    <col min="1025" max="1025" width="60.88671875" style="170" customWidth="1"/>
    <col min="1026" max="1026" width="13.44140625" style="170" customWidth="1"/>
    <col min="1027" max="1028" width="12.109375" style="170" customWidth="1"/>
    <col min="1029" max="1029" width="11.109375" style="170" customWidth="1"/>
    <col min="1030" max="1030" width="11.33203125" style="170" customWidth="1"/>
    <col min="1031" max="1031" width="12.33203125" style="170" customWidth="1"/>
    <col min="1032" max="1032" width="18" style="170" customWidth="1"/>
    <col min="1033" max="1280" width="9.109375" style="170"/>
    <col min="1281" max="1281" width="60.88671875" style="170" customWidth="1"/>
    <col min="1282" max="1282" width="13.44140625" style="170" customWidth="1"/>
    <col min="1283" max="1284" width="12.109375" style="170" customWidth="1"/>
    <col min="1285" max="1285" width="11.109375" style="170" customWidth="1"/>
    <col min="1286" max="1286" width="11.33203125" style="170" customWidth="1"/>
    <col min="1287" max="1287" width="12.33203125" style="170" customWidth="1"/>
    <col min="1288" max="1288" width="18" style="170" customWidth="1"/>
    <col min="1289" max="1536" width="9.109375" style="170"/>
    <col min="1537" max="1537" width="60.88671875" style="170" customWidth="1"/>
    <col min="1538" max="1538" width="13.44140625" style="170" customWidth="1"/>
    <col min="1539" max="1540" width="12.109375" style="170" customWidth="1"/>
    <col min="1541" max="1541" width="11.109375" style="170" customWidth="1"/>
    <col min="1542" max="1542" width="11.33203125" style="170" customWidth="1"/>
    <col min="1543" max="1543" width="12.33203125" style="170" customWidth="1"/>
    <col min="1544" max="1544" width="18" style="170" customWidth="1"/>
    <col min="1545" max="1792" width="9.109375" style="170"/>
    <col min="1793" max="1793" width="60.88671875" style="170" customWidth="1"/>
    <col min="1794" max="1794" width="13.44140625" style="170" customWidth="1"/>
    <col min="1795" max="1796" width="12.109375" style="170" customWidth="1"/>
    <col min="1797" max="1797" width="11.109375" style="170" customWidth="1"/>
    <col min="1798" max="1798" width="11.33203125" style="170" customWidth="1"/>
    <col min="1799" max="1799" width="12.33203125" style="170" customWidth="1"/>
    <col min="1800" max="1800" width="18" style="170" customWidth="1"/>
    <col min="1801" max="2048" width="9.109375" style="170"/>
    <col min="2049" max="2049" width="60.88671875" style="170" customWidth="1"/>
    <col min="2050" max="2050" width="13.44140625" style="170" customWidth="1"/>
    <col min="2051" max="2052" width="12.109375" style="170" customWidth="1"/>
    <col min="2053" max="2053" width="11.109375" style="170" customWidth="1"/>
    <col min="2054" max="2054" width="11.33203125" style="170" customWidth="1"/>
    <col min="2055" max="2055" width="12.33203125" style="170" customWidth="1"/>
    <col min="2056" max="2056" width="18" style="170" customWidth="1"/>
    <col min="2057" max="2304" width="9.109375" style="170"/>
    <col min="2305" max="2305" width="60.88671875" style="170" customWidth="1"/>
    <col min="2306" max="2306" width="13.44140625" style="170" customWidth="1"/>
    <col min="2307" max="2308" width="12.109375" style="170" customWidth="1"/>
    <col min="2309" max="2309" width="11.109375" style="170" customWidth="1"/>
    <col min="2310" max="2310" width="11.33203125" style="170" customWidth="1"/>
    <col min="2311" max="2311" width="12.33203125" style="170" customWidth="1"/>
    <col min="2312" max="2312" width="18" style="170" customWidth="1"/>
    <col min="2313" max="2560" width="9.109375" style="170"/>
    <col min="2561" max="2561" width="60.88671875" style="170" customWidth="1"/>
    <col min="2562" max="2562" width="13.44140625" style="170" customWidth="1"/>
    <col min="2563" max="2564" width="12.109375" style="170" customWidth="1"/>
    <col min="2565" max="2565" width="11.109375" style="170" customWidth="1"/>
    <col min="2566" max="2566" width="11.33203125" style="170" customWidth="1"/>
    <col min="2567" max="2567" width="12.33203125" style="170" customWidth="1"/>
    <col min="2568" max="2568" width="18" style="170" customWidth="1"/>
    <col min="2569" max="2816" width="9.109375" style="170"/>
    <col min="2817" max="2817" width="60.88671875" style="170" customWidth="1"/>
    <col min="2818" max="2818" width="13.44140625" style="170" customWidth="1"/>
    <col min="2819" max="2820" width="12.109375" style="170" customWidth="1"/>
    <col min="2821" max="2821" width="11.109375" style="170" customWidth="1"/>
    <col min="2822" max="2822" width="11.33203125" style="170" customWidth="1"/>
    <col min="2823" max="2823" width="12.33203125" style="170" customWidth="1"/>
    <col min="2824" max="2824" width="18" style="170" customWidth="1"/>
    <col min="2825" max="3072" width="9.109375" style="170"/>
    <col min="3073" max="3073" width="60.88671875" style="170" customWidth="1"/>
    <col min="3074" max="3074" width="13.44140625" style="170" customWidth="1"/>
    <col min="3075" max="3076" width="12.109375" style="170" customWidth="1"/>
    <col min="3077" max="3077" width="11.109375" style="170" customWidth="1"/>
    <col min="3078" max="3078" width="11.33203125" style="170" customWidth="1"/>
    <col min="3079" max="3079" width="12.33203125" style="170" customWidth="1"/>
    <col min="3080" max="3080" width="18" style="170" customWidth="1"/>
    <col min="3081" max="3328" width="9.109375" style="170"/>
    <col min="3329" max="3329" width="60.88671875" style="170" customWidth="1"/>
    <col min="3330" max="3330" width="13.44140625" style="170" customWidth="1"/>
    <col min="3331" max="3332" width="12.109375" style="170" customWidth="1"/>
    <col min="3333" max="3333" width="11.109375" style="170" customWidth="1"/>
    <col min="3334" max="3334" width="11.33203125" style="170" customWidth="1"/>
    <col min="3335" max="3335" width="12.33203125" style="170" customWidth="1"/>
    <col min="3336" max="3336" width="18" style="170" customWidth="1"/>
    <col min="3337" max="3584" width="9.109375" style="170"/>
    <col min="3585" max="3585" width="60.88671875" style="170" customWidth="1"/>
    <col min="3586" max="3586" width="13.44140625" style="170" customWidth="1"/>
    <col min="3587" max="3588" width="12.109375" style="170" customWidth="1"/>
    <col min="3589" max="3589" width="11.109375" style="170" customWidth="1"/>
    <col min="3590" max="3590" width="11.33203125" style="170" customWidth="1"/>
    <col min="3591" max="3591" width="12.33203125" style="170" customWidth="1"/>
    <col min="3592" max="3592" width="18" style="170" customWidth="1"/>
    <col min="3593" max="3840" width="9.109375" style="170"/>
    <col min="3841" max="3841" width="60.88671875" style="170" customWidth="1"/>
    <col min="3842" max="3842" width="13.44140625" style="170" customWidth="1"/>
    <col min="3843" max="3844" width="12.109375" style="170" customWidth="1"/>
    <col min="3845" max="3845" width="11.109375" style="170" customWidth="1"/>
    <col min="3846" max="3846" width="11.33203125" style="170" customWidth="1"/>
    <col min="3847" max="3847" width="12.33203125" style="170" customWidth="1"/>
    <col min="3848" max="3848" width="18" style="170" customWidth="1"/>
    <col min="3849" max="4096" width="9.109375" style="170"/>
    <col min="4097" max="4097" width="60.88671875" style="170" customWidth="1"/>
    <col min="4098" max="4098" width="13.44140625" style="170" customWidth="1"/>
    <col min="4099" max="4100" width="12.109375" style="170" customWidth="1"/>
    <col min="4101" max="4101" width="11.109375" style="170" customWidth="1"/>
    <col min="4102" max="4102" width="11.33203125" style="170" customWidth="1"/>
    <col min="4103" max="4103" width="12.33203125" style="170" customWidth="1"/>
    <col min="4104" max="4104" width="18" style="170" customWidth="1"/>
    <col min="4105" max="4352" width="9.109375" style="170"/>
    <col min="4353" max="4353" width="60.88671875" style="170" customWidth="1"/>
    <col min="4354" max="4354" width="13.44140625" style="170" customWidth="1"/>
    <col min="4355" max="4356" width="12.109375" style="170" customWidth="1"/>
    <col min="4357" max="4357" width="11.109375" style="170" customWidth="1"/>
    <col min="4358" max="4358" width="11.33203125" style="170" customWidth="1"/>
    <col min="4359" max="4359" width="12.33203125" style="170" customWidth="1"/>
    <col min="4360" max="4360" width="18" style="170" customWidth="1"/>
    <col min="4361" max="4608" width="9.109375" style="170"/>
    <col min="4609" max="4609" width="60.88671875" style="170" customWidth="1"/>
    <col min="4610" max="4610" width="13.44140625" style="170" customWidth="1"/>
    <col min="4611" max="4612" width="12.109375" style="170" customWidth="1"/>
    <col min="4613" max="4613" width="11.109375" style="170" customWidth="1"/>
    <col min="4614" max="4614" width="11.33203125" style="170" customWidth="1"/>
    <col min="4615" max="4615" width="12.33203125" style="170" customWidth="1"/>
    <col min="4616" max="4616" width="18" style="170" customWidth="1"/>
    <col min="4617" max="4864" width="9.109375" style="170"/>
    <col min="4865" max="4865" width="60.88671875" style="170" customWidth="1"/>
    <col min="4866" max="4866" width="13.44140625" style="170" customWidth="1"/>
    <col min="4867" max="4868" width="12.109375" style="170" customWidth="1"/>
    <col min="4869" max="4869" width="11.109375" style="170" customWidth="1"/>
    <col min="4870" max="4870" width="11.33203125" style="170" customWidth="1"/>
    <col min="4871" max="4871" width="12.33203125" style="170" customWidth="1"/>
    <col min="4872" max="4872" width="18" style="170" customWidth="1"/>
    <col min="4873" max="5120" width="9.109375" style="170"/>
    <col min="5121" max="5121" width="60.88671875" style="170" customWidth="1"/>
    <col min="5122" max="5122" width="13.44140625" style="170" customWidth="1"/>
    <col min="5123" max="5124" width="12.109375" style="170" customWidth="1"/>
    <col min="5125" max="5125" width="11.109375" style="170" customWidth="1"/>
    <col min="5126" max="5126" width="11.33203125" style="170" customWidth="1"/>
    <col min="5127" max="5127" width="12.33203125" style="170" customWidth="1"/>
    <col min="5128" max="5128" width="18" style="170" customWidth="1"/>
    <col min="5129" max="5376" width="9.109375" style="170"/>
    <col min="5377" max="5377" width="60.88671875" style="170" customWidth="1"/>
    <col min="5378" max="5378" width="13.44140625" style="170" customWidth="1"/>
    <col min="5379" max="5380" width="12.109375" style="170" customWidth="1"/>
    <col min="5381" max="5381" width="11.109375" style="170" customWidth="1"/>
    <col min="5382" max="5382" width="11.33203125" style="170" customWidth="1"/>
    <col min="5383" max="5383" width="12.33203125" style="170" customWidth="1"/>
    <col min="5384" max="5384" width="18" style="170" customWidth="1"/>
    <col min="5385" max="5632" width="9.109375" style="170"/>
    <col min="5633" max="5633" width="60.88671875" style="170" customWidth="1"/>
    <col min="5634" max="5634" width="13.44140625" style="170" customWidth="1"/>
    <col min="5635" max="5636" width="12.109375" style="170" customWidth="1"/>
    <col min="5637" max="5637" width="11.109375" style="170" customWidth="1"/>
    <col min="5638" max="5638" width="11.33203125" style="170" customWidth="1"/>
    <col min="5639" max="5639" width="12.33203125" style="170" customWidth="1"/>
    <col min="5640" max="5640" width="18" style="170" customWidth="1"/>
    <col min="5641" max="5888" width="9.109375" style="170"/>
    <col min="5889" max="5889" width="60.88671875" style="170" customWidth="1"/>
    <col min="5890" max="5890" width="13.44140625" style="170" customWidth="1"/>
    <col min="5891" max="5892" width="12.109375" style="170" customWidth="1"/>
    <col min="5893" max="5893" width="11.109375" style="170" customWidth="1"/>
    <col min="5894" max="5894" width="11.33203125" style="170" customWidth="1"/>
    <col min="5895" max="5895" width="12.33203125" style="170" customWidth="1"/>
    <col min="5896" max="5896" width="18" style="170" customWidth="1"/>
    <col min="5897" max="6144" width="9.109375" style="170"/>
    <col min="6145" max="6145" width="60.88671875" style="170" customWidth="1"/>
    <col min="6146" max="6146" width="13.44140625" style="170" customWidth="1"/>
    <col min="6147" max="6148" width="12.109375" style="170" customWidth="1"/>
    <col min="6149" max="6149" width="11.109375" style="170" customWidth="1"/>
    <col min="6150" max="6150" width="11.33203125" style="170" customWidth="1"/>
    <col min="6151" max="6151" width="12.33203125" style="170" customWidth="1"/>
    <col min="6152" max="6152" width="18" style="170" customWidth="1"/>
    <col min="6153" max="6400" width="9.109375" style="170"/>
    <col min="6401" max="6401" width="60.88671875" style="170" customWidth="1"/>
    <col min="6402" max="6402" width="13.44140625" style="170" customWidth="1"/>
    <col min="6403" max="6404" width="12.109375" style="170" customWidth="1"/>
    <col min="6405" max="6405" width="11.109375" style="170" customWidth="1"/>
    <col min="6406" max="6406" width="11.33203125" style="170" customWidth="1"/>
    <col min="6407" max="6407" width="12.33203125" style="170" customWidth="1"/>
    <col min="6408" max="6408" width="18" style="170" customWidth="1"/>
    <col min="6409" max="6656" width="9.109375" style="170"/>
    <col min="6657" max="6657" width="60.88671875" style="170" customWidth="1"/>
    <col min="6658" max="6658" width="13.44140625" style="170" customWidth="1"/>
    <col min="6659" max="6660" width="12.109375" style="170" customWidth="1"/>
    <col min="6661" max="6661" width="11.109375" style="170" customWidth="1"/>
    <col min="6662" max="6662" width="11.33203125" style="170" customWidth="1"/>
    <col min="6663" max="6663" width="12.33203125" style="170" customWidth="1"/>
    <col min="6664" max="6664" width="18" style="170" customWidth="1"/>
    <col min="6665" max="6912" width="9.109375" style="170"/>
    <col min="6913" max="6913" width="60.88671875" style="170" customWidth="1"/>
    <col min="6914" max="6914" width="13.44140625" style="170" customWidth="1"/>
    <col min="6915" max="6916" width="12.109375" style="170" customWidth="1"/>
    <col min="6917" max="6917" width="11.109375" style="170" customWidth="1"/>
    <col min="6918" max="6918" width="11.33203125" style="170" customWidth="1"/>
    <col min="6919" max="6919" width="12.33203125" style="170" customWidth="1"/>
    <col min="6920" max="6920" width="18" style="170" customWidth="1"/>
    <col min="6921" max="7168" width="9.109375" style="170"/>
    <col min="7169" max="7169" width="60.88671875" style="170" customWidth="1"/>
    <col min="7170" max="7170" width="13.44140625" style="170" customWidth="1"/>
    <col min="7171" max="7172" width="12.109375" style="170" customWidth="1"/>
    <col min="7173" max="7173" width="11.109375" style="170" customWidth="1"/>
    <col min="7174" max="7174" width="11.33203125" style="170" customWidth="1"/>
    <col min="7175" max="7175" width="12.33203125" style="170" customWidth="1"/>
    <col min="7176" max="7176" width="18" style="170" customWidth="1"/>
    <col min="7177" max="7424" width="9.109375" style="170"/>
    <col min="7425" max="7425" width="60.88671875" style="170" customWidth="1"/>
    <col min="7426" max="7426" width="13.44140625" style="170" customWidth="1"/>
    <col min="7427" max="7428" width="12.109375" style="170" customWidth="1"/>
    <col min="7429" max="7429" width="11.109375" style="170" customWidth="1"/>
    <col min="7430" max="7430" width="11.33203125" style="170" customWidth="1"/>
    <col min="7431" max="7431" width="12.33203125" style="170" customWidth="1"/>
    <col min="7432" max="7432" width="18" style="170" customWidth="1"/>
    <col min="7433" max="7680" width="9.109375" style="170"/>
    <col min="7681" max="7681" width="60.88671875" style="170" customWidth="1"/>
    <col min="7682" max="7682" width="13.44140625" style="170" customWidth="1"/>
    <col min="7683" max="7684" width="12.109375" style="170" customWidth="1"/>
    <col min="7685" max="7685" width="11.109375" style="170" customWidth="1"/>
    <col min="7686" max="7686" width="11.33203125" style="170" customWidth="1"/>
    <col min="7687" max="7687" width="12.33203125" style="170" customWidth="1"/>
    <col min="7688" max="7688" width="18" style="170" customWidth="1"/>
    <col min="7689" max="7936" width="9.109375" style="170"/>
    <col min="7937" max="7937" width="60.88671875" style="170" customWidth="1"/>
    <col min="7938" max="7938" width="13.44140625" style="170" customWidth="1"/>
    <col min="7939" max="7940" width="12.109375" style="170" customWidth="1"/>
    <col min="7941" max="7941" width="11.109375" style="170" customWidth="1"/>
    <col min="7942" max="7942" width="11.33203125" style="170" customWidth="1"/>
    <col min="7943" max="7943" width="12.33203125" style="170" customWidth="1"/>
    <col min="7944" max="7944" width="18" style="170" customWidth="1"/>
    <col min="7945" max="8192" width="9.109375" style="170"/>
    <col min="8193" max="8193" width="60.88671875" style="170" customWidth="1"/>
    <col min="8194" max="8194" width="13.44140625" style="170" customWidth="1"/>
    <col min="8195" max="8196" width="12.109375" style="170" customWidth="1"/>
    <col min="8197" max="8197" width="11.109375" style="170" customWidth="1"/>
    <col min="8198" max="8198" width="11.33203125" style="170" customWidth="1"/>
    <col min="8199" max="8199" width="12.33203125" style="170" customWidth="1"/>
    <col min="8200" max="8200" width="18" style="170" customWidth="1"/>
    <col min="8201" max="8448" width="9.109375" style="170"/>
    <col min="8449" max="8449" width="60.88671875" style="170" customWidth="1"/>
    <col min="8450" max="8450" width="13.44140625" style="170" customWidth="1"/>
    <col min="8451" max="8452" width="12.109375" style="170" customWidth="1"/>
    <col min="8453" max="8453" width="11.109375" style="170" customWidth="1"/>
    <col min="8454" max="8454" width="11.33203125" style="170" customWidth="1"/>
    <col min="8455" max="8455" width="12.33203125" style="170" customWidth="1"/>
    <col min="8456" max="8456" width="18" style="170" customWidth="1"/>
    <col min="8457" max="8704" width="9.109375" style="170"/>
    <col min="8705" max="8705" width="60.88671875" style="170" customWidth="1"/>
    <col min="8706" max="8706" width="13.44140625" style="170" customWidth="1"/>
    <col min="8707" max="8708" width="12.109375" style="170" customWidth="1"/>
    <col min="8709" max="8709" width="11.109375" style="170" customWidth="1"/>
    <col min="8710" max="8710" width="11.33203125" style="170" customWidth="1"/>
    <col min="8711" max="8711" width="12.33203125" style="170" customWidth="1"/>
    <col min="8712" max="8712" width="18" style="170" customWidth="1"/>
    <col min="8713" max="8960" width="9.109375" style="170"/>
    <col min="8961" max="8961" width="60.88671875" style="170" customWidth="1"/>
    <col min="8962" max="8962" width="13.44140625" style="170" customWidth="1"/>
    <col min="8963" max="8964" width="12.109375" style="170" customWidth="1"/>
    <col min="8965" max="8965" width="11.109375" style="170" customWidth="1"/>
    <col min="8966" max="8966" width="11.33203125" style="170" customWidth="1"/>
    <col min="8967" max="8967" width="12.33203125" style="170" customWidth="1"/>
    <col min="8968" max="8968" width="18" style="170" customWidth="1"/>
    <col min="8969" max="9216" width="9.109375" style="170"/>
    <col min="9217" max="9217" width="60.88671875" style="170" customWidth="1"/>
    <col min="9218" max="9218" width="13.44140625" style="170" customWidth="1"/>
    <col min="9219" max="9220" width="12.109375" style="170" customWidth="1"/>
    <col min="9221" max="9221" width="11.109375" style="170" customWidth="1"/>
    <col min="9222" max="9222" width="11.33203125" style="170" customWidth="1"/>
    <col min="9223" max="9223" width="12.33203125" style="170" customWidth="1"/>
    <col min="9224" max="9224" width="18" style="170" customWidth="1"/>
    <col min="9225" max="9472" width="9.109375" style="170"/>
    <col min="9473" max="9473" width="60.88671875" style="170" customWidth="1"/>
    <col min="9474" max="9474" width="13.44140625" style="170" customWidth="1"/>
    <col min="9475" max="9476" width="12.109375" style="170" customWidth="1"/>
    <col min="9477" max="9477" width="11.109375" style="170" customWidth="1"/>
    <col min="9478" max="9478" width="11.33203125" style="170" customWidth="1"/>
    <col min="9479" max="9479" width="12.33203125" style="170" customWidth="1"/>
    <col min="9480" max="9480" width="18" style="170" customWidth="1"/>
    <col min="9481" max="9728" width="9.109375" style="170"/>
    <col min="9729" max="9729" width="60.88671875" style="170" customWidth="1"/>
    <col min="9730" max="9730" width="13.44140625" style="170" customWidth="1"/>
    <col min="9731" max="9732" width="12.109375" style="170" customWidth="1"/>
    <col min="9733" max="9733" width="11.109375" style="170" customWidth="1"/>
    <col min="9734" max="9734" width="11.33203125" style="170" customWidth="1"/>
    <col min="9735" max="9735" width="12.33203125" style="170" customWidth="1"/>
    <col min="9736" max="9736" width="18" style="170" customWidth="1"/>
    <col min="9737" max="9984" width="9.109375" style="170"/>
    <col min="9985" max="9985" width="60.88671875" style="170" customWidth="1"/>
    <col min="9986" max="9986" width="13.44140625" style="170" customWidth="1"/>
    <col min="9987" max="9988" width="12.109375" style="170" customWidth="1"/>
    <col min="9989" max="9989" width="11.109375" style="170" customWidth="1"/>
    <col min="9990" max="9990" width="11.33203125" style="170" customWidth="1"/>
    <col min="9991" max="9991" width="12.33203125" style="170" customWidth="1"/>
    <col min="9992" max="9992" width="18" style="170" customWidth="1"/>
    <col min="9993" max="10240" width="9.109375" style="170"/>
    <col min="10241" max="10241" width="60.88671875" style="170" customWidth="1"/>
    <col min="10242" max="10242" width="13.44140625" style="170" customWidth="1"/>
    <col min="10243" max="10244" width="12.109375" style="170" customWidth="1"/>
    <col min="10245" max="10245" width="11.109375" style="170" customWidth="1"/>
    <col min="10246" max="10246" width="11.33203125" style="170" customWidth="1"/>
    <col min="10247" max="10247" width="12.33203125" style="170" customWidth="1"/>
    <col min="10248" max="10248" width="18" style="170" customWidth="1"/>
    <col min="10249" max="10496" width="9.109375" style="170"/>
    <col min="10497" max="10497" width="60.88671875" style="170" customWidth="1"/>
    <col min="10498" max="10498" width="13.44140625" style="170" customWidth="1"/>
    <col min="10499" max="10500" width="12.109375" style="170" customWidth="1"/>
    <col min="10501" max="10501" width="11.109375" style="170" customWidth="1"/>
    <col min="10502" max="10502" width="11.33203125" style="170" customWidth="1"/>
    <col min="10503" max="10503" width="12.33203125" style="170" customWidth="1"/>
    <col min="10504" max="10504" width="18" style="170" customWidth="1"/>
    <col min="10505" max="10752" width="9.109375" style="170"/>
    <col min="10753" max="10753" width="60.88671875" style="170" customWidth="1"/>
    <col min="10754" max="10754" width="13.44140625" style="170" customWidth="1"/>
    <col min="10755" max="10756" width="12.109375" style="170" customWidth="1"/>
    <col min="10757" max="10757" width="11.109375" style="170" customWidth="1"/>
    <col min="10758" max="10758" width="11.33203125" style="170" customWidth="1"/>
    <col min="10759" max="10759" width="12.33203125" style="170" customWidth="1"/>
    <col min="10760" max="10760" width="18" style="170" customWidth="1"/>
    <col min="10761" max="11008" width="9.109375" style="170"/>
    <col min="11009" max="11009" width="60.88671875" style="170" customWidth="1"/>
    <col min="11010" max="11010" width="13.44140625" style="170" customWidth="1"/>
    <col min="11011" max="11012" width="12.109375" style="170" customWidth="1"/>
    <col min="11013" max="11013" width="11.109375" style="170" customWidth="1"/>
    <col min="11014" max="11014" width="11.33203125" style="170" customWidth="1"/>
    <col min="11015" max="11015" width="12.33203125" style="170" customWidth="1"/>
    <col min="11016" max="11016" width="18" style="170" customWidth="1"/>
    <col min="11017" max="11264" width="9.109375" style="170"/>
    <col min="11265" max="11265" width="60.88671875" style="170" customWidth="1"/>
    <col min="11266" max="11266" width="13.44140625" style="170" customWidth="1"/>
    <col min="11267" max="11268" width="12.109375" style="170" customWidth="1"/>
    <col min="11269" max="11269" width="11.109375" style="170" customWidth="1"/>
    <col min="11270" max="11270" width="11.33203125" style="170" customWidth="1"/>
    <col min="11271" max="11271" width="12.33203125" style="170" customWidth="1"/>
    <col min="11272" max="11272" width="18" style="170" customWidth="1"/>
    <col min="11273" max="11520" width="9.109375" style="170"/>
    <col min="11521" max="11521" width="60.88671875" style="170" customWidth="1"/>
    <col min="11522" max="11522" width="13.44140625" style="170" customWidth="1"/>
    <col min="11523" max="11524" width="12.109375" style="170" customWidth="1"/>
    <col min="11525" max="11525" width="11.109375" style="170" customWidth="1"/>
    <col min="11526" max="11526" width="11.33203125" style="170" customWidth="1"/>
    <col min="11527" max="11527" width="12.33203125" style="170" customWidth="1"/>
    <col min="11528" max="11528" width="18" style="170" customWidth="1"/>
    <col min="11529" max="11776" width="9.109375" style="170"/>
    <col min="11777" max="11777" width="60.88671875" style="170" customWidth="1"/>
    <col min="11778" max="11778" width="13.44140625" style="170" customWidth="1"/>
    <col min="11779" max="11780" width="12.109375" style="170" customWidth="1"/>
    <col min="11781" max="11781" width="11.109375" style="170" customWidth="1"/>
    <col min="11782" max="11782" width="11.33203125" style="170" customWidth="1"/>
    <col min="11783" max="11783" width="12.33203125" style="170" customWidth="1"/>
    <col min="11784" max="11784" width="18" style="170" customWidth="1"/>
    <col min="11785" max="12032" width="9.109375" style="170"/>
    <col min="12033" max="12033" width="60.88671875" style="170" customWidth="1"/>
    <col min="12034" max="12034" width="13.44140625" style="170" customWidth="1"/>
    <col min="12035" max="12036" width="12.109375" style="170" customWidth="1"/>
    <col min="12037" max="12037" width="11.109375" style="170" customWidth="1"/>
    <col min="12038" max="12038" width="11.33203125" style="170" customWidth="1"/>
    <col min="12039" max="12039" width="12.33203125" style="170" customWidth="1"/>
    <col min="12040" max="12040" width="18" style="170" customWidth="1"/>
    <col min="12041" max="12288" width="9.109375" style="170"/>
    <col min="12289" max="12289" width="60.88671875" style="170" customWidth="1"/>
    <col min="12290" max="12290" width="13.44140625" style="170" customWidth="1"/>
    <col min="12291" max="12292" width="12.109375" style="170" customWidth="1"/>
    <col min="12293" max="12293" width="11.109375" style="170" customWidth="1"/>
    <col min="12294" max="12294" width="11.33203125" style="170" customWidth="1"/>
    <col min="12295" max="12295" width="12.33203125" style="170" customWidth="1"/>
    <col min="12296" max="12296" width="18" style="170" customWidth="1"/>
    <col min="12297" max="12544" width="9.109375" style="170"/>
    <col min="12545" max="12545" width="60.88671875" style="170" customWidth="1"/>
    <col min="12546" max="12546" width="13.44140625" style="170" customWidth="1"/>
    <col min="12547" max="12548" width="12.109375" style="170" customWidth="1"/>
    <col min="12549" max="12549" width="11.109375" style="170" customWidth="1"/>
    <col min="12550" max="12550" width="11.33203125" style="170" customWidth="1"/>
    <col min="12551" max="12551" width="12.33203125" style="170" customWidth="1"/>
    <col min="12552" max="12552" width="18" style="170" customWidth="1"/>
    <col min="12553" max="12800" width="9.109375" style="170"/>
    <col min="12801" max="12801" width="60.88671875" style="170" customWidth="1"/>
    <col min="12802" max="12802" width="13.44140625" style="170" customWidth="1"/>
    <col min="12803" max="12804" width="12.109375" style="170" customWidth="1"/>
    <col min="12805" max="12805" width="11.109375" style="170" customWidth="1"/>
    <col min="12806" max="12806" width="11.33203125" style="170" customWidth="1"/>
    <col min="12807" max="12807" width="12.33203125" style="170" customWidth="1"/>
    <col min="12808" max="12808" width="18" style="170" customWidth="1"/>
    <col min="12809" max="13056" width="9.109375" style="170"/>
    <col min="13057" max="13057" width="60.88671875" style="170" customWidth="1"/>
    <col min="13058" max="13058" width="13.44140625" style="170" customWidth="1"/>
    <col min="13059" max="13060" width="12.109375" style="170" customWidth="1"/>
    <col min="13061" max="13061" width="11.109375" style="170" customWidth="1"/>
    <col min="13062" max="13062" width="11.33203125" style="170" customWidth="1"/>
    <col min="13063" max="13063" width="12.33203125" style="170" customWidth="1"/>
    <col min="13064" max="13064" width="18" style="170" customWidth="1"/>
    <col min="13065" max="13312" width="9.109375" style="170"/>
    <col min="13313" max="13313" width="60.88671875" style="170" customWidth="1"/>
    <col min="13314" max="13314" width="13.44140625" style="170" customWidth="1"/>
    <col min="13315" max="13316" width="12.109375" style="170" customWidth="1"/>
    <col min="13317" max="13317" width="11.109375" style="170" customWidth="1"/>
    <col min="13318" max="13318" width="11.33203125" style="170" customWidth="1"/>
    <col min="13319" max="13319" width="12.33203125" style="170" customWidth="1"/>
    <col min="13320" max="13320" width="18" style="170" customWidth="1"/>
    <col min="13321" max="13568" width="9.109375" style="170"/>
    <col min="13569" max="13569" width="60.88671875" style="170" customWidth="1"/>
    <col min="13570" max="13570" width="13.44140625" style="170" customWidth="1"/>
    <col min="13571" max="13572" width="12.109375" style="170" customWidth="1"/>
    <col min="13573" max="13573" width="11.109375" style="170" customWidth="1"/>
    <col min="13574" max="13574" width="11.33203125" style="170" customWidth="1"/>
    <col min="13575" max="13575" width="12.33203125" style="170" customWidth="1"/>
    <col min="13576" max="13576" width="18" style="170" customWidth="1"/>
    <col min="13577" max="13824" width="9.109375" style="170"/>
    <col min="13825" max="13825" width="60.88671875" style="170" customWidth="1"/>
    <col min="13826" max="13826" width="13.44140625" style="170" customWidth="1"/>
    <col min="13827" max="13828" width="12.109375" style="170" customWidth="1"/>
    <col min="13829" max="13829" width="11.109375" style="170" customWidth="1"/>
    <col min="13830" max="13830" width="11.33203125" style="170" customWidth="1"/>
    <col min="13831" max="13831" width="12.33203125" style="170" customWidth="1"/>
    <col min="13832" max="13832" width="18" style="170" customWidth="1"/>
    <col min="13833" max="14080" width="9.109375" style="170"/>
    <col min="14081" max="14081" width="60.88671875" style="170" customWidth="1"/>
    <col min="14082" max="14082" width="13.44140625" style="170" customWidth="1"/>
    <col min="14083" max="14084" width="12.109375" style="170" customWidth="1"/>
    <col min="14085" max="14085" width="11.109375" style="170" customWidth="1"/>
    <col min="14086" max="14086" width="11.33203125" style="170" customWidth="1"/>
    <col min="14087" max="14087" width="12.33203125" style="170" customWidth="1"/>
    <col min="14088" max="14088" width="18" style="170" customWidth="1"/>
    <col min="14089" max="14336" width="9.109375" style="170"/>
    <col min="14337" max="14337" width="60.88671875" style="170" customWidth="1"/>
    <col min="14338" max="14338" width="13.44140625" style="170" customWidth="1"/>
    <col min="14339" max="14340" width="12.109375" style="170" customWidth="1"/>
    <col min="14341" max="14341" width="11.109375" style="170" customWidth="1"/>
    <col min="14342" max="14342" width="11.33203125" style="170" customWidth="1"/>
    <col min="14343" max="14343" width="12.33203125" style="170" customWidth="1"/>
    <col min="14344" max="14344" width="18" style="170" customWidth="1"/>
    <col min="14345" max="14592" width="9.109375" style="170"/>
    <col min="14593" max="14593" width="60.88671875" style="170" customWidth="1"/>
    <col min="14594" max="14594" width="13.44140625" style="170" customWidth="1"/>
    <col min="14595" max="14596" width="12.109375" style="170" customWidth="1"/>
    <col min="14597" max="14597" width="11.109375" style="170" customWidth="1"/>
    <col min="14598" max="14598" width="11.33203125" style="170" customWidth="1"/>
    <col min="14599" max="14599" width="12.33203125" style="170" customWidth="1"/>
    <col min="14600" max="14600" width="18" style="170" customWidth="1"/>
    <col min="14601" max="14848" width="9.109375" style="170"/>
    <col min="14849" max="14849" width="60.88671875" style="170" customWidth="1"/>
    <col min="14850" max="14850" width="13.44140625" style="170" customWidth="1"/>
    <col min="14851" max="14852" width="12.109375" style="170" customWidth="1"/>
    <col min="14853" max="14853" width="11.109375" style="170" customWidth="1"/>
    <col min="14854" max="14854" width="11.33203125" style="170" customWidth="1"/>
    <col min="14855" max="14855" width="12.33203125" style="170" customWidth="1"/>
    <col min="14856" max="14856" width="18" style="170" customWidth="1"/>
    <col min="14857" max="15104" width="9.109375" style="170"/>
    <col min="15105" max="15105" width="60.88671875" style="170" customWidth="1"/>
    <col min="15106" max="15106" width="13.44140625" style="170" customWidth="1"/>
    <col min="15107" max="15108" width="12.109375" style="170" customWidth="1"/>
    <col min="15109" max="15109" width="11.109375" style="170" customWidth="1"/>
    <col min="15110" max="15110" width="11.33203125" style="170" customWidth="1"/>
    <col min="15111" max="15111" width="12.33203125" style="170" customWidth="1"/>
    <col min="15112" max="15112" width="18" style="170" customWidth="1"/>
    <col min="15113" max="15360" width="9.109375" style="170"/>
    <col min="15361" max="15361" width="60.88671875" style="170" customWidth="1"/>
    <col min="15362" max="15362" width="13.44140625" style="170" customWidth="1"/>
    <col min="15363" max="15364" width="12.109375" style="170" customWidth="1"/>
    <col min="15365" max="15365" width="11.109375" style="170" customWidth="1"/>
    <col min="15366" max="15366" width="11.33203125" style="170" customWidth="1"/>
    <col min="15367" max="15367" width="12.33203125" style="170" customWidth="1"/>
    <col min="15368" max="15368" width="18" style="170" customWidth="1"/>
    <col min="15369" max="15616" width="9.109375" style="170"/>
    <col min="15617" max="15617" width="60.88671875" style="170" customWidth="1"/>
    <col min="15618" max="15618" width="13.44140625" style="170" customWidth="1"/>
    <col min="15619" max="15620" width="12.109375" style="170" customWidth="1"/>
    <col min="15621" max="15621" width="11.109375" style="170" customWidth="1"/>
    <col min="15622" max="15622" width="11.33203125" style="170" customWidth="1"/>
    <col min="15623" max="15623" width="12.33203125" style="170" customWidth="1"/>
    <col min="15624" max="15624" width="18" style="170" customWidth="1"/>
    <col min="15625" max="15872" width="9.109375" style="170"/>
    <col min="15873" max="15873" width="60.88671875" style="170" customWidth="1"/>
    <col min="15874" max="15874" width="13.44140625" style="170" customWidth="1"/>
    <col min="15875" max="15876" width="12.109375" style="170" customWidth="1"/>
    <col min="15877" max="15877" width="11.109375" style="170" customWidth="1"/>
    <col min="15878" max="15878" width="11.33203125" style="170" customWidth="1"/>
    <col min="15879" max="15879" width="12.33203125" style="170" customWidth="1"/>
    <col min="15880" max="15880" width="18" style="170" customWidth="1"/>
    <col min="15881" max="16128" width="9.109375" style="170"/>
    <col min="16129" max="16129" width="60.88671875" style="170" customWidth="1"/>
    <col min="16130" max="16130" width="13.44140625" style="170" customWidth="1"/>
    <col min="16131" max="16132" width="12.109375" style="170" customWidth="1"/>
    <col min="16133" max="16133" width="11.109375" style="170" customWidth="1"/>
    <col min="16134" max="16134" width="11.33203125" style="170" customWidth="1"/>
    <col min="16135" max="16135" width="12.33203125" style="170" customWidth="1"/>
    <col min="16136" max="16136" width="18" style="170" customWidth="1"/>
    <col min="16137" max="16384" width="9.109375" style="170"/>
  </cols>
  <sheetData>
    <row r="4" spans="1:9" ht="51.75" customHeight="1" x14ac:dyDescent="0.3">
      <c r="A4" s="737" t="s">
        <v>357</v>
      </c>
      <c r="B4" s="737"/>
      <c r="C4" s="737"/>
      <c r="D4" s="737"/>
      <c r="E4" s="737"/>
      <c r="F4" s="737"/>
      <c r="G4" s="737"/>
      <c r="H4" s="737"/>
    </row>
    <row r="5" spans="1:9" ht="27.75" customHeight="1" x14ac:dyDescent="0.25">
      <c r="A5" s="171"/>
      <c r="B5" s="172"/>
      <c r="C5" s="172"/>
      <c r="D5" s="172"/>
      <c r="E5" s="172"/>
      <c r="F5" s="172"/>
      <c r="G5" s="172"/>
    </row>
    <row r="7" spans="1:9" ht="27.6" x14ac:dyDescent="0.25">
      <c r="A7" s="173" t="s">
        <v>358</v>
      </c>
      <c r="B7" s="174"/>
      <c r="C7" s="197" t="s">
        <v>368</v>
      </c>
      <c r="D7" s="197" t="s">
        <v>1189</v>
      </c>
      <c r="E7" s="197" t="s">
        <v>369</v>
      </c>
      <c r="F7" s="197" t="s">
        <v>370</v>
      </c>
      <c r="G7" s="197" t="s">
        <v>1190</v>
      </c>
    </row>
    <row r="8" spans="1:9" ht="20.25" customHeight="1" x14ac:dyDescent="0.25">
      <c r="A8" s="175" t="s">
        <v>359</v>
      </c>
      <c r="B8" s="176"/>
      <c r="C8" s="486">
        <v>10050</v>
      </c>
      <c r="D8" s="486">
        <f>'5. tábla'!D22-'5. tábla'!D29-'5. tábla'!D33</f>
        <v>10499</v>
      </c>
      <c r="E8" s="177">
        <v>10050</v>
      </c>
      <c r="F8" s="198">
        <v>10050</v>
      </c>
      <c r="G8" s="177">
        <v>10050</v>
      </c>
    </row>
    <row r="9" spans="1:9" ht="28.5" customHeight="1" x14ac:dyDescent="0.3">
      <c r="A9" s="175" t="s">
        <v>360</v>
      </c>
      <c r="B9" s="176"/>
      <c r="C9" s="178"/>
      <c r="D9" s="178"/>
      <c r="E9" s="178"/>
      <c r="F9" s="178"/>
      <c r="G9" s="178"/>
      <c r="I9" s="297"/>
    </row>
    <row r="10" spans="1:9" ht="18.75" customHeight="1" x14ac:dyDescent="0.25">
      <c r="A10" s="175" t="s">
        <v>361</v>
      </c>
      <c r="B10" s="176"/>
      <c r="C10" s="178"/>
      <c r="D10" s="178"/>
      <c r="E10" s="178"/>
      <c r="F10" s="178"/>
      <c r="G10" s="178"/>
    </row>
    <row r="11" spans="1:9" ht="40.5" customHeight="1" x14ac:dyDescent="0.25">
      <c r="A11" s="175" t="s">
        <v>362</v>
      </c>
      <c r="B11" s="176"/>
      <c r="C11" s="178"/>
      <c r="D11" s="178"/>
      <c r="E11" s="178"/>
      <c r="F11" s="178"/>
      <c r="G11" s="178"/>
    </row>
    <row r="12" spans="1:9" ht="18.75" customHeight="1" x14ac:dyDescent="0.25">
      <c r="A12" s="175" t="s">
        <v>363</v>
      </c>
      <c r="B12" s="176"/>
      <c r="C12" s="192">
        <v>250</v>
      </c>
      <c r="D12" s="192">
        <f>'5. tábla'!D33</f>
        <v>301</v>
      </c>
      <c r="E12" s="178">
        <v>250</v>
      </c>
      <c r="F12" s="178">
        <v>250</v>
      </c>
      <c r="G12" s="178">
        <v>250</v>
      </c>
    </row>
    <row r="13" spans="1:9" ht="17.25" customHeight="1" x14ac:dyDescent="0.25">
      <c r="A13" s="175" t="s">
        <v>364</v>
      </c>
      <c r="B13" s="176"/>
      <c r="C13" s="178"/>
      <c r="D13" s="178"/>
      <c r="E13" s="178"/>
      <c r="F13" s="178"/>
      <c r="G13" s="178"/>
    </row>
    <row r="14" spans="1:9" ht="18.75" customHeight="1" x14ac:dyDescent="0.25">
      <c r="A14" s="175" t="s">
        <v>120</v>
      </c>
      <c r="B14" s="176"/>
      <c r="C14" s="192">
        <f>SUM(C8:C13)</f>
        <v>10300</v>
      </c>
      <c r="D14" s="192">
        <f t="shared" ref="D14:G14" si="0">SUM(D8:D13)</f>
        <v>10800</v>
      </c>
      <c r="E14" s="192">
        <f t="shared" si="0"/>
        <v>10300</v>
      </c>
      <c r="F14" s="192">
        <f t="shared" si="0"/>
        <v>10300</v>
      </c>
      <c r="G14" s="192">
        <f t="shared" si="0"/>
        <v>10300</v>
      </c>
    </row>
    <row r="15" spans="1:9" s="182" customFormat="1" ht="27" customHeight="1" x14ac:dyDescent="0.25">
      <c r="A15" s="179" t="s">
        <v>365</v>
      </c>
      <c r="B15" s="180"/>
      <c r="C15" s="181">
        <f>C14*0.5</f>
        <v>5150</v>
      </c>
      <c r="D15" s="181">
        <f>D14*0.5</f>
        <v>5400</v>
      </c>
      <c r="E15" s="181">
        <f>E14*0.5</f>
        <v>5150</v>
      </c>
      <c r="F15" s="181">
        <f>F14*0.5</f>
        <v>5150</v>
      </c>
      <c r="G15" s="181">
        <f>G14*0.5</f>
        <v>5150</v>
      </c>
    </row>
    <row r="16" spans="1:9" ht="38.25" customHeight="1" x14ac:dyDescent="0.25">
      <c r="A16" s="183"/>
      <c r="B16" s="184"/>
      <c r="C16" s="185"/>
      <c r="D16" s="185"/>
      <c r="E16" s="185"/>
      <c r="F16" s="185"/>
      <c r="G16" s="185"/>
    </row>
    <row r="17" spans="1:8" ht="13.8" x14ac:dyDescent="0.25">
      <c r="A17" s="186"/>
      <c r="B17" s="187"/>
      <c r="C17" s="187"/>
      <c r="D17" s="187"/>
      <c r="E17" s="187"/>
      <c r="F17" s="187"/>
      <c r="G17" s="187"/>
    </row>
    <row r="18" spans="1:8" ht="27.6" x14ac:dyDescent="0.25">
      <c r="A18" s="179" t="s">
        <v>366</v>
      </c>
      <c r="B18" s="199" t="s">
        <v>367</v>
      </c>
      <c r="C18" s="200" t="s">
        <v>368</v>
      </c>
      <c r="D18" s="200" t="s">
        <v>1189</v>
      </c>
      <c r="E18" s="200" t="s">
        <v>369</v>
      </c>
      <c r="F18" s="200" t="s">
        <v>370</v>
      </c>
      <c r="G18" s="200" t="s">
        <v>1190</v>
      </c>
    </row>
    <row r="19" spans="1:8" ht="30" customHeight="1" x14ac:dyDescent="0.25">
      <c r="A19" s="188"/>
      <c r="B19" s="189"/>
      <c r="C19" s="190"/>
      <c r="D19" s="190"/>
      <c r="E19" s="190"/>
      <c r="F19" s="190"/>
      <c r="G19" s="190"/>
    </row>
    <row r="20" spans="1:8" ht="13.8" x14ac:dyDescent="0.25">
      <c r="A20" s="175"/>
      <c r="B20" s="191"/>
      <c r="C20" s="192"/>
      <c r="D20" s="192"/>
      <c r="E20" s="192"/>
      <c r="F20" s="192"/>
      <c r="G20" s="192"/>
    </row>
    <row r="21" spans="1:8" ht="13.8" x14ac:dyDescent="0.25">
      <c r="A21" s="175"/>
      <c r="B21" s="191"/>
      <c r="C21" s="192"/>
      <c r="D21" s="192"/>
      <c r="E21" s="192"/>
      <c r="F21" s="192"/>
      <c r="G21" s="192"/>
    </row>
    <row r="22" spans="1:8" ht="13.8" x14ac:dyDescent="0.25">
      <c r="A22" s="175"/>
      <c r="B22" s="191"/>
      <c r="C22" s="192"/>
      <c r="D22" s="192"/>
      <c r="E22" s="192"/>
      <c r="F22" s="192"/>
      <c r="G22" s="192"/>
    </row>
    <row r="23" spans="1:8" ht="13.8" x14ac:dyDescent="0.25">
      <c r="A23" s="175"/>
      <c r="B23" s="191"/>
      <c r="C23" s="192"/>
      <c r="D23" s="192"/>
      <c r="E23" s="192"/>
      <c r="F23" s="192"/>
      <c r="G23" s="192"/>
    </row>
    <row r="24" spans="1:8" ht="13.8" x14ac:dyDescent="0.25">
      <c r="A24" s="175"/>
      <c r="B24" s="191"/>
      <c r="C24" s="192"/>
      <c r="D24" s="192"/>
      <c r="E24" s="192"/>
      <c r="F24" s="192"/>
      <c r="G24" s="192"/>
    </row>
    <row r="25" spans="1:8" ht="13.8" x14ac:dyDescent="0.25">
      <c r="A25" s="175"/>
      <c r="B25" s="191"/>
      <c r="C25" s="192"/>
      <c r="D25" s="192"/>
      <c r="E25" s="192"/>
      <c r="F25" s="192"/>
      <c r="G25" s="192"/>
    </row>
    <row r="26" spans="1:8" ht="18.75" customHeight="1" x14ac:dyDescent="0.25">
      <c r="A26" s="175"/>
      <c r="B26" s="191"/>
      <c r="C26" s="192"/>
      <c r="D26" s="192"/>
      <c r="E26" s="192"/>
      <c r="F26" s="192"/>
      <c r="G26" s="192"/>
    </row>
    <row r="27" spans="1:8" ht="16.5" customHeight="1" x14ac:dyDescent="0.25">
      <c r="A27" s="175"/>
      <c r="B27" s="191"/>
      <c r="C27" s="192"/>
      <c r="D27" s="192"/>
      <c r="E27" s="192"/>
      <c r="F27" s="192"/>
      <c r="G27" s="192"/>
      <c r="H27" s="193"/>
    </row>
    <row r="28" spans="1:8" ht="15" customHeight="1" x14ac:dyDescent="0.25">
      <c r="A28" s="175"/>
      <c r="B28" s="191"/>
      <c r="C28" s="192"/>
      <c r="D28" s="192"/>
      <c r="E28" s="192"/>
      <c r="F28" s="192"/>
      <c r="G28" s="192"/>
    </row>
    <row r="29" spans="1:8" ht="16.5" customHeight="1" x14ac:dyDescent="0.25">
      <c r="A29" s="175"/>
      <c r="B29" s="191"/>
      <c r="C29" s="192"/>
      <c r="D29" s="192"/>
      <c r="E29" s="192"/>
      <c r="F29" s="192"/>
      <c r="G29" s="192"/>
    </row>
    <row r="30" spans="1:8" ht="13.8" x14ac:dyDescent="0.25">
      <c r="A30" s="175"/>
      <c r="B30" s="191"/>
      <c r="C30" s="192"/>
      <c r="D30" s="192"/>
      <c r="E30" s="192"/>
      <c r="F30" s="192"/>
      <c r="G30" s="192"/>
      <c r="H30" s="193"/>
    </row>
    <row r="31" spans="1:8" ht="13.8" x14ac:dyDescent="0.25">
      <c r="A31" s="175"/>
      <c r="B31" s="191"/>
      <c r="C31" s="192"/>
      <c r="D31" s="192"/>
      <c r="E31" s="192"/>
      <c r="F31" s="192"/>
      <c r="G31" s="192"/>
    </row>
    <row r="32" spans="1:8" ht="21.75" customHeight="1" x14ac:dyDescent="0.25">
      <c r="A32" s="194" t="s">
        <v>120</v>
      </c>
      <c r="B32" s="195"/>
      <c r="C32" s="196">
        <f>SUM(C19:C31)</f>
        <v>0</v>
      </c>
      <c r="D32" s="196">
        <f>SUM(D19:D31)</f>
        <v>0</v>
      </c>
      <c r="E32" s="196">
        <f>SUM(E19:E31)</f>
        <v>0</v>
      </c>
      <c r="F32" s="196">
        <f>SUM(F19:F31)</f>
        <v>0</v>
      </c>
      <c r="G32" s="196">
        <f>SUM(G19:G31)</f>
        <v>0</v>
      </c>
    </row>
    <row r="33" ht="24" customHeight="1" x14ac:dyDescent="0.25"/>
  </sheetData>
  <sheetProtection selectLockedCells="1" selectUnlockedCells="1"/>
  <mergeCells count="1">
    <mergeCell ref="A4:H4"/>
  </mergeCells>
  <pageMargins left="0.75" right="0.75" top="1.2133333333333334" bottom="1" header="0.5" footer="0.51180555555555551"/>
  <pageSetup paperSize="9" scale="67" firstPageNumber="0" orientation="landscape" horizontalDpi="300" verticalDpi="300" r:id="rId1"/>
  <headerFooter scaleWithDoc="0" alignWithMargins="0">
    <oddHeader>&amp;L&amp;"Times New Roman,Normál"&amp;8Vászoly Község Önkormányzata&amp;C&amp;"Times New Roman,Félkövér"&amp;8 14. MELLÉKLET
A 3/2016. (V.30.) RENDELETHEZ&amp;R&amp;"Times New Roman,Normál"&amp;8 14. sz. melléklet
&amp;P. oldal
ezer forint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view="pageLayout" zoomScaleNormal="83" workbookViewId="0">
      <selection activeCell="D3" sqref="D3"/>
    </sheetView>
  </sheetViews>
  <sheetFormatPr defaultRowHeight="17.399999999999999" x14ac:dyDescent="0.3"/>
  <cols>
    <col min="1" max="1" width="19" style="232" customWidth="1"/>
    <col min="2" max="2" width="16.33203125" style="232" customWidth="1"/>
    <col min="3" max="3" width="13.5546875" style="232" customWidth="1"/>
    <col min="4" max="4" width="17.5546875" style="232" customWidth="1"/>
    <col min="5" max="5" width="13.88671875" style="232" customWidth="1"/>
    <col min="6" max="6" width="16.5546875" style="232" customWidth="1"/>
    <col min="7" max="256" width="9.109375" style="1"/>
    <col min="257" max="257" width="19" style="1" customWidth="1"/>
    <col min="258" max="258" width="15.109375" style="1" customWidth="1"/>
    <col min="259" max="259" width="13.5546875" style="1" customWidth="1"/>
    <col min="260" max="260" width="17.5546875" style="1" customWidth="1"/>
    <col min="261" max="261" width="13.88671875" style="1" customWidth="1"/>
    <col min="262" max="262" width="14.88671875" style="1" customWidth="1"/>
    <col min="263" max="512" width="9.109375" style="1"/>
    <col min="513" max="513" width="19" style="1" customWidth="1"/>
    <col min="514" max="514" width="15.109375" style="1" customWidth="1"/>
    <col min="515" max="515" width="13.5546875" style="1" customWidth="1"/>
    <col min="516" max="516" width="17.5546875" style="1" customWidth="1"/>
    <col min="517" max="517" width="13.88671875" style="1" customWidth="1"/>
    <col min="518" max="518" width="14.88671875" style="1" customWidth="1"/>
    <col min="519" max="768" width="9.109375" style="1"/>
    <col min="769" max="769" width="19" style="1" customWidth="1"/>
    <col min="770" max="770" width="15.109375" style="1" customWidth="1"/>
    <col min="771" max="771" width="13.5546875" style="1" customWidth="1"/>
    <col min="772" max="772" width="17.5546875" style="1" customWidth="1"/>
    <col min="773" max="773" width="13.88671875" style="1" customWidth="1"/>
    <col min="774" max="774" width="14.88671875" style="1" customWidth="1"/>
    <col min="775" max="1024" width="9.109375" style="1"/>
    <col min="1025" max="1025" width="19" style="1" customWidth="1"/>
    <col min="1026" max="1026" width="15.109375" style="1" customWidth="1"/>
    <col min="1027" max="1027" width="13.5546875" style="1" customWidth="1"/>
    <col min="1028" max="1028" width="17.5546875" style="1" customWidth="1"/>
    <col min="1029" max="1029" width="13.88671875" style="1" customWidth="1"/>
    <col min="1030" max="1030" width="14.88671875" style="1" customWidth="1"/>
    <col min="1031" max="1280" width="9.109375" style="1"/>
    <col min="1281" max="1281" width="19" style="1" customWidth="1"/>
    <col min="1282" max="1282" width="15.109375" style="1" customWidth="1"/>
    <col min="1283" max="1283" width="13.5546875" style="1" customWidth="1"/>
    <col min="1284" max="1284" width="17.5546875" style="1" customWidth="1"/>
    <col min="1285" max="1285" width="13.88671875" style="1" customWidth="1"/>
    <col min="1286" max="1286" width="14.88671875" style="1" customWidth="1"/>
    <col min="1287" max="1536" width="9.109375" style="1"/>
    <col min="1537" max="1537" width="19" style="1" customWidth="1"/>
    <col min="1538" max="1538" width="15.109375" style="1" customWidth="1"/>
    <col min="1539" max="1539" width="13.5546875" style="1" customWidth="1"/>
    <col min="1540" max="1540" width="17.5546875" style="1" customWidth="1"/>
    <col min="1541" max="1541" width="13.88671875" style="1" customWidth="1"/>
    <col min="1542" max="1542" width="14.88671875" style="1" customWidth="1"/>
    <col min="1543" max="1792" width="9.109375" style="1"/>
    <col min="1793" max="1793" width="19" style="1" customWidth="1"/>
    <col min="1794" max="1794" width="15.109375" style="1" customWidth="1"/>
    <col min="1795" max="1795" width="13.5546875" style="1" customWidth="1"/>
    <col min="1796" max="1796" width="17.5546875" style="1" customWidth="1"/>
    <col min="1797" max="1797" width="13.88671875" style="1" customWidth="1"/>
    <col min="1798" max="1798" width="14.88671875" style="1" customWidth="1"/>
    <col min="1799" max="2048" width="9.109375" style="1"/>
    <col min="2049" max="2049" width="19" style="1" customWidth="1"/>
    <col min="2050" max="2050" width="15.109375" style="1" customWidth="1"/>
    <col min="2051" max="2051" width="13.5546875" style="1" customWidth="1"/>
    <col min="2052" max="2052" width="17.5546875" style="1" customWidth="1"/>
    <col min="2053" max="2053" width="13.88671875" style="1" customWidth="1"/>
    <col min="2054" max="2054" width="14.88671875" style="1" customWidth="1"/>
    <col min="2055" max="2304" width="9.109375" style="1"/>
    <col min="2305" max="2305" width="19" style="1" customWidth="1"/>
    <col min="2306" max="2306" width="15.109375" style="1" customWidth="1"/>
    <col min="2307" max="2307" width="13.5546875" style="1" customWidth="1"/>
    <col min="2308" max="2308" width="17.5546875" style="1" customWidth="1"/>
    <col min="2309" max="2309" width="13.88671875" style="1" customWidth="1"/>
    <col min="2310" max="2310" width="14.88671875" style="1" customWidth="1"/>
    <col min="2311" max="2560" width="9.109375" style="1"/>
    <col min="2561" max="2561" width="19" style="1" customWidth="1"/>
    <col min="2562" max="2562" width="15.109375" style="1" customWidth="1"/>
    <col min="2563" max="2563" width="13.5546875" style="1" customWidth="1"/>
    <col min="2564" max="2564" width="17.5546875" style="1" customWidth="1"/>
    <col min="2565" max="2565" width="13.88671875" style="1" customWidth="1"/>
    <col min="2566" max="2566" width="14.88671875" style="1" customWidth="1"/>
    <col min="2567" max="2816" width="9.109375" style="1"/>
    <col min="2817" max="2817" width="19" style="1" customWidth="1"/>
    <col min="2818" max="2818" width="15.109375" style="1" customWidth="1"/>
    <col min="2819" max="2819" width="13.5546875" style="1" customWidth="1"/>
    <col min="2820" max="2820" width="17.5546875" style="1" customWidth="1"/>
    <col min="2821" max="2821" width="13.88671875" style="1" customWidth="1"/>
    <col min="2822" max="2822" width="14.88671875" style="1" customWidth="1"/>
    <col min="2823" max="3072" width="9.109375" style="1"/>
    <col min="3073" max="3073" width="19" style="1" customWidth="1"/>
    <col min="3074" max="3074" width="15.109375" style="1" customWidth="1"/>
    <col min="3075" max="3075" width="13.5546875" style="1" customWidth="1"/>
    <col min="3076" max="3076" width="17.5546875" style="1" customWidth="1"/>
    <col min="3077" max="3077" width="13.88671875" style="1" customWidth="1"/>
    <col min="3078" max="3078" width="14.88671875" style="1" customWidth="1"/>
    <col min="3079" max="3328" width="9.109375" style="1"/>
    <col min="3329" max="3329" width="19" style="1" customWidth="1"/>
    <col min="3330" max="3330" width="15.109375" style="1" customWidth="1"/>
    <col min="3331" max="3331" width="13.5546875" style="1" customWidth="1"/>
    <col min="3332" max="3332" width="17.5546875" style="1" customWidth="1"/>
    <col min="3333" max="3333" width="13.88671875" style="1" customWidth="1"/>
    <col min="3334" max="3334" width="14.88671875" style="1" customWidth="1"/>
    <col min="3335" max="3584" width="9.109375" style="1"/>
    <col min="3585" max="3585" width="19" style="1" customWidth="1"/>
    <col min="3586" max="3586" width="15.109375" style="1" customWidth="1"/>
    <col min="3587" max="3587" width="13.5546875" style="1" customWidth="1"/>
    <col min="3588" max="3588" width="17.5546875" style="1" customWidth="1"/>
    <col min="3589" max="3589" width="13.88671875" style="1" customWidth="1"/>
    <col min="3590" max="3590" width="14.88671875" style="1" customWidth="1"/>
    <col min="3591" max="3840" width="9.109375" style="1"/>
    <col min="3841" max="3841" width="19" style="1" customWidth="1"/>
    <col min="3842" max="3842" width="15.109375" style="1" customWidth="1"/>
    <col min="3843" max="3843" width="13.5546875" style="1" customWidth="1"/>
    <col min="3844" max="3844" width="17.5546875" style="1" customWidth="1"/>
    <col min="3845" max="3845" width="13.88671875" style="1" customWidth="1"/>
    <col min="3846" max="3846" width="14.88671875" style="1" customWidth="1"/>
    <col min="3847" max="4096" width="9.109375" style="1"/>
    <col min="4097" max="4097" width="19" style="1" customWidth="1"/>
    <col min="4098" max="4098" width="15.109375" style="1" customWidth="1"/>
    <col min="4099" max="4099" width="13.5546875" style="1" customWidth="1"/>
    <col min="4100" max="4100" width="17.5546875" style="1" customWidth="1"/>
    <col min="4101" max="4101" width="13.88671875" style="1" customWidth="1"/>
    <col min="4102" max="4102" width="14.88671875" style="1" customWidth="1"/>
    <col min="4103" max="4352" width="9.109375" style="1"/>
    <col min="4353" max="4353" width="19" style="1" customWidth="1"/>
    <col min="4354" max="4354" width="15.109375" style="1" customWidth="1"/>
    <col min="4355" max="4355" width="13.5546875" style="1" customWidth="1"/>
    <col min="4356" max="4356" width="17.5546875" style="1" customWidth="1"/>
    <col min="4357" max="4357" width="13.88671875" style="1" customWidth="1"/>
    <col min="4358" max="4358" width="14.88671875" style="1" customWidth="1"/>
    <col min="4359" max="4608" width="9.109375" style="1"/>
    <col min="4609" max="4609" width="19" style="1" customWidth="1"/>
    <col min="4610" max="4610" width="15.109375" style="1" customWidth="1"/>
    <col min="4611" max="4611" width="13.5546875" style="1" customWidth="1"/>
    <col min="4612" max="4612" width="17.5546875" style="1" customWidth="1"/>
    <col min="4613" max="4613" width="13.88671875" style="1" customWidth="1"/>
    <col min="4614" max="4614" width="14.88671875" style="1" customWidth="1"/>
    <col min="4615" max="4864" width="9.109375" style="1"/>
    <col min="4865" max="4865" width="19" style="1" customWidth="1"/>
    <col min="4866" max="4866" width="15.109375" style="1" customWidth="1"/>
    <col min="4867" max="4867" width="13.5546875" style="1" customWidth="1"/>
    <col min="4868" max="4868" width="17.5546875" style="1" customWidth="1"/>
    <col min="4869" max="4869" width="13.88671875" style="1" customWidth="1"/>
    <col min="4870" max="4870" width="14.88671875" style="1" customWidth="1"/>
    <col min="4871" max="5120" width="9.109375" style="1"/>
    <col min="5121" max="5121" width="19" style="1" customWidth="1"/>
    <col min="5122" max="5122" width="15.109375" style="1" customWidth="1"/>
    <col min="5123" max="5123" width="13.5546875" style="1" customWidth="1"/>
    <col min="5124" max="5124" width="17.5546875" style="1" customWidth="1"/>
    <col min="5125" max="5125" width="13.88671875" style="1" customWidth="1"/>
    <col min="5126" max="5126" width="14.88671875" style="1" customWidth="1"/>
    <col min="5127" max="5376" width="9.109375" style="1"/>
    <col min="5377" max="5377" width="19" style="1" customWidth="1"/>
    <col min="5378" max="5378" width="15.109375" style="1" customWidth="1"/>
    <col min="5379" max="5379" width="13.5546875" style="1" customWidth="1"/>
    <col min="5380" max="5380" width="17.5546875" style="1" customWidth="1"/>
    <col min="5381" max="5381" width="13.88671875" style="1" customWidth="1"/>
    <col min="5382" max="5382" width="14.88671875" style="1" customWidth="1"/>
    <col min="5383" max="5632" width="9.109375" style="1"/>
    <col min="5633" max="5633" width="19" style="1" customWidth="1"/>
    <col min="5634" max="5634" width="15.109375" style="1" customWidth="1"/>
    <col min="5635" max="5635" width="13.5546875" style="1" customWidth="1"/>
    <col min="5636" max="5636" width="17.5546875" style="1" customWidth="1"/>
    <col min="5637" max="5637" width="13.88671875" style="1" customWidth="1"/>
    <col min="5638" max="5638" width="14.88671875" style="1" customWidth="1"/>
    <col min="5639" max="5888" width="9.109375" style="1"/>
    <col min="5889" max="5889" width="19" style="1" customWidth="1"/>
    <col min="5890" max="5890" width="15.109375" style="1" customWidth="1"/>
    <col min="5891" max="5891" width="13.5546875" style="1" customWidth="1"/>
    <col min="5892" max="5892" width="17.5546875" style="1" customWidth="1"/>
    <col min="5893" max="5893" width="13.88671875" style="1" customWidth="1"/>
    <col min="5894" max="5894" width="14.88671875" style="1" customWidth="1"/>
    <col min="5895" max="6144" width="9.109375" style="1"/>
    <col min="6145" max="6145" width="19" style="1" customWidth="1"/>
    <col min="6146" max="6146" width="15.109375" style="1" customWidth="1"/>
    <col min="6147" max="6147" width="13.5546875" style="1" customWidth="1"/>
    <col min="6148" max="6148" width="17.5546875" style="1" customWidth="1"/>
    <col min="6149" max="6149" width="13.88671875" style="1" customWidth="1"/>
    <col min="6150" max="6150" width="14.88671875" style="1" customWidth="1"/>
    <col min="6151" max="6400" width="9.109375" style="1"/>
    <col min="6401" max="6401" width="19" style="1" customWidth="1"/>
    <col min="6402" max="6402" width="15.109375" style="1" customWidth="1"/>
    <col min="6403" max="6403" width="13.5546875" style="1" customWidth="1"/>
    <col min="6404" max="6404" width="17.5546875" style="1" customWidth="1"/>
    <col min="6405" max="6405" width="13.88671875" style="1" customWidth="1"/>
    <col min="6406" max="6406" width="14.88671875" style="1" customWidth="1"/>
    <col min="6407" max="6656" width="9.109375" style="1"/>
    <col min="6657" max="6657" width="19" style="1" customWidth="1"/>
    <col min="6658" max="6658" width="15.109375" style="1" customWidth="1"/>
    <col min="6659" max="6659" width="13.5546875" style="1" customWidth="1"/>
    <col min="6660" max="6660" width="17.5546875" style="1" customWidth="1"/>
    <col min="6661" max="6661" width="13.88671875" style="1" customWidth="1"/>
    <col min="6662" max="6662" width="14.88671875" style="1" customWidth="1"/>
    <col min="6663" max="6912" width="9.109375" style="1"/>
    <col min="6913" max="6913" width="19" style="1" customWidth="1"/>
    <col min="6914" max="6914" width="15.109375" style="1" customWidth="1"/>
    <col min="6915" max="6915" width="13.5546875" style="1" customWidth="1"/>
    <col min="6916" max="6916" width="17.5546875" style="1" customWidth="1"/>
    <col min="6917" max="6917" width="13.88671875" style="1" customWidth="1"/>
    <col min="6918" max="6918" width="14.88671875" style="1" customWidth="1"/>
    <col min="6919" max="7168" width="9.109375" style="1"/>
    <col min="7169" max="7169" width="19" style="1" customWidth="1"/>
    <col min="7170" max="7170" width="15.109375" style="1" customWidth="1"/>
    <col min="7171" max="7171" width="13.5546875" style="1" customWidth="1"/>
    <col min="7172" max="7172" width="17.5546875" style="1" customWidth="1"/>
    <col min="7173" max="7173" width="13.88671875" style="1" customWidth="1"/>
    <col min="7174" max="7174" width="14.88671875" style="1" customWidth="1"/>
    <col min="7175" max="7424" width="9.109375" style="1"/>
    <col min="7425" max="7425" width="19" style="1" customWidth="1"/>
    <col min="7426" max="7426" width="15.109375" style="1" customWidth="1"/>
    <col min="7427" max="7427" width="13.5546875" style="1" customWidth="1"/>
    <col min="7428" max="7428" width="17.5546875" style="1" customWidth="1"/>
    <col min="7429" max="7429" width="13.88671875" style="1" customWidth="1"/>
    <col min="7430" max="7430" width="14.88671875" style="1" customWidth="1"/>
    <col min="7431" max="7680" width="9.109375" style="1"/>
    <col min="7681" max="7681" width="19" style="1" customWidth="1"/>
    <col min="7682" max="7682" width="15.109375" style="1" customWidth="1"/>
    <col min="7683" max="7683" width="13.5546875" style="1" customWidth="1"/>
    <col min="7684" max="7684" width="17.5546875" style="1" customWidth="1"/>
    <col min="7685" max="7685" width="13.88671875" style="1" customWidth="1"/>
    <col min="7686" max="7686" width="14.88671875" style="1" customWidth="1"/>
    <col min="7687" max="7936" width="9.109375" style="1"/>
    <col min="7937" max="7937" width="19" style="1" customWidth="1"/>
    <col min="7938" max="7938" width="15.109375" style="1" customWidth="1"/>
    <col min="7939" max="7939" width="13.5546875" style="1" customWidth="1"/>
    <col min="7940" max="7940" width="17.5546875" style="1" customWidth="1"/>
    <col min="7941" max="7941" width="13.88671875" style="1" customWidth="1"/>
    <col min="7942" max="7942" width="14.88671875" style="1" customWidth="1"/>
    <col min="7943" max="8192" width="9.109375" style="1"/>
    <col min="8193" max="8193" width="19" style="1" customWidth="1"/>
    <col min="8194" max="8194" width="15.109375" style="1" customWidth="1"/>
    <col min="8195" max="8195" width="13.5546875" style="1" customWidth="1"/>
    <col min="8196" max="8196" width="17.5546875" style="1" customWidth="1"/>
    <col min="8197" max="8197" width="13.88671875" style="1" customWidth="1"/>
    <col min="8198" max="8198" width="14.88671875" style="1" customWidth="1"/>
    <col min="8199" max="8448" width="9.109375" style="1"/>
    <col min="8449" max="8449" width="19" style="1" customWidth="1"/>
    <col min="8450" max="8450" width="15.109375" style="1" customWidth="1"/>
    <col min="8451" max="8451" width="13.5546875" style="1" customWidth="1"/>
    <col min="8452" max="8452" width="17.5546875" style="1" customWidth="1"/>
    <col min="8453" max="8453" width="13.88671875" style="1" customWidth="1"/>
    <col min="8454" max="8454" width="14.88671875" style="1" customWidth="1"/>
    <col min="8455" max="8704" width="9.109375" style="1"/>
    <col min="8705" max="8705" width="19" style="1" customWidth="1"/>
    <col min="8706" max="8706" width="15.109375" style="1" customWidth="1"/>
    <col min="8707" max="8707" width="13.5546875" style="1" customWidth="1"/>
    <col min="8708" max="8708" width="17.5546875" style="1" customWidth="1"/>
    <col min="8709" max="8709" width="13.88671875" style="1" customWidth="1"/>
    <col min="8710" max="8710" width="14.88671875" style="1" customWidth="1"/>
    <col min="8711" max="8960" width="9.109375" style="1"/>
    <col min="8961" max="8961" width="19" style="1" customWidth="1"/>
    <col min="8962" max="8962" width="15.109375" style="1" customWidth="1"/>
    <col min="8963" max="8963" width="13.5546875" style="1" customWidth="1"/>
    <col min="8964" max="8964" width="17.5546875" style="1" customWidth="1"/>
    <col min="8965" max="8965" width="13.88671875" style="1" customWidth="1"/>
    <col min="8966" max="8966" width="14.88671875" style="1" customWidth="1"/>
    <col min="8967" max="9216" width="9.109375" style="1"/>
    <col min="9217" max="9217" width="19" style="1" customWidth="1"/>
    <col min="9218" max="9218" width="15.109375" style="1" customWidth="1"/>
    <col min="9219" max="9219" width="13.5546875" style="1" customWidth="1"/>
    <col min="9220" max="9220" width="17.5546875" style="1" customWidth="1"/>
    <col min="9221" max="9221" width="13.88671875" style="1" customWidth="1"/>
    <col min="9222" max="9222" width="14.88671875" style="1" customWidth="1"/>
    <col min="9223" max="9472" width="9.109375" style="1"/>
    <col min="9473" max="9473" width="19" style="1" customWidth="1"/>
    <col min="9474" max="9474" width="15.109375" style="1" customWidth="1"/>
    <col min="9475" max="9475" width="13.5546875" style="1" customWidth="1"/>
    <col min="9476" max="9476" width="17.5546875" style="1" customWidth="1"/>
    <col min="9477" max="9477" width="13.88671875" style="1" customWidth="1"/>
    <col min="9478" max="9478" width="14.88671875" style="1" customWidth="1"/>
    <col min="9479" max="9728" width="9.109375" style="1"/>
    <col min="9729" max="9729" width="19" style="1" customWidth="1"/>
    <col min="9730" max="9730" width="15.109375" style="1" customWidth="1"/>
    <col min="9731" max="9731" width="13.5546875" style="1" customWidth="1"/>
    <col min="9732" max="9732" width="17.5546875" style="1" customWidth="1"/>
    <col min="9733" max="9733" width="13.88671875" style="1" customWidth="1"/>
    <col min="9734" max="9734" width="14.88671875" style="1" customWidth="1"/>
    <col min="9735" max="9984" width="9.109375" style="1"/>
    <col min="9985" max="9985" width="19" style="1" customWidth="1"/>
    <col min="9986" max="9986" width="15.109375" style="1" customWidth="1"/>
    <col min="9987" max="9987" width="13.5546875" style="1" customWidth="1"/>
    <col min="9988" max="9988" width="17.5546875" style="1" customWidth="1"/>
    <col min="9989" max="9989" width="13.88671875" style="1" customWidth="1"/>
    <col min="9990" max="9990" width="14.88671875" style="1" customWidth="1"/>
    <col min="9991" max="10240" width="9.109375" style="1"/>
    <col min="10241" max="10241" width="19" style="1" customWidth="1"/>
    <col min="10242" max="10242" width="15.109375" style="1" customWidth="1"/>
    <col min="10243" max="10243" width="13.5546875" style="1" customWidth="1"/>
    <col min="10244" max="10244" width="17.5546875" style="1" customWidth="1"/>
    <col min="10245" max="10245" width="13.88671875" style="1" customWidth="1"/>
    <col min="10246" max="10246" width="14.88671875" style="1" customWidth="1"/>
    <col min="10247" max="10496" width="9.109375" style="1"/>
    <col min="10497" max="10497" width="19" style="1" customWidth="1"/>
    <col min="10498" max="10498" width="15.109375" style="1" customWidth="1"/>
    <col min="10499" max="10499" width="13.5546875" style="1" customWidth="1"/>
    <col min="10500" max="10500" width="17.5546875" style="1" customWidth="1"/>
    <col min="10501" max="10501" width="13.88671875" style="1" customWidth="1"/>
    <col min="10502" max="10502" width="14.88671875" style="1" customWidth="1"/>
    <col min="10503" max="10752" width="9.109375" style="1"/>
    <col min="10753" max="10753" width="19" style="1" customWidth="1"/>
    <col min="10754" max="10754" width="15.109375" style="1" customWidth="1"/>
    <col min="10755" max="10755" width="13.5546875" style="1" customWidth="1"/>
    <col min="10756" max="10756" width="17.5546875" style="1" customWidth="1"/>
    <col min="10757" max="10757" width="13.88671875" style="1" customWidth="1"/>
    <col min="10758" max="10758" width="14.88671875" style="1" customWidth="1"/>
    <col min="10759" max="11008" width="9.109375" style="1"/>
    <col min="11009" max="11009" width="19" style="1" customWidth="1"/>
    <col min="11010" max="11010" width="15.109375" style="1" customWidth="1"/>
    <col min="11011" max="11011" width="13.5546875" style="1" customWidth="1"/>
    <col min="11012" max="11012" width="17.5546875" style="1" customWidth="1"/>
    <col min="11013" max="11013" width="13.88671875" style="1" customWidth="1"/>
    <col min="11014" max="11014" width="14.88671875" style="1" customWidth="1"/>
    <col min="11015" max="11264" width="9.109375" style="1"/>
    <col min="11265" max="11265" width="19" style="1" customWidth="1"/>
    <col min="11266" max="11266" width="15.109375" style="1" customWidth="1"/>
    <col min="11267" max="11267" width="13.5546875" style="1" customWidth="1"/>
    <col min="11268" max="11268" width="17.5546875" style="1" customWidth="1"/>
    <col min="11269" max="11269" width="13.88671875" style="1" customWidth="1"/>
    <col min="11270" max="11270" width="14.88671875" style="1" customWidth="1"/>
    <col min="11271" max="11520" width="9.109375" style="1"/>
    <col min="11521" max="11521" width="19" style="1" customWidth="1"/>
    <col min="11522" max="11522" width="15.109375" style="1" customWidth="1"/>
    <col min="11523" max="11523" width="13.5546875" style="1" customWidth="1"/>
    <col min="11524" max="11524" width="17.5546875" style="1" customWidth="1"/>
    <col min="11525" max="11525" width="13.88671875" style="1" customWidth="1"/>
    <col min="11526" max="11526" width="14.88671875" style="1" customWidth="1"/>
    <col min="11527" max="11776" width="9.109375" style="1"/>
    <col min="11777" max="11777" width="19" style="1" customWidth="1"/>
    <col min="11778" max="11778" width="15.109375" style="1" customWidth="1"/>
    <col min="11779" max="11779" width="13.5546875" style="1" customWidth="1"/>
    <col min="11780" max="11780" width="17.5546875" style="1" customWidth="1"/>
    <col min="11781" max="11781" width="13.88671875" style="1" customWidth="1"/>
    <col min="11782" max="11782" width="14.88671875" style="1" customWidth="1"/>
    <col min="11783" max="12032" width="9.109375" style="1"/>
    <col min="12033" max="12033" width="19" style="1" customWidth="1"/>
    <col min="12034" max="12034" width="15.109375" style="1" customWidth="1"/>
    <col min="12035" max="12035" width="13.5546875" style="1" customWidth="1"/>
    <col min="12036" max="12036" width="17.5546875" style="1" customWidth="1"/>
    <col min="12037" max="12037" width="13.88671875" style="1" customWidth="1"/>
    <col min="12038" max="12038" width="14.88671875" style="1" customWidth="1"/>
    <col min="12039" max="12288" width="9.109375" style="1"/>
    <col min="12289" max="12289" width="19" style="1" customWidth="1"/>
    <col min="12290" max="12290" width="15.109375" style="1" customWidth="1"/>
    <col min="12291" max="12291" width="13.5546875" style="1" customWidth="1"/>
    <col min="12292" max="12292" width="17.5546875" style="1" customWidth="1"/>
    <col min="12293" max="12293" width="13.88671875" style="1" customWidth="1"/>
    <col min="12294" max="12294" width="14.88671875" style="1" customWidth="1"/>
    <col min="12295" max="12544" width="9.109375" style="1"/>
    <col min="12545" max="12545" width="19" style="1" customWidth="1"/>
    <col min="12546" max="12546" width="15.109375" style="1" customWidth="1"/>
    <col min="12547" max="12547" width="13.5546875" style="1" customWidth="1"/>
    <col min="12548" max="12548" width="17.5546875" style="1" customWidth="1"/>
    <col min="12549" max="12549" width="13.88671875" style="1" customWidth="1"/>
    <col min="12550" max="12550" width="14.88671875" style="1" customWidth="1"/>
    <col min="12551" max="12800" width="9.109375" style="1"/>
    <col min="12801" max="12801" width="19" style="1" customWidth="1"/>
    <col min="12802" max="12802" width="15.109375" style="1" customWidth="1"/>
    <col min="12803" max="12803" width="13.5546875" style="1" customWidth="1"/>
    <col min="12804" max="12804" width="17.5546875" style="1" customWidth="1"/>
    <col min="12805" max="12805" width="13.88671875" style="1" customWidth="1"/>
    <col min="12806" max="12806" width="14.88671875" style="1" customWidth="1"/>
    <col min="12807" max="13056" width="9.109375" style="1"/>
    <col min="13057" max="13057" width="19" style="1" customWidth="1"/>
    <col min="13058" max="13058" width="15.109375" style="1" customWidth="1"/>
    <col min="13059" max="13059" width="13.5546875" style="1" customWidth="1"/>
    <col min="13060" max="13060" width="17.5546875" style="1" customWidth="1"/>
    <col min="13061" max="13061" width="13.88671875" style="1" customWidth="1"/>
    <col min="13062" max="13062" width="14.88671875" style="1" customWidth="1"/>
    <col min="13063" max="13312" width="9.109375" style="1"/>
    <col min="13313" max="13313" width="19" style="1" customWidth="1"/>
    <col min="13314" max="13314" width="15.109375" style="1" customWidth="1"/>
    <col min="13315" max="13315" width="13.5546875" style="1" customWidth="1"/>
    <col min="13316" max="13316" width="17.5546875" style="1" customWidth="1"/>
    <col min="13317" max="13317" width="13.88671875" style="1" customWidth="1"/>
    <col min="13318" max="13318" width="14.88671875" style="1" customWidth="1"/>
    <col min="13319" max="13568" width="9.109375" style="1"/>
    <col min="13569" max="13569" width="19" style="1" customWidth="1"/>
    <col min="13570" max="13570" width="15.109375" style="1" customWidth="1"/>
    <col min="13571" max="13571" width="13.5546875" style="1" customWidth="1"/>
    <col min="13572" max="13572" width="17.5546875" style="1" customWidth="1"/>
    <col min="13573" max="13573" width="13.88671875" style="1" customWidth="1"/>
    <col min="13574" max="13574" width="14.88671875" style="1" customWidth="1"/>
    <col min="13575" max="13824" width="9.109375" style="1"/>
    <col min="13825" max="13825" width="19" style="1" customWidth="1"/>
    <col min="13826" max="13826" width="15.109375" style="1" customWidth="1"/>
    <col min="13827" max="13827" width="13.5546875" style="1" customWidth="1"/>
    <col min="13828" max="13828" width="17.5546875" style="1" customWidth="1"/>
    <col min="13829" max="13829" width="13.88671875" style="1" customWidth="1"/>
    <col min="13830" max="13830" width="14.88671875" style="1" customWidth="1"/>
    <col min="13831" max="14080" width="9.109375" style="1"/>
    <col min="14081" max="14081" width="19" style="1" customWidth="1"/>
    <col min="14082" max="14082" width="15.109375" style="1" customWidth="1"/>
    <col min="14083" max="14083" width="13.5546875" style="1" customWidth="1"/>
    <col min="14084" max="14084" width="17.5546875" style="1" customWidth="1"/>
    <col min="14085" max="14085" width="13.88671875" style="1" customWidth="1"/>
    <col min="14086" max="14086" width="14.88671875" style="1" customWidth="1"/>
    <col min="14087" max="14336" width="9.109375" style="1"/>
    <col min="14337" max="14337" width="19" style="1" customWidth="1"/>
    <col min="14338" max="14338" width="15.109375" style="1" customWidth="1"/>
    <col min="14339" max="14339" width="13.5546875" style="1" customWidth="1"/>
    <col min="14340" max="14340" width="17.5546875" style="1" customWidth="1"/>
    <col min="14341" max="14341" width="13.88671875" style="1" customWidth="1"/>
    <col min="14342" max="14342" width="14.88671875" style="1" customWidth="1"/>
    <col min="14343" max="14592" width="9.109375" style="1"/>
    <col min="14593" max="14593" width="19" style="1" customWidth="1"/>
    <col min="14594" max="14594" width="15.109375" style="1" customWidth="1"/>
    <col min="14595" max="14595" width="13.5546875" style="1" customWidth="1"/>
    <col min="14596" max="14596" width="17.5546875" style="1" customWidth="1"/>
    <col min="14597" max="14597" width="13.88671875" style="1" customWidth="1"/>
    <col min="14598" max="14598" width="14.88671875" style="1" customWidth="1"/>
    <col min="14599" max="14848" width="9.109375" style="1"/>
    <col min="14849" max="14849" width="19" style="1" customWidth="1"/>
    <col min="14850" max="14850" width="15.109375" style="1" customWidth="1"/>
    <col min="14851" max="14851" width="13.5546875" style="1" customWidth="1"/>
    <col min="14852" max="14852" width="17.5546875" style="1" customWidth="1"/>
    <col min="14853" max="14853" width="13.88671875" style="1" customWidth="1"/>
    <col min="14854" max="14854" width="14.88671875" style="1" customWidth="1"/>
    <col min="14855" max="15104" width="9.109375" style="1"/>
    <col min="15105" max="15105" width="19" style="1" customWidth="1"/>
    <col min="15106" max="15106" width="15.109375" style="1" customWidth="1"/>
    <col min="15107" max="15107" width="13.5546875" style="1" customWidth="1"/>
    <col min="15108" max="15108" width="17.5546875" style="1" customWidth="1"/>
    <col min="15109" max="15109" width="13.88671875" style="1" customWidth="1"/>
    <col min="15110" max="15110" width="14.88671875" style="1" customWidth="1"/>
    <col min="15111" max="15360" width="9.109375" style="1"/>
    <col min="15361" max="15361" width="19" style="1" customWidth="1"/>
    <col min="15362" max="15362" width="15.109375" style="1" customWidth="1"/>
    <col min="15363" max="15363" width="13.5546875" style="1" customWidth="1"/>
    <col min="15364" max="15364" width="17.5546875" style="1" customWidth="1"/>
    <col min="15365" max="15365" width="13.88671875" style="1" customWidth="1"/>
    <col min="15366" max="15366" width="14.88671875" style="1" customWidth="1"/>
    <col min="15367" max="15616" width="9.109375" style="1"/>
    <col min="15617" max="15617" width="19" style="1" customWidth="1"/>
    <col min="15618" max="15618" width="15.109375" style="1" customWidth="1"/>
    <col min="15619" max="15619" width="13.5546875" style="1" customWidth="1"/>
    <col min="15620" max="15620" width="17.5546875" style="1" customWidth="1"/>
    <col min="15621" max="15621" width="13.88671875" style="1" customWidth="1"/>
    <col min="15622" max="15622" width="14.88671875" style="1" customWidth="1"/>
    <col min="15623" max="15872" width="9.109375" style="1"/>
    <col min="15873" max="15873" width="19" style="1" customWidth="1"/>
    <col min="15874" max="15874" width="15.109375" style="1" customWidth="1"/>
    <col min="15875" max="15875" width="13.5546875" style="1" customWidth="1"/>
    <col min="15876" max="15876" width="17.5546875" style="1" customWidth="1"/>
    <col min="15877" max="15877" width="13.88671875" style="1" customWidth="1"/>
    <col min="15878" max="15878" width="14.88671875" style="1" customWidth="1"/>
    <col min="15879" max="16128" width="9.109375" style="1"/>
    <col min="16129" max="16129" width="19" style="1" customWidth="1"/>
    <col min="16130" max="16130" width="15.109375" style="1" customWidth="1"/>
    <col min="16131" max="16131" width="13.5546875" style="1" customWidth="1"/>
    <col min="16132" max="16132" width="17.5546875" style="1" customWidth="1"/>
    <col min="16133" max="16133" width="13.88671875" style="1" customWidth="1"/>
    <col min="16134" max="16134" width="14.88671875" style="1" customWidth="1"/>
    <col min="16135" max="16384" width="9.109375" style="1"/>
  </cols>
  <sheetData>
    <row r="1" spans="1:7" ht="15.75" customHeight="1" x14ac:dyDescent="0.3">
      <c r="A1" s="738" t="s">
        <v>1191</v>
      </c>
      <c r="B1" s="738"/>
      <c r="C1" s="738"/>
      <c r="D1" s="738"/>
      <c r="E1" s="738"/>
      <c r="F1" s="738"/>
    </row>
    <row r="2" spans="1:7" x14ac:dyDescent="0.3">
      <c r="A2" s="289"/>
      <c r="B2" s="290"/>
      <c r="C2" s="290"/>
      <c r="D2" s="290"/>
      <c r="E2" s="290"/>
      <c r="F2" s="291"/>
    </row>
    <row r="3" spans="1:7" x14ac:dyDescent="0.3">
      <c r="A3" s="289"/>
      <c r="B3" s="290"/>
      <c r="C3" s="290"/>
      <c r="D3" s="290"/>
      <c r="E3" s="290"/>
      <c r="F3" s="291"/>
    </row>
    <row r="4" spans="1:7" x14ac:dyDescent="0.3">
      <c r="A4" s="292"/>
      <c r="B4" s="293"/>
      <c r="C4" s="293"/>
      <c r="D4" s="293"/>
      <c r="E4" s="293"/>
      <c r="F4" s="291"/>
    </row>
    <row r="5" spans="1:7" ht="52.5" customHeight="1" x14ac:dyDescent="0.25">
      <c r="A5" s="550" t="s">
        <v>112</v>
      </c>
      <c r="B5" s="551" t="s">
        <v>115</v>
      </c>
      <c r="C5" s="551" t="s">
        <v>113</v>
      </c>
      <c r="D5" s="551" t="s">
        <v>1192</v>
      </c>
      <c r="E5" s="551" t="s">
        <v>114</v>
      </c>
      <c r="F5" s="551" t="s">
        <v>1193</v>
      </c>
    </row>
    <row r="6" spans="1:7" ht="13.8" x14ac:dyDescent="0.25">
      <c r="A6" s="543" t="s">
        <v>116</v>
      </c>
      <c r="B6" s="544">
        <v>30564</v>
      </c>
      <c r="C6" s="544"/>
      <c r="D6" s="544">
        <f t="shared" ref="D6:D7" si="0">F6-B6</f>
        <v>-1</v>
      </c>
      <c r="E6" s="544"/>
      <c r="F6" s="544">
        <v>30563</v>
      </c>
    </row>
    <row r="7" spans="1:7" ht="34.5" customHeight="1" x14ac:dyDescent="0.25">
      <c r="A7" s="545" t="s">
        <v>117</v>
      </c>
      <c r="B7" s="546">
        <v>209966</v>
      </c>
      <c r="C7" s="544"/>
      <c r="D7" s="544">
        <f t="shared" si="0"/>
        <v>-10814</v>
      </c>
      <c r="E7" s="546"/>
      <c r="F7" s="546">
        <v>199152</v>
      </c>
    </row>
    <row r="8" spans="1:7" ht="13.8" x14ac:dyDescent="0.25">
      <c r="A8" s="543" t="s">
        <v>118</v>
      </c>
      <c r="B8" s="544">
        <v>179556</v>
      </c>
      <c r="C8" s="544"/>
      <c r="D8" s="544">
        <f>F8-B8</f>
        <v>29532</v>
      </c>
      <c r="E8" s="544"/>
      <c r="F8" s="544">
        <v>209088</v>
      </c>
    </row>
    <row r="9" spans="1:7" ht="86.4" x14ac:dyDescent="0.3">
      <c r="A9" s="547" t="s">
        <v>119</v>
      </c>
      <c r="B9" s="544"/>
      <c r="C9" s="544"/>
      <c r="D9" s="544"/>
      <c r="E9" s="544"/>
      <c r="F9" s="544"/>
      <c r="G9" s="140"/>
    </row>
    <row r="10" spans="1:7" ht="13.8" x14ac:dyDescent="0.25">
      <c r="A10" s="548" t="s">
        <v>120</v>
      </c>
      <c r="B10" s="549">
        <f>SUM(B6:B8)</f>
        <v>420086</v>
      </c>
      <c r="C10" s="549"/>
      <c r="D10" s="549">
        <f>SUM(D6:D8)</f>
        <v>18717</v>
      </c>
      <c r="E10" s="549">
        <v>0</v>
      </c>
      <c r="F10" s="549">
        <f>SUM(F6:F8)</f>
        <v>438803</v>
      </c>
    </row>
    <row r="11" spans="1:7" x14ac:dyDescent="0.3">
      <c r="A11" s="292"/>
      <c r="B11" s="293"/>
      <c r="C11" s="293"/>
      <c r="D11" s="293"/>
      <c r="E11" s="293"/>
      <c r="F11" s="293"/>
    </row>
    <row r="12" spans="1:7" x14ac:dyDescent="0.3">
      <c r="A12" s="292"/>
      <c r="B12" s="293"/>
      <c r="C12" s="293"/>
      <c r="D12" s="293"/>
      <c r="E12" s="293"/>
      <c r="F12" s="293"/>
    </row>
    <row r="13" spans="1:7" x14ac:dyDescent="0.3">
      <c r="A13" s="292" t="s">
        <v>121</v>
      </c>
      <c r="B13" s="293"/>
      <c r="C13" s="293"/>
      <c r="D13" s="293"/>
      <c r="E13" s="293"/>
      <c r="F13" s="293"/>
    </row>
  </sheetData>
  <sheetProtection selectLockedCells="1" selectUnlockedCells="1"/>
  <mergeCells count="1">
    <mergeCell ref="A1:F1"/>
  </mergeCells>
  <pageMargins left="0.56552083333333336" right="0.78749999999999998" top="1.5018750000000001" bottom="0.88611111111111107" header="0.78749999999999998" footer="0.51180555555555551"/>
  <pageSetup paperSize="9" scale="89" firstPageNumber="0" orientation="portrait" horizontalDpi="300" verticalDpi="300" r:id="rId1"/>
  <headerFooter alignWithMargins="0">
    <oddHeader>&amp;LVászoly Község Önkormányzata&amp;C&amp;"-,Félkövér" 15. MELLÉKLET
A 3/2016. (V.30.) RENDELETHEZ&amp;R&amp;"Times New Roman,Normál"&amp;12 15. sz. melléklet
ezer forint
&amp;P.oldal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view="pageLayout" zoomScaleNormal="83" workbookViewId="0">
      <selection activeCell="A3" sqref="A3:G3"/>
    </sheetView>
  </sheetViews>
  <sheetFormatPr defaultRowHeight="13.2" x14ac:dyDescent="0.25"/>
  <cols>
    <col min="1" max="1" width="46.44140625" style="142" customWidth="1"/>
    <col min="2" max="2" width="9.109375" style="66"/>
    <col min="3" max="3" width="11.109375" style="66" customWidth="1"/>
    <col min="4" max="4" width="10.88671875" style="66" customWidth="1"/>
    <col min="5" max="5" width="12.5546875" style="66" customWidth="1"/>
    <col min="6" max="6" width="12.33203125" style="66" bestFit="1" customWidth="1"/>
    <col min="7" max="7" width="8.6640625" style="710" customWidth="1"/>
    <col min="8" max="258" width="9.109375" style="66"/>
    <col min="259" max="259" width="46.44140625" style="66" customWidth="1"/>
    <col min="260" max="260" width="9.109375" style="66"/>
    <col min="261" max="261" width="11.33203125" style="66" customWidth="1"/>
    <col min="262" max="262" width="10.6640625" style="66" customWidth="1"/>
    <col min="263" max="263" width="14.6640625" style="66" bestFit="1" customWidth="1"/>
    <col min="264" max="514" width="9.109375" style="66"/>
    <col min="515" max="515" width="46.44140625" style="66" customWidth="1"/>
    <col min="516" max="516" width="9.109375" style="66"/>
    <col min="517" max="517" width="11.33203125" style="66" customWidth="1"/>
    <col min="518" max="518" width="10.6640625" style="66" customWidth="1"/>
    <col min="519" max="519" width="14.6640625" style="66" bestFit="1" customWidth="1"/>
    <col min="520" max="770" width="9.109375" style="66"/>
    <col min="771" max="771" width="46.44140625" style="66" customWidth="1"/>
    <col min="772" max="772" width="9.109375" style="66"/>
    <col min="773" max="773" width="11.33203125" style="66" customWidth="1"/>
    <col min="774" max="774" width="10.6640625" style="66" customWidth="1"/>
    <col min="775" max="775" width="14.6640625" style="66" bestFit="1" customWidth="1"/>
    <col min="776" max="1026" width="9.109375" style="66"/>
    <col min="1027" max="1027" width="46.44140625" style="66" customWidth="1"/>
    <col min="1028" max="1028" width="9.109375" style="66"/>
    <col min="1029" max="1029" width="11.33203125" style="66" customWidth="1"/>
    <col min="1030" max="1030" width="10.6640625" style="66" customWidth="1"/>
    <col min="1031" max="1031" width="14.6640625" style="66" bestFit="1" customWidth="1"/>
    <col min="1032" max="1282" width="9.109375" style="66"/>
    <col min="1283" max="1283" width="46.44140625" style="66" customWidth="1"/>
    <col min="1284" max="1284" width="9.109375" style="66"/>
    <col min="1285" max="1285" width="11.33203125" style="66" customWidth="1"/>
    <col min="1286" max="1286" width="10.6640625" style="66" customWidth="1"/>
    <col min="1287" max="1287" width="14.6640625" style="66" bestFit="1" customWidth="1"/>
    <col min="1288" max="1538" width="9.109375" style="66"/>
    <col min="1539" max="1539" width="46.44140625" style="66" customWidth="1"/>
    <col min="1540" max="1540" width="9.109375" style="66"/>
    <col min="1541" max="1541" width="11.33203125" style="66" customWidth="1"/>
    <col min="1542" max="1542" width="10.6640625" style="66" customWidth="1"/>
    <col min="1543" max="1543" width="14.6640625" style="66" bestFit="1" customWidth="1"/>
    <col min="1544" max="1794" width="9.109375" style="66"/>
    <col min="1795" max="1795" width="46.44140625" style="66" customWidth="1"/>
    <col min="1796" max="1796" width="9.109375" style="66"/>
    <col min="1797" max="1797" width="11.33203125" style="66" customWidth="1"/>
    <col min="1798" max="1798" width="10.6640625" style="66" customWidth="1"/>
    <col min="1799" max="1799" width="14.6640625" style="66" bestFit="1" customWidth="1"/>
    <col min="1800" max="2050" width="9.109375" style="66"/>
    <col min="2051" max="2051" width="46.44140625" style="66" customWidth="1"/>
    <col min="2052" max="2052" width="9.109375" style="66"/>
    <col min="2053" max="2053" width="11.33203125" style="66" customWidth="1"/>
    <col min="2054" max="2054" width="10.6640625" style="66" customWidth="1"/>
    <col min="2055" max="2055" width="14.6640625" style="66" bestFit="1" customWidth="1"/>
    <col min="2056" max="2306" width="9.109375" style="66"/>
    <col min="2307" max="2307" width="46.44140625" style="66" customWidth="1"/>
    <col min="2308" max="2308" width="9.109375" style="66"/>
    <col min="2309" max="2309" width="11.33203125" style="66" customWidth="1"/>
    <col min="2310" max="2310" width="10.6640625" style="66" customWidth="1"/>
    <col min="2311" max="2311" width="14.6640625" style="66" bestFit="1" customWidth="1"/>
    <col min="2312" max="2562" width="9.109375" style="66"/>
    <col min="2563" max="2563" width="46.44140625" style="66" customWidth="1"/>
    <col min="2564" max="2564" width="9.109375" style="66"/>
    <col min="2565" max="2565" width="11.33203125" style="66" customWidth="1"/>
    <col min="2566" max="2566" width="10.6640625" style="66" customWidth="1"/>
    <col min="2567" max="2567" width="14.6640625" style="66" bestFit="1" customWidth="1"/>
    <col min="2568" max="2818" width="9.109375" style="66"/>
    <col min="2819" max="2819" width="46.44140625" style="66" customWidth="1"/>
    <col min="2820" max="2820" width="9.109375" style="66"/>
    <col min="2821" max="2821" width="11.33203125" style="66" customWidth="1"/>
    <col min="2822" max="2822" width="10.6640625" style="66" customWidth="1"/>
    <col min="2823" max="2823" width="14.6640625" style="66" bestFit="1" customWidth="1"/>
    <col min="2824" max="3074" width="9.109375" style="66"/>
    <col min="3075" max="3075" width="46.44140625" style="66" customWidth="1"/>
    <col min="3076" max="3076" width="9.109375" style="66"/>
    <col min="3077" max="3077" width="11.33203125" style="66" customWidth="1"/>
    <col min="3078" max="3078" width="10.6640625" style="66" customWidth="1"/>
    <col min="3079" max="3079" width="14.6640625" style="66" bestFit="1" customWidth="1"/>
    <col min="3080" max="3330" width="9.109375" style="66"/>
    <col min="3331" max="3331" width="46.44140625" style="66" customWidth="1"/>
    <col min="3332" max="3332" width="9.109375" style="66"/>
    <col min="3333" max="3333" width="11.33203125" style="66" customWidth="1"/>
    <col min="3334" max="3334" width="10.6640625" style="66" customWidth="1"/>
    <col min="3335" max="3335" width="14.6640625" style="66" bestFit="1" customWidth="1"/>
    <col min="3336" max="3586" width="9.109375" style="66"/>
    <col min="3587" max="3587" width="46.44140625" style="66" customWidth="1"/>
    <col min="3588" max="3588" width="9.109375" style="66"/>
    <col min="3589" max="3589" width="11.33203125" style="66" customWidth="1"/>
    <col min="3590" max="3590" width="10.6640625" style="66" customWidth="1"/>
    <col min="3591" max="3591" width="14.6640625" style="66" bestFit="1" customWidth="1"/>
    <col min="3592" max="3842" width="9.109375" style="66"/>
    <col min="3843" max="3843" width="46.44140625" style="66" customWidth="1"/>
    <col min="3844" max="3844" width="9.109375" style="66"/>
    <col min="3845" max="3845" width="11.33203125" style="66" customWidth="1"/>
    <col min="3846" max="3846" width="10.6640625" style="66" customWidth="1"/>
    <col min="3847" max="3847" width="14.6640625" style="66" bestFit="1" customWidth="1"/>
    <col min="3848" max="4098" width="9.109375" style="66"/>
    <col min="4099" max="4099" width="46.44140625" style="66" customWidth="1"/>
    <col min="4100" max="4100" width="9.109375" style="66"/>
    <col min="4101" max="4101" width="11.33203125" style="66" customWidth="1"/>
    <col min="4102" max="4102" width="10.6640625" style="66" customWidth="1"/>
    <col min="4103" max="4103" width="14.6640625" style="66" bestFit="1" customWidth="1"/>
    <col min="4104" max="4354" width="9.109375" style="66"/>
    <col min="4355" max="4355" width="46.44140625" style="66" customWidth="1"/>
    <col min="4356" max="4356" width="9.109375" style="66"/>
    <col min="4357" max="4357" width="11.33203125" style="66" customWidth="1"/>
    <col min="4358" max="4358" width="10.6640625" style="66" customWidth="1"/>
    <col min="4359" max="4359" width="14.6640625" style="66" bestFit="1" customWidth="1"/>
    <col min="4360" max="4610" width="9.109375" style="66"/>
    <col min="4611" max="4611" width="46.44140625" style="66" customWidth="1"/>
    <col min="4612" max="4612" width="9.109375" style="66"/>
    <col min="4613" max="4613" width="11.33203125" style="66" customWidth="1"/>
    <col min="4614" max="4614" width="10.6640625" style="66" customWidth="1"/>
    <col min="4615" max="4615" width="14.6640625" style="66" bestFit="1" customWidth="1"/>
    <col min="4616" max="4866" width="9.109375" style="66"/>
    <col min="4867" max="4867" width="46.44140625" style="66" customWidth="1"/>
    <col min="4868" max="4868" width="9.109375" style="66"/>
    <col min="4869" max="4869" width="11.33203125" style="66" customWidth="1"/>
    <col min="4870" max="4870" width="10.6640625" style="66" customWidth="1"/>
    <col min="4871" max="4871" width="14.6640625" style="66" bestFit="1" customWidth="1"/>
    <col min="4872" max="5122" width="9.109375" style="66"/>
    <col min="5123" max="5123" width="46.44140625" style="66" customWidth="1"/>
    <col min="5124" max="5124" width="9.109375" style="66"/>
    <col min="5125" max="5125" width="11.33203125" style="66" customWidth="1"/>
    <col min="5126" max="5126" width="10.6640625" style="66" customWidth="1"/>
    <col min="5127" max="5127" width="14.6640625" style="66" bestFit="1" customWidth="1"/>
    <col min="5128" max="5378" width="9.109375" style="66"/>
    <col min="5379" max="5379" width="46.44140625" style="66" customWidth="1"/>
    <col min="5380" max="5380" width="9.109375" style="66"/>
    <col min="5381" max="5381" width="11.33203125" style="66" customWidth="1"/>
    <col min="5382" max="5382" width="10.6640625" style="66" customWidth="1"/>
    <col min="5383" max="5383" width="14.6640625" style="66" bestFit="1" customWidth="1"/>
    <col min="5384" max="5634" width="9.109375" style="66"/>
    <col min="5635" max="5635" width="46.44140625" style="66" customWidth="1"/>
    <col min="5636" max="5636" width="9.109375" style="66"/>
    <col min="5637" max="5637" width="11.33203125" style="66" customWidth="1"/>
    <col min="5638" max="5638" width="10.6640625" style="66" customWidth="1"/>
    <col min="5639" max="5639" width="14.6640625" style="66" bestFit="1" customWidth="1"/>
    <col min="5640" max="5890" width="9.109375" style="66"/>
    <col min="5891" max="5891" width="46.44140625" style="66" customWidth="1"/>
    <col min="5892" max="5892" width="9.109375" style="66"/>
    <col min="5893" max="5893" width="11.33203125" style="66" customWidth="1"/>
    <col min="5894" max="5894" width="10.6640625" style="66" customWidth="1"/>
    <col min="5895" max="5895" width="14.6640625" style="66" bestFit="1" customWidth="1"/>
    <col min="5896" max="6146" width="9.109375" style="66"/>
    <col min="6147" max="6147" width="46.44140625" style="66" customWidth="1"/>
    <col min="6148" max="6148" width="9.109375" style="66"/>
    <col min="6149" max="6149" width="11.33203125" style="66" customWidth="1"/>
    <col min="6150" max="6150" width="10.6640625" style="66" customWidth="1"/>
    <col min="6151" max="6151" width="14.6640625" style="66" bestFit="1" customWidth="1"/>
    <col min="6152" max="6402" width="9.109375" style="66"/>
    <col min="6403" max="6403" width="46.44140625" style="66" customWidth="1"/>
    <col min="6404" max="6404" width="9.109375" style="66"/>
    <col min="6405" max="6405" width="11.33203125" style="66" customWidth="1"/>
    <col min="6406" max="6406" width="10.6640625" style="66" customWidth="1"/>
    <col min="6407" max="6407" width="14.6640625" style="66" bestFit="1" customWidth="1"/>
    <col min="6408" max="6658" width="9.109375" style="66"/>
    <col min="6659" max="6659" width="46.44140625" style="66" customWidth="1"/>
    <col min="6660" max="6660" width="9.109375" style="66"/>
    <col min="6661" max="6661" width="11.33203125" style="66" customWidth="1"/>
    <col min="6662" max="6662" width="10.6640625" style="66" customWidth="1"/>
    <col min="6663" max="6663" width="14.6640625" style="66" bestFit="1" customWidth="1"/>
    <col min="6664" max="6914" width="9.109375" style="66"/>
    <col min="6915" max="6915" width="46.44140625" style="66" customWidth="1"/>
    <col min="6916" max="6916" width="9.109375" style="66"/>
    <col min="6917" max="6917" width="11.33203125" style="66" customWidth="1"/>
    <col min="6918" max="6918" width="10.6640625" style="66" customWidth="1"/>
    <col min="6919" max="6919" width="14.6640625" style="66" bestFit="1" customWidth="1"/>
    <col min="6920" max="7170" width="9.109375" style="66"/>
    <col min="7171" max="7171" width="46.44140625" style="66" customWidth="1"/>
    <col min="7172" max="7172" width="9.109375" style="66"/>
    <col min="7173" max="7173" width="11.33203125" style="66" customWidth="1"/>
    <col min="7174" max="7174" width="10.6640625" style="66" customWidth="1"/>
    <col min="7175" max="7175" width="14.6640625" style="66" bestFit="1" customWidth="1"/>
    <col min="7176" max="7426" width="9.109375" style="66"/>
    <col min="7427" max="7427" width="46.44140625" style="66" customWidth="1"/>
    <col min="7428" max="7428" width="9.109375" style="66"/>
    <col min="7429" max="7429" width="11.33203125" style="66" customWidth="1"/>
    <col min="7430" max="7430" width="10.6640625" style="66" customWidth="1"/>
    <col min="7431" max="7431" width="14.6640625" style="66" bestFit="1" customWidth="1"/>
    <col min="7432" max="7682" width="9.109375" style="66"/>
    <col min="7683" max="7683" width="46.44140625" style="66" customWidth="1"/>
    <col min="7684" max="7684" width="9.109375" style="66"/>
    <col min="7685" max="7685" width="11.33203125" style="66" customWidth="1"/>
    <col min="7686" max="7686" width="10.6640625" style="66" customWidth="1"/>
    <col min="7687" max="7687" width="14.6640625" style="66" bestFit="1" customWidth="1"/>
    <col min="7688" max="7938" width="9.109375" style="66"/>
    <col min="7939" max="7939" width="46.44140625" style="66" customWidth="1"/>
    <col min="7940" max="7940" width="9.109375" style="66"/>
    <col min="7941" max="7941" width="11.33203125" style="66" customWidth="1"/>
    <col min="7942" max="7942" width="10.6640625" style="66" customWidth="1"/>
    <col min="7943" max="7943" width="14.6640625" style="66" bestFit="1" customWidth="1"/>
    <col min="7944" max="8194" width="9.109375" style="66"/>
    <col min="8195" max="8195" width="46.44140625" style="66" customWidth="1"/>
    <col min="8196" max="8196" width="9.109375" style="66"/>
    <col min="8197" max="8197" width="11.33203125" style="66" customWidth="1"/>
    <col min="8198" max="8198" width="10.6640625" style="66" customWidth="1"/>
    <col min="8199" max="8199" width="14.6640625" style="66" bestFit="1" customWidth="1"/>
    <col min="8200" max="8450" width="9.109375" style="66"/>
    <col min="8451" max="8451" width="46.44140625" style="66" customWidth="1"/>
    <col min="8452" max="8452" width="9.109375" style="66"/>
    <col min="8453" max="8453" width="11.33203125" style="66" customWidth="1"/>
    <col min="8454" max="8454" width="10.6640625" style="66" customWidth="1"/>
    <col min="8455" max="8455" width="14.6640625" style="66" bestFit="1" customWidth="1"/>
    <col min="8456" max="8706" width="9.109375" style="66"/>
    <col min="8707" max="8707" width="46.44140625" style="66" customWidth="1"/>
    <col min="8708" max="8708" width="9.109375" style="66"/>
    <col min="8709" max="8709" width="11.33203125" style="66" customWidth="1"/>
    <col min="8710" max="8710" width="10.6640625" style="66" customWidth="1"/>
    <col min="8711" max="8711" width="14.6640625" style="66" bestFit="1" customWidth="1"/>
    <col min="8712" max="8962" width="9.109375" style="66"/>
    <col min="8963" max="8963" width="46.44140625" style="66" customWidth="1"/>
    <col min="8964" max="8964" width="9.109375" style="66"/>
    <col min="8965" max="8965" width="11.33203125" style="66" customWidth="1"/>
    <col min="8966" max="8966" width="10.6640625" style="66" customWidth="1"/>
    <col min="8967" max="8967" width="14.6640625" style="66" bestFit="1" customWidth="1"/>
    <col min="8968" max="9218" width="9.109375" style="66"/>
    <col min="9219" max="9219" width="46.44140625" style="66" customWidth="1"/>
    <col min="9220" max="9220" width="9.109375" style="66"/>
    <col min="9221" max="9221" width="11.33203125" style="66" customWidth="1"/>
    <col min="9222" max="9222" width="10.6640625" style="66" customWidth="1"/>
    <col min="9223" max="9223" width="14.6640625" style="66" bestFit="1" customWidth="1"/>
    <col min="9224" max="9474" width="9.109375" style="66"/>
    <col min="9475" max="9475" width="46.44140625" style="66" customWidth="1"/>
    <col min="9476" max="9476" width="9.109375" style="66"/>
    <col min="9477" max="9477" width="11.33203125" style="66" customWidth="1"/>
    <col min="9478" max="9478" width="10.6640625" style="66" customWidth="1"/>
    <col min="9479" max="9479" width="14.6640625" style="66" bestFit="1" customWidth="1"/>
    <col min="9480" max="9730" width="9.109375" style="66"/>
    <col min="9731" max="9731" width="46.44140625" style="66" customWidth="1"/>
    <col min="9732" max="9732" width="9.109375" style="66"/>
    <col min="9733" max="9733" width="11.33203125" style="66" customWidth="1"/>
    <col min="9734" max="9734" width="10.6640625" style="66" customWidth="1"/>
    <col min="9735" max="9735" width="14.6640625" style="66" bestFit="1" customWidth="1"/>
    <col min="9736" max="9986" width="9.109375" style="66"/>
    <col min="9987" max="9987" width="46.44140625" style="66" customWidth="1"/>
    <col min="9988" max="9988" width="9.109375" style="66"/>
    <col min="9989" max="9989" width="11.33203125" style="66" customWidth="1"/>
    <col min="9990" max="9990" width="10.6640625" style="66" customWidth="1"/>
    <col min="9991" max="9991" width="14.6640625" style="66" bestFit="1" customWidth="1"/>
    <col min="9992" max="10242" width="9.109375" style="66"/>
    <col min="10243" max="10243" width="46.44140625" style="66" customWidth="1"/>
    <col min="10244" max="10244" width="9.109375" style="66"/>
    <col min="10245" max="10245" width="11.33203125" style="66" customWidth="1"/>
    <col min="10246" max="10246" width="10.6640625" style="66" customWidth="1"/>
    <col min="10247" max="10247" width="14.6640625" style="66" bestFit="1" customWidth="1"/>
    <col min="10248" max="10498" width="9.109375" style="66"/>
    <col min="10499" max="10499" width="46.44140625" style="66" customWidth="1"/>
    <col min="10500" max="10500" width="9.109375" style="66"/>
    <col min="10501" max="10501" width="11.33203125" style="66" customWidth="1"/>
    <col min="10502" max="10502" width="10.6640625" style="66" customWidth="1"/>
    <col min="10503" max="10503" width="14.6640625" style="66" bestFit="1" customWidth="1"/>
    <col min="10504" max="10754" width="9.109375" style="66"/>
    <col min="10755" max="10755" width="46.44140625" style="66" customWidth="1"/>
    <col min="10756" max="10756" width="9.109375" style="66"/>
    <col min="10757" max="10757" width="11.33203125" style="66" customWidth="1"/>
    <col min="10758" max="10758" width="10.6640625" style="66" customWidth="1"/>
    <col min="10759" max="10759" width="14.6640625" style="66" bestFit="1" customWidth="1"/>
    <col min="10760" max="11010" width="9.109375" style="66"/>
    <col min="11011" max="11011" width="46.44140625" style="66" customWidth="1"/>
    <col min="11012" max="11012" width="9.109375" style="66"/>
    <col min="11013" max="11013" width="11.33203125" style="66" customWidth="1"/>
    <col min="11014" max="11014" width="10.6640625" style="66" customWidth="1"/>
    <col min="11015" max="11015" width="14.6640625" style="66" bestFit="1" customWidth="1"/>
    <col min="11016" max="11266" width="9.109375" style="66"/>
    <col min="11267" max="11267" width="46.44140625" style="66" customWidth="1"/>
    <col min="11268" max="11268" width="9.109375" style="66"/>
    <col min="11269" max="11269" width="11.33203125" style="66" customWidth="1"/>
    <col min="11270" max="11270" width="10.6640625" style="66" customWidth="1"/>
    <col min="11271" max="11271" width="14.6640625" style="66" bestFit="1" customWidth="1"/>
    <col min="11272" max="11522" width="9.109375" style="66"/>
    <col min="11523" max="11523" width="46.44140625" style="66" customWidth="1"/>
    <col min="11524" max="11524" width="9.109375" style="66"/>
    <col min="11525" max="11525" width="11.33203125" style="66" customWidth="1"/>
    <col min="11526" max="11526" width="10.6640625" style="66" customWidth="1"/>
    <col min="11527" max="11527" width="14.6640625" style="66" bestFit="1" customWidth="1"/>
    <col min="11528" max="11778" width="9.109375" style="66"/>
    <col min="11779" max="11779" width="46.44140625" style="66" customWidth="1"/>
    <col min="11780" max="11780" width="9.109375" style="66"/>
    <col min="11781" max="11781" width="11.33203125" style="66" customWidth="1"/>
    <col min="11782" max="11782" width="10.6640625" style="66" customWidth="1"/>
    <col min="11783" max="11783" width="14.6640625" style="66" bestFit="1" customWidth="1"/>
    <col min="11784" max="12034" width="9.109375" style="66"/>
    <col min="12035" max="12035" width="46.44140625" style="66" customWidth="1"/>
    <col min="12036" max="12036" width="9.109375" style="66"/>
    <col min="12037" max="12037" width="11.33203125" style="66" customWidth="1"/>
    <col min="12038" max="12038" width="10.6640625" style="66" customWidth="1"/>
    <col min="12039" max="12039" width="14.6640625" style="66" bestFit="1" customWidth="1"/>
    <col min="12040" max="12290" width="9.109375" style="66"/>
    <col min="12291" max="12291" width="46.44140625" style="66" customWidth="1"/>
    <col min="12292" max="12292" width="9.109375" style="66"/>
    <col min="12293" max="12293" width="11.33203125" style="66" customWidth="1"/>
    <col min="12294" max="12294" width="10.6640625" style="66" customWidth="1"/>
    <col min="12295" max="12295" width="14.6640625" style="66" bestFit="1" customWidth="1"/>
    <col min="12296" max="12546" width="9.109375" style="66"/>
    <col min="12547" max="12547" width="46.44140625" style="66" customWidth="1"/>
    <col min="12548" max="12548" width="9.109375" style="66"/>
    <col min="12549" max="12549" width="11.33203125" style="66" customWidth="1"/>
    <col min="12550" max="12550" width="10.6640625" style="66" customWidth="1"/>
    <col min="12551" max="12551" width="14.6640625" style="66" bestFit="1" customWidth="1"/>
    <col min="12552" max="12802" width="9.109375" style="66"/>
    <col min="12803" max="12803" width="46.44140625" style="66" customWidth="1"/>
    <col min="12804" max="12804" width="9.109375" style="66"/>
    <col min="12805" max="12805" width="11.33203125" style="66" customWidth="1"/>
    <col min="12806" max="12806" width="10.6640625" style="66" customWidth="1"/>
    <col min="12807" max="12807" width="14.6640625" style="66" bestFit="1" customWidth="1"/>
    <col min="12808" max="13058" width="9.109375" style="66"/>
    <col min="13059" max="13059" width="46.44140625" style="66" customWidth="1"/>
    <col min="13060" max="13060" width="9.109375" style="66"/>
    <col min="13061" max="13061" width="11.33203125" style="66" customWidth="1"/>
    <col min="13062" max="13062" width="10.6640625" style="66" customWidth="1"/>
    <col min="13063" max="13063" width="14.6640625" style="66" bestFit="1" customWidth="1"/>
    <col min="13064" max="13314" width="9.109375" style="66"/>
    <col min="13315" max="13315" width="46.44140625" style="66" customWidth="1"/>
    <col min="13316" max="13316" width="9.109375" style="66"/>
    <col min="13317" max="13317" width="11.33203125" style="66" customWidth="1"/>
    <col min="13318" max="13318" width="10.6640625" style="66" customWidth="1"/>
    <col min="13319" max="13319" width="14.6640625" style="66" bestFit="1" customWidth="1"/>
    <col min="13320" max="13570" width="9.109375" style="66"/>
    <col min="13571" max="13571" width="46.44140625" style="66" customWidth="1"/>
    <col min="13572" max="13572" width="9.109375" style="66"/>
    <col min="13573" max="13573" width="11.33203125" style="66" customWidth="1"/>
    <col min="13574" max="13574" width="10.6640625" style="66" customWidth="1"/>
    <col min="13575" max="13575" width="14.6640625" style="66" bestFit="1" customWidth="1"/>
    <col min="13576" max="13826" width="9.109375" style="66"/>
    <col min="13827" max="13827" width="46.44140625" style="66" customWidth="1"/>
    <col min="13828" max="13828" width="9.109375" style="66"/>
    <col min="13829" max="13829" width="11.33203125" style="66" customWidth="1"/>
    <col min="13830" max="13830" width="10.6640625" style="66" customWidth="1"/>
    <col min="13831" max="13831" width="14.6640625" style="66" bestFit="1" customWidth="1"/>
    <col min="13832" max="14082" width="9.109375" style="66"/>
    <col min="14083" max="14083" width="46.44140625" style="66" customWidth="1"/>
    <col min="14084" max="14084" width="9.109375" style="66"/>
    <col min="14085" max="14085" width="11.33203125" style="66" customWidth="1"/>
    <col min="14086" max="14086" width="10.6640625" style="66" customWidth="1"/>
    <col min="14087" max="14087" width="14.6640625" style="66" bestFit="1" customWidth="1"/>
    <col min="14088" max="14338" width="9.109375" style="66"/>
    <col min="14339" max="14339" width="46.44140625" style="66" customWidth="1"/>
    <col min="14340" max="14340" width="9.109375" style="66"/>
    <col min="14341" max="14341" width="11.33203125" style="66" customWidth="1"/>
    <col min="14342" max="14342" width="10.6640625" style="66" customWidth="1"/>
    <col min="14343" max="14343" width="14.6640625" style="66" bestFit="1" customWidth="1"/>
    <col min="14344" max="14594" width="9.109375" style="66"/>
    <col min="14595" max="14595" width="46.44140625" style="66" customWidth="1"/>
    <col min="14596" max="14596" width="9.109375" style="66"/>
    <col min="14597" max="14597" width="11.33203125" style="66" customWidth="1"/>
    <col min="14598" max="14598" width="10.6640625" style="66" customWidth="1"/>
    <col min="14599" max="14599" width="14.6640625" style="66" bestFit="1" customWidth="1"/>
    <col min="14600" max="14850" width="9.109375" style="66"/>
    <col min="14851" max="14851" width="46.44140625" style="66" customWidth="1"/>
    <col min="14852" max="14852" width="9.109375" style="66"/>
    <col min="14853" max="14853" width="11.33203125" style="66" customWidth="1"/>
    <col min="14854" max="14854" width="10.6640625" style="66" customWidth="1"/>
    <col min="14855" max="14855" width="14.6640625" style="66" bestFit="1" customWidth="1"/>
    <col min="14856" max="15106" width="9.109375" style="66"/>
    <col min="15107" max="15107" width="46.44140625" style="66" customWidth="1"/>
    <col min="15108" max="15108" width="9.109375" style="66"/>
    <col min="15109" max="15109" width="11.33203125" style="66" customWidth="1"/>
    <col min="15110" max="15110" width="10.6640625" style="66" customWidth="1"/>
    <col min="15111" max="15111" width="14.6640625" style="66" bestFit="1" customWidth="1"/>
    <col min="15112" max="15362" width="9.109375" style="66"/>
    <col min="15363" max="15363" width="46.44140625" style="66" customWidth="1"/>
    <col min="15364" max="15364" width="9.109375" style="66"/>
    <col min="15365" max="15365" width="11.33203125" style="66" customWidth="1"/>
    <col min="15366" max="15366" width="10.6640625" style="66" customWidth="1"/>
    <col min="15367" max="15367" width="14.6640625" style="66" bestFit="1" customWidth="1"/>
    <col min="15368" max="15618" width="9.109375" style="66"/>
    <col min="15619" max="15619" width="46.44140625" style="66" customWidth="1"/>
    <col min="15620" max="15620" width="9.109375" style="66"/>
    <col min="15621" max="15621" width="11.33203125" style="66" customWidth="1"/>
    <col min="15622" max="15622" width="10.6640625" style="66" customWidth="1"/>
    <col min="15623" max="15623" width="14.6640625" style="66" bestFit="1" customWidth="1"/>
    <col min="15624" max="15874" width="9.109375" style="66"/>
    <col min="15875" max="15875" width="46.44140625" style="66" customWidth="1"/>
    <col min="15876" max="15876" width="9.109375" style="66"/>
    <col min="15877" max="15877" width="11.33203125" style="66" customWidth="1"/>
    <col min="15878" max="15878" width="10.6640625" style="66" customWidth="1"/>
    <col min="15879" max="15879" width="14.6640625" style="66" bestFit="1" customWidth="1"/>
    <col min="15880" max="16130" width="9.109375" style="66"/>
    <col min="16131" max="16131" width="46.44140625" style="66" customWidth="1"/>
    <col min="16132" max="16132" width="9.109375" style="66"/>
    <col min="16133" max="16133" width="11.33203125" style="66" customWidth="1"/>
    <col min="16134" max="16134" width="10.6640625" style="66" customWidth="1"/>
    <col min="16135" max="16135" width="14.6640625" style="66" bestFit="1" customWidth="1"/>
    <col min="16136" max="16384" width="9.109375" style="66"/>
  </cols>
  <sheetData>
    <row r="1" spans="1:7" ht="12" customHeight="1" x14ac:dyDescent="0.25">
      <c r="A1" s="564"/>
      <c r="B1" s="565"/>
      <c r="C1" s="565"/>
      <c r="D1" s="565"/>
      <c r="E1" s="565"/>
      <c r="F1" s="565"/>
    </row>
    <row r="2" spans="1:7" ht="25.5" customHeight="1" x14ac:dyDescent="0.25">
      <c r="A2" s="741" t="s">
        <v>122</v>
      </c>
      <c r="B2" s="741"/>
      <c r="C2" s="741"/>
      <c r="D2" s="741"/>
      <c r="E2" s="741"/>
      <c r="F2" s="741"/>
      <c r="G2" s="741"/>
    </row>
    <row r="3" spans="1:7" ht="20.25" customHeight="1" x14ac:dyDescent="0.25">
      <c r="A3" s="741" t="s">
        <v>1194</v>
      </c>
      <c r="B3" s="741"/>
      <c r="C3" s="741"/>
      <c r="D3" s="741"/>
      <c r="E3" s="741"/>
      <c r="F3" s="741"/>
      <c r="G3" s="741"/>
    </row>
    <row r="4" spans="1:7" x14ac:dyDescent="0.25">
      <c r="A4" s="564"/>
      <c r="B4" s="565"/>
      <c r="C4" s="565"/>
      <c r="D4" s="565"/>
      <c r="E4" s="565"/>
      <c r="F4" s="566"/>
      <c r="G4" s="712"/>
    </row>
    <row r="5" spans="1:7" ht="13.8" x14ac:dyDescent="0.3">
      <c r="A5" s="564"/>
      <c r="B5" s="567"/>
      <c r="C5" s="567"/>
      <c r="D5" s="567"/>
      <c r="E5" s="567"/>
      <c r="F5" s="568"/>
      <c r="G5" s="713"/>
    </row>
    <row r="6" spans="1:7" ht="13.8" x14ac:dyDescent="0.3">
      <c r="A6" s="564"/>
      <c r="B6" s="567"/>
      <c r="C6" s="567"/>
      <c r="D6" s="567"/>
      <c r="E6" s="567"/>
      <c r="F6" s="568"/>
      <c r="G6" s="713"/>
    </row>
    <row r="7" spans="1:7" ht="15" customHeight="1" x14ac:dyDescent="0.25">
      <c r="A7" s="569"/>
      <c r="B7" s="671" t="s">
        <v>0</v>
      </c>
      <c r="C7" s="743" t="s">
        <v>123</v>
      </c>
      <c r="D7" s="743"/>
      <c r="E7" s="744" t="s">
        <v>124</v>
      </c>
      <c r="F7" s="745"/>
      <c r="G7" s="739" t="s">
        <v>125</v>
      </c>
    </row>
    <row r="8" spans="1:7" ht="15" customHeight="1" x14ac:dyDescent="0.3">
      <c r="A8" s="572" t="s">
        <v>126</v>
      </c>
      <c r="B8" s="672"/>
      <c r="C8" s="743" t="s">
        <v>127</v>
      </c>
      <c r="D8" s="743"/>
      <c r="E8" s="743" t="s">
        <v>127</v>
      </c>
      <c r="F8" s="743"/>
      <c r="G8" s="742"/>
    </row>
    <row r="9" spans="1:7" ht="15" customHeight="1" x14ac:dyDescent="0.3">
      <c r="A9" s="674"/>
      <c r="B9" s="675"/>
      <c r="C9" s="676" t="s">
        <v>1362</v>
      </c>
      <c r="D9" s="676" t="s">
        <v>1363</v>
      </c>
      <c r="E9" s="676" t="s">
        <v>1362</v>
      </c>
      <c r="F9" s="676" t="s">
        <v>1363</v>
      </c>
      <c r="G9" s="714"/>
    </row>
    <row r="10" spans="1:7" ht="13.8" x14ac:dyDescent="0.3">
      <c r="A10" s="574" t="s">
        <v>1</v>
      </c>
      <c r="B10" s="670" t="s">
        <v>2</v>
      </c>
      <c r="C10" s="670" t="s">
        <v>3</v>
      </c>
      <c r="D10" s="673" t="s">
        <v>4</v>
      </c>
      <c r="E10" s="673" t="s">
        <v>5</v>
      </c>
      <c r="F10" s="673" t="s">
        <v>6</v>
      </c>
      <c r="G10" s="715" t="s">
        <v>1364</v>
      </c>
    </row>
    <row r="11" spans="1:7" x14ac:dyDescent="0.25">
      <c r="A11" s="577" t="s">
        <v>128</v>
      </c>
      <c r="B11" s="576" t="s">
        <v>129</v>
      </c>
      <c r="C11" s="578">
        <f t="shared" ref="C11:E11" si="0">C12+C16+C41+C49</f>
        <v>446215</v>
      </c>
      <c r="D11" s="578">
        <f t="shared" si="0"/>
        <v>330614</v>
      </c>
      <c r="E11" s="578">
        <f t="shared" si="0"/>
        <v>470039</v>
      </c>
      <c r="F11" s="578">
        <f>F12+F16+F41+F49</f>
        <v>343202</v>
      </c>
      <c r="G11" s="716">
        <f>F11/D11</f>
        <v>1.0380746126903277</v>
      </c>
    </row>
    <row r="12" spans="1:7" x14ac:dyDescent="0.25">
      <c r="A12" s="579" t="s">
        <v>130</v>
      </c>
      <c r="B12" s="571" t="s">
        <v>129</v>
      </c>
      <c r="C12" s="580">
        <f>SUM(C13:C15)</f>
        <v>4428</v>
      </c>
      <c r="D12" s="580">
        <f>SUM(D13:D15)</f>
        <v>0</v>
      </c>
      <c r="E12" s="580">
        <f>SUM(E13:E15)</f>
        <v>4988</v>
      </c>
      <c r="F12" s="580">
        <f>SUM(F13:F15)</f>
        <v>497</v>
      </c>
      <c r="G12" s="716"/>
    </row>
    <row r="13" spans="1:7" x14ac:dyDescent="0.25">
      <c r="A13" s="581" t="s">
        <v>131</v>
      </c>
      <c r="B13" s="582" t="s">
        <v>132</v>
      </c>
      <c r="C13" s="677">
        <v>4428</v>
      </c>
      <c r="D13" s="583"/>
      <c r="E13" s="583">
        <v>4988</v>
      </c>
      <c r="F13" s="583">
        <v>497</v>
      </c>
      <c r="G13" s="716"/>
    </row>
    <row r="14" spans="1:7" x14ac:dyDescent="0.25">
      <c r="A14" s="584" t="s">
        <v>133</v>
      </c>
      <c r="B14" s="582" t="s">
        <v>134</v>
      </c>
      <c r="C14" s="582"/>
      <c r="D14" s="583"/>
      <c r="E14" s="583"/>
      <c r="F14" s="583"/>
      <c r="G14" s="716"/>
    </row>
    <row r="15" spans="1:7" x14ac:dyDescent="0.25">
      <c r="A15" s="584" t="s">
        <v>135</v>
      </c>
      <c r="B15" s="582" t="s">
        <v>136</v>
      </c>
      <c r="C15" s="582"/>
      <c r="D15" s="583"/>
      <c r="E15" s="583"/>
      <c r="F15" s="583"/>
      <c r="G15" s="716"/>
    </row>
    <row r="16" spans="1:7" x14ac:dyDescent="0.25">
      <c r="A16" s="579" t="s">
        <v>137</v>
      </c>
      <c r="B16" s="571" t="s">
        <v>138</v>
      </c>
      <c r="C16" s="580">
        <f>C17+C22+C26+C27+C32</f>
        <v>426728</v>
      </c>
      <c r="D16" s="580">
        <f>D17+D22+D26+D27+D32</f>
        <v>315555</v>
      </c>
      <c r="E16" s="580">
        <f>E17+E22+E26+E27+E32</f>
        <v>449992</v>
      </c>
      <c r="F16" s="580">
        <f>F17+F22+F26+F27+F32</f>
        <v>327646</v>
      </c>
      <c r="G16" s="716">
        <f t="shared" ref="G16:G27" si="1">F16/D16</f>
        <v>1.038316616754607</v>
      </c>
    </row>
    <row r="17" spans="1:7" x14ac:dyDescent="0.25">
      <c r="A17" s="579" t="s">
        <v>139</v>
      </c>
      <c r="B17" s="571" t="s">
        <v>140</v>
      </c>
      <c r="C17" s="678">
        <v>420086</v>
      </c>
      <c r="D17" s="580">
        <v>314398</v>
      </c>
      <c r="E17" s="580">
        <v>438803</v>
      </c>
      <c r="F17" s="580">
        <v>323521</v>
      </c>
      <c r="G17" s="716">
        <f t="shared" si="1"/>
        <v>1.0290173601613242</v>
      </c>
    </row>
    <row r="18" spans="1:7" ht="26.4" x14ac:dyDescent="0.25">
      <c r="A18" s="579" t="s">
        <v>141</v>
      </c>
      <c r="B18" s="571" t="s">
        <v>142</v>
      </c>
      <c r="C18" s="571"/>
      <c r="D18" s="580"/>
      <c r="E18" s="580"/>
      <c r="F18" s="580"/>
      <c r="G18" s="716"/>
    </row>
    <row r="19" spans="1:7" ht="27.6" x14ac:dyDescent="0.3">
      <c r="A19" s="585" t="s">
        <v>145</v>
      </c>
      <c r="B19" s="582" t="s">
        <v>13</v>
      </c>
      <c r="C19" s="582"/>
      <c r="D19" s="586"/>
      <c r="E19" s="586"/>
      <c r="F19" s="586"/>
      <c r="G19" s="716"/>
    </row>
    <row r="20" spans="1:7" ht="26.4" x14ac:dyDescent="0.25">
      <c r="A20" s="577" t="s">
        <v>146</v>
      </c>
      <c r="B20" s="576" t="s">
        <v>14</v>
      </c>
      <c r="C20" s="576"/>
      <c r="D20" s="542"/>
      <c r="E20" s="542"/>
      <c r="F20" s="542"/>
      <c r="G20" s="716"/>
    </row>
    <row r="21" spans="1:7" ht="26.4" x14ac:dyDescent="0.25">
      <c r="A21" s="577" t="s">
        <v>147</v>
      </c>
      <c r="B21" s="571" t="s">
        <v>21</v>
      </c>
      <c r="C21" s="571"/>
      <c r="D21" s="542"/>
      <c r="E21" s="542"/>
      <c r="F21" s="542"/>
      <c r="G21" s="716"/>
    </row>
    <row r="22" spans="1:7" x14ac:dyDescent="0.25">
      <c r="A22" s="579" t="s">
        <v>148</v>
      </c>
      <c r="B22" s="576" t="s">
        <v>26</v>
      </c>
      <c r="C22" s="679">
        <v>5904</v>
      </c>
      <c r="D22" s="580">
        <v>419</v>
      </c>
      <c r="E22" s="580">
        <v>10552</v>
      </c>
      <c r="F22" s="580">
        <v>3488</v>
      </c>
      <c r="G22" s="716">
        <f t="shared" si="1"/>
        <v>8.3245823389021485</v>
      </c>
    </row>
    <row r="23" spans="1:7" ht="27.6" x14ac:dyDescent="0.3">
      <c r="A23" s="585" t="s">
        <v>149</v>
      </c>
      <c r="B23" s="582" t="s">
        <v>27</v>
      </c>
      <c r="C23" s="582"/>
      <c r="D23" s="586"/>
      <c r="E23" s="586"/>
      <c r="F23" s="586"/>
      <c r="G23" s="716"/>
    </row>
    <row r="24" spans="1:7" ht="27.6" x14ac:dyDescent="0.3">
      <c r="A24" s="585" t="s">
        <v>150</v>
      </c>
      <c r="B24" s="575" t="s">
        <v>28</v>
      </c>
      <c r="C24" s="575"/>
      <c r="D24" s="586"/>
      <c r="E24" s="586"/>
      <c r="F24" s="586"/>
      <c r="G24" s="716"/>
    </row>
    <row r="25" spans="1:7" ht="13.8" x14ac:dyDescent="0.3">
      <c r="A25" s="585" t="s">
        <v>151</v>
      </c>
      <c r="B25" s="582" t="s">
        <v>29</v>
      </c>
      <c r="C25" s="582"/>
      <c r="D25" s="586"/>
      <c r="E25" s="586"/>
      <c r="F25" s="586"/>
      <c r="G25" s="716"/>
    </row>
    <row r="26" spans="1:7" s="141" customFormat="1" x14ac:dyDescent="0.25">
      <c r="A26" s="587" t="s">
        <v>152</v>
      </c>
      <c r="B26" s="571" t="s">
        <v>30</v>
      </c>
      <c r="C26" s="571"/>
      <c r="D26" s="542"/>
      <c r="E26" s="542"/>
      <c r="F26" s="542"/>
      <c r="G26" s="716"/>
    </row>
    <row r="27" spans="1:7" x14ac:dyDescent="0.25">
      <c r="A27" s="587" t="s">
        <v>153</v>
      </c>
      <c r="B27" s="576" t="s">
        <v>31</v>
      </c>
      <c r="C27" s="679">
        <v>738</v>
      </c>
      <c r="D27" s="542">
        <v>738</v>
      </c>
      <c r="E27" s="542">
        <v>637</v>
      </c>
      <c r="F27" s="542">
        <v>637</v>
      </c>
      <c r="G27" s="716">
        <f t="shared" si="1"/>
        <v>0.86314363143631434</v>
      </c>
    </row>
    <row r="28" spans="1:7" ht="27.6" x14ac:dyDescent="0.3">
      <c r="A28" s="585" t="s">
        <v>154</v>
      </c>
      <c r="B28" s="582" t="s">
        <v>32</v>
      </c>
      <c r="C28" s="582"/>
      <c r="D28" s="586"/>
      <c r="E28" s="586"/>
      <c r="F28" s="586"/>
      <c r="G28" s="716"/>
    </row>
    <row r="29" spans="1:7" ht="27.6" x14ac:dyDescent="0.3">
      <c r="A29" s="585" t="s">
        <v>155</v>
      </c>
      <c r="B29" s="582" t="s">
        <v>33</v>
      </c>
      <c r="C29" s="582"/>
      <c r="D29" s="586"/>
      <c r="E29" s="586"/>
      <c r="F29" s="586"/>
      <c r="G29" s="716"/>
    </row>
    <row r="30" spans="1:7" ht="27.6" x14ac:dyDescent="0.3">
      <c r="A30" s="585" t="s">
        <v>156</v>
      </c>
      <c r="B30" s="575" t="s">
        <v>34</v>
      </c>
      <c r="C30" s="575"/>
      <c r="D30" s="586"/>
      <c r="E30" s="586"/>
      <c r="F30" s="586"/>
      <c r="G30" s="716"/>
    </row>
    <row r="31" spans="1:7" ht="27.6" x14ac:dyDescent="0.3">
      <c r="A31" s="585" t="s">
        <v>157</v>
      </c>
      <c r="B31" s="582" t="s">
        <v>35</v>
      </c>
      <c r="C31" s="582"/>
      <c r="D31" s="586"/>
      <c r="E31" s="586"/>
      <c r="F31" s="586"/>
      <c r="G31" s="716"/>
    </row>
    <row r="32" spans="1:7" s="141" customFormat="1" x14ac:dyDescent="0.25">
      <c r="A32" s="588" t="s">
        <v>158</v>
      </c>
      <c r="B32" s="576" t="s">
        <v>36</v>
      </c>
      <c r="C32" s="576"/>
      <c r="D32" s="542"/>
      <c r="E32" s="542"/>
      <c r="F32" s="542"/>
      <c r="G32" s="716"/>
    </row>
    <row r="33" spans="1:7" s="141" customFormat="1" x14ac:dyDescent="0.25">
      <c r="A33" s="589"/>
      <c r="B33" s="590"/>
      <c r="C33" s="649"/>
      <c r="D33" s="591"/>
      <c r="E33" s="591"/>
      <c r="F33" s="591"/>
      <c r="G33" s="709"/>
    </row>
    <row r="34" spans="1:7" s="141" customFormat="1" x14ac:dyDescent="0.25">
      <c r="A34" s="589"/>
      <c r="B34" s="590"/>
      <c r="C34" s="649"/>
      <c r="D34" s="591"/>
      <c r="E34" s="591"/>
      <c r="F34" s="591"/>
      <c r="G34" s="709"/>
    </row>
    <row r="35" spans="1:7" x14ac:dyDescent="0.25">
      <c r="A35" s="741" t="s">
        <v>122</v>
      </c>
      <c r="B35" s="741"/>
      <c r="C35" s="741"/>
      <c r="D35" s="741"/>
      <c r="E35" s="741"/>
      <c r="F35" s="741"/>
      <c r="G35" s="741"/>
    </row>
    <row r="36" spans="1:7" x14ac:dyDescent="0.25">
      <c r="A36" s="741" t="s">
        <v>1194</v>
      </c>
      <c r="B36" s="741"/>
      <c r="C36" s="741"/>
      <c r="D36" s="741"/>
      <c r="E36" s="741"/>
      <c r="F36" s="741"/>
      <c r="G36" s="741"/>
    </row>
    <row r="37" spans="1:7" ht="13.8" x14ac:dyDescent="0.3">
      <c r="A37" s="564"/>
      <c r="B37" s="567"/>
      <c r="C37" s="567"/>
      <c r="D37" s="567"/>
      <c r="E37" s="567"/>
      <c r="F37" s="568"/>
      <c r="G37" s="713"/>
    </row>
    <row r="38" spans="1:7" ht="13.8" x14ac:dyDescent="0.3">
      <c r="A38" s="564"/>
      <c r="B38" s="567"/>
      <c r="C38" s="567"/>
      <c r="D38" s="567"/>
      <c r="E38" s="567"/>
      <c r="F38" s="568"/>
      <c r="G38" s="713"/>
    </row>
    <row r="39" spans="1:7" x14ac:dyDescent="0.25">
      <c r="A39" s="569"/>
      <c r="B39" s="570" t="s">
        <v>0</v>
      </c>
      <c r="C39" s="570"/>
      <c r="D39" s="571" t="s">
        <v>123</v>
      </c>
      <c r="E39" s="571"/>
      <c r="F39" s="571" t="s">
        <v>124</v>
      </c>
      <c r="G39" s="739" t="s">
        <v>125</v>
      </c>
    </row>
    <row r="40" spans="1:7" ht="13.8" x14ac:dyDescent="0.3">
      <c r="A40" s="572" t="s">
        <v>126</v>
      </c>
      <c r="B40" s="573"/>
      <c r="C40" s="573"/>
      <c r="D40" s="740" t="s">
        <v>127</v>
      </c>
      <c r="E40" s="740"/>
      <c r="F40" s="740"/>
      <c r="G40" s="739"/>
    </row>
    <row r="41" spans="1:7" x14ac:dyDescent="0.25">
      <c r="A41" s="579" t="s">
        <v>159</v>
      </c>
      <c r="B41" s="571" t="s">
        <v>37</v>
      </c>
      <c r="C41" s="571">
        <v>15059</v>
      </c>
      <c r="D41" s="580">
        <v>15059</v>
      </c>
      <c r="E41" s="580">
        <v>15059</v>
      </c>
      <c r="F41" s="580">
        <v>15059</v>
      </c>
      <c r="G41" s="716">
        <f>F41/D41</f>
        <v>1</v>
      </c>
    </row>
    <row r="42" spans="1:7" ht="13.8" x14ac:dyDescent="0.3">
      <c r="A42" s="592" t="s">
        <v>160</v>
      </c>
      <c r="B42" s="575" t="s">
        <v>38</v>
      </c>
      <c r="C42" s="668">
        <v>15059</v>
      </c>
      <c r="D42" s="593">
        <v>15059</v>
      </c>
      <c r="E42" s="593">
        <v>15059</v>
      </c>
      <c r="F42" s="593">
        <v>15059</v>
      </c>
      <c r="G42" s="716">
        <f t="shared" ref="G42:G79" si="2">F42/D42</f>
        <v>1</v>
      </c>
    </row>
    <row r="43" spans="1:7" ht="13.8" x14ac:dyDescent="0.3">
      <c r="A43" s="592" t="s">
        <v>161</v>
      </c>
      <c r="B43" s="575" t="s">
        <v>39</v>
      </c>
      <c r="C43" s="668"/>
      <c r="D43" s="593"/>
      <c r="E43" s="593"/>
      <c r="F43" s="593"/>
      <c r="G43" s="716"/>
    </row>
    <row r="44" spans="1:7" ht="27" x14ac:dyDescent="0.3">
      <c r="A44" s="592" t="s">
        <v>162</v>
      </c>
      <c r="B44" s="575" t="s">
        <v>40</v>
      </c>
      <c r="C44" s="668"/>
      <c r="D44" s="593"/>
      <c r="E44" s="593"/>
      <c r="F44" s="593"/>
      <c r="G44" s="716"/>
    </row>
    <row r="45" spans="1:7" ht="13.8" x14ac:dyDescent="0.3">
      <c r="A45" s="594" t="s">
        <v>163</v>
      </c>
      <c r="B45" s="595" t="s">
        <v>41</v>
      </c>
      <c r="C45" s="669"/>
      <c r="D45" s="593"/>
      <c r="E45" s="593"/>
      <c r="F45" s="593"/>
      <c r="G45" s="716"/>
    </row>
    <row r="46" spans="1:7" ht="13.8" x14ac:dyDescent="0.3">
      <c r="A46" s="594" t="s">
        <v>164</v>
      </c>
      <c r="B46" s="595" t="s">
        <v>42</v>
      </c>
      <c r="C46" s="669"/>
      <c r="D46" s="593"/>
      <c r="E46" s="593"/>
      <c r="F46" s="593"/>
      <c r="G46" s="716"/>
    </row>
    <row r="47" spans="1:7" ht="27" x14ac:dyDescent="0.3">
      <c r="A47" s="596" t="s">
        <v>165</v>
      </c>
      <c r="B47" s="575" t="s">
        <v>166</v>
      </c>
      <c r="C47" s="668"/>
      <c r="D47" s="593"/>
      <c r="E47" s="593"/>
      <c r="F47" s="593"/>
      <c r="G47" s="716"/>
    </row>
    <row r="48" spans="1:7" ht="13.8" x14ac:dyDescent="0.3">
      <c r="A48" s="592" t="s">
        <v>167</v>
      </c>
      <c r="B48" s="575" t="s">
        <v>168</v>
      </c>
      <c r="C48" s="668"/>
      <c r="D48" s="593"/>
      <c r="E48" s="593"/>
      <c r="F48" s="593"/>
      <c r="G48" s="716"/>
    </row>
    <row r="49" spans="1:7" ht="27" x14ac:dyDescent="0.3">
      <c r="A49" s="579" t="s">
        <v>169</v>
      </c>
      <c r="B49" s="575" t="s">
        <v>170</v>
      </c>
      <c r="C49" s="575">
        <v>0</v>
      </c>
      <c r="D49" s="542">
        <f>D50+D55</f>
        <v>0</v>
      </c>
      <c r="E49" s="542">
        <v>0</v>
      </c>
      <c r="F49" s="542">
        <f>F50+F55</f>
        <v>0</v>
      </c>
      <c r="G49" s="716"/>
    </row>
    <row r="50" spans="1:7" ht="13.8" x14ac:dyDescent="0.3">
      <c r="A50" s="597" t="s">
        <v>171</v>
      </c>
      <c r="B50" s="575" t="s">
        <v>172</v>
      </c>
      <c r="C50" s="670">
        <v>0</v>
      </c>
      <c r="D50" s="598">
        <f>SUM(D51+D53+D54)</f>
        <v>0</v>
      </c>
      <c r="E50" s="598">
        <v>0</v>
      </c>
      <c r="F50" s="598">
        <f>SUM(F51+F53+F54)</f>
        <v>0</v>
      </c>
      <c r="G50" s="716"/>
    </row>
    <row r="51" spans="1:7" ht="27" x14ac:dyDescent="0.3">
      <c r="A51" s="599" t="s">
        <v>173</v>
      </c>
      <c r="B51" s="575" t="s">
        <v>174</v>
      </c>
      <c r="C51" s="670"/>
      <c r="D51" s="600"/>
      <c r="E51" s="600"/>
      <c r="F51" s="600"/>
      <c r="G51" s="716"/>
    </row>
    <row r="52" spans="1:7" ht="40.200000000000003" x14ac:dyDescent="0.3">
      <c r="A52" s="599" t="s">
        <v>175</v>
      </c>
      <c r="B52" s="575" t="s">
        <v>176</v>
      </c>
      <c r="C52" s="670"/>
      <c r="D52" s="600"/>
      <c r="E52" s="600"/>
      <c r="F52" s="600"/>
      <c r="G52" s="716"/>
    </row>
    <row r="53" spans="1:7" ht="27" x14ac:dyDescent="0.3">
      <c r="A53" s="599" t="s">
        <v>177</v>
      </c>
      <c r="B53" s="575" t="s">
        <v>178</v>
      </c>
      <c r="C53" s="670"/>
      <c r="D53" s="600"/>
      <c r="E53" s="600"/>
      <c r="F53" s="600"/>
      <c r="G53" s="716"/>
    </row>
    <row r="54" spans="1:7" ht="27" x14ac:dyDescent="0.3">
      <c r="A54" s="599" t="s">
        <v>179</v>
      </c>
      <c r="B54" s="575" t="s">
        <v>180</v>
      </c>
      <c r="C54" s="670"/>
      <c r="D54" s="600"/>
      <c r="E54" s="600"/>
      <c r="F54" s="600"/>
      <c r="G54" s="716"/>
    </row>
    <row r="55" spans="1:7" ht="27" x14ac:dyDescent="0.3">
      <c r="A55" s="599" t="s">
        <v>181</v>
      </c>
      <c r="B55" s="575" t="s">
        <v>182</v>
      </c>
      <c r="C55" s="670"/>
      <c r="D55" s="600"/>
      <c r="E55" s="600"/>
      <c r="F55" s="600"/>
      <c r="G55" s="716"/>
    </row>
    <row r="56" spans="1:7" x14ac:dyDescent="0.25">
      <c r="A56" s="579" t="s">
        <v>183</v>
      </c>
      <c r="B56" s="576" t="s">
        <v>184</v>
      </c>
      <c r="C56" s="576">
        <v>0</v>
      </c>
      <c r="D56" s="580">
        <f>D57+D58</f>
        <v>0</v>
      </c>
      <c r="E56" s="580">
        <v>17</v>
      </c>
      <c r="F56" s="580">
        <f>F57+F58</f>
        <v>17</v>
      </c>
      <c r="G56" s="716"/>
    </row>
    <row r="57" spans="1:7" ht="13.8" x14ac:dyDescent="0.3">
      <c r="A57" s="579" t="s">
        <v>185</v>
      </c>
      <c r="B57" s="575" t="s">
        <v>186</v>
      </c>
      <c r="C57" s="575"/>
      <c r="D57" s="580"/>
      <c r="E57" s="580">
        <v>17</v>
      </c>
      <c r="F57" s="580">
        <v>17</v>
      </c>
      <c r="G57" s="716"/>
    </row>
    <row r="58" spans="1:7" s="142" customFormat="1" ht="13.8" x14ac:dyDescent="0.3">
      <c r="A58" s="579" t="s">
        <v>187</v>
      </c>
      <c r="B58" s="575" t="s">
        <v>188</v>
      </c>
      <c r="C58" s="575">
        <v>0</v>
      </c>
      <c r="D58" s="601">
        <f>SUM(D59:D60)</f>
        <v>0</v>
      </c>
      <c r="E58" s="601">
        <v>0</v>
      </c>
      <c r="F58" s="601">
        <f>SUM(F59:F60)</f>
        <v>0</v>
      </c>
      <c r="G58" s="716"/>
    </row>
    <row r="59" spans="1:7" s="142" customFormat="1" ht="13.8" x14ac:dyDescent="0.3">
      <c r="A59" s="584" t="s">
        <v>189</v>
      </c>
      <c r="B59" s="575" t="s">
        <v>190</v>
      </c>
      <c r="C59" s="575"/>
      <c r="D59" s="602"/>
      <c r="E59" s="602"/>
      <c r="F59" s="602"/>
      <c r="G59" s="716"/>
    </row>
    <row r="60" spans="1:7" s="142" customFormat="1" ht="27" x14ac:dyDescent="0.3">
      <c r="A60" s="584" t="s">
        <v>191</v>
      </c>
      <c r="B60" s="575" t="s">
        <v>192</v>
      </c>
      <c r="C60" s="575"/>
      <c r="D60" s="602"/>
      <c r="E60" s="602"/>
      <c r="F60" s="602"/>
      <c r="G60" s="716"/>
    </row>
    <row r="61" spans="1:7" ht="13.8" x14ac:dyDescent="0.3">
      <c r="A61" s="579" t="s">
        <v>193</v>
      </c>
      <c r="B61" s="575" t="s">
        <v>194</v>
      </c>
      <c r="C61" s="575">
        <v>11162</v>
      </c>
      <c r="D61" s="580">
        <v>11162</v>
      </c>
      <c r="E61" s="580">
        <v>23237</v>
      </c>
      <c r="F61" s="580">
        <v>23237</v>
      </c>
      <c r="G61" s="716">
        <f t="shared" si="2"/>
        <v>2.0817953771725497</v>
      </c>
    </row>
    <row r="62" spans="1:7" ht="13.8" x14ac:dyDescent="0.3">
      <c r="A62" s="579" t="s">
        <v>195</v>
      </c>
      <c r="B62" s="575" t="s">
        <v>196</v>
      </c>
      <c r="C62" s="575">
        <v>0</v>
      </c>
      <c r="D62" s="580">
        <f>SUM(D63:D64)</f>
        <v>0</v>
      </c>
      <c r="E62" s="580">
        <v>0</v>
      </c>
      <c r="F62" s="580">
        <f>SUM(F63:F64)</f>
        <v>0</v>
      </c>
      <c r="G62" s="716"/>
    </row>
    <row r="63" spans="1:7" ht="13.8" x14ac:dyDescent="0.3">
      <c r="A63" s="584" t="s">
        <v>197</v>
      </c>
      <c r="B63" s="575" t="s">
        <v>198</v>
      </c>
      <c r="C63" s="575"/>
      <c r="D63" s="583"/>
      <c r="E63" s="583"/>
      <c r="F63" s="583"/>
      <c r="G63" s="716"/>
    </row>
    <row r="64" spans="1:7" ht="13.8" x14ac:dyDescent="0.3">
      <c r="A64" s="584" t="s">
        <v>199</v>
      </c>
      <c r="B64" s="575" t="s">
        <v>200</v>
      </c>
      <c r="C64" s="575"/>
      <c r="D64" s="583"/>
      <c r="E64" s="583"/>
      <c r="F64" s="583"/>
      <c r="G64" s="716"/>
    </row>
    <row r="65" spans="1:7" s="141" customFormat="1" x14ac:dyDescent="0.25">
      <c r="A65" s="579" t="s">
        <v>201</v>
      </c>
      <c r="B65" s="576" t="s">
        <v>202</v>
      </c>
      <c r="C65" s="576">
        <v>47</v>
      </c>
      <c r="D65" s="580">
        <v>47</v>
      </c>
      <c r="E65" s="580">
        <v>68</v>
      </c>
      <c r="F65" s="580">
        <v>68</v>
      </c>
      <c r="G65" s="716">
        <f t="shared" si="2"/>
        <v>1.446808510638298</v>
      </c>
    </row>
    <row r="66" spans="1:7" s="141" customFormat="1" x14ac:dyDescent="0.25">
      <c r="A66" s="579" t="s">
        <v>203</v>
      </c>
      <c r="B66" s="576" t="s">
        <v>204</v>
      </c>
      <c r="C66" s="576">
        <v>11115</v>
      </c>
      <c r="D66" s="580">
        <v>11115</v>
      </c>
      <c r="E66" s="580">
        <v>23169</v>
      </c>
      <c r="F66" s="580">
        <v>23169</v>
      </c>
      <c r="G66" s="716">
        <f t="shared" si="2"/>
        <v>2.0844804318488528</v>
      </c>
    </row>
    <row r="67" spans="1:7" s="141" customFormat="1" x14ac:dyDescent="0.25">
      <c r="A67" s="579" t="s">
        <v>205</v>
      </c>
      <c r="B67" s="576" t="s">
        <v>206</v>
      </c>
      <c r="C67" s="576"/>
      <c r="D67" s="580"/>
      <c r="E67" s="580"/>
      <c r="F67" s="580"/>
      <c r="G67" s="716"/>
    </row>
    <row r="68" spans="1:7" s="141" customFormat="1" x14ac:dyDescent="0.25">
      <c r="A68" s="579" t="s">
        <v>207</v>
      </c>
      <c r="B68" s="576" t="s">
        <v>208</v>
      </c>
      <c r="C68" s="576">
        <v>4938</v>
      </c>
      <c r="D68" s="580">
        <v>4938</v>
      </c>
      <c r="E68" s="580">
        <v>1904</v>
      </c>
      <c r="F68" s="580">
        <v>1904</v>
      </c>
      <c r="G68" s="716">
        <f t="shared" si="2"/>
        <v>0.38558120696638315</v>
      </c>
    </row>
    <row r="69" spans="1:7" ht="13.8" x14ac:dyDescent="0.3">
      <c r="A69" s="584" t="s">
        <v>209</v>
      </c>
      <c r="B69" s="575" t="s">
        <v>210</v>
      </c>
      <c r="C69" s="575">
        <v>4937</v>
      </c>
      <c r="D69" s="583">
        <v>4937</v>
      </c>
      <c r="E69" s="583">
        <v>1895</v>
      </c>
      <c r="F69" s="583">
        <v>1895</v>
      </c>
      <c r="G69" s="716">
        <f t="shared" si="2"/>
        <v>0.38383633785699817</v>
      </c>
    </row>
    <row r="70" spans="1:7" ht="13.8" x14ac:dyDescent="0.3">
      <c r="A70" s="584" t="s">
        <v>211</v>
      </c>
      <c r="B70" s="575" t="s">
        <v>212</v>
      </c>
      <c r="C70" s="575">
        <v>0</v>
      </c>
      <c r="D70" s="583">
        <v>0</v>
      </c>
      <c r="E70" s="583">
        <v>0</v>
      </c>
      <c r="F70" s="583">
        <v>0</v>
      </c>
      <c r="G70" s="716"/>
    </row>
    <row r="71" spans="1:7" ht="13.8" x14ac:dyDescent="0.3">
      <c r="A71" s="584" t="s">
        <v>213</v>
      </c>
      <c r="B71" s="575" t="s">
        <v>214</v>
      </c>
      <c r="C71" s="575">
        <v>1</v>
      </c>
      <c r="D71" s="583">
        <v>1</v>
      </c>
      <c r="E71" s="583">
        <v>9</v>
      </c>
      <c r="F71" s="583">
        <v>9</v>
      </c>
      <c r="G71" s="716">
        <f t="shared" si="2"/>
        <v>9</v>
      </c>
    </row>
    <row r="72" spans="1:7" s="141" customFormat="1" x14ac:dyDescent="0.25">
      <c r="A72" s="579" t="s">
        <v>215</v>
      </c>
      <c r="B72" s="576" t="s">
        <v>216</v>
      </c>
      <c r="C72" s="576">
        <v>0</v>
      </c>
      <c r="D72" s="580">
        <f>SUM(D73:D74)</f>
        <v>0</v>
      </c>
      <c r="E72" s="580">
        <v>0</v>
      </c>
      <c r="F72" s="580">
        <f>SUM(F73:F74)</f>
        <v>0</v>
      </c>
      <c r="G72" s="716"/>
    </row>
    <row r="73" spans="1:7" ht="13.8" x14ac:dyDescent="0.3">
      <c r="A73" s="584" t="s">
        <v>217</v>
      </c>
      <c r="B73" s="575" t="s">
        <v>218</v>
      </c>
      <c r="C73" s="575"/>
      <c r="D73" s="583"/>
      <c r="E73" s="583"/>
      <c r="F73" s="583"/>
      <c r="G73" s="716"/>
    </row>
    <row r="74" spans="1:7" ht="27" x14ac:dyDescent="0.3">
      <c r="A74" s="584" t="s">
        <v>219</v>
      </c>
      <c r="B74" s="575" t="s">
        <v>220</v>
      </c>
      <c r="C74" s="575"/>
      <c r="D74" s="583"/>
      <c r="E74" s="583"/>
      <c r="F74" s="583"/>
      <c r="G74" s="716"/>
    </row>
    <row r="75" spans="1:7" s="141" customFormat="1" x14ac:dyDescent="0.25">
      <c r="A75" s="579" t="s">
        <v>221</v>
      </c>
      <c r="B75" s="576" t="s">
        <v>222</v>
      </c>
      <c r="C75" s="576">
        <v>0</v>
      </c>
      <c r="D75" s="580">
        <f>SUM(D76:D78)</f>
        <v>0</v>
      </c>
      <c r="E75" s="580">
        <v>0</v>
      </c>
      <c r="F75" s="580">
        <f>SUM(F76:F78)</f>
        <v>0</v>
      </c>
      <c r="G75" s="716"/>
    </row>
    <row r="76" spans="1:7" ht="27" x14ac:dyDescent="0.3">
      <c r="A76" s="584" t="s">
        <v>223</v>
      </c>
      <c r="B76" s="575" t="s">
        <v>224</v>
      </c>
      <c r="C76" s="575"/>
      <c r="D76" s="583"/>
      <c r="E76" s="583"/>
      <c r="F76" s="583"/>
      <c r="G76" s="716"/>
    </row>
    <row r="77" spans="1:7" ht="13.8" x14ac:dyDescent="0.3">
      <c r="A77" s="584" t="s">
        <v>225</v>
      </c>
      <c r="B77" s="575" t="s">
        <v>226</v>
      </c>
      <c r="C77" s="575"/>
      <c r="D77" s="583"/>
      <c r="E77" s="583"/>
      <c r="F77" s="583"/>
      <c r="G77" s="716"/>
    </row>
    <row r="78" spans="1:7" ht="13.8" x14ac:dyDescent="0.3">
      <c r="A78" s="584" t="s">
        <v>227</v>
      </c>
      <c r="B78" s="575" t="s">
        <v>228</v>
      </c>
      <c r="C78" s="575"/>
      <c r="D78" s="583"/>
      <c r="E78" s="583"/>
      <c r="F78" s="583"/>
      <c r="G78" s="716"/>
    </row>
    <row r="79" spans="1:7" ht="13.8" x14ac:dyDescent="0.3">
      <c r="A79" s="579" t="s">
        <v>229</v>
      </c>
      <c r="B79" s="575" t="s">
        <v>230</v>
      </c>
      <c r="C79" s="575">
        <v>346714</v>
      </c>
      <c r="D79" s="580">
        <f>D75+D72+D68+D61+D56+D11</f>
        <v>346714</v>
      </c>
      <c r="E79" s="580">
        <v>368360</v>
      </c>
      <c r="F79" s="580">
        <f>F75+F72+F68+F61+F56+F11</f>
        <v>368360</v>
      </c>
      <c r="G79" s="716">
        <f t="shared" si="2"/>
        <v>1.062431860265233</v>
      </c>
    </row>
    <row r="80" spans="1:7" x14ac:dyDescent="0.25">
      <c r="A80" s="564"/>
      <c r="B80" s="565"/>
      <c r="C80" s="565"/>
      <c r="D80" s="565"/>
      <c r="E80" s="565"/>
      <c r="F80" s="565"/>
      <c r="G80" s="716"/>
    </row>
    <row r="81" spans="1:7" ht="13.8" x14ac:dyDescent="0.3">
      <c r="A81" s="577" t="s">
        <v>231</v>
      </c>
      <c r="B81" s="603"/>
      <c r="C81" s="603"/>
      <c r="D81" s="604"/>
      <c r="E81" s="604"/>
      <c r="F81" s="604"/>
      <c r="G81" s="716"/>
    </row>
    <row r="82" spans="1:7" ht="13.8" x14ac:dyDescent="0.3">
      <c r="A82" s="605" t="s">
        <v>232</v>
      </c>
      <c r="B82" s="603" t="s">
        <v>129</v>
      </c>
      <c r="C82" s="603"/>
      <c r="D82" s="586"/>
      <c r="E82" s="586"/>
      <c r="F82" s="586"/>
      <c r="G82" s="716"/>
    </row>
    <row r="83" spans="1:7" ht="27.6" x14ac:dyDescent="0.3">
      <c r="A83" s="605" t="s">
        <v>233</v>
      </c>
      <c r="B83" s="603" t="s">
        <v>132</v>
      </c>
      <c r="C83" s="603"/>
      <c r="D83" s="604"/>
      <c r="E83" s="604"/>
      <c r="F83" s="604"/>
      <c r="G83" s="716"/>
    </row>
    <row r="84" spans="1:7" ht="27.6" x14ac:dyDescent="0.3">
      <c r="A84" s="606" t="s">
        <v>234</v>
      </c>
      <c r="B84" s="607" t="s">
        <v>134</v>
      </c>
      <c r="C84" s="607"/>
      <c r="D84" s="608"/>
      <c r="E84" s="608"/>
      <c r="F84" s="608"/>
      <c r="G84" s="716"/>
    </row>
    <row r="85" spans="1:7" x14ac:dyDescent="0.25">
      <c r="A85" s="392" t="s">
        <v>235</v>
      </c>
      <c r="B85" s="609" t="s">
        <v>136</v>
      </c>
      <c r="C85" s="609"/>
      <c r="D85" s="402"/>
      <c r="E85" s="402"/>
      <c r="F85" s="402"/>
      <c r="G85" s="716"/>
    </row>
    <row r="86" spans="1:7" ht="26.4" x14ac:dyDescent="0.25">
      <c r="A86" s="392" t="s">
        <v>236</v>
      </c>
      <c r="B86" s="609" t="s">
        <v>138</v>
      </c>
      <c r="C86" s="609"/>
      <c r="D86" s="402"/>
      <c r="E86" s="402"/>
      <c r="F86" s="402"/>
      <c r="G86" s="716"/>
    </row>
    <row r="87" spans="1:7" x14ac:dyDescent="0.25">
      <c r="A87" s="392" t="s">
        <v>237</v>
      </c>
      <c r="B87" s="609" t="s">
        <v>140</v>
      </c>
      <c r="C87" s="609"/>
      <c r="D87" s="402"/>
      <c r="E87" s="402"/>
      <c r="F87" s="402"/>
      <c r="G87" s="716"/>
    </row>
    <row r="88" spans="1:7" x14ac:dyDescent="0.25">
      <c r="A88" s="392" t="s">
        <v>238</v>
      </c>
      <c r="B88" s="609" t="s">
        <v>142</v>
      </c>
      <c r="C88" s="609"/>
      <c r="D88" s="402"/>
      <c r="E88" s="402"/>
      <c r="F88" s="402"/>
      <c r="G88" s="716"/>
    </row>
    <row r="89" spans="1:7" x14ac:dyDescent="0.25">
      <c r="A89" s="392" t="s">
        <v>239</v>
      </c>
      <c r="B89" s="609" t="s">
        <v>143</v>
      </c>
      <c r="C89" s="609"/>
      <c r="D89" s="402"/>
      <c r="E89" s="402"/>
      <c r="F89" s="402"/>
      <c r="G89" s="716"/>
    </row>
    <row r="90" spans="1:7" ht="32.25" customHeight="1" x14ac:dyDescent="0.25">
      <c r="A90" s="392" t="s">
        <v>240</v>
      </c>
      <c r="B90" s="609" t="s">
        <v>144</v>
      </c>
      <c r="C90" s="609"/>
      <c r="D90" s="402"/>
      <c r="E90" s="402"/>
      <c r="F90" s="402"/>
      <c r="G90" s="716"/>
    </row>
    <row r="91" spans="1:7" x14ac:dyDescent="0.25">
      <c r="A91" s="392" t="s">
        <v>241</v>
      </c>
      <c r="B91" s="609" t="s">
        <v>10</v>
      </c>
      <c r="C91" s="609"/>
      <c r="D91" s="402"/>
      <c r="E91" s="402"/>
      <c r="F91" s="402"/>
      <c r="G91" s="716"/>
    </row>
    <row r="92" spans="1:7" x14ac:dyDescent="0.25">
      <c r="A92" s="392" t="s">
        <v>242</v>
      </c>
      <c r="B92" s="609" t="s">
        <v>11</v>
      </c>
      <c r="C92" s="609"/>
      <c r="D92" s="402"/>
      <c r="E92" s="402"/>
      <c r="F92" s="402"/>
      <c r="G92" s="716"/>
    </row>
    <row r="115" spans="1:1" x14ac:dyDescent="0.25">
      <c r="A115" s="142" t="s">
        <v>243</v>
      </c>
    </row>
  </sheetData>
  <sheetProtection selectLockedCells="1" selectUnlockedCells="1"/>
  <mergeCells count="11">
    <mergeCell ref="G39:G40"/>
    <mergeCell ref="D40:F40"/>
    <mergeCell ref="A2:G2"/>
    <mergeCell ref="A3:G3"/>
    <mergeCell ref="G7:G8"/>
    <mergeCell ref="A35:G35"/>
    <mergeCell ref="A36:G36"/>
    <mergeCell ref="C7:D7"/>
    <mergeCell ref="C8:D8"/>
    <mergeCell ref="E7:F7"/>
    <mergeCell ref="E8:F8"/>
  </mergeCells>
  <pageMargins left="0.78749999999999998" right="0.78749999999999998" top="1.2194444444444446" bottom="0.88611111111111107" header="0.78749999999999998" footer="0.51180555555555551"/>
  <pageSetup paperSize="9" scale="67" firstPageNumber="0" orientation="portrait" r:id="rId1"/>
  <headerFooter alignWithMargins="0">
    <oddHeader>&amp;LVászoly Község Önkormányzata&amp;C&amp;"-,Félkövér" 15/a MELLÉKLET
A 3/2016. (V.30.) RENDELETHEZ&amp;R&amp;"Times New Roman,Normál"&amp;12 15/a sz. melléklet
ezer forint
&amp;P. oldal</oddHeader>
  </headerFooter>
  <rowBreaks count="1" manualBreakCount="1">
    <brk id="3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zoomScaleNormal="83" workbookViewId="0">
      <selection activeCell="C3" sqref="C3"/>
    </sheetView>
  </sheetViews>
  <sheetFormatPr defaultRowHeight="13.8" x14ac:dyDescent="0.25"/>
  <cols>
    <col min="1" max="1" width="43.6640625" style="487" bestFit="1" customWidth="1"/>
    <col min="2" max="2" width="7" style="487" customWidth="1"/>
    <col min="3" max="3" width="8.109375" style="487" customWidth="1"/>
    <col min="4" max="4" width="12.5546875" style="488" bestFit="1" customWidth="1"/>
    <col min="5" max="5" width="7.6640625" style="488" customWidth="1"/>
    <col min="6" max="6" width="10.44140625" style="488" customWidth="1"/>
    <col min="7" max="7" width="7.44140625" style="533" customWidth="1"/>
    <col min="8" max="258" width="9.109375" style="487"/>
    <col min="259" max="259" width="47.33203125" style="487" customWidth="1"/>
    <col min="260" max="260" width="6.6640625" style="487" customWidth="1"/>
    <col min="261" max="261" width="11" style="487" customWidth="1"/>
    <col min="262" max="262" width="11.33203125" style="487" customWidth="1"/>
    <col min="263" max="263" width="9.6640625" style="487" customWidth="1"/>
    <col min="264" max="514" width="9.109375" style="487"/>
    <col min="515" max="515" width="47.33203125" style="487" customWidth="1"/>
    <col min="516" max="516" width="6.6640625" style="487" customWidth="1"/>
    <col min="517" max="517" width="11" style="487" customWidth="1"/>
    <col min="518" max="518" width="11.33203125" style="487" customWidth="1"/>
    <col min="519" max="519" width="9.6640625" style="487" customWidth="1"/>
    <col min="520" max="770" width="9.109375" style="487"/>
    <col min="771" max="771" width="47.33203125" style="487" customWidth="1"/>
    <col min="772" max="772" width="6.6640625" style="487" customWidth="1"/>
    <col min="773" max="773" width="11" style="487" customWidth="1"/>
    <col min="774" max="774" width="11.33203125" style="487" customWidth="1"/>
    <col min="775" max="775" width="9.6640625" style="487" customWidth="1"/>
    <col min="776" max="1026" width="9.109375" style="487"/>
    <col min="1027" max="1027" width="47.33203125" style="487" customWidth="1"/>
    <col min="1028" max="1028" width="6.6640625" style="487" customWidth="1"/>
    <col min="1029" max="1029" width="11" style="487" customWidth="1"/>
    <col min="1030" max="1030" width="11.33203125" style="487" customWidth="1"/>
    <col min="1031" max="1031" width="9.6640625" style="487" customWidth="1"/>
    <col min="1032" max="1282" width="9.109375" style="487"/>
    <col min="1283" max="1283" width="47.33203125" style="487" customWidth="1"/>
    <col min="1284" max="1284" width="6.6640625" style="487" customWidth="1"/>
    <col min="1285" max="1285" width="11" style="487" customWidth="1"/>
    <col min="1286" max="1286" width="11.33203125" style="487" customWidth="1"/>
    <col min="1287" max="1287" width="9.6640625" style="487" customWidth="1"/>
    <col min="1288" max="1538" width="9.109375" style="487"/>
    <col min="1539" max="1539" width="47.33203125" style="487" customWidth="1"/>
    <col min="1540" max="1540" width="6.6640625" style="487" customWidth="1"/>
    <col min="1541" max="1541" width="11" style="487" customWidth="1"/>
    <col min="1542" max="1542" width="11.33203125" style="487" customWidth="1"/>
    <col min="1543" max="1543" width="9.6640625" style="487" customWidth="1"/>
    <col min="1544" max="1794" width="9.109375" style="487"/>
    <col min="1795" max="1795" width="47.33203125" style="487" customWidth="1"/>
    <col min="1796" max="1796" width="6.6640625" style="487" customWidth="1"/>
    <col min="1797" max="1797" width="11" style="487" customWidth="1"/>
    <col min="1798" max="1798" width="11.33203125" style="487" customWidth="1"/>
    <col min="1799" max="1799" width="9.6640625" style="487" customWidth="1"/>
    <col min="1800" max="2050" width="9.109375" style="487"/>
    <col min="2051" max="2051" width="47.33203125" style="487" customWidth="1"/>
    <col min="2052" max="2052" width="6.6640625" style="487" customWidth="1"/>
    <col min="2053" max="2053" width="11" style="487" customWidth="1"/>
    <col min="2054" max="2054" width="11.33203125" style="487" customWidth="1"/>
    <col min="2055" max="2055" width="9.6640625" style="487" customWidth="1"/>
    <col min="2056" max="2306" width="9.109375" style="487"/>
    <col min="2307" max="2307" width="47.33203125" style="487" customWidth="1"/>
    <col min="2308" max="2308" width="6.6640625" style="487" customWidth="1"/>
    <col min="2309" max="2309" width="11" style="487" customWidth="1"/>
    <col min="2310" max="2310" width="11.33203125" style="487" customWidth="1"/>
    <col min="2311" max="2311" width="9.6640625" style="487" customWidth="1"/>
    <col min="2312" max="2562" width="9.109375" style="487"/>
    <col min="2563" max="2563" width="47.33203125" style="487" customWidth="1"/>
    <col min="2564" max="2564" width="6.6640625" style="487" customWidth="1"/>
    <col min="2565" max="2565" width="11" style="487" customWidth="1"/>
    <col min="2566" max="2566" width="11.33203125" style="487" customWidth="1"/>
    <col min="2567" max="2567" width="9.6640625" style="487" customWidth="1"/>
    <col min="2568" max="2818" width="9.109375" style="487"/>
    <col min="2819" max="2819" width="47.33203125" style="487" customWidth="1"/>
    <col min="2820" max="2820" width="6.6640625" style="487" customWidth="1"/>
    <col min="2821" max="2821" width="11" style="487" customWidth="1"/>
    <col min="2822" max="2822" width="11.33203125" style="487" customWidth="1"/>
    <col min="2823" max="2823" width="9.6640625" style="487" customWidth="1"/>
    <col min="2824" max="3074" width="9.109375" style="487"/>
    <col min="3075" max="3075" width="47.33203125" style="487" customWidth="1"/>
    <col min="3076" max="3076" width="6.6640625" style="487" customWidth="1"/>
    <col min="3077" max="3077" width="11" style="487" customWidth="1"/>
    <col min="3078" max="3078" width="11.33203125" style="487" customWidth="1"/>
    <col min="3079" max="3079" width="9.6640625" style="487" customWidth="1"/>
    <col min="3080" max="3330" width="9.109375" style="487"/>
    <col min="3331" max="3331" width="47.33203125" style="487" customWidth="1"/>
    <col min="3332" max="3332" width="6.6640625" style="487" customWidth="1"/>
    <col min="3333" max="3333" width="11" style="487" customWidth="1"/>
    <col min="3334" max="3334" width="11.33203125" style="487" customWidth="1"/>
    <col min="3335" max="3335" width="9.6640625" style="487" customWidth="1"/>
    <col min="3336" max="3586" width="9.109375" style="487"/>
    <col min="3587" max="3587" width="47.33203125" style="487" customWidth="1"/>
    <col min="3588" max="3588" width="6.6640625" style="487" customWidth="1"/>
    <col min="3589" max="3589" width="11" style="487" customWidth="1"/>
    <col min="3590" max="3590" width="11.33203125" style="487" customWidth="1"/>
    <col min="3591" max="3591" width="9.6640625" style="487" customWidth="1"/>
    <col min="3592" max="3842" width="9.109375" style="487"/>
    <col min="3843" max="3843" width="47.33203125" style="487" customWidth="1"/>
    <col min="3844" max="3844" width="6.6640625" style="487" customWidth="1"/>
    <col min="3845" max="3845" width="11" style="487" customWidth="1"/>
    <col min="3846" max="3846" width="11.33203125" style="487" customWidth="1"/>
    <col min="3847" max="3847" width="9.6640625" style="487" customWidth="1"/>
    <col min="3848" max="4098" width="9.109375" style="487"/>
    <col min="4099" max="4099" width="47.33203125" style="487" customWidth="1"/>
    <col min="4100" max="4100" width="6.6640625" style="487" customWidth="1"/>
    <col min="4101" max="4101" width="11" style="487" customWidth="1"/>
    <col min="4102" max="4102" width="11.33203125" style="487" customWidth="1"/>
    <col min="4103" max="4103" width="9.6640625" style="487" customWidth="1"/>
    <col min="4104" max="4354" width="9.109375" style="487"/>
    <col min="4355" max="4355" width="47.33203125" style="487" customWidth="1"/>
    <col min="4356" max="4356" width="6.6640625" style="487" customWidth="1"/>
    <col min="4357" max="4357" width="11" style="487" customWidth="1"/>
    <col min="4358" max="4358" width="11.33203125" style="487" customWidth="1"/>
    <col min="4359" max="4359" width="9.6640625" style="487" customWidth="1"/>
    <col min="4360" max="4610" width="9.109375" style="487"/>
    <col min="4611" max="4611" width="47.33203125" style="487" customWidth="1"/>
    <col min="4612" max="4612" width="6.6640625" style="487" customWidth="1"/>
    <col min="4613" max="4613" width="11" style="487" customWidth="1"/>
    <col min="4614" max="4614" width="11.33203125" style="487" customWidth="1"/>
    <col min="4615" max="4615" width="9.6640625" style="487" customWidth="1"/>
    <col min="4616" max="4866" width="9.109375" style="487"/>
    <col min="4867" max="4867" width="47.33203125" style="487" customWidth="1"/>
    <col min="4868" max="4868" width="6.6640625" style="487" customWidth="1"/>
    <col min="4869" max="4869" width="11" style="487" customWidth="1"/>
    <col min="4870" max="4870" width="11.33203125" style="487" customWidth="1"/>
    <col min="4871" max="4871" width="9.6640625" style="487" customWidth="1"/>
    <col min="4872" max="5122" width="9.109375" style="487"/>
    <col min="5123" max="5123" width="47.33203125" style="487" customWidth="1"/>
    <col min="5124" max="5124" width="6.6640625" style="487" customWidth="1"/>
    <col min="5125" max="5125" width="11" style="487" customWidth="1"/>
    <col min="5126" max="5126" width="11.33203125" style="487" customWidth="1"/>
    <col min="5127" max="5127" width="9.6640625" style="487" customWidth="1"/>
    <col min="5128" max="5378" width="9.109375" style="487"/>
    <col min="5379" max="5379" width="47.33203125" style="487" customWidth="1"/>
    <col min="5380" max="5380" width="6.6640625" style="487" customWidth="1"/>
    <col min="5381" max="5381" width="11" style="487" customWidth="1"/>
    <col min="5382" max="5382" width="11.33203125" style="487" customWidth="1"/>
    <col min="5383" max="5383" width="9.6640625" style="487" customWidth="1"/>
    <col min="5384" max="5634" width="9.109375" style="487"/>
    <col min="5635" max="5635" width="47.33203125" style="487" customWidth="1"/>
    <col min="5636" max="5636" width="6.6640625" style="487" customWidth="1"/>
    <col min="5637" max="5637" width="11" style="487" customWidth="1"/>
    <col min="5638" max="5638" width="11.33203125" style="487" customWidth="1"/>
    <col min="5639" max="5639" width="9.6640625" style="487" customWidth="1"/>
    <col min="5640" max="5890" width="9.109375" style="487"/>
    <col min="5891" max="5891" width="47.33203125" style="487" customWidth="1"/>
    <col min="5892" max="5892" width="6.6640625" style="487" customWidth="1"/>
    <col min="5893" max="5893" width="11" style="487" customWidth="1"/>
    <col min="5894" max="5894" width="11.33203125" style="487" customWidth="1"/>
    <col min="5895" max="5895" width="9.6640625" style="487" customWidth="1"/>
    <col min="5896" max="6146" width="9.109375" style="487"/>
    <col min="6147" max="6147" width="47.33203125" style="487" customWidth="1"/>
    <col min="6148" max="6148" width="6.6640625" style="487" customWidth="1"/>
    <col min="6149" max="6149" width="11" style="487" customWidth="1"/>
    <col min="6150" max="6150" width="11.33203125" style="487" customWidth="1"/>
    <col min="6151" max="6151" width="9.6640625" style="487" customWidth="1"/>
    <col min="6152" max="6402" width="9.109375" style="487"/>
    <col min="6403" max="6403" width="47.33203125" style="487" customWidth="1"/>
    <col min="6404" max="6404" width="6.6640625" style="487" customWidth="1"/>
    <col min="6405" max="6405" width="11" style="487" customWidth="1"/>
    <col min="6406" max="6406" width="11.33203125" style="487" customWidth="1"/>
    <col min="6407" max="6407" width="9.6640625" style="487" customWidth="1"/>
    <col min="6408" max="6658" width="9.109375" style="487"/>
    <col min="6659" max="6659" width="47.33203125" style="487" customWidth="1"/>
    <col min="6660" max="6660" width="6.6640625" style="487" customWidth="1"/>
    <col min="6661" max="6661" width="11" style="487" customWidth="1"/>
    <col min="6662" max="6662" width="11.33203125" style="487" customWidth="1"/>
    <col min="6663" max="6663" width="9.6640625" style="487" customWidth="1"/>
    <col min="6664" max="6914" width="9.109375" style="487"/>
    <col min="6915" max="6915" width="47.33203125" style="487" customWidth="1"/>
    <col min="6916" max="6916" width="6.6640625" style="487" customWidth="1"/>
    <col min="6917" max="6917" width="11" style="487" customWidth="1"/>
    <col min="6918" max="6918" width="11.33203125" style="487" customWidth="1"/>
    <col min="6919" max="6919" width="9.6640625" style="487" customWidth="1"/>
    <col min="6920" max="7170" width="9.109375" style="487"/>
    <col min="7171" max="7171" width="47.33203125" style="487" customWidth="1"/>
    <col min="7172" max="7172" width="6.6640625" style="487" customWidth="1"/>
    <col min="7173" max="7173" width="11" style="487" customWidth="1"/>
    <col min="7174" max="7174" width="11.33203125" style="487" customWidth="1"/>
    <col min="7175" max="7175" width="9.6640625" style="487" customWidth="1"/>
    <col min="7176" max="7426" width="9.109375" style="487"/>
    <col min="7427" max="7427" width="47.33203125" style="487" customWidth="1"/>
    <col min="7428" max="7428" width="6.6640625" style="487" customWidth="1"/>
    <col min="7429" max="7429" width="11" style="487" customWidth="1"/>
    <col min="7430" max="7430" width="11.33203125" style="487" customWidth="1"/>
    <col min="7431" max="7431" width="9.6640625" style="487" customWidth="1"/>
    <col min="7432" max="7682" width="9.109375" style="487"/>
    <col min="7683" max="7683" width="47.33203125" style="487" customWidth="1"/>
    <col min="7684" max="7684" width="6.6640625" style="487" customWidth="1"/>
    <col min="7685" max="7685" width="11" style="487" customWidth="1"/>
    <col min="7686" max="7686" width="11.33203125" style="487" customWidth="1"/>
    <col min="7687" max="7687" width="9.6640625" style="487" customWidth="1"/>
    <col min="7688" max="7938" width="9.109375" style="487"/>
    <col min="7939" max="7939" width="47.33203125" style="487" customWidth="1"/>
    <col min="7940" max="7940" width="6.6640625" style="487" customWidth="1"/>
    <col min="7941" max="7941" width="11" style="487" customWidth="1"/>
    <col min="7942" max="7942" width="11.33203125" style="487" customWidth="1"/>
    <col min="7943" max="7943" width="9.6640625" style="487" customWidth="1"/>
    <col min="7944" max="8194" width="9.109375" style="487"/>
    <col min="8195" max="8195" width="47.33203125" style="487" customWidth="1"/>
    <col min="8196" max="8196" width="6.6640625" style="487" customWidth="1"/>
    <col min="8197" max="8197" width="11" style="487" customWidth="1"/>
    <col min="8198" max="8198" width="11.33203125" style="487" customWidth="1"/>
    <col min="8199" max="8199" width="9.6640625" style="487" customWidth="1"/>
    <col min="8200" max="8450" width="9.109375" style="487"/>
    <col min="8451" max="8451" width="47.33203125" style="487" customWidth="1"/>
    <col min="8452" max="8452" width="6.6640625" style="487" customWidth="1"/>
    <col min="8453" max="8453" width="11" style="487" customWidth="1"/>
    <col min="8454" max="8454" width="11.33203125" style="487" customWidth="1"/>
    <col min="8455" max="8455" width="9.6640625" style="487" customWidth="1"/>
    <col min="8456" max="8706" width="9.109375" style="487"/>
    <col min="8707" max="8707" width="47.33203125" style="487" customWidth="1"/>
    <col min="8708" max="8708" width="6.6640625" style="487" customWidth="1"/>
    <col min="8709" max="8709" width="11" style="487" customWidth="1"/>
    <col min="8710" max="8710" width="11.33203125" style="487" customWidth="1"/>
    <col min="8711" max="8711" width="9.6640625" style="487" customWidth="1"/>
    <col min="8712" max="8962" width="9.109375" style="487"/>
    <col min="8963" max="8963" width="47.33203125" style="487" customWidth="1"/>
    <col min="8964" max="8964" width="6.6640625" style="487" customWidth="1"/>
    <col min="8965" max="8965" width="11" style="487" customWidth="1"/>
    <col min="8966" max="8966" width="11.33203125" style="487" customWidth="1"/>
    <col min="8967" max="8967" width="9.6640625" style="487" customWidth="1"/>
    <col min="8968" max="9218" width="9.109375" style="487"/>
    <col min="9219" max="9219" width="47.33203125" style="487" customWidth="1"/>
    <col min="9220" max="9220" width="6.6640625" style="487" customWidth="1"/>
    <col min="9221" max="9221" width="11" style="487" customWidth="1"/>
    <col min="9222" max="9222" width="11.33203125" style="487" customWidth="1"/>
    <col min="9223" max="9223" width="9.6640625" style="487" customWidth="1"/>
    <col min="9224" max="9474" width="9.109375" style="487"/>
    <col min="9475" max="9475" width="47.33203125" style="487" customWidth="1"/>
    <col min="9476" max="9476" width="6.6640625" style="487" customWidth="1"/>
    <col min="9477" max="9477" width="11" style="487" customWidth="1"/>
    <col min="9478" max="9478" width="11.33203125" style="487" customWidth="1"/>
    <col min="9479" max="9479" width="9.6640625" style="487" customWidth="1"/>
    <col min="9480" max="9730" width="9.109375" style="487"/>
    <col min="9731" max="9731" width="47.33203125" style="487" customWidth="1"/>
    <col min="9732" max="9732" width="6.6640625" style="487" customWidth="1"/>
    <col min="9733" max="9733" width="11" style="487" customWidth="1"/>
    <col min="9734" max="9734" width="11.33203125" style="487" customWidth="1"/>
    <col min="9735" max="9735" width="9.6640625" style="487" customWidth="1"/>
    <col min="9736" max="9986" width="9.109375" style="487"/>
    <col min="9987" max="9987" width="47.33203125" style="487" customWidth="1"/>
    <col min="9988" max="9988" width="6.6640625" style="487" customWidth="1"/>
    <col min="9989" max="9989" width="11" style="487" customWidth="1"/>
    <col min="9990" max="9990" width="11.33203125" style="487" customWidth="1"/>
    <col min="9991" max="9991" width="9.6640625" style="487" customWidth="1"/>
    <col min="9992" max="10242" width="9.109375" style="487"/>
    <col min="10243" max="10243" width="47.33203125" style="487" customWidth="1"/>
    <col min="10244" max="10244" width="6.6640625" style="487" customWidth="1"/>
    <col min="10245" max="10245" width="11" style="487" customWidth="1"/>
    <col min="10246" max="10246" width="11.33203125" style="487" customWidth="1"/>
    <col min="10247" max="10247" width="9.6640625" style="487" customWidth="1"/>
    <col min="10248" max="10498" width="9.109375" style="487"/>
    <col min="10499" max="10499" width="47.33203125" style="487" customWidth="1"/>
    <col min="10500" max="10500" width="6.6640625" style="487" customWidth="1"/>
    <col min="10501" max="10501" width="11" style="487" customWidth="1"/>
    <col min="10502" max="10502" width="11.33203125" style="487" customWidth="1"/>
    <col min="10503" max="10503" width="9.6640625" style="487" customWidth="1"/>
    <col min="10504" max="10754" width="9.109375" style="487"/>
    <col min="10755" max="10755" width="47.33203125" style="487" customWidth="1"/>
    <col min="10756" max="10756" width="6.6640625" style="487" customWidth="1"/>
    <col min="10757" max="10757" width="11" style="487" customWidth="1"/>
    <col min="10758" max="10758" width="11.33203125" style="487" customWidth="1"/>
    <col min="10759" max="10759" width="9.6640625" style="487" customWidth="1"/>
    <col min="10760" max="11010" width="9.109375" style="487"/>
    <col min="11011" max="11011" width="47.33203125" style="487" customWidth="1"/>
    <col min="11012" max="11012" width="6.6640625" style="487" customWidth="1"/>
    <col min="11013" max="11013" width="11" style="487" customWidth="1"/>
    <col min="11014" max="11014" width="11.33203125" style="487" customWidth="1"/>
    <col min="11015" max="11015" width="9.6640625" style="487" customWidth="1"/>
    <col min="11016" max="11266" width="9.109375" style="487"/>
    <col min="11267" max="11267" width="47.33203125" style="487" customWidth="1"/>
    <col min="11268" max="11268" width="6.6640625" style="487" customWidth="1"/>
    <col min="11269" max="11269" width="11" style="487" customWidth="1"/>
    <col min="11270" max="11270" width="11.33203125" style="487" customWidth="1"/>
    <col min="11271" max="11271" width="9.6640625" style="487" customWidth="1"/>
    <col min="11272" max="11522" width="9.109375" style="487"/>
    <col min="11523" max="11523" width="47.33203125" style="487" customWidth="1"/>
    <col min="11524" max="11524" width="6.6640625" style="487" customWidth="1"/>
    <col min="11525" max="11525" width="11" style="487" customWidth="1"/>
    <col min="11526" max="11526" width="11.33203125" style="487" customWidth="1"/>
    <col min="11527" max="11527" width="9.6640625" style="487" customWidth="1"/>
    <col min="11528" max="11778" width="9.109375" style="487"/>
    <col min="11779" max="11779" width="47.33203125" style="487" customWidth="1"/>
    <col min="11780" max="11780" width="6.6640625" style="487" customWidth="1"/>
    <col min="11781" max="11781" width="11" style="487" customWidth="1"/>
    <col min="11782" max="11782" width="11.33203125" style="487" customWidth="1"/>
    <col min="11783" max="11783" width="9.6640625" style="487" customWidth="1"/>
    <col min="11784" max="12034" width="9.109375" style="487"/>
    <col min="12035" max="12035" width="47.33203125" style="487" customWidth="1"/>
    <col min="12036" max="12036" width="6.6640625" style="487" customWidth="1"/>
    <col min="12037" max="12037" width="11" style="487" customWidth="1"/>
    <col min="12038" max="12038" width="11.33203125" style="487" customWidth="1"/>
    <col min="12039" max="12039" width="9.6640625" style="487" customWidth="1"/>
    <col min="12040" max="12290" width="9.109375" style="487"/>
    <col min="12291" max="12291" width="47.33203125" style="487" customWidth="1"/>
    <col min="12292" max="12292" width="6.6640625" style="487" customWidth="1"/>
    <col min="12293" max="12293" width="11" style="487" customWidth="1"/>
    <col min="12294" max="12294" width="11.33203125" style="487" customWidth="1"/>
    <col min="12295" max="12295" width="9.6640625" style="487" customWidth="1"/>
    <col min="12296" max="12546" width="9.109375" style="487"/>
    <col min="12547" max="12547" width="47.33203125" style="487" customWidth="1"/>
    <col min="12548" max="12548" width="6.6640625" style="487" customWidth="1"/>
    <col min="12549" max="12549" width="11" style="487" customWidth="1"/>
    <col min="12550" max="12550" width="11.33203125" style="487" customWidth="1"/>
    <col min="12551" max="12551" width="9.6640625" style="487" customWidth="1"/>
    <col min="12552" max="12802" width="9.109375" style="487"/>
    <col min="12803" max="12803" width="47.33203125" style="487" customWidth="1"/>
    <col min="12804" max="12804" width="6.6640625" style="487" customWidth="1"/>
    <col min="12805" max="12805" width="11" style="487" customWidth="1"/>
    <col min="12806" max="12806" width="11.33203125" style="487" customWidth="1"/>
    <col min="12807" max="12807" width="9.6640625" style="487" customWidth="1"/>
    <col min="12808" max="13058" width="9.109375" style="487"/>
    <col min="13059" max="13059" width="47.33203125" style="487" customWidth="1"/>
    <col min="13060" max="13060" width="6.6640625" style="487" customWidth="1"/>
    <col min="13061" max="13061" width="11" style="487" customWidth="1"/>
    <col min="13062" max="13062" width="11.33203125" style="487" customWidth="1"/>
    <col min="13063" max="13063" width="9.6640625" style="487" customWidth="1"/>
    <col min="13064" max="13314" width="9.109375" style="487"/>
    <col min="13315" max="13315" width="47.33203125" style="487" customWidth="1"/>
    <col min="13316" max="13316" width="6.6640625" style="487" customWidth="1"/>
    <col min="13317" max="13317" width="11" style="487" customWidth="1"/>
    <col min="13318" max="13318" width="11.33203125" style="487" customWidth="1"/>
    <col min="13319" max="13319" width="9.6640625" style="487" customWidth="1"/>
    <col min="13320" max="13570" width="9.109375" style="487"/>
    <col min="13571" max="13571" width="47.33203125" style="487" customWidth="1"/>
    <col min="13572" max="13572" width="6.6640625" style="487" customWidth="1"/>
    <col min="13573" max="13573" width="11" style="487" customWidth="1"/>
    <col min="13574" max="13574" width="11.33203125" style="487" customWidth="1"/>
    <col min="13575" max="13575" width="9.6640625" style="487" customWidth="1"/>
    <col min="13576" max="13826" width="9.109375" style="487"/>
    <col min="13827" max="13827" width="47.33203125" style="487" customWidth="1"/>
    <col min="13828" max="13828" width="6.6640625" style="487" customWidth="1"/>
    <col min="13829" max="13829" width="11" style="487" customWidth="1"/>
    <col min="13830" max="13830" width="11.33203125" style="487" customWidth="1"/>
    <col min="13831" max="13831" width="9.6640625" style="487" customWidth="1"/>
    <col min="13832" max="14082" width="9.109375" style="487"/>
    <col min="14083" max="14083" width="47.33203125" style="487" customWidth="1"/>
    <col min="14084" max="14084" width="6.6640625" style="487" customWidth="1"/>
    <col min="14085" max="14085" width="11" style="487" customWidth="1"/>
    <col min="14086" max="14086" width="11.33203125" style="487" customWidth="1"/>
    <col min="14087" max="14087" width="9.6640625" style="487" customWidth="1"/>
    <col min="14088" max="14338" width="9.109375" style="487"/>
    <col min="14339" max="14339" width="47.33203125" style="487" customWidth="1"/>
    <col min="14340" max="14340" width="6.6640625" style="487" customWidth="1"/>
    <col min="14341" max="14341" width="11" style="487" customWidth="1"/>
    <col min="14342" max="14342" width="11.33203125" style="487" customWidth="1"/>
    <col min="14343" max="14343" width="9.6640625" style="487" customWidth="1"/>
    <col min="14344" max="14594" width="9.109375" style="487"/>
    <col min="14595" max="14595" width="47.33203125" style="487" customWidth="1"/>
    <col min="14596" max="14596" width="6.6640625" style="487" customWidth="1"/>
    <col min="14597" max="14597" width="11" style="487" customWidth="1"/>
    <col min="14598" max="14598" width="11.33203125" style="487" customWidth="1"/>
    <col min="14599" max="14599" width="9.6640625" style="487" customWidth="1"/>
    <col min="14600" max="14850" width="9.109375" style="487"/>
    <col min="14851" max="14851" width="47.33203125" style="487" customWidth="1"/>
    <col min="14852" max="14852" width="6.6640625" style="487" customWidth="1"/>
    <col min="14853" max="14853" width="11" style="487" customWidth="1"/>
    <col min="14854" max="14854" width="11.33203125" style="487" customWidth="1"/>
    <col min="14855" max="14855" width="9.6640625" style="487" customWidth="1"/>
    <col min="14856" max="15106" width="9.109375" style="487"/>
    <col min="15107" max="15107" width="47.33203125" style="487" customWidth="1"/>
    <col min="15108" max="15108" width="6.6640625" style="487" customWidth="1"/>
    <col min="15109" max="15109" width="11" style="487" customWidth="1"/>
    <col min="15110" max="15110" width="11.33203125" style="487" customWidth="1"/>
    <col min="15111" max="15111" width="9.6640625" style="487" customWidth="1"/>
    <col min="15112" max="15362" width="9.109375" style="487"/>
    <col min="15363" max="15363" width="47.33203125" style="487" customWidth="1"/>
    <col min="15364" max="15364" width="6.6640625" style="487" customWidth="1"/>
    <col min="15365" max="15365" width="11" style="487" customWidth="1"/>
    <col min="15366" max="15366" width="11.33203125" style="487" customWidth="1"/>
    <col min="15367" max="15367" width="9.6640625" style="487" customWidth="1"/>
    <col min="15368" max="15618" width="9.109375" style="487"/>
    <col min="15619" max="15619" width="47.33203125" style="487" customWidth="1"/>
    <col min="15620" max="15620" width="6.6640625" style="487" customWidth="1"/>
    <col min="15621" max="15621" width="11" style="487" customWidth="1"/>
    <col min="15622" max="15622" width="11.33203125" style="487" customWidth="1"/>
    <col min="15623" max="15623" width="9.6640625" style="487" customWidth="1"/>
    <col min="15624" max="15874" width="9.109375" style="487"/>
    <col min="15875" max="15875" width="47.33203125" style="487" customWidth="1"/>
    <col min="15876" max="15876" width="6.6640625" style="487" customWidth="1"/>
    <col min="15877" max="15877" width="11" style="487" customWidth="1"/>
    <col min="15878" max="15878" width="11.33203125" style="487" customWidth="1"/>
    <col min="15879" max="15879" width="9.6640625" style="487" customWidth="1"/>
    <col min="15880" max="16130" width="9.109375" style="487"/>
    <col min="16131" max="16131" width="47.33203125" style="487" customWidth="1"/>
    <col min="16132" max="16132" width="6.6640625" style="487" customWidth="1"/>
    <col min="16133" max="16133" width="11" style="487" customWidth="1"/>
    <col min="16134" max="16134" width="11.33203125" style="487" customWidth="1"/>
    <col min="16135" max="16135" width="9.6640625" style="487" customWidth="1"/>
    <col min="16136" max="16384" width="9.109375" style="487"/>
  </cols>
  <sheetData>
    <row r="1" spans="1:7" x14ac:dyDescent="0.25">
      <c r="A1" s="746" t="s">
        <v>122</v>
      </c>
      <c r="B1" s="746"/>
      <c r="C1" s="746"/>
      <c r="D1" s="746"/>
      <c r="E1" s="746"/>
      <c r="F1" s="746"/>
      <c r="G1" s="746"/>
    </row>
    <row r="2" spans="1:7" x14ac:dyDescent="0.25">
      <c r="A2" s="746" t="s">
        <v>1195</v>
      </c>
      <c r="B2" s="746"/>
      <c r="C2" s="746"/>
      <c r="D2" s="746"/>
      <c r="E2" s="746"/>
      <c r="F2" s="746"/>
      <c r="G2" s="746"/>
    </row>
    <row r="3" spans="1:7" x14ac:dyDescent="0.25">
      <c r="F3" s="489"/>
      <c r="G3" s="490"/>
    </row>
    <row r="4" spans="1:7" x14ac:dyDescent="0.25">
      <c r="F4" s="489"/>
      <c r="G4" s="490"/>
    </row>
    <row r="5" spans="1:7" ht="13.5" customHeight="1" x14ac:dyDescent="0.25">
      <c r="A5" s="491"/>
      <c r="B5" s="655" t="s">
        <v>244</v>
      </c>
      <c r="C5" s="747" t="s">
        <v>123</v>
      </c>
      <c r="D5" s="747"/>
      <c r="E5" s="657"/>
      <c r="F5" s="492" t="s">
        <v>124</v>
      </c>
      <c r="G5" s="493"/>
    </row>
    <row r="6" spans="1:7" x14ac:dyDescent="0.25">
      <c r="A6" s="494" t="s">
        <v>245</v>
      </c>
      <c r="B6" s="656" t="s">
        <v>246</v>
      </c>
      <c r="C6" s="664" t="s">
        <v>1362</v>
      </c>
      <c r="D6" s="660" t="s">
        <v>1363</v>
      </c>
      <c r="E6" s="658" t="s">
        <v>1362</v>
      </c>
      <c r="F6" s="665" t="s">
        <v>1363</v>
      </c>
      <c r="G6" s="662" t="s">
        <v>125</v>
      </c>
    </row>
    <row r="7" spans="1:7" x14ac:dyDescent="0.25">
      <c r="A7" s="496"/>
      <c r="B7" s="659"/>
      <c r="C7" s="747" t="s">
        <v>127</v>
      </c>
      <c r="D7" s="747"/>
      <c r="E7" s="747" t="s">
        <v>127</v>
      </c>
      <c r="F7" s="747"/>
      <c r="G7" s="663"/>
    </row>
    <row r="8" spans="1:7" x14ac:dyDescent="0.25">
      <c r="A8" s="540" t="s">
        <v>1</v>
      </c>
      <c r="B8" s="497" t="s">
        <v>2</v>
      </c>
      <c r="C8" s="652"/>
      <c r="D8" s="661" t="s">
        <v>3</v>
      </c>
      <c r="E8" s="661"/>
      <c r="F8" s="661" t="s">
        <v>4</v>
      </c>
      <c r="G8" s="498" t="s">
        <v>5</v>
      </c>
    </row>
    <row r="9" spans="1:7" s="502" customFormat="1" x14ac:dyDescent="0.25">
      <c r="A9" s="541" t="s">
        <v>247</v>
      </c>
      <c r="B9" s="499" t="s">
        <v>248</v>
      </c>
      <c r="C9" s="499"/>
      <c r="D9" s="680">
        <f>SUM(D10:D15)</f>
        <v>342835</v>
      </c>
      <c r="E9" s="500"/>
      <c r="F9" s="680">
        <f>SUM(F10:F15)</f>
        <v>336191</v>
      </c>
      <c r="G9" s="501">
        <f>F9/D9*100</f>
        <v>98.062041506847322</v>
      </c>
    </row>
    <row r="10" spans="1:7" x14ac:dyDescent="0.25">
      <c r="A10" s="503" t="s">
        <v>249</v>
      </c>
      <c r="B10" s="651" t="s">
        <v>250</v>
      </c>
      <c r="C10" s="651"/>
      <c r="D10" s="504">
        <v>445911</v>
      </c>
      <c r="E10" s="504"/>
      <c r="F10" s="504">
        <v>445911</v>
      </c>
      <c r="G10" s="501">
        <f>F10/D10*100</f>
        <v>100</v>
      </c>
    </row>
    <row r="11" spans="1:7" x14ac:dyDescent="0.25">
      <c r="A11" s="653" t="s">
        <v>251</v>
      </c>
      <c r="B11" s="654" t="s">
        <v>252</v>
      </c>
      <c r="C11" s="654"/>
      <c r="D11" s="505">
        <v>0</v>
      </c>
      <c r="E11" s="505"/>
      <c r="F11" s="505">
        <v>0</v>
      </c>
      <c r="G11" s="501"/>
    </row>
    <row r="12" spans="1:7" ht="27.6" x14ac:dyDescent="0.25">
      <c r="A12" s="503" t="s">
        <v>253</v>
      </c>
      <c r="B12" s="652" t="s">
        <v>254</v>
      </c>
      <c r="C12" s="652"/>
      <c r="D12" s="495">
        <v>8640</v>
      </c>
      <c r="E12" s="495"/>
      <c r="F12" s="495">
        <v>8640</v>
      </c>
      <c r="G12" s="506"/>
    </row>
    <row r="13" spans="1:7" x14ac:dyDescent="0.25">
      <c r="A13" s="534" t="s">
        <v>255</v>
      </c>
      <c r="B13" s="497" t="s">
        <v>256</v>
      </c>
      <c r="C13" s="497"/>
      <c r="D13" s="507">
        <v>-112295</v>
      </c>
      <c r="E13" s="507"/>
      <c r="F13" s="507">
        <v>-111716</v>
      </c>
      <c r="G13" s="508"/>
    </row>
    <row r="14" spans="1:7" x14ac:dyDescent="0.25">
      <c r="A14" s="535" t="s">
        <v>257</v>
      </c>
      <c r="B14" s="497" t="s">
        <v>258</v>
      </c>
      <c r="C14" s="651"/>
      <c r="D14" s="509">
        <v>0</v>
      </c>
      <c r="E14" s="509"/>
      <c r="F14" s="509">
        <v>0</v>
      </c>
      <c r="G14" s="510"/>
    </row>
    <row r="15" spans="1:7" x14ac:dyDescent="0.25">
      <c r="A15" s="535" t="s">
        <v>259</v>
      </c>
      <c r="B15" s="497" t="s">
        <v>260</v>
      </c>
      <c r="C15" s="651"/>
      <c r="D15" s="509">
        <v>579</v>
      </c>
      <c r="E15" s="509"/>
      <c r="F15" s="509">
        <v>-6644</v>
      </c>
      <c r="G15" s="510"/>
    </row>
    <row r="16" spans="1:7" s="502" customFormat="1" x14ac:dyDescent="0.25">
      <c r="A16" s="511" t="s">
        <v>261</v>
      </c>
      <c r="B16" s="497" t="s">
        <v>262</v>
      </c>
      <c r="C16" s="497"/>
      <c r="D16" s="512">
        <f>SUM(D17:D19)</f>
        <v>2248</v>
      </c>
      <c r="E16" s="512"/>
      <c r="F16" s="512">
        <f>SUM(F17:F19)</f>
        <v>2991</v>
      </c>
      <c r="G16" s="513">
        <f>F16/D16*100</f>
        <v>133.05160142348754</v>
      </c>
    </row>
    <row r="17" spans="1:7" ht="27.6" x14ac:dyDescent="0.25">
      <c r="A17" s="534" t="s">
        <v>263</v>
      </c>
      <c r="B17" s="497" t="s">
        <v>264</v>
      </c>
      <c r="C17" s="497"/>
      <c r="D17" s="507">
        <v>361</v>
      </c>
      <c r="E17" s="507"/>
      <c r="F17" s="507">
        <v>15</v>
      </c>
      <c r="G17" s="508"/>
    </row>
    <row r="18" spans="1:7" ht="27.6" x14ac:dyDescent="0.25">
      <c r="A18" s="534" t="s">
        <v>265</v>
      </c>
      <c r="B18" s="497" t="s">
        <v>266</v>
      </c>
      <c r="C18" s="497"/>
      <c r="D18" s="507">
        <v>571</v>
      </c>
      <c r="E18" s="507"/>
      <c r="F18" s="507">
        <v>1416</v>
      </c>
      <c r="G18" s="508"/>
    </row>
    <row r="19" spans="1:7" x14ac:dyDescent="0.25">
      <c r="A19" s="534" t="s">
        <v>267</v>
      </c>
      <c r="B19" s="651" t="s">
        <v>268</v>
      </c>
      <c r="C19" s="651"/>
      <c r="D19" s="509">
        <v>1316</v>
      </c>
      <c r="E19" s="507"/>
      <c r="F19" s="507">
        <v>1560</v>
      </c>
      <c r="G19" s="508"/>
    </row>
    <row r="20" spans="1:7" ht="27.6" x14ac:dyDescent="0.25">
      <c r="A20" s="666" t="s">
        <v>269</v>
      </c>
      <c r="B20" s="654" t="s">
        <v>270</v>
      </c>
      <c r="C20" s="654"/>
      <c r="D20" s="514">
        <v>0</v>
      </c>
      <c r="E20" s="514"/>
      <c r="F20" s="514">
        <v>0</v>
      </c>
      <c r="G20" s="513"/>
    </row>
    <row r="21" spans="1:7" s="502" customFormat="1" x14ac:dyDescent="0.25">
      <c r="A21" s="536" t="s">
        <v>271</v>
      </c>
      <c r="B21" s="652" t="s">
        <v>272</v>
      </c>
      <c r="C21" s="652"/>
      <c r="D21" s="667">
        <v>1631</v>
      </c>
      <c r="E21" s="515"/>
      <c r="F21" s="515">
        <v>29178</v>
      </c>
      <c r="G21" s="513">
        <f>F21/D21*100</f>
        <v>1788.9638258736973</v>
      </c>
    </row>
    <row r="22" spans="1:7" x14ac:dyDescent="0.25">
      <c r="A22" s="536" t="s">
        <v>273</v>
      </c>
      <c r="B22" s="497" t="s">
        <v>274</v>
      </c>
      <c r="C22" s="652"/>
      <c r="D22" s="516">
        <f>D21+D20+D16+D9</f>
        <v>346714</v>
      </c>
      <c r="E22" s="516"/>
      <c r="F22" s="516">
        <f>F21+F20+F16+F9</f>
        <v>368360</v>
      </c>
      <c r="G22" s="517">
        <f>F22/D22*100</f>
        <v>106.24318602652329</v>
      </c>
    </row>
    <row r="23" spans="1:7" x14ac:dyDescent="0.25">
      <c r="A23" s="537"/>
      <c r="B23" s="518"/>
      <c r="C23" s="518"/>
      <c r="D23" s="519"/>
      <c r="E23" s="519"/>
      <c r="F23" s="519"/>
      <c r="G23" s="520"/>
    </row>
    <row r="24" spans="1:7" x14ac:dyDescent="0.25">
      <c r="A24" s="532"/>
    </row>
    <row r="25" spans="1:7" ht="27.6" x14ac:dyDescent="0.25">
      <c r="A25" s="538" t="s">
        <v>275</v>
      </c>
      <c r="B25" s="521"/>
      <c r="C25" s="521"/>
      <c r="D25" s="522"/>
      <c r="E25" s="522"/>
      <c r="F25" s="522"/>
      <c r="G25" s="506"/>
    </row>
    <row r="26" spans="1:7" ht="27.6" x14ac:dyDescent="0.25">
      <c r="A26" s="523" t="s">
        <v>276</v>
      </c>
      <c r="B26" s="524" t="s">
        <v>129</v>
      </c>
      <c r="C26" s="524"/>
      <c r="D26" s="522"/>
      <c r="E26" s="522"/>
      <c r="F26" s="522"/>
      <c r="G26" s="506"/>
    </row>
    <row r="27" spans="1:7" ht="27.6" x14ac:dyDescent="0.25">
      <c r="A27" s="523" t="s">
        <v>277</v>
      </c>
      <c r="B27" s="524" t="s">
        <v>132</v>
      </c>
      <c r="C27" s="524"/>
      <c r="D27" s="522"/>
      <c r="E27" s="522"/>
      <c r="F27" s="522"/>
      <c r="G27" s="506"/>
    </row>
    <row r="28" spans="1:7" x14ac:dyDescent="0.25">
      <c r="A28" s="523" t="s">
        <v>278</v>
      </c>
      <c r="B28" s="524" t="s">
        <v>134</v>
      </c>
      <c r="C28" s="524"/>
      <c r="D28" s="522"/>
      <c r="E28" s="522"/>
      <c r="F28" s="522"/>
      <c r="G28" s="506"/>
    </row>
    <row r="29" spans="1:7" ht="27.6" x14ac:dyDescent="0.25">
      <c r="A29" s="525" t="s">
        <v>279</v>
      </c>
      <c r="B29" s="526" t="s">
        <v>136</v>
      </c>
      <c r="C29" s="526"/>
      <c r="D29" s="527"/>
      <c r="E29" s="527"/>
      <c r="F29" s="527"/>
      <c r="G29" s="528"/>
    </row>
    <row r="30" spans="1:7" x14ac:dyDescent="0.25">
      <c r="A30" s="539" t="s">
        <v>280</v>
      </c>
      <c r="B30" s="529" t="s">
        <v>138</v>
      </c>
      <c r="C30" s="529"/>
      <c r="D30" s="530"/>
      <c r="E30" s="530"/>
      <c r="F30" s="530"/>
      <c r="G30" s="531"/>
    </row>
    <row r="34" spans="1:1" x14ac:dyDescent="0.25">
      <c r="A34" s="532"/>
    </row>
    <row r="35" spans="1:1" x14ac:dyDescent="0.25">
      <c r="A35" s="532"/>
    </row>
    <row r="36" spans="1:1" x14ac:dyDescent="0.25">
      <c r="A36" s="532"/>
    </row>
    <row r="37" spans="1:1" x14ac:dyDescent="0.25">
      <c r="A37" s="532"/>
    </row>
    <row r="38" spans="1:1" x14ac:dyDescent="0.25">
      <c r="A38" s="532"/>
    </row>
    <row r="39" spans="1:1" x14ac:dyDescent="0.25">
      <c r="A39" s="532"/>
    </row>
    <row r="40" spans="1:1" x14ac:dyDescent="0.25">
      <c r="A40" s="532"/>
    </row>
    <row r="41" spans="1:1" x14ac:dyDescent="0.25">
      <c r="A41" s="532"/>
    </row>
    <row r="42" spans="1:1" x14ac:dyDescent="0.25">
      <c r="A42" s="532"/>
    </row>
    <row r="43" spans="1:1" x14ac:dyDescent="0.25">
      <c r="A43" s="532"/>
    </row>
  </sheetData>
  <sheetProtection selectLockedCells="1" selectUnlockedCells="1"/>
  <mergeCells count="5">
    <mergeCell ref="A1:G1"/>
    <mergeCell ref="A2:G2"/>
    <mergeCell ref="C5:D5"/>
    <mergeCell ref="C7:D7"/>
    <mergeCell ref="E7:F7"/>
  </mergeCells>
  <pageMargins left="0.34031250000000002" right="0.31968750000000001" top="1.6190625000000001" bottom="0.88611111111111107" header="0.78749999999999998" footer="0.51180555555555551"/>
  <pageSetup paperSize="9" scale="99" firstPageNumber="0" orientation="portrait" horizontalDpi="300" verticalDpi="300" r:id="rId1"/>
  <headerFooter alignWithMargins="0">
    <oddHeader>&amp;LVászoly Község Önkormányzata&amp;C&amp;"-,Félkövér" 15/b MELLÉKLET
A 3/2016. (V.30.) RENDELETHEZ&amp;R&amp;"Times New Roman,Normál"&amp;12 15/b sz. melléklet
ezer forint
&amp;P.oldal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Layout" zoomScaleNormal="100" workbookViewId="0">
      <selection activeCell="F3" sqref="F3"/>
    </sheetView>
  </sheetViews>
  <sheetFormatPr defaultColWidth="9.109375" defaultRowHeight="12" x14ac:dyDescent="0.25"/>
  <cols>
    <col min="1" max="1" width="3" style="555" bestFit="1" customWidth="1"/>
    <col min="2" max="2" width="25.6640625" style="555" customWidth="1"/>
    <col min="3" max="3" width="8.88671875" style="555" customWidth="1"/>
    <col min="4" max="4" width="11.109375" style="555" customWidth="1"/>
    <col min="5" max="5" width="12.33203125" style="555" customWidth="1"/>
    <col min="6" max="6" width="8.44140625" style="555" customWidth="1"/>
    <col min="7" max="7" width="11.109375" style="555" customWidth="1"/>
    <col min="8" max="8" width="10.44140625" style="555" customWidth="1"/>
    <col min="9" max="9" width="8.88671875" style="555" customWidth="1"/>
    <col min="10" max="16384" width="9.109375" style="555"/>
  </cols>
  <sheetData>
    <row r="1" spans="1:9" x14ac:dyDescent="0.25">
      <c r="A1" s="748" t="s">
        <v>1230</v>
      </c>
      <c r="B1" s="749"/>
      <c r="C1" s="749"/>
      <c r="D1" s="749"/>
      <c r="E1" s="749"/>
      <c r="F1" s="749"/>
      <c r="G1" s="749"/>
      <c r="H1" s="749"/>
      <c r="I1" s="749"/>
    </row>
    <row r="2" spans="1:9" x14ac:dyDescent="0.25">
      <c r="A2" s="556"/>
      <c r="B2" s="557"/>
      <c r="C2" s="557"/>
      <c r="D2" s="557"/>
      <c r="E2" s="557"/>
      <c r="F2" s="557"/>
      <c r="G2" s="557"/>
      <c r="H2" s="557"/>
      <c r="I2" s="557"/>
    </row>
    <row r="3" spans="1:9" ht="57" x14ac:dyDescent="0.25">
      <c r="A3" s="556" t="s">
        <v>524</v>
      </c>
      <c r="B3" s="556" t="s">
        <v>281</v>
      </c>
      <c r="C3" s="556" t="s">
        <v>1233</v>
      </c>
      <c r="D3" s="556" t="s">
        <v>1200</v>
      </c>
      <c r="E3" s="556" t="s">
        <v>1201</v>
      </c>
      <c r="F3" s="556" t="s">
        <v>1232</v>
      </c>
      <c r="G3" s="556" t="s">
        <v>1202</v>
      </c>
      <c r="H3" s="556" t="s">
        <v>1203</v>
      </c>
      <c r="I3" s="556" t="s">
        <v>1231</v>
      </c>
    </row>
    <row r="4" spans="1:9" ht="24" x14ac:dyDescent="0.25">
      <c r="A4" s="558" t="s">
        <v>372</v>
      </c>
      <c r="B4" s="559" t="s">
        <v>1204</v>
      </c>
      <c r="C4" s="560">
        <v>4428</v>
      </c>
      <c r="D4" s="560">
        <v>420086</v>
      </c>
      <c r="E4" s="560">
        <v>5904</v>
      </c>
      <c r="F4" s="560">
        <v>0</v>
      </c>
      <c r="G4" s="560">
        <v>738</v>
      </c>
      <c r="H4" s="560">
        <v>0</v>
      </c>
      <c r="I4" s="560">
        <v>431156</v>
      </c>
    </row>
    <row r="5" spans="1:9" ht="22.8" x14ac:dyDescent="0.25">
      <c r="A5" s="561" t="s">
        <v>373</v>
      </c>
      <c r="B5" s="562" t="s">
        <v>1205</v>
      </c>
      <c r="C5" s="563">
        <v>560</v>
      </c>
      <c r="D5" s="563">
        <v>0</v>
      </c>
      <c r="E5" s="563">
        <v>0</v>
      </c>
      <c r="F5" s="563">
        <v>0</v>
      </c>
      <c r="G5" s="563">
        <v>4509</v>
      </c>
      <c r="H5" s="563">
        <v>0</v>
      </c>
      <c r="I5" s="563">
        <v>5069</v>
      </c>
    </row>
    <row r="6" spans="1:9" x14ac:dyDescent="0.25">
      <c r="A6" s="561" t="s">
        <v>374</v>
      </c>
      <c r="B6" s="562" t="s">
        <v>1206</v>
      </c>
      <c r="C6" s="563">
        <v>0</v>
      </c>
      <c r="D6" s="563">
        <v>0</v>
      </c>
      <c r="E6" s="563">
        <v>0</v>
      </c>
      <c r="F6" s="563">
        <v>0</v>
      </c>
      <c r="G6" s="563">
        <v>19316</v>
      </c>
      <c r="H6" s="563">
        <v>0</v>
      </c>
      <c r="I6" s="563">
        <v>19316</v>
      </c>
    </row>
    <row r="7" spans="1:9" ht="22.8" x14ac:dyDescent="0.25">
      <c r="A7" s="561" t="s">
        <v>375</v>
      </c>
      <c r="B7" s="562" t="s">
        <v>1207</v>
      </c>
      <c r="C7" s="563">
        <v>0</v>
      </c>
      <c r="D7" s="563">
        <v>18717</v>
      </c>
      <c r="E7" s="563">
        <v>4648</v>
      </c>
      <c r="F7" s="563">
        <v>0</v>
      </c>
      <c r="G7" s="563">
        <v>0</v>
      </c>
      <c r="H7" s="563">
        <v>0</v>
      </c>
      <c r="I7" s="563">
        <v>23365</v>
      </c>
    </row>
    <row r="8" spans="1:9" x14ac:dyDescent="0.25">
      <c r="A8" s="561" t="s">
        <v>376</v>
      </c>
      <c r="B8" s="562" t="s">
        <v>1208</v>
      </c>
      <c r="C8" s="563">
        <v>0</v>
      </c>
      <c r="D8" s="563">
        <v>0</v>
      </c>
      <c r="E8" s="563">
        <v>0</v>
      </c>
      <c r="F8" s="563">
        <v>0</v>
      </c>
      <c r="G8" s="563">
        <v>0</v>
      </c>
      <c r="H8" s="563">
        <v>0</v>
      </c>
      <c r="I8" s="563">
        <v>0</v>
      </c>
    </row>
    <row r="9" spans="1:9" ht="45.6" x14ac:dyDescent="0.25">
      <c r="A9" s="561" t="s">
        <v>377</v>
      </c>
      <c r="B9" s="562" t="s">
        <v>1209</v>
      </c>
      <c r="C9" s="563">
        <v>0</v>
      </c>
      <c r="D9" s="563">
        <v>0</v>
      </c>
      <c r="E9" s="563">
        <v>0</v>
      </c>
      <c r="F9" s="563">
        <v>0</v>
      </c>
      <c r="G9" s="563">
        <v>0</v>
      </c>
      <c r="H9" s="563">
        <v>0</v>
      </c>
      <c r="I9" s="563">
        <v>0</v>
      </c>
    </row>
    <row r="10" spans="1:9" x14ac:dyDescent="0.25">
      <c r="A10" s="561" t="s">
        <v>378</v>
      </c>
      <c r="B10" s="562" t="s">
        <v>1210</v>
      </c>
      <c r="C10" s="563">
        <v>0</v>
      </c>
      <c r="D10" s="563">
        <v>0</v>
      </c>
      <c r="E10" s="563">
        <v>0</v>
      </c>
      <c r="F10" s="563">
        <v>0</v>
      </c>
      <c r="G10" s="563">
        <v>0</v>
      </c>
      <c r="H10" s="563">
        <v>0</v>
      </c>
      <c r="I10" s="563">
        <v>0</v>
      </c>
    </row>
    <row r="11" spans="1:9" ht="24" x14ac:dyDescent="0.25">
      <c r="A11" s="558" t="s">
        <v>379</v>
      </c>
      <c r="B11" s="559" t="s">
        <v>1211</v>
      </c>
      <c r="C11" s="560">
        <v>560</v>
      </c>
      <c r="D11" s="560">
        <v>18717</v>
      </c>
      <c r="E11" s="560">
        <v>4648</v>
      </c>
      <c r="F11" s="560">
        <v>0</v>
      </c>
      <c r="G11" s="560">
        <v>23825</v>
      </c>
      <c r="H11" s="560">
        <v>0</v>
      </c>
      <c r="I11" s="560">
        <v>47750</v>
      </c>
    </row>
    <row r="12" spans="1:9" x14ac:dyDescent="0.25">
      <c r="A12" s="561" t="s">
        <v>527</v>
      </c>
      <c r="B12" s="562" t="s">
        <v>1212</v>
      </c>
      <c r="C12" s="563">
        <v>0</v>
      </c>
      <c r="D12" s="563">
        <v>0</v>
      </c>
      <c r="E12" s="563">
        <v>0</v>
      </c>
      <c r="F12" s="563">
        <v>0</v>
      </c>
      <c r="G12" s="563">
        <v>0</v>
      </c>
      <c r="H12" s="563">
        <v>0</v>
      </c>
      <c r="I12" s="563">
        <v>0</v>
      </c>
    </row>
    <row r="13" spans="1:9" ht="22.8" x14ac:dyDescent="0.25">
      <c r="A13" s="561" t="s">
        <v>528</v>
      </c>
      <c r="B13" s="562" t="s">
        <v>1213</v>
      </c>
      <c r="C13" s="563">
        <v>0</v>
      </c>
      <c r="D13" s="563">
        <v>0</v>
      </c>
      <c r="E13" s="563">
        <v>0</v>
      </c>
      <c r="F13" s="563">
        <v>0</v>
      </c>
      <c r="G13" s="563">
        <v>0</v>
      </c>
      <c r="H13" s="563">
        <v>0</v>
      </c>
      <c r="I13" s="563">
        <v>0</v>
      </c>
    </row>
    <row r="14" spans="1:9" x14ac:dyDescent="0.25">
      <c r="A14" s="561" t="s">
        <v>529</v>
      </c>
      <c r="B14" s="562" t="s">
        <v>1214</v>
      </c>
      <c r="C14" s="563">
        <v>0</v>
      </c>
      <c r="D14" s="563">
        <v>0</v>
      </c>
      <c r="E14" s="563">
        <v>0</v>
      </c>
      <c r="F14" s="563">
        <v>0</v>
      </c>
      <c r="G14" s="563">
        <v>0</v>
      </c>
      <c r="H14" s="563">
        <v>0</v>
      </c>
      <c r="I14" s="563">
        <v>0</v>
      </c>
    </row>
    <row r="15" spans="1:9" ht="57" x14ac:dyDescent="0.25">
      <c r="A15" s="561" t="s">
        <v>530</v>
      </c>
      <c r="B15" s="562" t="s">
        <v>1215</v>
      </c>
      <c r="C15" s="563">
        <v>0</v>
      </c>
      <c r="D15" s="563">
        <v>0</v>
      </c>
      <c r="E15" s="563">
        <v>0</v>
      </c>
      <c r="F15" s="563">
        <v>0</v>
      </c>
      <c r="G15" s="563">
        <v>0</v>
      </c>
      <c r="H15" s="563">
        <v>0</v>
      </c>
      <c r="I15" s="563">
        <v>0</v>
      </c>
    </row>
    <row r="16" spans="1:9" x14ac:dyDescent="0.25">
      <c r="A16" s="561" t="s">
        <v>531</v>
      </c>
      <c r="B16" s="562" t="s">
        <v>1216</v>
      </c>
      <c r="C16" s="563">
        <v>0</v>
      </c>
      <c r="D16" s="563">
        <v>0</v>
      </c>
      <c r="E16" s="563">
        <v>0</v>
      </c>
      <c r="F16" s="563">
        <v>0</v>
      </c>
      <c r="G16" s="563">
        <v>23926</v>
      </c>
      <c r="H16" s="563">
        <v>0</v>
      </c>
      <c r="I16" s="563">
        <v>23926</v>
      </c>
    </row>
    <row r="17" spans="1:9" ht="24" x14ac:dyDescent="0.25">
      <c r="A17" s="558" t="s">
        <v>532</v>
      </c>
      <c r="B17" s="559" t="s">
        <v>1217</v>
      </c>
      <c r="C17" s="560">
        <v>0</v>
      </c>
      <c r="D17" s="560">
        <v>0</v>
      </c>
      <c r="E17" s="560">
        <v>0</v>
      </c>
      <c r="F17" s="560">
        <v>0</v>
      </c>
      <c r="G17" s="560">
        <v>23926</v>
      </c>
      <c r="H17" s="560">
        <v>0</v>
      </c>
      <c r="I17" s="560">
        <v>23926</v>
      </c>
    </row>
    <row r="18" spans="1:9" ht="24" x14ac:dyDescent="0.25">
      <c r="A18" s="558" t="s">
        <v>533</v>
      </c>
      <c r="B18" s="559" t="s">
        <v>1218</v>
      </c>
      <c r="C18" s="560">
        <v>4988</v>
      </c>
      <c r="D18" s="560">
        <v>438803</v>
      </c>
      <c r="E18" s="560">
        <v>10552</v>
      </c>
      <c r="F18" s="560">
        <v>0</v>
      </c>
      <c r="G18" s="560">
        <v>637</v>
      </c>
      <c r="H18" s="560">
        <v>0</v>
      </c>
      <c r="I18" s="560">
        <v>454980</v>
      </c>
    </row>
    <row r="19" spans="1:9" ht="24" x14ac:dyDescent="0.25">
      <c r="A19" s="558" t="s">
        <v>534</v>
      </c>
      <c r="B19" s="559" t="s">
        <v>1219</v>
      </c>
      <c r="C19" s="560">
        <v>4428</v>
      </c>
      <c r="D19" s="560">
        <v>105688</v>
      </c>
      <c r="E19" s="560">
        <v>5485</v>
      </c>
      <c r="F19" s="560">
        <v>0</v>
      </c>
      <c r="G19" s="560">
        <v>0</v>
      </c>
      <c r="H19" s="560">
        <v>0</v>
      </c>
      <c r="I19" s="560">
        <v>115601</v>
      </c>
    </row>
    <row r="20" spans="1:9" ht="22.8" x14ac:dyDescent="0.25">
      <c r="A20" s="561" t="s">
        <v>535</v>
      </c>
      <c r="B20" s="562" t="s">
        <v>1220</v>
      </c>
      <c r="C20" s="563">
        <v>63</v>
      </c>
      <c r="D20" s="563">
        <v>9594</v>
      </c>
      <c r="E20" s="563">
        <v>1579</v>
      </c>
      <c r="F20" s="563">
        <v>0</v>
      </c>
      <c r="G20" s="563">
        <v>0</v>
      </c>
      <c r="H20" s="563">
        <v>0</v>
      </c>
      <c r="I20" s="563">
        <v>11236</v>
      </c>
    </row>
    <row r="21" spans="1:9" ht="22.8" x14ac:dyDescent="0.25">
      <c r="A21" s="561" t="s">
        <v>536</v>
      </c>
      <c r="B21" s="562" t="s">
        <v>1221</v>
      </c>
      <c r="C21" s="563">
        <v>0</v>
      </c>
      <c r="D21" s="563">
        <v>0</v>
      </c>
      <c r="E21" s="563">
        <v>0</v>
      </c>
      <c r="F21" s="563">
        <v>0</v>
      </c>
      <c r="G21" s="563">
        <v>0</v>
      </c>
      <c r="H21" s="563">
        <v>0</v>
      </c>
      <c r="I21" s="563">
        <v>0</v>
      </c>
    </row>
    <row r="22" spans="1:9" ht="24" x14ac:dyDescent="0.25">
      <c r="A22" s="558" t="s">
        <v>537</v>
      </c>
      <c r="B22" s="559" t="s">
        <v>1222</v>
      </c>
      <c r="C22" s="560">
        <v>4491</v>
      </c>
      <c r="D22" s="560">
        <v>115282</v>
      </c>
      <c r="E22" s="560">
        <v>7064</v>
      </c>
      <c r="F22" s="560">
        <v>0</v>
      </c>
      <c r="G22" s="560">
        <v>0</v>
      </c>
      <c r="H22" s="560">
        <v>0</v>
      </c>
      <c r="I22" s="560">
        <v>126837</v>
      </c>
    </row>
    <row r="23" spans="1:9" ht="24" x14ac:dyDescent="0.25">
      <c r="A23" s="558" t="s">
        <v>538</v>
      </c>
      <c r="B23" s="559" t="s">
        <v>1223</v>
      </c>
      <c r="C23" s="560">
        <v>0</v>
      </c>
      <c r="D23" s="560">
        <v>0</v>
      </c>
      <c r="E23" s="560">
        <v>0</v>
      </c>
      <c r="F23" s="560">
        <v>0</v>
      </c>
      <c r="G23" s="560">
        <v>0</v>
      </c>
      <c r="H23" s="560">
        <v>0</v>
      </c>
      <c r="I23" s="560">
        <v>0</v>
      </c>
    </row>
    <row r="24" spans="1:9" ht="22.8" x14ac:dyDescent="0.25">
      <c r="A24" s="561" t="s">
        <v>539</v>
      </c>
      <c r="B24" s="562" t="s">
        <v>1224</v>
      </c>
      <c r="C24" s="563">
        <v>0</v>
      </c>
      <c r="D24" s="563">
        <v>0</v>
      </c>
      <c r="E24" s="563">
        <v>0</v>
      </c>
      <c r="F24" s="563">
        <v>0</v>
      </c>
      <c r="G24" s="563">
        <v>0</v>
      </c>
      <c r="H24" s="563">
        <v>0</v>
      </c>
      <c r="I24" s="563">
        <v>0</v>
      </c>
    </row>
    <row r="25" spans="1:9" ht="22.8" x14ac:dyDescent="0.25">
      <c r="A25" s="561" t="s">
        <v>540</v>
      </c>
      <c r="B25" s="562" t="s">
        <v>1225</v>
      </c>
      <c r="C25" s="563">
        <v>0</v>
      </c>
      <c r="D25" s="563">
        <v>0</v>
      </c>
      <c r="E25" s="563">
        <v>0</v>
      </c>
      <c r="F25" s="563">
        <v>0</v>
      </c>
      <c r="G25" s="563">
        <v>0</v>
      </c>
      <c r="H25" s="563">
        <v>0</v>
      </c>
      <c r="I25" s="563">
        <v>0</v>
      </c>
    </row>
    <row r="26" spans="1:9" ht="24" x14ac:dyDescent="0.25">
      <c r="A26" s="558" t="s">
        <v>541</v>
      </c>
      <c r="B26" s="559" t="s">
        <v>1226</v>
      </c>
      <c r="C26" s="560">
        <v>0</v>
      </c>
      <c r="D26" s="560">
        <v>0</v>
      </c>
      <c r="E26" s="560">
        <v>0</v>
      </c>
      <c r="F26" s="560">
        <v>0</v>
      </c>
      <c r="G26" s="560">
        <v>0</v>
      </c>
      <c r="H26" s="560">
        <v>0</v>
      </c>
      <c r="I26" s="560">
        <v>0</v>
      </c>
    </row>
    <row r="27" spans="1:9" ht="24" x14ac:dyDescent="0.25">
      <c r="A27" s="558" t="s">
        <v>542</v>
      </c>
      <c r="B27" s="559" t="s">
        <v>1227</v>
      </c>
      <c r="C27" s="560">
        <v>4491</v>
      </c>
      <c r="D27" s="560">
        <v>115282</v>
      </c>
      <c r="E27" s="560">
        <v>7064</v>
      </c>
      <c r="F27" s="560">
        <v>0</v>
      </c>
      <c r="G27" s="560">
        <v>0</v>
      </c>
      <c r="H27" s="560">
        <v>0</v>
      </c>
      <c r="I27" s="560">
        <v>126837</v>
      </c>
    </row>
    <row r="28" spans="1:9" x14ac:dyDescent="0.25">
      <c r="A28" s="558" t="s">
        <v>543</v>
      </c>
      <c r="B28" s="559" t="s">
        <v>1228</v>
      </c>
      <c r="C28" s="560">
        <v>497</v>
      </c>
      <c r="D28" s="560">
        <v>323521</v>
      </c>
      <c r="E28" s="560">
        <v>3488</v>
      </c>
      <c r="F28" s="560">
        <v>0</v>
      </c>
      <c r="G28" s="560">
        <v>637</v>
      </c>
      <c r="H28" s="560">
        <v>0</v>
      </c>
      <c r="I28" s="560">
        <v>328143</v>
      </c>
    </row>
    <row r="29" spans="1:9" ht="22.8" x14ac:dyDescent="0.25">
      <c r="A29" s="561" t="s">
        <v>544</v>
      </c>
      <c r="B29" s="562" t="s">
        <v>1229</v>
      </c>
      <c r="C29" s="563">
        <v>318</v>
      </c>
      <c r="D29" s="563">
        <v>0</v>
      </c>
      <c r="E29" s="563">
        <v>4150</v>
      </c>
      <c r="F29" s="563">
        <v>0</v>
      </c>
      <c r="G29" s="563">
        <v>0</v>
      </c>
      <c r="H29" s="563">
        <v>0</v>
      </c>
      <c r="I29" s="563">
        <v>4468</v>
      </c>
    </row>
  </sheetData>
  <mergeCells count="1">
    <mergeCell ref="A1:I1"/>
  </mergeCells>
  <pageMargins left="9.375E-2" right="7.2916666666666671E-2" top="1.03125" bottom="0.75" header="0.3" footer="0.3"/>
  <pageSetup paperSize="9" orientation="portrait" r:id="rId1"/>
  <headerFooter>
    <oddHeader>&amp;LVászoly Község Önkormányzata&amp;C&amp;"-,Félkövér"15/c melléklet
 a 3/2016. (V.30.) rendelethez&amp;R 15/c sz. melléklet
ezer forint
&amp;P.oldal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Layout" topLeftCell="A7" zoomScaleNormal="100" workbookViewId="0">
      <pane ySplit="1"/>
      <selection sqref="A1:C1"/>
      <selection pane="bottomLeft" activeCell="B6" sqref="B6"/>
    </sheetView>
  </sheetViews>
  <sheetFormatPr defaultRowHeight="15" x14ac:dyDescent="0.25"/>
  <cols>
    <col min="1" max="1" width="59" style="153" customWidth="1"/>
    <col min="2" max="2" width="42.88671875" style="153" customWidth="1"/>
    <col min="3" max="3" width="18.5546875" style="154" customWidth="1"/>
    <col min="4" max="256" width="9.109375" style="1"/>
    <col min="257" max="257" width="59" style="1" customWidth="1"/>
    <col min="258" max="258" width="42.88671875" style="1" customWidth="1"/>
    <col min="259" max="259" width="18.5546875" style="1" customWidth="1"/>
    <col min="260" max="512" width="9.109375" style="1"/>
    <col min="513" max="513" width="59" style="1" customWidth="1"/>
    <col min="514" max="514" width="42.88671875" style="1" customWidth="1"/>
    <col min="515" max="515" width="18.5546875" style="1" customWidth="1"/>
    <col min="516" max="768" width="9.109375" style="1"/>
    <col min="769" max="769" width="59" style="1" customWidth="1"/>
    <col min="770" max="770" width="42.88671875" style="1" customWidth="1"/>
    <col min="771" max="771" width="18.5546875" style="1" customWidth="1"/>
    <col min="772" max="1024" width="9.109375" style="1"/>
    <col min="1025" max="1025" width="59" style="1" customWidth="1"/>
    <col min="1026" max="1026" width="42.88671875" style="1" customWidth="1"/>
    <col min="1027" max="1027" width="18.5546875" style="1" customWidth="1"/>
    <col min="1028" max="1280" width="9.109375" style="1"/>
    <col min="1281" max="1281" width="59" style="1" customWidth="1"/>
    <col min="1282" max="1282" width="42.88671875" style="1" customWidth="1"/>
    <col min="1283" max="1283" width="18.5546875" style="1" customWidth="1"/>
    <col min="1284" max="1536" width="9.109375" style="1"/>
    <col min="1537" max="1537" width="59" style="1" customWidth="1"/>
    <col min="1538" max="1538" width="42.88671875" style="1" customWidth="1"/>
    <col min="1539" max="1539" width="18.5546875" style="1" customWidth="1"/>
    <col min="1540" max="1792" width="9.109375" style="1"/>
    <col min="1793" max="1793" width="59" style="1" customWidth="1"/>
    <col min="1794" max="1794" width="42.88671875" style="1" customWidth="1"/>
    <col min="1795" max="1795" width="18.5546875" style="1" customWidth="1"/>
    <col min="1796" max="2048" width="9.109375" style="1"/>
    <col min="2049" max="2049" width="59" style="1" customWidth="1"/>
    <col min="2050" max="2050" width="42.88671875" style="1" customWidth="1"/>
    <col min="2051" max="2051" width="18.5546875" style="1" customWidth="1"/>
    <col min="2052" max="2304" width="9.109375" style="1"/>
    <col min="2305" max="2305" width="59" style="1" customWidth="1"/>
    <col min="2306" max="2306" width="42.88671875" style="1" customWidth="1"/>
    <col min="2307" max="2307" width="18.5546875" style="1" customWidth="1"/>
    <col min="2308" max="2560" width="9.109375" style="1"/>
    <col min="2561" max="2561" width="59" style="1" customWidth="1"/>
    <col min="2562" max="2562" width="42.88671875" style="1" customWidth="1"/>
    <col min="2563" max="2563" width="18.5546875" style="1" customWidth="1"/>
    <col min="2564" max="2816" width="9.109375" style="1"/>
    <col min="2817" max="2817" width="59" style="1" customWidth="1"/>
    <col min="2818" max="2818" width="42.88671875" style="1" customWidth="1"/>
    <col min="2819" max="2819" width="18.5546875" style="1" customWidth="1"/>
    <col min="2820" max="3072" width="9.109375" style="1"/>
    <col min="3073" max="3073" width="59" style="1" customWidth="1"/>
    <col min="3074" max="3074" width="42.88671875" style="1" customWidth="1"/>
    <col min="3075" max="3075" width="18.5546875" style="1" customWidth="1"/>
    <col min="3076" max="3328" width="9.109375" style="1"/>
    <col min="3329" max="3329" width="59" style="1" customWidth="1"/>
    <col min="3330" max="3330" width="42.88671875" style="1" customWidth="1"/>
    <col min="3331" max="3331" width="18.5546875" style="1" customWidth="1"/>
    <col min="3332" max="3584" width="9.109375" style="1"/>
    <col min="3585" max="3585" width="59" style="1" customWidth="1"/>
    <col min="3586" max="3586" width="42.88671875" style="1" customWidth="1"/>
    <col min="3587" max="3587" width="18.5546875" style="1" customWidth="1"/>
    <col min="3588" max="3840" width="9.109375" style="1"/>
    <col min="3841" max="3841" width="59" style="1" customWidth="1"/>
    <col min="3842" max="3842" width="42.88671875" style="1" customWidth="1"/>
    <col min="3843" max="3843" width="18.5546875" style="1" customWidth="1"/>
    <col min="3844" max="4096" width="9.109375" style="1"/>
    <col min="4097" max="4097" width="59" style="1" customWidth="1"/>
    <col min="4098" max="4098" width="42.88671875" style="1" customWidth="1"/>
    <col min="4099" max="4099" width="18.5546875" style="1" customWidth="1"/>
    <col min="4100" max="4352" width="9.109375" style="1"/>
    <col min="4353" max="4353" width="59" style="1" customWidth="1"/>
    <col min="4354" max="4354" width="42.88671875" style="1" customWidth="1"/>
    <col min="4355" max="4355" width="18.5546875" style="1" customWidth="1"/>
    <col min="4356" max="4608" width="9.109375" style="1"/>
    <col min="4609" max="4609" width="59" style="1" customWidth="1"/>
    <col min="4610" max="4610" width="42.88671875" style="1" customWidth="1"/>
    <col min="4611" max="4611" width="18.5546875" style="1" customWidth="1"/>
    <col min="4612" max="4864" width="9.109375" style="1"/>
    <col min="4865" max="4865" width="59" style="1" customWidth="1"/>
    <col min="4866" max="4866" width="42.88671875" style="1" customWidth="1"/>
    <col min="4867" max="4867" width="18.5546875" style="1" customWidth="1"/>
    <col min="4868" max="5120" width="9.109375" style="1"/>
    <col min="5121" max="5121" width="59" style="1" customWidth="1"/>
    <col min="5122" max="5122" width="42.88671875" style="1" customWidth="1"/>
    <col min="5123" max="5123" width="18.5546875" style="1" customWidth="1"/>
    <col min="5124" max="5376" width="9.109375" style="1"/>
    <col min="5377" max="5377" width="59" style="1" customWidth="1"/>
    <col min="5378" max="5378" width="42.88671875" style="1" customWidth="1"/>
    <col min="5379" max="5379" width="18.5546875" style="1" customWidth="1"/>
    <col min="5380" max="5632" width="9.109375" style="1"/>
    <col min="5633" max="5633" width="59" style="1" customWidth="1"/>
    <col min="5634" max="5634" width="42.88671875" style="1" customWidth="1"/>
    <col min="5635" max="5635" width="18.5546875" style="1" customWidth="1"/>
    <col min="5636" max="5888" width="9.109375" style="1"/>
    <col min="5889" max="5889" width="59" style="1" customWidth="1"/>
    <col min="5890" max="5890" width="42.88671875" style="1" customWidth="1"/>
    <col min="5891" max="5891" width="18.5546875" style="1" customWidth="1"/>
    <col min="5892" max="6144" width="9.109375" style="1"/>
    <col min="6145" max="6145" width="59" style="1" customWidth="1"/>
    <col min="6146" max="6146" width="42.88671875" style="1" customWidth="1"/>
    <col min="6147" max="6147" width="18.5546875" style="1" customWidth="1"/>
    <col min="6148" max="6400" width="9.109375" style="1"/>
    <col min="6401" max="6401" width="59" style="1" customWidth="1"/>
    <col min="6402" max="6402" width="42.88671875" style="1" customWidth="1"/>
    <col min="6403" max="6403" width="18.5546875" style="1" customWidth="1"/>
    <col min="6404" max="6656" width="9.109375" style="1"/>
    <col min="6657" max="6657" width="59" style="1" customWidth="1"/>
    <col min="6658" max="6658" width="42.88671875" style="1" customWidth="1"/>
    <col min="6659" max="6659" width="18.5546875" style="1" customWidth="1"/>
    <col min="6660" max="6912" width="9.109375" style="1"/>
    <col min="6913" max="6913" width="59" style="1" customWidth="1"/>
    <col min="6914" max="6914" width="42.88671875" style="1" customWidth="1"/>
    <col min="6915" max="6915" width="18.5546875" style="1" customWidth="1"/>
    <col min="6916" max="7168" width="9.109375" style="1"/>
    <col min="7169" max="7169" width="59" style="1" customWidth="1"/>
    <col min="7170" max="7170" width="42.88671875" style="1" customWidth="1"/>
    <col min="7171" max="7171" width="18.5546875" style="1" customWidth="1"/>
    <col min="7172" max="7424" width="9.109375" style="1"/>
    <col min="7425" max="7425" width="59" style="1" customWidth="1"/>
    <col min="7426" max="7426" width="42.88671875" style="1" customWidth="1"/>
    <col min="7427" max="7427" width="18.5546875" style="1" customWidth="1"/>
    <col min="7428" max="7680" width="9.109375" style="1"/>
    <col min="7681" max="7681" width="59" style="1" customWidth="1"/>
    <col min="7682" max="7682" width="42.88671875" style="1" customWidth="1"/>
    <col min="7683" max="7683" width="18.5546875" style="1" customWidth="1"/>
    <col min="7684" max="7936" width="9.109375" style="1"/>
    <col min="7937" max="7937" width="59" style="1" customWidth="1"/>
    <col min="7938" max="7938" width="42.88671875" style="1" customWidth="1"/>
    <col min="7939" max="7939" width="18.5546875" style="1" customWidth="1"/>
    <col min="7940" max="8192" width="9.109375" style="1"/>
    <col min="8193" max="8193" width="59" style="1" customWidth="1"/>
    <col min="8194" max="8194" width="42.88671875" style="1" customWidth="1"/>
    <col min="8195" max="8195" width="18.5546875" style="1" customWidth="1"/>
    <col min="8196" max="8448" width="9.109375" style="1"/>
    <col min="8449" max="8449" width="59" style="1" customWidth="1"/>
    <col min="8450" max="8450" width="42.88671875" style="1" customWidth="1"/>
    <col min="8451" max="8451" width="18.5546875" style="1" customWidth="1"/>
    <col min="8452" max="8704" width="9.109375" style="1"/>
    <col min="8705" max="8705" width="59" style="1" customWidth="1"/>
    <col min="8706" max="8706" width="42.88671875" style="1" customWidth="1"/>
    <col min="8707" max="8707" width="18.5546875" style="1" customWidth="1"/>
    <col min="8708" max="8960" width="9.109375" style="1"/>
    <col min="8961" max="8961" width="59" style="1" customWidth="1"/>
    <col min="8962" max="8962" width="42.88671875" style="1" customWidth="1"/>
    <col min="8963" max="8963" width="18.5546875" style="1" customWidth="1"/>
    <col min="8964" max="9216" width="9.109375" style="1"/>
    <col min="9217" max="9217" width="59" style="1" customWidth="1"/>
    <col min="9218" max="9218" width="42.88671875" style="1" customWidth="1"/>
    <col min="9219" max="9219" width="18.5546875" style="1" customWidth="1"/>
    <col min="9220" max="9472" width="9.109375" style="1"/>
    <col min="9473" max="9473" width="59" style="1" customWidth="1"/>
    <col min="9474" max="9474" width="42.88671875" style="1" customWidth="1"/>
    <col min="9475" max="9475" width="18.5546875" style="1" customWidth="1"/>
    <col min="9476" max="9728" width="9.109375" style="1"/>
    <col min="9729" max="9729" width="59" style="1" customWidth="1"/>
    <col min="9730" max="9730" width="42.88671875" style="1" customWidth="1"/>
    <col min="9731" max="9731" width="18.5546875" style="1" customWidth="1"/>
    <col min="9732" max="9984" width="9.109375" style="1"/>
    <col min="9985" max="9985" width="59" style="1" customWidth="1"/>
    <col min="9986" max="9986" width="42.88671875" style="1" customWidth="1"/>
    <col min="9987" max="9987" width="18.5546875" style="1" customWidth="1"/>
    <col min="9988" max="10240" width="9.109375" style="1"/>
    <col min="10241" max="10241" width="59" style="1" customWidth="1"/>
    <col min="10242" max="10242" width="42.88671875" style="1" customWidth="1"/>
    <col min="10243" max="10243" width="18.5546875" style="1" customWidth="1"/>
    <col min="10244" max="10496" width="9.109375" style="1"/>
    <col min="10497" max="10497" width="59" style="1" customWidth="1"/>
    <col min="10498" max="10498" width="42.88671875" style="1" customWidth="1"/>
    <col min="10499" max="10499" width="18.5546875" style="1" customWidth="1"/>
    <col min="10500" max="10752" width="9.109375" style="1"/>
    <col min="10753" max="10753" width="59" style="1" customWidth="1"/>
    <col min="10754" max="10754" width="42.88671875" style="1" customWidth="1"/>
    <col min="10755" max="10755" width="18.5546875" style="1" customWidth="1"/>
    <col min="10756" max="11008" width="9.109375" style="1"/>
    <col min="11009" max="11009" width="59" style="1" customWidth="1"/>
    <col min="11010" max="11010" width="42.88671875" style="1" customWidth="1"/>
    <col min="11011" max="11011" width="18.5546875" style="1" customWidth="1"/>
    <col min="11012" max="11264" width="9.109375" style="1"/>
    <col min="11265" max="11265" width="59" style="1" customWidth="1"/>
    <col min="11266" max="11266" width="42.88671875" style="1" customWidth="1"/>
    <col min="11267" max="11267" width="18.5546875" style="1" customWidth="1"/>
    <col min="11268" max="11520" width="9.109375" style="1"/>
    <col min="11521" max="11521" width="59" style="1" customWidth="1"/>
    <col min="11522" max="11522" width="42.88671875" style="1" customWidth="1"/>
    <col min="11523" max="11523" width="18.5546875" style="1" customWidth="1"/>
    <col min="11524" max="11776" width="9.109375" style="1"/>
    <col min="11777" max="11777" width="59" style="1" customWidth="1"/>
    <col min="11778" max="11778" width="42.88671875" style="1" customWidth="1"/>
    <col min="11779" max="11779" width="18.5546875" style="1" customWidth="1"/>
    <col min="11780" max="12032" width="9.109375" style="1"/>
    <col min="12033" max="12033" width="59" style="1" customWidth="1"/>
    <col min="12034" max="12034" width="42.88671875" style="1" customWidth="1"/>
    <col min="12035" max="12035" width="18.5546875" style="1" customWidth="1"/>
    <col min="12036" max="12288" width="9.109375" style="1"/>
    <col min="12289" max="12289" width="59" style="1" customWidth="1"/>
    <col min="12290" max="12290" width="42.88671875" style="1" customWidth="1"/>
    <col min="12291" max="12291" width="18.5546875" style="1" customWidth="1"/>
    <col min="12292" max="12544" width="9.109375" style="1"/>
    <col min="12545" max="12545" width="59" style="1" customWidth="1"/>
    <col min="12546" max="12546" width="42.88671875" style="1" customWidth="1"/>
    <col min="12547" max="12547" width="18.5546875" style="1" customWidth="1"/>
    <col min="12548" max="12800" width="9.109375" style="1"/>
    <col min="12801" max="12801" width="59" style="1" customWidth="1"/>
    <col min="12802" max="12802" width="42.88671875" style="1" customWidth="1"/>
    <col min="12803" max="12803" width="18.5546875" style="1" customWidth="1"/>
    <col min="12804" max="13056" width="9.109375" style="1"/>
    <col min="13057" max="13057" width="59" style="1" customWidth="1"/>
    <col min="13058" max="13058" width="42.88671875" style="1" customWidth="1"/>
    <col min="13059" max="13059" width="18.5546875" style="1" customWidth="1"/>
    <col min="13060" max="13312" width="9.109375" style="1"/>
    <col min="13313" max="13313" width="59" style="1" customWidth="1"/>
    <col min="13314" max="13314" width="42.88671875" style="1" customWidth="1"/>
    <col min="13315" max="13315" width="18.5546875" style="1" customWidth="1"/>
    <col min="13316" max="13568" width="9.109375" style="1"/>
    <col min="13569" max="13569" width="59" style="1" customWidth="1"/>
    <col min="13570" max="13570" width="42.88671875" style="1" customWidth="1"/>
    <col min="13571" max="13571" width="18.5546875" style="1" customWidth="1"/>
    <col min="13572" max="13824" width="9.109375" style="1"/>
    <col min="13825" max="13825" width="59" style="1" customWidth="1"/>
    <col min="13826" max="13826" width="42.88671875" style="1" customWidth="1"/>
    <col min="13827" max="13827" width="18.5546875" style="1" customWidth="1"/>
    <col min="13828" max="14080" width="9.109375" style="1"/>
    <col min="14081" max="14081" width="59" style="1" customWidth="1"/>
    <col min="14082" max="14082" width="42.88671875" style="1" customWidth="1"/>
    <col min="14083" max="14083" width="18.5546875" style="1" customWidth="1"/>
    <col min="14084" max="14336" width="9.109375" style="1"/>
    <col min="14337" max="14337" width="59" style="1" customWidth="1"/>
    <col min="14338" max="14338" width="42.88671875" style="1" customWidth="1"/>
    <col min="14339" max="14339" width="18.5546875" style="1" customWidth="1"/>
    <col min="14340" max="14592" width="9.109375" style="1"/>
    <col min="14593" max="14593" width="59" style="1" customWidth="1"/>
    <col min="14594" max="14594" width="42.88671875" style="1" customWidth="1"/>
    <col min="14595" max="14595" width="18.5546875" style="1" customWidth="1"/>
    <col min="14596" max="14848" width="9.109375" style="1"/>
    <col min="14849" max="14849" width="59" style="1" customWidth="1"/>
    <col min="14850" max="14850" width="42.88671875" style="1" customWidth="1"/>
    <col min="14851" max="14851" width="18.5546875" style="1" customWidth="1"/>
    <col min="14852" max="15104" width="9.109375" style="1"/>
    <col min="15105" max="15105" width="59" style="1" customWidth="1"/>
    <col min="15106" max="15106" width="42.88671875" style="1" customWidth="1"/>
    <col min="15107" max="15107" width="18.5546875" style="1" customWidth="1"/>
    <col min="15108" max="15360" width="9.109375" style="1"/>
    <col min="15361" max="15361" width="59" style="1" customWidth="1"/>
    <col min="15362" max="15362" width="42.88671875" style="1" customWidth="1"/>
    <col min="15363" max="15363" width="18.5546875" style="1" customWidth="1"/>
    <col min="15364" max="15616" width="9.109375" style="1"/>
    <col min="15617" max="15617" width="59" style="1" customWidth="1"/>
    <col min="15618" max="15618" width="42.88671875" style="1" customWidth="1"/>
    <col min="15619" max="15619" width="18.5546875" style="1" customWidth="1"/>
    <col min="15620" max="15872" width="9.109375" style="1"/>
    <col min="15873" max="15873" width="59" style="1" customWidth="1"/>
    <col min="15874" max="15874" width="42.88671875" style="1" customWidth="1"/>
    <col min="15875" max="15875" width="18.5546875" style="1" customWidth="1"/>
    <col min="15876" max="16128" width="9.109375" style="1"/>
    <col min="16129" max="16129" width="59" style="1" customWidth="1"/>
    <col min="16130" max="16130" width="42.88671875" style="1" customWidth="1"/>
    <col min="16131" max="16131" width="18.5546875" style="1" customWidth="1"/>
    <col min="16132" max="16384" width="9.109375" style="1"/>
  </cols>
  <sheetData>
    <row r="1" spans="1:3" ht="15.6" x14ac:dyDescent="0.3">
      <c r="A1" s="750" t="s">
        <v>1199</v>
      </c>
      <c r="B1" s="750"/>
      <c r="C1" s="750"/>
    </row>
    <row r="3" spans="1:3" x14ac:dyDescent="0.25">
      <c r="A3" s="144" t="s">
        <v>281</v>
      </c>
      <c r="B3" s="144" t="s">
        <v>282</v>
      </c>
      <c r="C3" s="145" t="s">
        <v>283</v>
      </c>
    </row>
    <row r="4" spans="1:3" ht="15.6" x14ac:dyDescent="0.3">
      <c r="A4" s="146" t="s">
        <v>284</v>
      </c>
      <c r="B4" s="146"/>
      <c r="C4" s="145"/>
    </row>
    <row r="5" spans="1:3" x14ac:dyDescent="0.25">
      <c r="A5" s="147"/>
      <c r="B5" s="147"/>
      <c r="C5" s="148"/>
    </row>
    <row r="6" spans="1:3" x14ac:dyDescent="0.25">
      <c r="A6" s="147"/>
      <c r="B6" s="147"/>
      <c r="C6" s="148"/>
    </row>
    <row r="7" spans="1:3" x14ac:dyDescent="0.25">
      <c r="A7" s="147"/>
      <c r="B7" s="147"/>
      <c r="C7" s="148"/>
    </row>
    <row r="8" spans="1:3" x14ac:dyDescent="0.25">
      <c r="A8" s="147"/>
      <c r="B8" s="147"/>
      <c r="C8" s="148"/>
    </row>
    <row r="9" spans="1:3" s="141" customFormat="1" ht="15.6" x14ac:dyDescent="0.3">
      <c r="A9" s="149" t="s">
        <v>285</v>
      </c>
      <c r="B9" s="149"/>
      <c r="C9" s="150">
        <f>C5+C6+C7+C8</f>
        <v>0</v>
      </c>
    </row>
    <row r="10" spans="1:3" x14ac:dyDescent="0.25">
      <c r="A10" s="147"/>
      <c r="B10" s="147"/>
      <c r="C10" s="148"/>
    </row>
    <row r="11" spans="1:3" ht="15.6" x14ac:dyDescent="0.3">
      <c r="A11" s="146" t="s">
        <v>286</v>
      </c>
      <c r="B11" s="146"/>
      <c r="C11" s="145"/>
    </row>
    <row r="12" spans="1:3" x14ac:dyDescent="0.25">
      <c r="A12" s="147"/>
      <c r="B12" s="147"/>
      <c r="C12" s="148"/>
    </row>
    <row r="13" spans="1:3" s="141" customFormat="1" ht="15.6" x14ac:dyDescent="0.3">
      <c r="A13" s="149" t="s">
        <v>285</v>
      </c>
      <c r="B13" s="149"/>
      <c r="C13" s="150">
        <f>C12</f>
        <v>0</v>
      </c>
    </row>
    <row r="14" spans="1:3" s="141" customFormat="1" ht="15.6" x14ac:dyDescent="0.3">
      <c r="A14" s="149"/>
      <c r="B14" s="149"/>
      <c r="C14" s="150"/>
    </row>
    <row r="15" spans="1:3" s="141" customFormat="1" ht="15.6" x14ac:dyDescent="0.3">
      <c r="A15" s="146" t="s">
        <v>287</v>
      </c>
      <c r="B15" s="146"/>
      <c r="C15" s="150">
        <v>0</v>
      </c>
    </row>
    <row r="16" spans="1:3" s="141" customFormat="1" ht="15.6" x14ac:dyDescent="0.3">
      <c r="A16" s="146"/>
      <c r="B16" s="146"/>
      <c r="C16" s="150"/>
    </row>
    <row r="17" spans="1:4" s="141" customFormat="1" ht="15.6" x14ac:dyDescent="0.3">
      <c r="A17" s="149"/>
      <c r="B17" s="149"/>
      <c r="C17" s="150"/>
    </row>
    <row r="18" spans="1:4" s="141" customFormat="1" ht="15.6" x14ac:dyDescent="0.3">
      <c r="A18" s="146" t="s">
        <v>288</v>
      </c>
      <c r="B18" s="146"/>
      <c r="C18" s="150">
        <v>0</v>
      </c>
    </row>
    <row r="19" spans="1:4" s="141" customFormat="1" ht="15.6" x14ac:dyDescent="0.3">
      <c r="A19" s="149"/>
      <c r="B19" s="149"/>
      <c r="C19" s="150"/>
    </row>
    <row r="20" spans="1:4" s="141" customFormat="1" ht="15.6" x14ac:dyDescent="0.3">
      <c r="A20" s="149" t="s">
        <v>289</v>
      </c>
      <c r="B20" s="149"/>
      <c r="C20" s="150"/>
    </row>
    <row r="21" spans="1:4" x14ac:dyDescent="0.25">
      <c r="A21" s="147" t="s">
        <v>522</v>
      </c>
      <c r="B21" s="147" t="s">
        <v>523</v>
      </c>
      <c r="C21" s="148">
        <v>15017</v>
      </c>
    </row>
    <row r="22" spans="1:4" x14ac:dyDescent="0.25">
      <c r="A22" s="552" t="s">
        <v>520</v>
      </c>
      <c r="B22" s="147" t="s">
        <v>521</v>
      </c>
      <c r="C22" s="148">
        <v>30</v>
      </c>
    </row>
    <row r="23" spans="1:4" x14ac:dyDescent="0.25">
      <c r="A23" s="554" t="s">
        <v>1198</v>
      </c>
      <c r="C23" s="148">
        <v>12</v>
      </c>
    </row>
    <row r="24" spans="1:4" x14ac:dyDescent="0.25">
      <c r="A24" s="553"/>
      <c r="B24" s="147"/>
      <c r="C24" s="148"/>
    </row>
    <row r="25" spans="1:4" x14ac:dyDescent="0.25">
      <c r="A25" s="147"/>
      <c r="B25" s="147"/>
      <c r="C25" s="148"/>
    </row>
    <row r="26" spans="1:4" s="141" customFormat="1" ht="15.6" x14ac:dyDescent="0.3">
      <c r="A26" s="149" t="s">
        <v>285</v>
      </c>
      <c r="B26" s="149"/>
      <c r="C26" s="150">
        <f>C21+C22+C23+C24+C25</f>
        <v>15059</v>
      </c>
    </row>
    <row r="27" spans="1:4" s="141" customFormat="1" ht="15.6" x14ac:dyDescent="0.3">
      <c r="A27" s="149" t="s">
        <v>290</v>
      </c>
      <c r="B27" s="149"/>
      <c r="C27" s="150">
        <f>C26+C13+C9</f>
        <v>15059</v>
      </c>
    </row>
    <row r="28" spans="1:4" x14ac:dyDescent="0.25">
      <c r="A28" s="147"/>
      <c r="B28" s="147"/>
      <c r="C28" s="148"/>
    </row>
    <row r="29" spans="1:4" x14ac:dyDescent="0.25">
      <c r="A29" s="147" t="s">
        <v>291</v>
      </c>
      <c r="B29" s="147"/>
      <c r="C29" s="148"/>
      <c r="D29" s="143"/>
    </row>
    <row r="30" spans="1:4" s="141" customFormat="1" ht="15.6" x14ac:dyDescent="0.3">
      <c r="A30" s="149" t="s">
        <v>43</v>
      </c>
      <c r="B30" s="149"/>
      <c r="C30" s="150">
        <f>C27+C29</f>
        <v>15059</v>
      </c>
    </row>
    <row r="32" spans="1:4" ht="14.4" x14ac:dyDescent="0.3">
      <c r="A32" s="151" t="s">
        <v>292</v>
      </c>
      <c r="B32" s="151"/>
      <c r="C32" s="152"/>
    </row>
  </sheetData>
  <sheetProtection selectLockedCells="1" selectUnlockedCells="1"/>
  <mergeCells count="1">
    <mergeCell ref="A1:C1"/>
  </mergeCells>
  <pageMargins left="0.78749999999999998" right="0.78749999999999998" top="1.4575" bottom="0.77916666666666667" header="0.78749999999999998" footer="0.51180555555555551"/>
  <pageSetup paperSize="9" scale="88" firstPageNumber="0" orientation="landscape" horizontalDpi="300" verticalDpi="300" r:id="rId1"/>
  <headerFooter alignWithMargins="0">
    <oddHeader>&amp;LVászoly Község Önkormányzata&amp;C&amp;"Arial,Félkövér"&amp;12 16. sz. melléklet
 a 3/2016. (V.30.) rendelethez&amp;R&amp;"Times New Roman,Normál"&amp;12 16.sz. melléklet 
&amp;P.oldal
ezer forint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view="pageLayout" zoomScaleNormal="100" workbookViewId="0">
      <selection activeCell="B2" sqref="B2"/>
    </sheetView>
  </sheetViews>
  <sheetFormatPr defaultRowHeight="14.4" x14ac:dyDescent="0.3"/>
  <cols>
    <col min="1" max="1" width="5.44140625" customWidth="1"/>
    <col min="2" max="2" width="52.33203125" customWidth="1"/>
    <col min="3" max="3" width="11.88671875" customWidth="1"/>
    <col min="4" max="4" width="15" customWidth="1"/>
    <col min="5" max="5" width="14.44140625" customWidth="1"/>
    <col min="257" max="257" width="8.109375" customWidth="1"/>
    <col min="258" max="258" width="82" customWidth="1"/>
    <col min="259" max="261" width="19.109375" customWidth="1"/>
    <col min="513" max="513" width="8.109375" customWidth="1"/>
    <col min="514" max="514" width="82" customWidth="1"/>
    <col min="515" max="517" width="19.109375" customWidth="1"/>
    <col min="769" max="769" width="8.109375" customWidth="1"/>
    <col min="770" max="770" width="82" customWidth="1"/>
    <col min="771" max="773" width="19.109375" customWidth="1"/>
    <col min="1025" max="1025" width="8.109375" customWidth="1"/>
    <col min="1026" max="1026" width="82" customWidth="1"/>
    <col min="1027" max="1029" width="19.109375" customWidth="1"/>
    <col min="1281" max="1281" width="8.109375" customWidth="1"/>
    <col min="1282" max="1282" width="82" customWidth="1"/>
    <col min="1283" max="1285" width="19.109375" customWidth="1"/>
    <col min="1537" max="1537" width="8.109375" customWidth="1"/>
    <col min="1538" max="1538" width="82" customWidth="1"/>
    <col min="1539" max="1541" width="19.109375" customWidth="1"/>
    <col min="1793" max="1793" width="8.109375" customWidth="1"/>
    <col min="1794" max="1794" width="82" customWidth="1"/>
    <col min="1795" max="1797" width="19.109375" customWidth="1"/>
    <col min="2049" max="2049" width="8.109375" customWidth="1"/>
    <col min="2050" max="2050" width="82" customWidth="1"/>
    <col min="2051" max="2053" width="19.109375" customWidth="1"/>
    <col min="2305" max="2305" width="8.109375" customWidth="1"/>
    <col min="2306" max="2306" width="82" customWidth="1"/>
    <col min="2307" max="2309" width="19.109375" customWidth="1"/>
    <col min="2561" max="2561" width="8.109375" customWidth="1"/>
    <col min="2562" max="2562" width="82" customWidth="1"/>
    <col min="2563" max="2565" width="19.109375" customWidth="1"/>
    <col min="2817" max="2817" width="8.109375" customWidth="1"/>
    <col min="2818" max="2818" width="82" customWidth="1"/>
    <col min="2819" max="2821" width="19.109375" customWidth="1"/>
    <col min="3073" max="3073" width="8.109375" customWidth="1"/>
    <col min="3074" max="3074" width="82" customWidth="1"/>
    <col min="3075" max="3077" width="19.109375" customWidth="1"/>
    <col min="3329" max="3329" width="8.109375" customWidth="1"/>
    <col min="3330" max="3330" width="82" customWidth="1"/>
    <col min="3331" max="3333" width="19.109375" customWidth="1"/>
    <col min="3585" max="3585" width="8.109375" customWidth="1"/>
    <col min="3586" max="3586" width="82" customWidth="1"/>
    <col min="3587" max="3589" width="19.109375" customWidth="1"/>
    <col min="3841" max="3841" width="8.109375" customWidth="1"/>
    <col min="3842" max="3842" width="82" customWidth="1"/>
    <col min="3843" max="3845" width="19.109375" customWidth="1"/>
    <col min="4097" max="4097" width="8.109375" customWidth="1"/>
    <col min="4098" max="4098" width="82" customWidth="1"/>
    <col min="4099" max="4101" width="19.109375" customWidth="1"/>
    <col min="4353" max="4353" width="8.109375" customWidth="1"/>
    <col min="4354" max="4354" width="82" customWidth="1"/>
    <col min="4355" max="4357" width="19.109375" customWidth="1"/>
    <col min="4609" max="4609" width="8.109375" customWidth="1"/>
    <col min="4610" max="4610" width="82" customWidth="1"/>
    <col min="4611" max="4613" width="19.109375" customWidth="1"/>
    <col min="4865" max="4865" width="8.109375" customWidth="1"/>
    <col min="4866" max="4866" width="82" customWidth="1"/>
    <col min="4867" max="4869" width="19.109375" customWidth="1"/>
    <col min="5121" max="5121" width="8.109375" customWidth="1"/>
    <col min="5122" max="5122" width="82" customWidth="1"/>
    <col min="5123" max="5125" width="19.109375" customWidth="1"/>
    <col min="5377" max="5377" width="8.109375" customWidth="1"/>
    <col min="5378" max="5378" width="82" customWidth="1"/>
    <col min="5379" max="5381" width="19.109375" customWidth="1"/>
    <col min="5633" max="5633" width="8.109375" customWidth="1"/>
    <col min="5634" max="5634" width="82" customWidth="1"/>
    <col min="5635" max="5637" width="19.109375" customWidth="1"/>
    <col min="5889" max="5889" width="8.109375" customWidth="1"/>
    <col min="5890" max="5890" width="82" customWidth="1"/>
    <col min="5891" max="5893" width="19.109375" customWidth="1"/>
    <col min="6145" max="6145" width="8.109375" customWidth="1"/>
    <col min="6146" max="6146" width="82" customWidth="1"/>
    <col min="6147" max="6149" width="19.109375" customWidth="1"/>
    <col min="6401" max="6401" width="8.109375" customWidth="1"/>
    <col min="6402" max="6402" width="82" customWidth="1"/>
    <col min="6403" max="6405" width="19.109375" customWidth="1"/>
    <col min="6657" max="6657" width="8.109375" customWidth="1"/>
    <col min="6658" max="6658" width="82" customWidth="1"/>
    <col min="6659" max="6661" width="19.109375" customWidth="1"/>
    <col min="6913" max="6913" width="8.109375" customWidth="1"/>
    <col min="6914" max="6914" width="82" customWidth="1"/>
    <col min="6915" max="6917" width="19.109375" customWidth="1"/>
    <col min="7169" max="7169" width="8.109375" customWidth="1"/>
    <col min="7170" max="7170" width="82" customWidth="1"/>
    <col min="7171" max="7173" width="19.109375" customWidth="1"/>
    <col min="7425" max="7425" width="8.109375" customWidth="1"/>
    <col min="7426" max="7426" width="82" customWidth="1"/>
    <col min="7427" max="7429" width="19.109375" customWidth="1"/>
    <col min="7681" max="7681" width="8.109375" customWidth="1"/>
    <col min="7682" max="7682" width="82" customWidth="1"/>
    <col min="7683" max="7685" width="19.109375" customWidth="1"/>
    <col min="7937" max="7937" width="8.109375" customWidth="1"/>
    <col min="7938" max="7938" width="82" customWidth="1"/>
    <col min="7939" max="7941" width="19.109375" customWidth="1"/>
    <col min="8193" max="8193" width="8.109375" customWidth="1"/>
    <col min="8194" max="8194" width="82" customWidth="1"/>
    <col min="8195" max="8197" width="19.109375" customWidth="1"/>
    <col min="8449" max="8449" width="8.109375" customWidth="1"/>
    <col min="8450" max="8450" width="82" customWidth="1"/>
    <col min="8451" max="8453" width="19.109375" customWidth="1"/>
    <col min="8705" max="8705" width="8.109375" customWidth="1"/>
    <col min="8706" max="8706" width="82" customWidth="1"/>
    <col min="8707" max="8709" width="19.109375" customWidth="1"/>
    <col min="8961" max="8961" width="8.109375" customWidth="1"/>
    <col min="8962" max="8962" width="82" customWidth="1"/>
    <col min="8963" max="8965" width="19.109375" customWidth="1"/>
    <col min="9217" max="9217" width="8.109375" customWidth="1"/>
    <col min="9218" max="9218" width="82" customWidth="1"/>
    <col min="9219" max="9221" width="19.109375" customWidth="1"/>
    <col min="9473" max="9473" width="8.109375" customWidth="1"/>
    <col min="9474" max="9474" width="82" customWidth="1"/>
    <col min="9475" max="9477" width="19.109375" customWidth="1"/>
    <col min="9729" max="9729" width="8.109375" customWidth="1"/>
    <col min="9730" max="9730" width="82" customWidth="1"/>
    <col min="9731" max="9733" width="19.109375" customWidth="1"/>
    <col min="9985" max="9985" width="8.109375" customWidth="1"/>
    <col min="9986" max="9986" width="82" customWidth="1"/>
    <col min="9987" max="9989" width="19.109375" customWidth="1"/>
    <col min="10241" max="10241" width="8.109375" customWidth="1"/>
    <col min="10242" max="10242" width="82" customWidth="1"/>
    <col min="10243" max="10245" width="19.109375" customWidth="1"/>
    <col min="10497" max="10497" width="8.109375" customWidth="1"/>
    <col min="10498" max="10498" width="82" customWidth="1"/>
    <col min="10499" max="10501" width="19.109375" customWidth="1"/>
    <col min="10753" max="10753" width="8.109375" customWidth="1"/>
    <col min="10754" max="10754" width="82" customWidth="1"/>
    <col min="10755" max="10757" width="19.109375" customWidth="1"/>
    <col min="11009" max="11009" width="8.109375" customWidth="1"/>
    <col min="11010" max="11010" width="82" customWidth="1"/>
    <col min="11011" max="11013" width="19.109375" customWidth="1"/>
    <col min="11265" max="11265" width="8.109375" customWidth="1"/>
    <col min="11266" max="11266" width="82" customWidth="1"/>
    <col min="11267" max="11269" width="19.109375" customWidth="1"/>
    <col min="11521" max="11521" width="8.109375" customWidth="1"/>
    <col min="11522" max="11522" width="82" customWidth="1"/>
    <col min="11523" max="11525" width="19.109375" customWidth="1"/>
    <col min="11777" max="11777" width="8.109375" customWidth="1"/>
    <col min="11778" max="11778" width="82" customWidth="1"/>
    <col min="11779" max="11781" width="19.109375" customWidth="1"/>
    <col min="12033" max="12033" width="8.109375" customWidth="1"/>
    <col min="12034" max="12034" width="82" customWidth="1"/>
    <col min="12035" max="12037" width="19.109375" customWidth="1"/>
    <col min="12289" max="12289" width="8.109375" customWidth="1"/>
    <col min="12290" max="12290" width="82" customWidth="1"/>
    <col min="12291" max="12293" width="19.109375" customWidth="1"/>
    <col min="12545" max="12545" width="8.109375" customWidth="1"/>
    <col min="12546" max="12546" width="82" customWidth="1"/>
    <col min="12547" max="12549" width="19.109375" customWidth="1"/>
    <col min="12801" max="12801" width="8.109375" customWidth="1"/>
    <col min="12802" max="12802" width="82" customWidth="1"/>
    <col min="12803" max="12805" width="19.109375" customWidth="1"/>
    <col min="13057" max="13057" width="8.109375" customWidth="1"/>
    <col min="13058" max="13058" width="82" customWidth="1"/>
    <col min="13059" max="13061" width="19.109375" customWidth="1"/>
    <col min="13313" max="13313" width="8.109375" customWidth="1"/>
    <col min="13314" max="13314" width="82" customWidth="1"/>
    <col min="13315" max="13317" width="19.109375" customWidth="1"/>
    <col min="13569" max="13569" width="8.109375" customWidth="1"/>
    <col min="13570" max="13570" width="82" customWidth="1"/>
    <col min="13571" max="13573" width="19.109375" customWidth="1"/>
    <col min="13825" max="13825" width="8.109375" customWidth="1"/>
    <col min="13826" max="13826" width="82" customWidth="1"/>
    <col min="13827" max="13829" width="19.109375" customWidth="1"/>
    <col min="14081" max="14081" width="8.109375" customWidth="1"/>
    <col min="14082" max="14082" width="82" customWidth="1"/>
    <col min="14083" max="14085" width="19.109375" customWidth="1"/>
    <col min="14337" max="14337" width="8.109375" customWidth="1"/>
    <col min="14338" max="14338" width="82" customWidth="1"/>
    <col min="14339" max="14341" width="19.109375" customWidth="1"/>
    <col min="14593" max="14593" width="8.109375" customWidth="1"/>
    <col min="14594" max="14594" width="82" customWidth="1"/>
    <col min="14595" max="14597" width="19.109375" customWidth="1"/>
    <col min="14849" max="14849" width="8.109375" customWidth="1"/>
    <col min="14850" max="14850" width="82" customWidth="1"/>
    <col min="14851" max="14853" width="19.109375" customWidth="1"/>
    <col min="15105" max="15105" width="8.109375" customWidth="1"/>
    <col min="15106" max="15106" width="82" customWidth="1"/>
    <col min="15107" max="15109" width="19.109375" customWidth="1"/>
    <col min="15361" max="15361" width="8.109375" customWidth="1"/>
    <col min="15362" max="15362" width="82" customWidth="1"/>
    <col min="15363" max="15365" width="19.109375" customWidth="1"/>
    <col min="15617" max="15617" width="8.109375" customWidth="1"/>
    <col min="15618" max="15618" width="82" customWidth="1"/>
    <col min="15619" max="15621" width="19.109375" customWidth="1"/>
    <col min="15873" max="15873" width="8.109375" customWidth="1"/>
    <col min="15874" max="15874" width="82" customWidth="1"/>
    <col min="15875" max="15877" width="19.109375" customWidth="1"/>
    <col min="16129" max="16129" width="8.109375" customWidth="1"/>
    <col min="16130" max="16130" width="82" customWidth="1"/>
    <col min="16131" max="16133" width="19.109375" customWidth="1"/>
  </cols>
  <sheetData>
    <row r="1" spans="1:5" ht="32.25" customHeight="1" x14ac:dyDescent="0.3">
      <c r="A1" s="717" t="s">
        <v>1236</v>
      </c>
      <c r="B1" s="718"/>
      <c r="C1" s="718"/>
      <c r="D1" s="718"/>
      <c r="E1" s="718"/>
    </row>
    <row r="2" spans="1:5" s="422" customFormat="1" ht="31.2" x14ac:dyDescent="0.3">
      <c r="A2" s="329" t="s">
        <v>524</v>
      </c>
      <c r="B2" s="329" t="s">
        <v>281</v>
      </c>
      <c r="C2" s="329" t="s">
        <v>525</v>
      </c>
      <c r="D2" s="329" t="s">
        <v>774</v>
      </c>
      <c r="E2" s="329" t="s">
        <v>526</v>
      </c>
    </row>
    <row r="3" spans="1:5" x14ac:dyDescent="0.3">
      <c r="A3" s="300" t="s">
        <v>372</v>
      </c>
      <c r="B3" s="301" t="s">
        <v>673</v>
      </c>
      <c r="C3" s="302">
        <v>11625</v>
      </c>
      <c r="D3" s="302">
        <v>0</v>
      </c>
      <c r="E3" s="302">
        <v>11453</v>
      </c>
    </row>
    <row r="4" spans="1:5" ht="26.4" x14ac:dyDescent="0.3">
      <c r="A4" s="300" t="s">
        <v>373</v>
      </c>
      <c r="B4" s="301" t="s">
        <v>674</v>
      </c>
      <c r="C4" s="302">
        <v>339</v>
      </c>
      <c r="D4" s="302">
        <v>0</v>
      </c>
      <c r="E4" s="302">
        <v>545</v>
      </c>
    </row>
    <row r="5" spans="1:5" ht="26.4" x14ac:dyDescent="0.3">
      <c r="A5" s="300" t="s">
        <v>374</v>
      </c>
      <c r="B5" s="301" t="s">
        <v>675</v>
      </c>
      <c r="C5" s="302">
        <v>2787</v>
      </c>
      <c r="D5" s="302">
        <v>0</v>
      </c>
      <c r="E5" s="302">
        <v>1970</v>
      </c>
    </row>
    <row r="6" spans="1:5" ht="26.4" x14ac:dyDescent="0.3">
      <c r="A6" s="298" t="s">
        <v>375</v>
      </c>
      <c r="B6" s="299" t="s">
        <v>676</v>
      </c>
      <c r="C6" s="303">
        <v>14751</v>
      </c>
      <c r="D6" s="303">
        <v>0</v>
      </c>
      <c r="E6" s="303">
        <v>13968</v>
      </c>
    </row>
    <row r="7" spans="1:5" x14ac:dyDescent="0.3">
      <c r="A7" s="300" t="s">
        <v>376</v>
      </c>
      <c r="B7" s="301" t="s">
        <v>677</v>
      </c>
      <c r="C7" s="302">
        <v>0</v>
      </c>
      <c r="D7" s="302">
        <v>0</v>
      </c>
      <c r="E7" s="302">
        <v>0</v>
      </c>
    </row>
    <row r="8" spans="1:5" x14ac:dyDescent="0.3">
      <c r="A8" s="300" t="s">
        <v>377</v>
      </c>
      <c r="B8" s="301" t="s">
        <v>678</v>
      </c>
      <c r="C8" s="302">
        <v>0</v>
      </c>
      <c r="D8" s="302">
        <v>0</v>
      </c>
      <c r="E8" s="302">
        <v>0</v>
      </c>
    </row>
    <row r="9" spans="1:5" ht="26.4" x14ac:dyDescent="0.3">
      <c r="A9" s="298" t="s">
        <v>378</v>
      </c>
      <c r="B9" s="299" t="s">
        <v>679</v>
      </c>
      <c r="C9" s="303">
        <v>0</v>
      </c>
      <c r="D9" s="303">
        <v>0</v>
      </c>
      <c r="E9" s="303">
        <v>0</v>
      </c>
    </row>
    <row r="10" spans="1:5" ht="26.4" x14ac:dyDescent="0.3">
      <c r="A10" s="300" t="s">
        <v>379</v>
      </c>
      <c r="B10" s="301" t="s">
        <v>680</v>
      </c>
      <c r="C10" s="302">
        <v>14884</v>
      </c>
      <c r="D10" s="302">
        <v>0</v>
      </c>
      <c r="E10" s="302">
        <v>14328</v>
      </c>
    </row>
    <row r="11" spans="1:5" ht="26.4" x14ac:dyDescent="0.3">
      <c r="A11" s="300" t="s">
        <v>527</v>
      </c>
      <c r="B11" s="301" t="s">
        <v>681</v>
      </c>
      <c r="C11" s="302">
        <v>5747</v>
      </c>
      <c r="D11" s="302">
        <v>0</v>
      </c>
      <c r="E11" s="302">
        <v>4771</v>
      </c>
    </row>
    <row r="12" spans="1:5" x14ac:dyDescent="0.3">
      <c r="A12" s="300" t="s">
        <v>528</v>
      </c>
      <c r="B12" s="301" t="s">
        <v>682</v>
      </c>
      <c r="C12" s="302">
        <v>54</v>
      </c>
      <c r="D12" s="302">
        <v>0</v>
      </c>
      <c r="E12" s="302">
        <v>329</v>
      </c>
    </row>
    <row r="13" spans="1:5" ht="26.4" x14ac:dyDescent="0.3">
      <c r="A13" s="298" t="s">
        <v>529</v>
      </c>
      <c r="B13" s="299" t="s">
        <v>683</v>
      </c>
      <c r="C13" s="303">
        <v>20685</v>
      </c>
      <c r="D13" s="303">
        <v>0</v>
      </c>
      <c r="E13" s="303">
        <v>19428</v>
      </c>
    </row>
    <row r="14" spans="1:5" x14ac:dyDescent="0.3">
      <c r="A14" s="300" t="s">
        <v>530</v>
      </c>
      <c r="B14" s="301" t="s">
        <v>684</v>
      </c>
      <c r="C14" s="302">
        <v>1249</v>
      </c>
      <c r="D14" s="302">
        <v>0</v>
      </c>
      <c r="E14" s="302">
        <v>1249</v>
      </c>
    </row>
    <row r="15" spans="1:5" x14ac:dyDescent="0.3">
      <c r="A15" s="300" t="s">
        <v>531</v>
      </c>
      <c r="B15" s="301" t="s">
        <v>685</v>
      </c>
      <c r="C15" s="302">
        <v>4387</v>
      </c>
      <c r="D15" s="302">
        <v>0</v>
      </c>
      <c r="E15" s="302">
        <v>5310</v>
      </c>
    </row>
    <row r="16" spans="1:5" x14ac:dyDescent="0.3">
      <c r="A16" s="300" t="s">
        <v>532</v>
      </c>
      <c r="B16" s="301" t="s">
        <v>686</v>
      </c>
      <c r="C16" s="302">
        <v>0</v>
      </c>
      <c r="D16" s="302">
        <v>0</v>
      </c>
      <c r="E16" s="302">
        <v>0</v>
      </c>
    </row>
    <row r="17" spans="1:5" x14ac:dyDescent="0.3">
      <c r="A17" s="300" t="s">
        <v>533</v>
      </c>
      <c r="B17" s="301" t="s">
        <v>687</v>
      </c>
      <c r="C17" s="302">
        <v>0</v>
      </c>
      <c r="D17" s="302">
        <v>0</v>
      </c>
      <c r="E17" s="302">
        <v>0</v>
      </c>
    </row>
    <row r="18" spans="1:5" ht="26.4" x14ac:dyDescent="0.3">
      <c r="A18" s="298" t="s">
        <v>534</v>
      </c>
      <c r="B18" s="299" t="s">
        <v>688</v>
      </c>
      <c r="C18" s="303">
        <v>5636</v>
      </c>
      <c r="D18" s="303">
        <v>0</v>
      </c>
      <c r="E18" s="303">
        <v>6559</v>
      </c>
    </row>
    <row r="19" spans="1:5" x14ac:dyDescent="0.3">
      <c r="A19" s="300" t="s">
        <v>535</v>
      </c>
      <c r="B19" s="301" t="s">
        <v>689</v>
      </c>
      <c r="C19" s="302">
        <v>5556</v>
      </c>
      <c r="D19" s="302">
        <v>0</v>
      </c>
      <c r="E19" s="302">
        <v>5207</v>
      </c>
    </row>
    <row r="20" spans="1:5" x14ac:dyDescent="0.3">
      <c r="A20" s="300" t="s">
        <v>536</v>
      </c>
      <c r="B20" s="301" t="s">
        <v>690</v>
      </c>
      <c r="C20" s="302">
        <v>3470</v>
      </c>
      <c r="D20" s="302">
        <v>0</v>
      </c>
      <c r="E20" s="302">
        <v>1755</v>
      </c>
    </row>
    <row r="21" spans="1:5" x14ac:dyDescent="0.3">
      <c r="A21" s="300" t="s">
        <v>537</v>
      </c>
      <c r="B21" s="301" t="s">
        <v>691</v>
      </c>
      <c r="C21" s="302">
        <v>1554</v>
      </c>
      <c r="D21" s="302">
        <v>0</v>
      </c>
      <c r="E21" s="302">
        <v>1319</v>
      </c>
    </row>
    <row r="22" spans="1:5" ht="26.4" x14ac:dyDescent="0.3">
      <c r="A22" s="298" t="s">
        <v>538</v>
      </c>
      <c r="B22" s="299" t="s">
        <v>692</v>
      </c>
      <c r="C22" s="303">
        <v>10580</v>
      </c>
      <c r="D22" s="303">
        <v>0</v>
      </c>
      <c r="E22" s="303">
        <v>8281</v>
      </c>
    </row>
    <row r="23" spans="1:5" x14ac:dyDescent="0.3">
      <c r="A23" s="298" t="s">
        <v>539</v>
      </c>
      <c r="B23" s="299" t="s">
        <v>693</v>
      </c>
      <c r="C23" s="303">
        <v>9699</v>
      </c>
      <c r="D23" s="303">
        <v>0</v>
      </c>
      <c r="E23" s="303">
        <v>11236</v>
      </c>
    </row>
    <row r="24" spans="1:5" x14ac:dyDescent="0.3">
      <c r="A24" s="298" t="s">
        <v>540</v>
      </c>
      <c r="B24" s="299" t="s">
        <v>694</v>
      </c>
      <c r="C24" s="303">
        <v>10389</v>
      </c>
      <c r="D24" s="303">
        <v>0</v>
      </c>
      <c r="E24" s="303">
        <v>16969</v>
      </c>
    </row>
    <row r="25" spans="1:5" ht="26.4" x14ac:dyDescent="0.3">
      <c r="A25" s="298" t="s">
        <v>541</v>
      </c>
      <c r="B25" s="299" t="s">
        <v>695</v>
      </c>
      <c r="C25" s="303">
        <v>-868</v>
      </c>
      <c r="D25" s="303">
        <v>0</v>
      </c>
      <c r="E25" s="303">
        <v>-9649</v>
      </c>
    </row>
    <row r="26" spans="1:5" x14ac:dyDescent="0.3">
      <c r="A26" s="300" t="s">
        <v>542</v>
      </c>
      <c r="B26" s="301" t="s">
        <v>696</v>
      </c>
      <c r="C26" s="302">
        <v>0</v>
      </c>
      <c r="D26" s="302">
        <v>0</v>
      </c>
      <c r="E26" s="302">
        <v>0</v>
      </c>
    </row>
    <row r="27" spans="1:5" ht="26.4" x14ac:dyDescent="0.3">
      <c r="A27" s="300" t="s">
        <v>543</v>
      </c>
      <c r="B27" s="301" t="s">
        <v>697</v>
      </c>
      <c r="C27" s="302">
        <v>1</v>
      </c>
      <c r="D27" s="302">
        <v>0</v>
      </c>
      <c r="E27" s="302">
        <v>2</v>
      </c>
    </row>
    <row r="28" spans="1:5" ht="26.4" x14ac:dyDescent="0.3">
      <c r="A28" s="300" t="s">
        <v>544</v>
      </c>
      <c r="B28" s="301" t="s">
        <v>698</v>
      </c>
      <c r="C28" s="302">
        <v>0</v>
      </c>
      <c r="D28" s="302">
        <v>0</v>
      </c>
      <c r="E28" s="302">
        <v>0</v>
      </c>
    </row>
    <row r="29" spans="1:5" x14ac:dyDescent="0.3">
      <c r="A29" s="300" t="s">
        <v>545</v>
      </c>
      <c r="B29" s="301" t="s">
        <v>699</v>
      </c>
      <c r="C29" s="302">
        <v>0</v>
      </c>
      <c r="D29" s="302">
        <v>0</v>
      </c>
      <c r="E29" s="302">
        <v>0</v>
      </c>
    </row>
    <row r="30" spans="1:5" ht="26.4" x14ac:dyDescent="0.3">
      <c r="A30" s="298" t="s">
        <v>546</v>
      </c>
      <c r="B30" s="299" t="s">
        <v>700</v>
      </c>
      <c r="C30" s="303">
        <v>1</v>
      </c>
      <c r="D30" s="303">
        <v>0</v>
      </c>
      <c r="E30" s="303">
        <v>2</v>
      </c>
    </row>
    <row r="31" spans="1:5" x14ac:dyDescent="0.3">
      <c r="A31" s="300" t="s">
        <v>547</v>
      </c>
      <c r="B31" s="301" t="s">
        <v>701</v>
      </c>
      <c r="C31" s="302">
        <v>0</v>
      </c>
      <c r="D31" s="302">
        <v>0</v>
      </c>
      <c r="E31" s="302">
        <v>0</v>
      </c>
    </row>
    <row r="32" spans="1:5" ht="26.4" x14ac:dyDescent="0.3">
      <c r="A32" s="300" t="s">
        <v>548</v>
      </c>
      <c r="B32" s="301" t="s">
        <v>702</v>
      </c>
      <c r="C32" s="302">
        <v>0</v>
      </c>
      <c r="D32" s="302">
        <v>0</v>
      </c>
      <c r="E32" s="302">
        <v>0</v>
      </c>
    </row>
    <row r="33" spans="1:5" ht="26.4" x14ac:dyDescent="0.3">
      <c r="A33" s="300" t="s">
        <v>549</v>
      </c>
      <c r="B33" s="301" t="s">
        <v>703</v>
      </c>
      <c r="C33" s="302">
        <v>0</v>
      </c>
      <c r="D33" s="302">
        <v>0</v>
      </c>
      <c r="E33" s="302">
        <v>0</v>
      </c>
    </row>
    <row r="34" spans="1:5" x14ac:dyDescent="0.3">
      <c r="A34" s="300" t="s">
        <v>550</v>
      </c>
      <c r="B34" s="301" t="s">
        <v>704</v>
      </c>
      <c r="C34" s="302">
        <v>0</v>
      </c>
      <c r="D34" s="302">
        <v>0</v>
      </c>
      <c r="E34" s="302">
        <v>0</v>
      </c>
    </row>
    <row r="35" spans="1:5" ht="26.4" x14ac:dyDescent="0.3">
      <c r="A35" s="298" t="s">
        <v>551</v>
      </c>
      <c r="B35" s="299" t="s">
        <v>705</v>
      </c>
      <c r="C35" s="303">
        <v>0</v>
      </c>
      <c r="D35" s="303">
        <v>0</v>
      </c>
      <c r="E35" s="303">
        <v>0</v>
      </c>
    </row>
    <row r="36" spans="1:5" ht="26.4" x14ac:dyDescent="0.3">
      <c r="A36" s="298" t="s">
        <v>552</v>
      </c>
      <c r="B36" s="299" t="s">
        <v>706</v>
      </c>
      <c r="C36" s="303">
        <v>1</v>
      </c>
      <c r="D36" s="303">
        <v>0</v>
      </c>
      <c r="E36" s="303">
        <v>2</v>
      </c>
    </row>
    <row r="37" spans="1:5" x14ac:dyDescent="0.3">
      <c r="A37" s="298" t="s">
        <v>553</v>
      </c>
      <c r="B37" s="299" t="s">
        <v>707</v>
      </c>
      <c r="C37" s="303">
        <v>-867</v>
      </c>
      <c r="D37" s="303">
        <v>0</v>
      </c>
      <c r="E37" s="303">
        <v>-9647</v>
      </c>
    </row>
    <row r="38" spans="1:5" ht="26.4" x14ac:dyDescent="0.3">
      <c r="A38" s="300" t="s">
        <v>554</v>
      </c>
      <c r="B38" s="301" t="s">
        <v>708</v>
      </c>
      <c r="C38" s="302">
        <v>846</v>
      </c>
      <c r="D38" s="302">
        <v>0</v>
      </c>
      <c r="E38" s="302">
        <v>215</v>
      </c>
    </row>
    <row r="39" spans="1:5" x14ac:dyDescent="0.3">
      <c r="A39" s="300" t="s">
        <v>555</v>
      </c>
      <c r="B39" s="301" t="s">
        <v>709</v>
      </c>
      <c r="C39" s="302">
        <v>600</v>
      </c>
      <c r="D39" s="302">
        <v>0</v>
      </c>
      <c r="E39" s="302">
        <v>2917</v>
      </c>
    </row>
    <row r="40" spans="1:5" ht="26.4" x14ac:dyDescent="0.3">
      <c r="A40" s="298" t="s">
        <v>556</v>
      </c>
      <c r="B40" s="299" t="s">
        <v>710</v>
      </c>
      <c r="C40" s="303">
        <v>1446</v>
      </c>
      <c r="D40" s="303">
        <v>0</v>
      </c>
      <c r="E40" s="303">
        <v>3132</v>
      </c>
    </row>
    <row r="41" spans="1:5" x14ac:dyDescent="0.3">
      <c r="A41" s="298" t="s">
        <v>557</v>
      </c>
      <c r="B41" s="299" t="s">
        <v>711</v>
      </c>
      <c r="C41" s="303">
        <v>0</v>
      </c>
      <c r="D41" s="303">
        <v>0</v>
      </c>
      <c r="E41" s="303">
        <v>129</v>
      </c>
    </row>
    <row r="42" spans="1:5" x14ac:dyDescent="0.3">
      <c r="A42" s="298" t="s">
        <v>558</v>
      </c>
      <c r="B42" s="299" t="s">
        <v>712</v>
      </c>
      <c r="C42" s="303">
        <v>1446</v>
      </c>
      <c r="D42" s="303">
        <v>0</v>
      </c>
      <c r="E42" s="303">
        <v>3003</v>
      </c>
    </row>
    <row r="43" spans="1:5" ht="26.4" x14ac:dyDescent="0.3">
      <c r="A43" s="298" t="s">
        <v>559</v>
      </c>
      <c r="B43" s="299" t="s">
        <v>713</v>
      </c>
      <c r="C43" s="303">
        <v>579</v>
      </c>
      <c r="D43" s="303">
        <v>0</v>
      </c>
      <c r="E43" s="303">
        <v>-6644</v>
      </c>
    </row>
  </sheetData>
  <mergeCells count="1">
    <mergeCell ref="A1:E1"/>
  </mergeCells>
  <pageMargins left="0.11811023622047245" right="0.11811023622047245" top="1.1770833333333333" bottom="0.74803149606299213" header="0.31496062992125984" footer="0.31496062992125984"/>
  <pageSetup paperSize="9" orientation="portrait" r:id="rId1"/>
  <headerFooter>
    <oddHeader>&amp;L&amp;10Vászoly Község Önkormányzata
&amp;C&amp;"-,Félkövér"AZ ÖNKORMÁNYZAT EREDMÉNYKIMUTATÁSA 2015. ÉV
A 3/2016. (V.30.) RENDELETHEZ&amp;R&amp;10 2. sz. melléklet
&amp;P. oldal
ezer forint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zoomScaleNormal="100" workbookViewId="0">
      <selection activeCell="D3" sqref="C3:D3"/>
    </sheetView>
  </sheetViews>
  <sheetFormatPr defaultRowHeight="14.4" x14ac:dyDescent="0.3"/>
  <cols>
    <col min="1" max="1" width="28.33203125" bestFit="1" customWidth="1"/>
    <col min="2" max="2" width="13.44140625" customWidth="1"/>
    <col min="3" max="3" width="11.5546875" customWidth="1"/>
    <col min="4" max="4" width="24.109375" customWidth="1"/>
  </cols>
  <sheetData>
    <row r="1" spans="1:7" x14ac:dyDescent="0.3">
      <c r="A1" s="421" t="s">
        <v>306</v>
      </c>
    </row>
    <row r="5" spans="1:7" x14ac:dyDescent="0.3">
      <c r="A5" s="155" t="s">
        <v>293</v>
      </c>
      <c r="B5" s="155"/>
      <c r="C5" s="156"/>
      <c r="D5" s="156"/>
      <c r="E5" s="157"/>
      <c r="F5" s="157"/>
      <c r="G5" s="157"/>
    </row>
    <row r="6" spans="1:7" x14ac:dyDescent="0.3">
      <c r="A6" s="158"/>
      <c r="B6" s="158"/>
      <c r="C6" s="159"/>
      <c r="D6" s="160"/>
      <c r="E6" s="157"/>
      <c r="F6" s="157"/>
      <c r="G6" s="157"/>
    </row>
    <row r="7" spans="1:7" ht="88.5" customHeight="1" x14ac:dyDescent="0.3">
      <c r="A7" s="161" t="s">
        <v>294</v>
      </c>
      <c r="B7" s="211" t="s">
        <v>1196</v>
      </c>
      <c r="C7" s="162" t="s">
        <v>1189</v>
      </c>
      <c r="D7" s="162" t="s">
        <v>1197</v>
      </c>
      <c r="E7" s="157"/>
      <c r="F7" s="157"/>
      <c r="G7" s="157"/>
    </row>
    <row r="8" spans="1:7" x14ac:dyDescent="0.3">
      <c r="A8" s="163" t="s">
        <v>295</v>
      </c>
      <c r="B8" s="163"/>
      <c r="C8" s="164"/>
      <c r="D8" s="164"/>
      <c r="E8" s="157"/>
      <c r="F8" s="157"/>
      <c r="G8" s="157"/>
    </row>
    <row r="9" spans="1:7" x14ac:dyDescent="0.3">
      <c r="A9" s="163" t="s">
        <v>296</v>
      </c>
      <c r="B9" s="163"/>
      <c r="C9" s="164"/>
      <c r="D9" s="164"/>
      <c r="E9" s="157"/>
      <c r="F9" s="157"/>
      <c r="G9" s="157"/>
    </row>
    <row r="10" spans="1:7" x14ac:dyDescent="0.3">
      <c r="A10" s="163" t="s">
        <v>297</v>
      </c>
      <c r="B10" s="163"/>
      <c r="C10" s="164"/>
      <c r="D10" s="164"/>
      <c r="E10" s="157"/>
      <c r="F10" s="157"/>
      <c r="G10" s="157"/>
    </row>
    <row r="11" spans="1:7" x14ac:dyDescent="0.3">
      <c r="A11" s="165" t="s">
        <v>298</v>
      </c>
      <c r="B11" s="166">
        <f>SUM(B8:B10)</f>
        <v>0</v>
      </c>
      <c r="C11" s="166">
        <f>SUM(C8:C10)</f>
        <v>0</v>
      </c>
      <c r="D11" s="166">
        <f>SUM(D8:D10)</f>
        <v>0</v>
      </c>
      <c r="E11" s="157"/>
      <c r="F11" s="157"/>
      <c r="G11" s="157"/>
    </row>
    <row r="12" spans="1:7" x14ac:dyDescent="0.3">
      <c r="A12" s="751"/>
      <c r="B12" s="751"/>
      <c r="C12" s="751"/>
      <c r="D12" s="751"/>
      <c r="E12" s="157"/>
      <c r="F12" s="157"/>
      <c r="G12" s="157"/>
    </row>
    <row r="13" spans="1:7" ht="75.75" customHeight="1" x14ac:dyDescent="0.3">
      <c r="A13" s="161" t="s">
        <v>299</v>
      </c>
      <c r="B13" s="211" t="s">
        <v>1196</v>
      </c>
      <c r="C13" s="162" t="s">
        <v>1189</v>
      </c>
      <c r="D13" s="162" t="s">
        <v>1197</v>
      </c>
      <c r="E13" s="157"/>
      <c r="F13" s="157"/>
      <c r="G13" s="157"/>
    </row>
    <row r="14" spans="1:7" x14ac:dyDescent="0.3">
      <c r="A14" s="163" t="s">
        <v>300</v>
      </c>
      <c r="B14" s="163"/>
      <c r="C14" s="164"/>
      <c r="D14" s="164"/>
      <c r="E14" s="157"/>
      <c r="F14" s="157"/>
      <c r="G14" s="157"/>
    </row>
    <row r="15" spans="1:7" x14ac:dyDescent="0.3">
      <c r="A15" s="163" t="s">
        <v>301</v>
      </c>
      <c r="B15" s="163"/>
      <c r="C15" s="164"/>
      <c r="D15" s="164"/>
      <c r="E15" s="157"/>
      <c r="F15" s="157"/>
      <c r="G15" s="157"/>
    </row>
    <row r="16" spans="1:7" x14ac:dyDescent="0.3">
      <c r="A16" s="163" t="s">
        <v>302</v>
      </c>
      <c r="B16" s="163"/>
      <c r="C16" s="164"/>
      <c r="D16" s="164"/>
      <c r="E16" s="157"/>
      <c r="F16" s="157"/>
      <c r="G16" s="157"/>
    </row>
    <row r="17" spans="1:7" x14ac:dyDescent="0.3">
      <c r="A17" s="163" t="s">
        <v>303</v>
      </c>
      <c r="B17" s="163"/>
      <c r="C17" s="164"/>
      <c r="D17" s="164"/>
      <c r="E17" s="157"/>
      <c r="F17" s="157"/>
      <c r="G17" s="157"/>
    </row>
    <row r="18" spans="1:7" x14ac:dyDescent="0.3">
      <c r="A18" s="163" t="s">
        <v>304</v>
      </c>
      <c r="B18" s="163"/>
      <c r="C18" s="164"/>
      <c r="D18" s="164"/>
      <c r="E18" s="157"/>
      <c r="F18" s="157"/>
      <c r="G18" s="157"/>
    </row>
    <row r="19" spans="1:7" x14ac:dyDescent="0.3">
      <c r="A19" s="163" t="s">
        <v>305</v>
      </c>
      <c r="B19" s="163"/>
      <c r="C19" s="164"/>
      <c r="D19" s="164"/>
      <c r="E19" s="157"/>
      <c r="F19" s="157"/>
      <c r="G19" s="157"/>
    </row>
    <row r="20" spans="1:7" x14ac:dyDescent="0.3">
      <c r="A20" s="165" t="s">
        <v>298</v>
      </c>
      <c r="B20" s="166">
        <f>SUM(B14:B19)</f>
        <v>0</v>
      </c>
      <c r="C20" s="166">
        <f>SUM(C14:C19)</f>
        <v>0</v>
      </c>
      <c r="D20" s="166">
        <f>SUM(D14:D19)</f>
        <v>0</v>
      </c>
      <c r="E20" s="157"/>
      <c r="F20" s="157"/>
      <c r="G20" s="157"/>
    </row>
    <row r="21" spans="1:7" x14ac:dyDescent="0.3">
      <c r="A21" s="167"/>
      <c r="B21" s="167"/>
      <c r="C21" s="168"/>
      <c r="D21" s="168"/>
      <c r="E21" s="157"/>
      <c r="F21" s="157"/>
      <c r="G21" s="157"/>
    </row>
    <row r="22" spans="1:7" x14ac:dyDescent="0.3">
      <c r="A22" s="296"/>
    </row>
  </sheetData>
  <mergeCells count="1">
    <mergeCell ref="A12:D12"/>
  </mergeCells>
  <pageMargins left="0.7" right="0.7" top="0.97916666666666663" bottom="0.75" header="0.3" footer="0.3"/>
  <pageSetup paperSize="9" orientation="portrait" r:id="rId1"/>
  <headerFooter>
    <oddHeader>&amp;LVászoly Község Önkormányzata&amp;C&amp;"-,Félkövér" 17. MELLÉKLET
A 3/2016. (V.30.) RENDELETHEZ&amp;R17.sz. melléklet
ezer forint
&amp;P oldal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view="pageLayout" zoomScaleNormal="100" workbookViewId="0">
      <selection activeCell="B10" sqref="B10"/>
    </sheetView>
  </sheetViews>
  <sheetFormatPr defaultRowHeight="13.2" x14ac:dyDescent="0.25"/>
  <cols>
    <col min="1" max="1" width="8.109375" style="203" customWidth="1"/>
    <col min="2" max="2" width="78.44140625" style="203" customWidth="1"/>
    <col min="3" max="3" width="14.88671875" style="203" customWidth="1"/>
    <col min="4" max="4" width="11.5546875" style="203" customWidth="1"/>
    <col min="5" max="256" width="9.109375" style="203"/>
    <col min="257" max="257" width="8.109375" style="203" customWidth="1"/>
    <col min="258" max="258" width="78.44140625" style="203" customWidth="1"/>
    <col min="259" max="259" width="14.88671875" style="203" customWidth="1"/>
    <col min="260" max="260" width="11.5546875" style="203" customWidth="1"/>
    <col min="261" max="512" width="9.109375" style="203"/>
    <col min="513" max="513" width="8.109375" style="203" customWidth="1"/>
    <col min="514" max="514" width="78.44140625" style="203" customWidth="1"/>
    <col min="515" max="515" width="14.88671875" style="203" customWidth="1"/>
    <col min="516" max="516" width="11.5546875" style="203" customWidth="1"/>
    <col min="517" max="768" width="9.109375" style="203"/>
    <col min="769" max="769" width="8.109375" style="203" customWidth="1"/>
    <col min="770" max="770" width="78.44140625" style="203" customWidth="1"/>
    <col min="771" max="771" width="14.88671875" style="203" customWidth="1"/>
    <col min="772" max="772" width="11.5546875" style="203" customWidth="1"/>
    <col min="773" max="1024" width="9.109375" style="203"/>
    <col min="1025" max="1025" width="8.109375" style="203" customWidth="1"/>
    <col min="1026" max="1026" width="78.44140625" style="203" customWidth="1"/>
    <col min="1027" max="1027" width="14.88671875" style="203" customWidth="1"/>
    <col min="1028" max="1028" width="11.5546875" style="203" customWidth="1"/>
    <col min="1029" max="1280" width="9.109375" style="203"/>
    <col min="1281" max="1281" width="8.109375" style="203" customWidth="1"/>
    <col min="1282" max="1282" width="78.44140625" style="203" customWidth="1"/>
    <col min="1283" max="1283" width="14.88671875" style="203" customWidth="1"/>
    <col min="1284" max="1284" width="11.5546875" style="203" customWidth="1"/>
    <col min="1285" max="1536" width="9.109375" style="203"/>
    <col min="1537" max="1537" width="8.109375" style="203" customWidth="1"/>
    <col min="1538" max="1538" width="78.44140625" style="203" customWidth="1"/>
    <col min="1539" max="1539" width="14.88671875" style="203" customWidth="1"/>
    <col min="1540" max="1540" width="11.5546875" style="203" customWidth="1"/>
    <col min="1541" max="1792" width="9.109375" style="203"/>
    <col min="1793" max="1793" width="8.109375" style="203" customWidth="1"/>
    <col min="1794" max="1794" width="78.44140625" style="203" customWidth="1"/>
    <col min="1795" max="1795" width="14.88671875" style="203" customWidth="1"/>
    <col min="1796" max="1796" width="11.5546875" style="203" customWidth="1"/>
    <col min="1797" max="2048" width="9.109375" style="203"/>
    <col min="2049" max="2049" width="8.109375" style="203" customWidth="1"/>
    <col min="2050" max="2050" width="78.44140625" style="203" customWidth="1"/>
    <col min="2051" max="2051" width="14.88671875" style="203" customWidth="1"/>
    <col min="2052" max="2052" width="11.5546875" style="203" customWidth="1"/>
    <col min="2053" max="2304" width="9.109375" style="203"/>
    <col min="2305" max="2305" width="8.109375" style="203" customWidth="1"/>
    <col min="2306" max="2306" width="78.44140625" style="203" customWidth="1"/>
    <col min="2307" max="2307" width="14.88671875" style="203" customWidth="1"/>
    <col min="2308" max="2308" width="11.5546875" style="203" customWidth="1"/>
    <col min="2309" max="2560" width="9.109375" style="203"/>
    <col min="2561" max="2561" width="8.109375" style="203" customWidth="1"/>
    <col min="2562" max="2562" width="78.44140625" style="203" customWidth="1"/>
    <col min="2563" max="2563" width="14.88671875" style="203" customWidth="1"/>
    <col min="2564" max="2564" width="11.5546875" style="203" customWidth="1"/>
    <col min="2565" max="2816" width="9.109375" style="203"/>
    <col min="2817" max="2817" width="8.109375" style="203" customWidth="1"/>
    <col min="2818" max="2818" width="78.44140625" style="203" customWidth="1"/>
    <col min="2819" max="2819" width="14.88671875" style="203" customWidth="1"/>
    <col min="2820" max="2820" width="11.5546875" style="203" customWidth="1"/>
    <col min="2821" max="3072" width="9.109375" style="203"/>
    <col min="3073" max="3073" width="8.109375" style="203" customWidth="1"/>
    <col min="3074" max="3074" width="78.44140625" style="203" customWidth="1"/>
    <col min="3075" max="3075" width="14.88671875" style="203" customWidth="1"/>
    <col min="3076" max="3076" width="11.5546875" style="203" customWidth="1"/>
    <col min="3077" max="3328" width="9.109375" style="203"/>
    <col min="3329" max="3329" width="8.109375" style="203" customWidth="1"/>
    <col min="3330" max="3330" width="78.44140625" style="203" customWidth="1"/>
    <col min="3331" max="3331" width="14.88671875" style="203" customWidth="1"/>
    <col min="3332" max="3332" width="11.5546875" style="203" customWidth="1"/>
    <col min="3333" max="3584" width="9.109375" style="203"/>
    <col min="3585" max="3585" width="8.109375" style="203" customWidth="1"/>
    <col min="3586" max="3586" width="78.44140625" style="203" customWidth="1"/>
    <col min="3587" max="3587" width="14.88671875" style="203" customWidth="1"/>
    <col min="3588" max="3588" width="11.5546875" style="203" customWidth="1"/>
    <col min="3589" max="3840" width="9.109375" style="203"/>
    <col min="3841" max="3841" width="8.109375" style="203" customWidth="1"/>
    <col min="3842" max="3842" width="78.44140625" style="203" customWidth="1"/>
    <col min="3843" max="3843" width="14.88671875" style="203" customWidth="1"/>
    <col min="3844" max="3844" width="11.5546875" style="203" customWidth="1"/>
    <col min="3845" max="4096" width="9.109375" style="203"/>
    <col min="4097" max="4097" width="8.109375" style="203" customWidth="1"/>
    <col min="4098" max="4098" width="78.44140625" style="203" customWidth="1"/>
    <col min="4099" max="4099" width="14.88671875" style="203" customWidth="1"/>
    <col min="4100" max="4100" width="11.5546875" style="203" customWidth="1"/>
    <col min="4101" max="4352" width="9.109375" style="203"/>
    <col min="4353" max="4353" width="8.109375" style="203" customWidth="1"/>
    <col min="4354" max="4354" width="78.44140625" style="203" customWidth="1"/>
    <col min="4355" max="4355" width="14.88671875" style="203" customWidth="1"/>
    <col min="4356" max="4356" width="11.5546875" style="203" customWidth="1"/>
    <col min="4357" max="4608" width="9.109375" style="203"/>
    <col min="4609" max="4609" width="8.109375" style="203" customWidth="1"/>
    <col min="4610" max="4610" width="78.44140625" style="203" customWidth="1"/>
    <col min="4611" max="4611" width="14.88671875" style="203" customWidth="1"/>
    <col min="4612" max="4612" width="11.5546875" style="203" customWidth="1"/>
    <col min="4613" max="4864" width="9.109375" style="203"/>
    <col min="4865" max="4865" width="8.109375" style="203" customWidth="1"/>
    <col min="4866" max="4866" width="78.44140625" style="203" customWidth="1"/>
    <col min="4867" max="4867" width="14.88671875" style="203" customWidth="1"/>
    <col min="4868" max="4868" width="11.5546875" style="203" customWidth="1"/>
    <col min="4869" max="5120" width="9.109375" style="203"/>
    <col min="5121" max="5121" width="8.109375" style="203" customWidth="1"/>
    <col min="5122" max="5122" width="78.44140625" style="203" customWidth="1"/>
    <col min="5123" max="5123" width="14.88671875" style="203" customWidth="1"/>
    <col min="5124" max="5124" width="11.5546875" style="203" customWidth="1"/>
    <col min="5125" max="5376" width="9.109375" style="203"/>
    <col min="5377" max="5377" width="8.109375" style="203" customWidth="1"/>
    <col min="5378" max="5378" width="78.44140625" style="203" customWidth="1"/>
    <col min="5379" max="5379" width="14.88671875" style="203" customWidth="1"/>
    <col min="5380" max="5380" width="11.5546875" style="203" customWidth="1"/>
    <col min="5381" max="5632" width="9.109375" style="203"/>
    <col min="5633" max="5633" width="8.109375" style="203" customWidth="1"/>
    <col min="5634" max="5634" width="78.44140625" style="203" customWidth="1"/>
    <col min="5635" max="5635" width="14.88671875" style="203" customWidth="1"/>
    <col min="5636" max="5636" width="11.5546875" style="203" customWidth="1"/>
    <col min="5637" max="5888" width="9.109375" style="203"/>
    <col min="5889" max="5889" width="8.109375" style="203" customWidth="1"/>
    <col min="5890" max="5890" width="78.44140625" style="203" customWidth="1"/>
    <col min="5891" max="5891" width="14.88671875" style="203" customWidth="1"/>
    <col min="5892" max="5892" width="11.5546875" style="203" customWidth="1"/>
    <col min="5893" max="6144" width="9.109375" style="203"/>
    <col min="6145" max="6145" width="8.109375" style="203" customWidth="1"/>
    <col min="6146" max="6146" width="78.44140625" style="203" customWidth="1"/>
    <col min="6147" max="6147" width="14.88671875" style="203" customWidth="1"/>
    <col min="6148" max="6148" width="11.5546875" style="203" customWidth="1"/>
    <col min="6149" max="6400" width="9.109375" style="203"/>
    <col min="6401" max="6401" width="8.109375" style="203" customWidth="1"/>
    <col min="6402" max="6402" width="78.44140625" style="203" customWidth="1"/>
    <col min="6403" max="6403" width="14.88671875" style="203" customWidth="1"/>
    <col min="6404" max="6404" width="11.5546875" style="203" customWidth="1"/>
    <col min="6405" max="6656" width="9.109375" style="203"/>
    <col min="6657" max="6657" width="8.109375" style="203" customWidth="1"/>
    <col min="6658" max="6658" width="78.44140625" style="203" customWidth="1"/>
    <col min="6659" max="6659" width="14.88671875" style="203" customWidth="1"/>
    <col min="6660" max="6660" width="11.5546875" style="203" customWidth="1"/>
    <col min="6661" max="6912" width="9.109375" style="203"/>
    <col min="6913" max="6913" width="8.109375" style="203" customWidth="1"/>
    <col min="6914" max="6914" width="78.44140625" style="203" customWidth="1"/>
    <col min="6915" max="6915" width="14.88671875" style="203" customWidth="1"/>
    <col min="6916" max="6916" width="11.5546875" style="203" customWidth="1"/>
    <col min="6917" max="7168" width="9.109375" style="203"/>
    <col min="7169" max="7169" width="8.109375" style="203" customWidth="1"/>
    <col min="7170" max="7170" width="78.44140625" style="203" customWidth="1"/>
    <col min="7171" max="7171" width="14.88671875" style="203" customWidth="1"/>
    <col min="7172" max="7172" width="11.5546875" style="203" customWidth="1"/>
    <col min="7173" max="7424" width="9.109375" style="203"/>
    <col min="7425" max="7425" width="8.109375" style="203" customWidth="1"/>
    <col min="7426" max="7426" width="78.44140625" style="203" customWidth="1"/>
    <col min="7427" max="7427" width="14.88671875" style="203" customWidth="1"/>
    <col min="7428" max="7428" width="11.5546875" style="203" customWidth="1"/>
    <col min="7429" max="7680" width="9.109375" style="203"/>
    <col min="7681" max="7681" width="8.109375" style="203" customWidth="1"/>
    <col min="7682" max="7682" width="78.44140625" style="203" customWidth="1"/>
    <col min="7683" max="7683" width="14.88671875" style="203" customWidth="1"/>
    <col min="7684" max="7684" width="11.5546875" style="203" customWidth="1"/>
    <col min="7685" max="7936" width="9.109375" style="203"/>
    <col min="7937" max="7937" width="8.109375" style="203" customWidth="1"/>
    <col min="7938" max="7938" width="78.44140625" style="203" customWidth="1"/>
    <col min="7939" max="7939" width="14.88671875" style="203" customWidth="1"/>
    <col min="7940" max="7940" width="11.5546875" style="203" customWidth="1"/>
    <col min="7941" max="8192" width="9.109375" style="203"/>
    <col min="8193" max="8193" width="8.109375" style="203" customWidth="1"/>
    <col min="8194" max="8194" width="78.44140625" style="203" customWidth="1"/>
    <col min="8195" max="8195" width="14.88671875" style="203" customWidth="1"/>
    <col min="8196" max="8196" width="11.5546875" style="203" customWidth="1"/>
    <col min="8197" max="8448" width="9.109375" style="203"/>
    <col min="8449" max="8449" width="8.109375" style="203" customWidth="1"/>
    <col min="8450" max="8450" width="78.44140625" style="203" customWidth="1"/>
    <col min="8451" max="8451" width="14.88671875" style="203" customWidth="1"/>
    <col min="8452" max="8452" width="11.5546875" style="203" customWidth="1"/>
    <col min="8453" max="8704" width="9.109375" style="203"/>
    <col min="8705" max="8705" width="8.109375" style="203" customWidth="1"/>
    <col min="8706" max="8706" width="78.44140625" style="203" customWidth="1"/>
    <col min="8707" max="8707" width="14.88671875" style="203" customWidth="1"/>
    <col min="8708" max="8708" width="11.5546875" style="203" customWidth="1"/>
    <col min="8709" max="8960" width="9.109375" style="203"/>
    <col min="8961" max="8961" width="8.109375" style="203" customWidth="1"/>
    <col min="8962" max="8962" width="78.44140625" style="203" customWidth="1"/>
    <col min="8963" max="8963" width="14.88671875" style="203" customWidth="1"/>
    <col min="8964" max="8964" width="11.5546875" style="203" customWidth="1"/>
    <col min="8965" max="9216" width="9.109375" style="203"/>
    <col min="9217" max="9217" width="8.109375" style="203" customWidth="1"/>
    <col min="9218" max="9218" width="78.44140625" style="203" customWidth="1"/>
    <col min="9219" max="9219" width="14.88671875" style="203" customWidth="1"/>
    <col min="9220" max="9220" width="11.5546875" style="203" customWidth="1"/>
    <col min="9221" max="9472" width="9.109375" style="203"/>
    <col min="9473" max="9473" width="8.109375" style="203" customWidth="1"/>
    <col min="9474" max="9474" width="78.44140625" style="203" customWidth="1"/>
    <col min="9475" max="9475" width="14.88671875" style="203" customWidth="1"/>
    <col min="9476" max="9476" width="11.5546875" style="203" customWidth="1"/>
    <col min="9477" max="9728" width="9.109375" style="203"/>
    <col min="9729" max="9729" width="8.109375" style="203" customWidth="1"/>
    <col min="9730" max="9730" width="78.44140625" style="203" customWidth="1"/>
    <col min="9731" max="9731" width="14.88671875" style="203" customWidth="1"/>
    <col min="9732" max="9732" width="11.5546875" style="203" customWidth="1"/>
    <col min="9733" max="9984" width="9.109375" style="203"/>
    <col min="9985" max="9985" width="8.109375" style="203" customWidth="1"/>
    <col min="9986" max="9986" width="78.44140625" style="203" customWidth="1"/>
    <col min="9987" max="9987" width="14.88671875" style="203" customWidth="1"/>
    <col min="9988" max="9988" width="11.5546875" style="203" customWidth="1"/>
    <col min="9989" max="10240" width="9.109375" style="203"/>
    <col min="10241" max="10241" width="8.109375" style="203" customWidth="1"/>
    <col min="10242" max="10242" width="78.44140625" style="203" customWidth="1"/>
    <col min="10243" max="10243" width="14.88671875" style="203" customWidth="1"/>
    <col min="10244" max="10244" width="11.5546875" style="203" customWidth="1"/>
    <col min="10245" max="10496" width="9.109375" style="203"/>
    <col min="10497" max="10497" width="8.109375" style="203" customWidth="1"/>
    <col min="10498" max="10498" width="78.44140625" style="203" customWidth="1"/>
    <col min="10499" max="10499" width="14.88671875" style="203" customWidth="1"/>
    <col min="10500" max="10500" width="11.5546875" style="203" customWidth="1"/>
    <col min="10501" max="10752" width="9.109375" style="203"/>
    <col min="10753" max="10753" width="8.109375" style="203" customWidth="1"/>
    <col min="10754" max="10754" width="78.44140625" style="203" customWidth="1"/>
    <col min="10755" max="10755" width="14.88671875" style="203" customWidth="1"/>
    <col min="10756" max="10756" width="11.5546875" style="203" customWidth="1"/>
    <col min="10757" max="11008" width="9.109375" style="203"/>
    <col min="11009" max="11009" width="8.109375" style="203" customWidth="1"/>
    <col min="11010" max="11010" width="78.44140625" style="203" customWidth="1"/>
    <col min="11011" max="11011" width="14.88671875" style="203" customWidth="1"/>
    <col min="11012" max="11012" width="11.5546875" style="203" customWidth="1"/>
    <col min="11013" max="11264" width="9.109375" style="203"/>
    <col min="11265" max="11265" width="8.109375" style="203" customWidth="1"/>
    <col min="11266" max="11266" width="78.44140625" style="203" customWidth="1"/>
    <col min="11267" max="11267" width="14.88671875" style="203" customWidth="1"/>
    <col min="11268" max="11268" width="11.5546875" style="203" customWidth="1"/>
    <col min="11269" max="11520" width="9.109375" style="203"/>
    <col min="11521" max="11521" width="8.109375" style="203" customWidth="1"/>
    <col min="11522" max="11522" width="78.44140625" style="203" customWidth="1"/>
    <col min="11523" max="11523" width="14.88671875" style="203" customWidth="1"/>
    <col min="11524" max="11524" width="11.5546875" style="203" customWidth="1"/>
    <col min="11525" max="11776" width="9.109375" style="203"/>
    <col min="11777" max="11777" width="8.109375" style="203" customWidth="1"/>
    <col min="11778" max="11778" width="78.44140625" style="203" customWidth="1"/>
    <col min="11779" max="11779" width="14.88671875" style="203" customWidth="1"/>
    <col min="11780" max="11780" width="11.5546875" style="203" customWidth="1"/>
    <col min="11781" max="12032" width="9.109375" style="203"/>
    <col min="12033" max="12033" width="8.109375" style="203" customWidth="1"/>
    <col min="12034" max="12034" width="78.44140625" style="203" customWidth="1"/>
    <col min="12035" max="12035" width="14.88671875" style="203" customWidth="1"/>
    <col min="12036" max="12036" width="11.5546875" style="203" customWidth="1"/>
    <col min="12037" max="12288" width="9.109375" style="203"/>
    <col min="12289" max="12289" width="8.109375" style="203" customWidth="1"/>
    <col min="12290" max="12290" width="78.44140625" style="203" customWidth="1"/>
    <col min="12291" max="12291" width="14.88671875" style="203" customWidth="1"/>
    <col min="12292" max="12292" width="11.5546875" style="203" customWidth="1"/>
    <col min="12293" max="12544" width="9.109375" style="203"/>
    <col min="12545" max="12545" width="8.109375" style="203" customWidth="1"/>
    <col min="12546" max="12546" width="78.44140625" style="203" customWidth="1"/>
    <col min="12547" max="12547" width="14.88671875" style="203" customWidth="1"/>
    <col min="12548" max="12548" width="11.5546875" style="203" customWidth="1"/>
    <col min="12549" max="12800" width="9.109375" style="203"/>
    <col min="12801" max="12801" width="8.109375" style="203" customWidth="1"/>
    <col min="12802" max="12802" width="78.44140625" style="203" customWidth="1"/>
    <col min="12803" max="12803" width="14.88671875" style="203" customWidth="1"/>
    <col min="12804" max="12804" width="11.5546875" style="203" customWidth="1"/>
    <col min="12805" max="13056" width="9.109375" style="203"/>
    <col min="13057" max="13057" width="8.109375" style="203" customWidth="1"/>
    <col min="13058" max="13058" width="78.44140625" style="203" customWidth="1"/>
    <col min="13059" max="13059" width="14.88671875" style="203" customWidth="1"/>
    <col min="13060" max="13060" width="11.5546875" style="203" customWidth="1"/>
    <col min="13061" max="13312" width="9.109375" style="203"/>
    <col min="13313" max="13313" width="8.109375" style="203" customWidth="1"/>
    <col min="13314" max="13314" width="78.44140625" style="203" customWidth="1"/>
    <col min="13315" max="13315" width="14.88671875" style="203" customWidth="1"/>
    <col min="13316" max="13316" width="11.5546875" style="203" customWidth="1"/>
    <col min="13317" max="13568" width="9.109375" style="203"/>
    <col min="13569" max="13569" width="8.109375" style="203" customWidth="1"/>
    <col min="13570" max="13570" width="78.44140625" style="203" customWidth="1"/>
    <col min="13571" max="13571" width="14.88671875" style="203" customWidth="1"/>
    <col min="13572" max="13572" width="11.5546875" style="203" customWidth="1"/>
    <col min="13573" max="13824" width="9.109375" style="203"/>
    <col min="13825" max="13825" width="8.109375" style="203" customWidth="1"/>
    <col min="13826" max="13826" width="78.44140625" style="203" customWidth="1"/>
    <col min="13827" max="13827" width="14.88671875" style="203" customWidth="1"/>
    <col min="13828" max="13828" width="11.5546875" style="203" customWidth="1"/>
    <col min="13829" max="14080" width="9.109375" style="203"/>
    <col min="14081" max="14081" width="8.109375" style="203" customWidth="1"/>
    <col min="14082" max="14082" width="78.44140625" style="203" customWidth="1"/>
    <col min="14083" max="14083" width="14.88671875" style="203" customWidth="1"/>
    <col min="14084" max="14084" width="11.5546875" style="203" customWidth="1"/>
    <col min="14085" max="14336" width="9.109375" style="203"/>
    <col min="14337" max="14337" width="8.109375" style="203" customWidth="1"/>
    <col min="14338" max="14338" width="78.44140625" style="203" customWidth="1"/>
    <col min="14339" max="14339" width="14.88671875" style="203" customWidth="1"/>
    <col min="14340" max="14340" width="11.5546875" style="203" customWidth="1"/>
    <col min="14341" max="14592" width="9.109375" style="203"/>
    <col min="14593" max="14593" width="8.109375" style="203" customWidth="1"/>
    <col min="14594" max="14594" width="78.44140625" style="203" customWidth="1"/>
    <col min="14595" max="14595" width="14.88671875" style="203" customWidth="1"/>
    <col min="14596" max="14596" width="11.5546875" style="203" customWidth="1"/>
    <col min="14597" max="14848" width="9.109375" style="203"/>
    <col min="14849" max="14849" width="8.109375" style="203" customWidth="1"/>
    <col min="14850" max="14850" width="78.44140625" style="203" customWidth="1"/>
    <col min="14851" max="14851" width="14.88671875" style="203" customWidth="1"/>
    <col min="14852" max="14852" width="11.5546875" style="203" customWidth="1"/>
    <col min="14853" max="15104" width="9.109375" style="203"/>
    <col min="15105" max="15105" width="8.109375" style="203" customWidth="1"/>
    <col min="15106" max="15106" width="78.44140625" style="203" customWidth="1"/>
    <col min="15107" max="15107" width="14.88671875" style="203" customWidth="1"/>
    <col min="15108" max="15108" width="11.5546875" style="203" customWidth="1"/>
    <col min="15109" max="15360" width="9.109375" style="203"/>
    <col min="15361" max="15361" width="8.109375" style="203" customWidth="1"/>
    <col min="15362" max="15362" width="78.44140625" style="203" customWidth="1"/>
    <col min="15363" max="15363" width="14.88671875" style="203" customWidth="1"/>
    <col min="15364" max="15364" width="11.5546875" style="203" customWidth="1"/>
    <col min="15365" max="15616" width="9.109375" style="203"/>
    <col min="15617" max="15617" width="8.109375" style="203" customWidth="1"/>
    <col min="15618" max="15618" width="78.44140625" style="203" customWidth="1"/>
    <col min="15619" max="15619" width="14.88671875" style="203" customWidth="1"/>
    <col min="15620" max="15620" width="11.5546875" style="203" customWidth="1"/>
    <col min="15621" max="15872" width="9.109375" style="203"/>
    <col min="15873" max="15873" width="8.109375" style="203" customWidth="1"/>
    <col min="15874" max="15874" width="78.44140625" style="203" customWidth="1"/>
    <col min="15875" max="15875" width="14.88671875" style="203" customWidth="1"/>
    <col min="15876" max="15876" width="11.5546875" style="203" customWidth="1"/>
    <col min="15877" max="16128" width="9.109375" style="203"/>
    <col min="16129" max="16129" width="8.109375" style="203" customWidth="1"/>
    <col min="16130" max="16130" width="78.44140625" style="203" customWidth="1"/>
    <col min="16131" max="16131" width="14.88671875" style="203" customWidth="1"/>
    <col min="16132" max="16132" width="11.5546875" style="203" customWidth="1"/>
    <col min="16133" max="16384" width="9.109375" style="203"/>
  </cols>
  <sheetData>
    <row r="1" spans="1:5" s="201" customFormat="1" ht="20.25" customHeight="1" x14ac:dyDescent="0.25">
      <c r="A1" s="752" t="s">
        <v>1140</v>
      </c>
      <c r="B1" s="752"/>
      <c r="C1" s="752"/>
    </row>
    <row r="2" spans="1:5" s="201" customFormat="1" ht="15" x14ac:dyDescent="0.25">
      <c r="A2" s="202"/>
      <c r="B2" s="202" t="s">
        <v>281</v>
      </c>
      <c r="C2" s="202" t="s">
        <v>371</v>
      </c>
    </row>
    <row r="3" spans="1:5" s="201" customFormat="1" ht="15" x14ac:dyDescent="0.25">
      <c r="A3" s="202">
        <v>1</v>
      </c>
      <c r="B3" s="202">
        <v>2</v>
      </c>
      <c r="C3" s="202">
        <v>3</v>
      </c>
    </row>
    <row r="4" spans="1:5" s="207" customFormat="1" ht="15.9" customHeight="1" x14ac:dyDescent="0.25">
      <c r="A4" s="204" t="s">
        <v>372</v>
      </c>
      <c r="B4" s="205" t="s">
        <v>380</v>
      </c>
      <c r="C4" s="206">
        <v>11162</v>
      </c>
    </row>
    <row r="5" spans="1:5" s="207" customFormat="1" ht="15.9" customHeight="1" x14ac:dyDescent="0.25">
      <c r="A5" s="204" t="s">
        <v>373</v>
      </c>
      <c r="B5" s="205" t="s">
        <v>381</v>
      </c>
      <c r="C5" s="208">
        <v>64752</v>
      </c>
    </row>
    <row r="6" spans="1:5" s="207" customFormat="1" ht="15.9" customHeight="1" x14ac:dyDescent="0.25">
      <c r="A6" s="204" t="s">
        <v>374</v>
      </c>
      <c r="B6" s="205" t="s">
        <v>382</v>
      </c>
      <c r="C6" s="208">
        <v>1406</v>
      </c>
    </row>
    <row r="7" spans="1:5" s="207" customFormat="1" ht="15.9" customHeight="1" x14ac:dyDescent="0.25">
      <c r="A7" s="204" t="s">
        <v>375</v>
      </c>
      <c r="B7" s="205" t="s">
        <v>383</v>
      </c>
      <c r="C7" s="208">
        <v>53246</v>
      </c>
    </row>
    <row r="8" spans="1:5" s="207" customFormat="1" ht="15.9" customHeight="1" x14ac:dyDescent="0.25">
      <c r="A8" s="204" t="s">
        <v>376</v>
      </c>
      <c r="B8" s="205" t="s">
        <v>384</v>
      </c>
      <c r="C8" s="208">
        <v>1353</v>
      </c>
    </row>
    <row r="9" spans="1:5" s="207" customFormat="1" ht="15.9" customHeight="1" x14ac:dyDescent="0.25">
      <c r="A9" s="204" t="s">
        <v>377</v>
      </c>
      <c r="B9" s="205" t="s">
        <v>385</v>
      </c>
      <c r="C9" s="208">
        <v>8</v>
      </c>
    </row>
    <row r="10" spans="1:5" s="207" customFormat="1" ht="15.9" customHeight="1" x14ac:dyDescent="0.25">
      <c r="A10" s="204" t="s">
        <v>378</v>
      </c>
      <c r="B10" s="205" t="s">
        <v>386</v>
      </c>
      <c r="C10" s="208">
        <v>508</v>
      </c>
    </row>
    <row r="11" spans="1:5" s="207" customFormat="1" ht="15.9" customHeight="1" x14ac:dyDescent="0.25">
      <c r="A11" s="204" t="s">
        <v>379</v>
      </c>
      <c r="B11" s="205" t="s">
        <v>387</v>
      </c>
      <c r="C11" s="209">
        <f>C4+C5+C6-C7-C8+C9+C10</f>
        <v>23237</v>
      </c>
      <c r="D11" s="210"/>
      <c r="E11" s="295"/>
    </row>
  </sheetData>
  <sheetProtection selectLockedCells="1" selectUnlockedCells="1"/>
  <mergeCells count="1">
    <mergeCell ref="A1:C1"/>
  </mergeCells>
  <pageMargins left="0.43895833333333334" right="0.74791666666666667" top="1.2452083333333333" bottom="0.98402777777777772" header="0.51180555555555551" footer="0.51180555555555551"/>
  <pageSetup paperSize="9" scale="86" firstPageNumber="0" orientation="portrait" horizontalDpi="300" verticalDpi="300" r:id="rId1"/>
  <headerFooter alignWithMargins="0">
    <oddHeader>&amp;LVászoly Község Önkormányzat&amp;C&amp;"-,Félkövér" 18. MELLÉKLET
A 3/2016. (V.30.) RENDELETHEZ&amp;R18. sz. melléklet
ezer forint
&amp;P. oldal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view="pageLayout" zoomScaleNormal="100" workbookViewId="0">
      <selection sqref="A1:F1"/>
    </sheetView>
  </sheetViews>
  <sheetFormatPr defaultRowHeight="14.4" x14ac:dyDescent="0.3"/>
  <cols>
    <col min="1" max="1" width="3" bestFit="1" customWidth="1"/>
    <col min="2" max="2" width="60.6640625" customWidth="1"/>
    <col min="3" max="3" width="27.33203125" customWidth="1"/>
    <col min="4" max="4" width="25.33203125" customWidth="1"/>
    <col min="5" max="5" width="26.5546875" customWidth="1"/>
    <col min="6" max="6" width="18.88671875" customWidth="1"/>
  </cols>
  <sheetData>
    <row r="1" spans="1:6" x14ac:dyDescent="0.3">
      <c r="A1" s="753" t="s">
        <v>1334</v>
      </c>
      <c r="B1" s="754"/>
      <c r="C1" s="754"/>
      <c r="D1" s="754"/>
      <c r="E1" s="754"/>
      <c r="F1" s="754"/>
    </row>
    <row r="2" spans="1:6" ht="75" x14ac:dyDescent="0.3">
      <c r="A2" s="413" t="s">
        <v>524</v>
      </c>
      <c r="B2" s="413" t="s">
        <v>281</v>
      </c>
      <c r="C2" s="413" t="s">
        <v>1238</v>
      </c>
      <c r="D2" s="413" t="s">
        <v>1239</v>
      </c>
      <c r="E2" s="413" t="s">
        <v>1240</v>
      </c>
      <c r="F2" s="413" t="s">
        <v>1241</v>
      </c>
    </row>
    <row r="3" spans="1:6" x14ac:dyDescent="0.3">
      <c r="A3" s="300" t="s">
        <v>372</v>
      </c>
      <c r="B3" s="301" t="s">
        <v>1242</v>
      </c>
      <c r="C3" s="302">
        <v>0</v>
      </c>
      <c r="D3" s="302">
        <v>0</v>
      </c>
      <c r="E3" s="302">
        <v>0</v>
      </c>
      <c r="F3" s="302">
        <v>0</v>
      </c>
    </row>
    <row r="4" spans="1:6" ht="26.4" x14ac:dyDescent="0.3">
      <c r="A4" s="300" t="s">
        <v>373</v>
      </c>
      <c r="B4" s="301" t="s">
        <v>1243</v>
      </c>
      <c r="C4" s="302">
        <v>0</v>
      </c>
      <c r="D4" s="302">
        <v>0</v>
      </c>
      <c r="E4" s="302">
        <v>0</v>
      </c>
      <c r="F4" s="302">
        <v>0</v>
      </c>
    </row>
    <row r="5" spans="1:6" ht="26.4" x14ac:dyDescent="0.3">
      <c r="A5" s="300" t="s">
        <v>374</v>
      </c>
      <c r="B5" s="301" t="s">
        <v>1244</v>
      </c>
      <c r="C5" s="302">
        <v>0</v>
      </c>
      <c r="D5" s="302">
        <v>0</v>
      </c>
      <c r="E5" s="302">
        <v>0</v>
      </c>
      <c r="F5" s="302">
        <v>0</v>
      </c>
    </row>
    <row r="6" spans="1:6" x14ac:dyDescent="0.3">
      <c r="A6" s="300" t="s">
        <v>375</v>
      </c>
      <c r="B6" s="301" t="s">
        <v>1245</v>
      </c>
      <c r="C6" s="302">
        <v>0</v>
      </c>
      <c r="D6" s="302">
        <v>0</v>
      </c>
      <c r="E6" s="302">
        <v>0</v>
      </c>
      <c r="F6" s="302">
        <v>0</v>
      </c>
    </row>
    <row r="7" spans="1:6" ht="26.4" x14ac:dyDescent="0.3">
      <c r="A7" s="300" t="s">
        <v>376</v>
      </c>
      <c r="B7" s="301" t="s">
        <v>1246</v>
      </c>
      <c r="C7" s="302">
        <v>0</v>
      </c>
      <c r="D7" s="302">
        <v>0</v>
      </c>
      <c r="E7" s="302">
        <v>0</v>
      </c>
      <c r="F7" s="302">
        <v>0</v>
      </c>
    </row>
    <row r="8" spans="1:6" x14ac:dyDescent="0.3">
      <c r="A8" s="300" t="s">
        <v>377</v>
      </c>
      <c r="B8" s="301" t="s">
        <v>1247</v>
      </c>
      <c r="C8" s="302">
        <v>0</v>
      </c>
      <c r="D8" s="302">
        <v>0</v>
      </c>
      <c r="E8" s="302">
        <v>0</v>
      </c>
      <c r="F8" s="302">
        <v>0</v>
      </c>
    </row>
    <row r="9" spans="1:6" x14ac:dyDescent="0.3">
      <c r="A9" s="300" t="s">
        <v>378</v>
      </c>
      <c r="B9" s="301" t="s">
        <v>1248</v>
      </c>
      <c r="C9" s="302">
        <v>0</v>
      </c>
      <c r="D9" s="302">
        <v>0</v>
      </c>
      <c r="E9" s="302">
        <v>0</v>
      </c>
      <c r="F9" s="302">
        <v>0</v>
      </c>
    </row>
    <row r="10" spans="1:6" ht="26.4" x14ac:dyDescent="0.3">
      <c r="A10" s="300" t="s">
        <v>379</v>
      </c>
      <c r="B10" s="301" t="s">
        <v>1249</v>
      </c>
      <c r="C10" s="302">
        <v>0</v>
      </c>
      <c r="D10" s="302">
        <v>0</v>
      </c>
      <c r="E10" s="302">
        <v>0</v>
      </c>
      <c r="F10" s="302">
        <v>0</v>
      </c>
    </row>
    <row r="11" spans="1:6" ht="26.4" x14ac:dyDescent="0.3">
      <c r="A11" s="300" t="s">
        <v>527</v>
      </c>
      <c r="B11" s="301" t="s">
        <v>1250</v>
      </c>
      <c r="C11" s="302">
        <v>0</v>
      </c>
      <c r="D11" s="302">
        <v>0</v>
      </c>
      <c r="E11" s="302">
        <v>0</v>
      </c>
      <c r="F11" s="302">
        <v>0</v>
      </c>
    </row>
    <row r="12" spans="1:6" ht="26.4" x14ac:dyDescent="0.3">
      <c r="A12" s="298" t="s">
        <v>528</v>
      </c>
      <c r="B12" s="299" t="s">
        <v>1251</v>
      </c>
      <c r="C12" s="303">
        <v>0</v>
      </c>
      <c r="D12" s="303">
        <v>0</v>
      </c>
      <c r="E12" s="303">
        <v>0</v>
      </c>
      <c r="F12" s="303">
        <v>0</v>
      </c>
    </row>
    <row r="13" spans="1:6" x14ac:dyDescent="0.3">
      <c r="A13" s="300" t="s">
        <v>529</v>
      </c>
      <c r="B13" s="301" t="s">
        <v>1252</v>
      </c>
      <c r="C13" s="302">
        <v>0</v>
      </c>
      <c r="D13" s="302">
        <v>0</v>
      </c>
      <c r="E13" s="302">
        <v>0</v>
      </c>
      <c r="F13" s="302">
        <v>0</v>
      </c>
    </row>
    <row r="14" spans="1:6" x14ac:dyDescent="0.3">
      <c r="A14" s="300" t="s">
        <v>530</v>
      </c>
      <c r="B14" s="301" t="s">
        <v>1253</v>
      </c>
      <c r="C14" s="302">
        <v>0</v>
      </c>
      <c r="D14" s="302">
        <v>0</v>
      </c>
      <c r="E14" s="302">
        <v>0</v>
      </c>
      <c r="F14" s="302">
        <v>0</v>
      </c>
    </row>
    <row r="15" spans="1:6" ht="26.4" x14ac:dyDescent="0.3">
      <c r="A15" s="300" t="s">
        <v>531</v>
      </c>
      <c r="B15" s="301" t="s">
        <v>1254</v>
      </c>
      <c r="C15" s="302">
        <v>0</v>
      </c>
      <c r="D15" s="302">
        <v>0</v>
      </c>
      <c r="E15" s="302">
        <v>0</v>
      </c>
      <c r="F15" s="302">
        <v>0</v>
      </c>
    </row>
    <row r="16" spans="1:6" ht="26.4" x14ac:dyDescent="0.3">
      <c r="A16" s="300" t="s">
        <v>532</v>
      </c>
      <c r="B16" s="301" t="s">
        <v>1255</v>
      </c>
      <c r="C16" s="302">
        <v>11972803</v>
      </c>
      <c r="D16" s="302">
        <v>1145000</v>
      </c>
      <c r="E16" s="302">
        <v>10827803</v>
      </c>
      <c r="F16" s="302">
        <v>0</v>
      </c>
    </row>
    <row r="17" spans="1:6" ht="26.4" x14ac:dyDescent="0.3">
      <c r="A17" s="300" t="s">
        <v>533</v>
      </c>
      <c r="B17" s="301" t="s">
        <v>1256</v>
      </c>
      <c r="C17" s="302">
        <v>0</v>
      </c>
      <c r="D17" s="302">
        <v>0</v>
      </c>
      <c r="E17" s="302">
        <v>0</v>
      </c>
      <c r="F17" s="302">
        <v>0</v>
      </c>
    </row>
    <row r="18" spans="1:6" x14ac:dyDescent="0.3">
      <c r="A18" s="300" t="s">
        <v>534</v>
      </c>
      <c r="B18" s="301" t="s">
        <v>1257</v>
      </c>
      <c r="C18" s="302">
        <v>0</v>
      </c>
      <c r="D18" s="302">
        <v>0</v>
      </c>
      <c r="E18" s="302">
        <v>0</v>
      </c>
      <c r="F18" s="302">
        <v>0</v>
      </c>
    </row>
    <row r="19" spans="1:6" x14ac:dyDescent="0.3">
      <c r="A19" s="300" t="s">
        <v>535</v>
      </c>
      <c r="B19" s="301" t="s">
        <v>1258</v>
      </c>
      <c r="C19" s="302">
        <v>0</v>
      </c>
      <c r="D19" s="302">
        <v>0</v>
      </c>
      <c r="E19" s="302">
        <v>0</v>
      </c>
      <c r="F19" s="302">
        <v>0</v>
      </c>
    </row>
    <row r="20" spans="1:6" ht="26.4" x14ac:dyDescent="0.3">
      <c r="A20" s="298" t="s">
        <v>536</v>
      </c>
      <c r="B20" s="299" t="s">
        <v>1259</v>
      </c>
      <c r="C20" s="303">
        <v>11972803</v>
      </c>
      <c r="D20" s="303">
        <v>1145000</v>
      </c>
      <c r="E20" s="303">
        <v>10827803</v>
      </c>
      <c r="F20" s="303">
        <v>0</v>
      </c>
    </row>
    <row r="21" spans="1:6" x14ac:dyDescent="0.3">
      <c r="A21" s="300" t="s">
        <v>537</v>
      </c>
      <c r="B21" s="301" t="s">
        <v>1260</v>
      </c>
      <c r="C21" s="302">
        <v>0</v>
      </c>
      <c r="D21" s="302">
        <v>0</v>
      </c>
      <c r="E21" s="302">
        <v>0</v>
      </c>
      <c r="F21" s="302">
        <v>0</v>
      </c>
    </row>
    <row r="22" spans="1:6" x14ac:dyDescent="0.3">
      <c r="A22" s="298" t="s">
        <v>538</v>
      </c>
      <c r="B22" s="299" t="s">
        <v>1261</v>
      </c>
      <c r="C22" s="303">
        <v>11972803</v>
      </c>
      <c r="D22" s="303">
        <v>1145000</v>
      </c>
      <c r="E22" s="303">
        <v>10827803</v>
      </c>
      <c r="F22" s="303">
        <v>0</v>
      </c>
    </row>
    <row r="23" spans="1:6" x14ac:dyDescent="0.3">
      <c r="A23" s="300" t="s">
        <v>539</v>
      </c>
      <c r="B23" s="301" t="s">
        <v>1262</v>
      </c>
      <c r="C23" s="302">
        <v>0</v>
      </c>
      <c r="D23" s="302">
        <v>0</v>
      </c>
      <c r="E23" s="302">
        <v>0</v>
      </c>
      <c r="F23" s="302">
        <v>0</v>
      </c>
    </row>
    <row r="24" spans="1:6" ht="15.75" customHeight="1" x14ac:dyDescent="0.3">
      <c r="A24" s="300" t="s">
        <v>540</v>
      </c>
      <c r="B24" s="301" t="s">
        <v>1263</v>
      </c>
      <c r="C24" s="302">
        <v>0</v>
      </c>
      <c r="D24" s="302">
        <v>0</v>
      </c>
      <c r="E24" s="302">
        <v>0</v>
      </c>
      <c r="F24" s="302">
        <v>0</v>
      </c>
    </row>
    <row r="25" spans="1:6" x14ac:dyDescent="0.3">
      <c r="A25" s="300" t="s">
        <v>541</v>
      </c>
      <c r="B25" s="301" t="s">
        <v>1264</v>
      </c>
      <c r="C25" s="302">
        <v>0</v>
      </c>
      <c r="D25" s="302">
        <v>0</v>
      </c>
      <c r="E25" s="302">
        <v>0</v>
      </c>
      <c r="F25" s="302">
        <v>0</v>
      </c>
    </row>
    <row r="26" spans="1:6" x14ac:dyDescent="0.3">
      <c r="A26" s="300" t="s">
        <v>542</v>
      </c>
      <c r="B26" s="301" t="s">
        <v>1265</v>
      </c>
      <c r="C26" s="302">
        <v>0</v>
      </c>
      <c r="D26" s="302">
        <v>0</v>
      </c>
      <c r="E26" s="302">
        <v>0</v>
      </c>
      <c r="F26" s="302">
        <v>0</v>
      </c>
    </row>
    <row r="27" spans="1:6" x14ac:dyDescent="0.3">
      <c r="A27" s="300" t="s">
        <v>543</v>
      </c>
      <c r="B27" s="301" t="s">
        <v>1266</v>
      </c>
      <c r="C27" s="302">
        <v>0</v>
      </c>
      <c r="D27" s="302">
        <v>0</v>
      </c>
      <c r="E27" s="302">
        <v>0</v>
      </c>
      <c r="F27" s="302">
        <v>0</v>
      </c>
    </row>
    <row r="28" spans="1:6" ht="26.4" x14ac:dyDescent="0.3">
      <c r="A28" s="300" t="s">
        <v>544</v>
      </c>
      <c r="B28" s="301" t="s">
        <v>1267</v>
      </c>
      <c r="C28" s="302">
        <v>0</v>
      </c>
      <c r="D28" s="302">
        <v>0</v>
      </c>
      <c r="E28" s="302">
        <v>0</v>
      </c>
      <c r="F28" s="302">
        <v>0</v>
      </c>
    </row>
    <row r="29" spans="1:6" ht="26.4" x14ac:dyDescent="0.3">
      <c r="A29" s="300" t="s">
        <v>545</v>
      </c>
      <c r="B29" s="301" t="s">
        <v>1268</v>
      </c>
      <c r="C29" s="302">
        <v>0</v>
      </c>
      <c r="D29" s="302">
        <v>0</v>
      </c>
      <c r="E29" s="302">
        <v>0</v>
      </c>
      <c r="F29" s="302">
        <v>0</v>
      </c>
    </row>
    <row r="30" spans="1:6" x14ac:dyDescent="0.3">
      <c r="A30" s="300" t="s">
        <v>546</v>
      </c>
      <c r="B30" s="301" t="s">
        <v>1269</v>
      </c>
      <c r="C30" s="302">
        <v>0</v>
      </c>
      <c r="D30" s="302">
        <v>0</v>
      </c>
      <c r="E30" s="302">
        <v>0</v>
      </c>
      <c r="F30" s="302">
        <v>0</v>
      </c>
    </row>
    <row r="31" spans="1:6" ht="26.4" x14ac:dyDescent="0.3">
      <c r="A31" s="300" t="s">
        <v>547</v>
      </c>
      <c r="B31" s="301" t="s">
        <v>1270</v>
      </c>
      <c r="C31" s="302">
        <v>0</v>
      </c>
      <c r="D31" s="302">
        <v>0</v>
      </c>
      <c r="E31" s="302">
        <v>0</v>
      </c>
      <c r="F31" s="302">
        <v>0</v>
      </c>
    </row>
    <row r="32" spans="1:6" ht="26.4" x14ac:dyDescent="0.3">
      <c r="A32" s="298" t="s">
        <v>548</v>
      </c>
      <c r="B32" s="299" t="s">
        <v>1271</v>
      </c>
      <c r="C32" s="303">
        <v>11972803</v>
      </c>
      <c r="D32" s="303">
        <v>1145000</v>
      </c>
      <c r="E32" s="303">
        <v>10827803</v>
      </c>
      <c r="F32" s="303">
        <v>0</v>
      </c>
    </row>
    <row r="33" spans="1:6" ht="26.4" x14ac:dyDescent="0.3">
      <c r="A33" s="300" t="s">
        <v>549</v>
      </c>
      <c r="B33" s="301" t="s">
        <v>1272</v>
      </c>
      <c r="C33" s="302">
        <v>0</v>
      </c>
      <c r="D33" s="302">
        <v>0</v>
      </c>
      <c r="E33" s="302">
        <v>0</v>
      </c>
      <c r="F33" s="302">
        <v>0</v>
      </c>
    </row>
    <row r="34" spans="1:6" x14ac:dyDescent="0.3">
      <c r="A34" s="300" t="s">
        <v>550</v>
      </c>
      <c r="B34" s="301" t="s">
        <v>1273</v>
      </c>
      <c r="C34" s="302">
        <v>0</v>
      </c>
      <c r="D34" s="302">
        <v>0</v>
      </c>
      <c r="E34" s="302">
        <v>0</v>
      </c>
      <c r="F34" s="302">
        <v>0</v>
      </c>
    </row>
    <row r="35" spans="1:6" x14ac:dyDescent="0.3">
      <c r="A35" s="300" t="s">
        <v>551</v>
      </c>
      <c r="B35" s="301" t="s">
        <v>1274</v>
      </c>
      <c r="C35" s="302">
        <v>0</v>
      </c>
      <c r="D35" s="302">
        <v>0</v>
      </c>
      <c r="E35" s="302">
        <v>0</v>
      </c>
      <c r="F35" s="302">
        <v>0</v>
      </c>
    </row>
    <row r="36" spans="1:6" x14ac:dyDescent="0.3">
      <c r="A36" s="300" t="s">
        <v>552</v>
      </c>
      <c r="B36" s="301" t="s">
        <v>1275</v>
      </c>
      <c r="C36" s="302">
        <v>0</v>
      </c>
      <c r="D36" s="302">
        <v>0</v>
      </c>
      <c r="E36" s="302">
        <v>0</v>
      </c>
      <c r="F36" s="302">
        <v>0</v>
      </c>
    </row>
    <row r="37" spans="1:6" ht="16.5" customHeight="1" x14ac:dyDescent="0.3">
      <c r="A37" s="300" t="s">
        <v>553</v>
      </c>
      <c r="B37" s="301" t="s">
        <v>1276</v>
      </c>
      <c r="C37" s="302">
        <v>0</v>
      </c>
      <c r="D37" s="302">
        <v>0</v>
      </c>
      <c r="E37" s="302">
        <v>0</v>
      </c>
      <c r="F37" s="302">
        <v>0</v>
      </c>
    </row>
    <row r="38" spans="1:6" x14ac:dyDescent="0.3">
      <c r="A38" s="300" t="s">
        <v>554</v>
      </c>
      <c r="B38" s="301" t="s">
        <v>1277</v>
      </c>
      <c r="C38" s="302">
        <v>0</v>
      </c>
      <c r="D38" s="302">
        <v>0</v>
      </c>
      <c r="E38" s="302">
        <v>0</v>
      </c>
      <c r="F38" s="302">
        <v>0</v>
      </c>
    </row>
    <row r="39" spans="1:6" ht="26.4" x14ac:dyDescent="0.3">
      <c r="A39" s="300" t="s">
        <v>555</v>
      </c>
      <c r="B39" s="301" t="s">
        <v>1278</v>
      </c>
      <c r="C39" s="302">
        <v>0</v>
      </c>
      <c r="D39" s="302">
        <v>0</v>
      </c>
      <c r="E39" s="302">
        <v>0</v>
      </c>
      <c r="F39" s="302">
        <v>0</v>
      </c>
    </row>
    <row r="40" spans="1:6" x14ac:dyDescent="0.3">
      <c r="A40" s="300" t="s">
        <v>556</v>
      </c>
      <c r="B40" s="301" t="s">
        <v>1279</v>
      </c>
      <c r="C40" s="302">
        <v>0</v>
      </c>
      <c r="D40" s="302">
        <v>0</v>
      </c>
      <c r="E40" s="302">
        <v>0</v>
      </c>
      <c r="F40" s="302">
        <v>0</v>
      </c>
    </row>
    <row r="41" spans="1:6" ht="28.5" customHeight="1" x14ac:dyDescent="0.3">
      <c r="A41" s="300" t="s">
        <v>557</v>
      </c>
      <c r="B41" s="301" t="s">
        <v>1280</v>
      </c>
      <c r="C41" s="302">
        <v>0</v>
      </c>
      <c r="D41" s="302">
        <v>0</v>
      </c>
      <c r="E41" s="302">
        <v>0</v>
      </c>
      <c r="F41" s="302">
        <v>0</v>
      </c>
    </row>
    <row r="42" spans="1:6" x14ac:dyDescent="0.3">
      <c r="A42" s="300" t="s">
        <v>558</v>
      </c>
      <c r="B42" s="301" t="s">
        <v>1281</v>
      </c>
      <c r="C42" s="302">
        <v>0</v>
      </c>
      <c r="D42" s="302">
        <v>0</v>
      </c>
      <c r="E42" s="302">
        <v>0</v>
      </c>
      <c r="F42" s="302">
        <v>0</v>
      </c>
    </row>
    <row r="43" spans="1:6" ht="39.6" x14ac:dyDescent="0.3">
      <c r="A43" s="300" t="s">
        <v>559</v>
      </c>
      <c r="B43" s="301" t="s">
        <v>1282</v>
      </c>
      <c r="C43" s="302">
        <v>0</v>
      </c>
      <c r="D43" s="302">
        <v>0</v>
      </c>
      <c r="E43" s="302">
        <v>0</v>
      </c>
      <c r="F43" s="302">
        <v>0</v>
      </c>
    </row>
    <row r="44" spans="1:6" ht="26.4" x14ac:dyDescent="0.3">
      <c r="A44" s="298" t="s">
        <v>560</v>
      </c>
      <c r="B44" s="299" t="s">
        <v>1283</v>
      </c>
      <c r="C44" s="303">
        <v>11972803</v>
      </c>
      <c r="D44" s="303">
        <v>1145000</v>
      </c>
      <c r="E44" s="303">
        <v>10827803</v>
      </c>
      <c r="F44" s="303">
        <v>0</v>
      </c>
    </row>
    <row r="45" spans="1:6" x14ac:dyDescent="0.3">
      <c r="A45" s="300" t="s">
        <v>561</v>
      </c>
      <c r="B45" s="301" t="s">
        <v>1284</v>
      </c>
      <c r="C45" s="302">
        <v>0</v>
      </c>
      <c r="D45" s="302">
        <v>0</v>
      </c>
      <c r="E45" s="302">
        <v>0</v>
      </c>
      <c r="F45" s="302">
        <v>0</v>
      </c>
    </row>
    <row r="46" spans="1:6" x14ac:dyDescent="0.3">
      <c r="A46" s="300" t="s">
        <v>562</v>
      </c>
      <c r="B46" s="301" t="s">
        <v>1285</v>
      </c>
      <c r="C46" s="302">
        <v>0</v>
      </c>
      <c r="D46" s="302">
        <v>0</v>
      </c>
      <c r="E46" s="302">
        <v>0</v>
      </c>
      <c r="F46" s="302">
        <v>0</v>
      </c>
    </row>
    <row r="47" spans="1:6" x14ac:dyDescent="0.3">
      <c r="A47" s="300" t="s">
        <v>563</v>
      </c>
      <c r="B47" s="301" t="s">
        <v>1150</v>
      </c>
      <c r="C47" s="302">
        <v>46824</v>
      </c>
      <c r="D47" s="302">
        <v>46824</v>
      </c>
      <c r="E47" s="302">
        <v>0</v>
      </c>
      <c r="F47" s="302">
        <v>0</v>
      </c>
    </row>
    <row r="48" spans="1:6" ht="17.25" customHeight="1" x14ac:dyDescent="0.3">
      <c r="A48" s="300" t="s">
        <v>564</v>
      </c>
      <c r="B48" s="301" t="s">
        <v>1286</v>
      </c>
      <c r="C48" s="302">
        <v>1032770</v>
      </c>
      <c r="D48" s="302">
        <v>1032770</v>
      </c>
      <c r="E48" s="302">
        <v>0</v>
      </c>
      <c r="F48" s="302">
        <v>0</v>
      </c>
    </row>
    <row r="49" spans="1:6" x14ac:dyDescent="0.3">
      <c r="A49" s="300" t="s">
        <v>565</v>
      </c>
      <c r="B49" s="301" t="s">
        <v>722</v>
      </c>
      <c r="C49" s="302">
        <v>0</v>
      </c>
      <c r="D49" s="302">
        <v>0</v>
      </c>
      <c r="E49" s="302">
        <v>0</v>
      </c>
      <c r="F49" s="302">
        <v>0</v>
      </c>
    </row>
    <row r="50" spans="1:6" x14ac:dyDescent="0.3">
      <c r="A50" s="300" t="s">
        <v>566</v>
      </c>
      <c r="B50" s="301" t="s">
        <v>1287</v>
      </c>
      <c r="C50" s="302">
        <v>0</v>
      </c>
      <c r="D50" s="302">
        <v>0</v>
      </c>
      <c r="E50" s="302">
        <v>0</v>
      </c>
      <c r="F50" s="302">
        <v>0</v>
      </c>
    </row>
    <row r="51" spans="1:6" x14ac:dyDescent="0.3">
      <c r="A51" s="300" t="s">
        <v>567</v>
      </c>
      <c r="B51" s="301" t="s">
        <v>1288</v>
      </c>
      <c r="C51" s="302">
        <v>0</v>
      </c>
      <c r="D51" s="302">
        <v>0</v>
      </c>
      <c r="E51" s="302">
        <v>0</v>
      </c>
      <c r="F51" s="302">
        <v>0</v>
      </c>
    </row>
    <row r="52" spans="1:6" ht="26.4" x14ac:dyDescent="0.3">
      <c r="A52" s="300" t="s">
        <v>568</v>
      </c>
      <c r="B52" s="301" t="s">
        <v>1289</v>
      </c>
      <c r="C52" s="302">
        <v>0</v>
      </c>
      <c r="D52" s="302">
        <v>0</v>
      </c>
      <c r="E52" s="302">
        <v>0</v>
      </c>
      <c r="F52" s="302">
        <v>0</v>
      </c>
    </row>
    <row r="53" spans="1:6" ht="26.4" x14ac:dyDescent="0.3">
      <c r="A53" s="300" t="s">
        <v>569</v>
      </c>
      <c r="B53" s="301" t="s">
        <v>1290</v>
      </c>
      <c r="C53" s="302">
        <v>1200000</v>
      </c>
      <c r="D53" s="302">
        <v>1200000</v>
      </c>
      <c r="E53" s="302">
        <v>0</v>
      </c>
      <c r="F53" s="302">
        <v>0</v>
      </c>
    </row>
    <row r="54" spans="1:6" ht="26.4" x14ac:dyDescent="0.3">
      <c r="A54" s="300" t="s">
        <v>570</v>
      </c>
      <c r="B54" s="301" t="s">
        <v>1291</v>
      </c>
      <c r="C54" s="302">
        <v>0</v>
      </c>
      <c r="D54" s="302">
        <v>0</v>
      </c>
      <c r="E54" s="302">
        <v>0</v>
      </c>
      <c r="F54" s="302">
        <v>0</v>
      </c>
    </row>
    <row r="55" spans="1:6" ht="26.4" x14ac:dyDescent="0.3">
      <c r="A55" s="300" t="s">
        <v>571</v>
      </c>
      <c r="B55" s="301" t="s">
        <v>1292</v>
      </c>
      <c r="C55" s="302">
        <v>0</v>
      </c>
      <c r="D55" s="302">
        <v>0</v>
      </c>
      <c r="E55" s="302">
        <v>0</v>
      </c>
      <c r="F55" s="302">
        <v>0</v>
      </c>
    </row>
    <row r="56" spans="1:6" ht="26.4" x14ac:dyDescent="0.3">
      <c r="A56" s="300" t="s">
        <v>572</v>
      </c>
      <c r="B56" s="301" t="s">
        <v>1293</v>
      </c>
      <c r="C56" s="302">
        <v>0</v>
      </c>
      <c r="D56" s="302">
        <v>0</v>
      </c>
      <c r="E56" s="302">
        <v>0</v>
      </c>
      <c r="F56" s="302">
        <v>0</v>
      </c>
    </row>
    <row r="57" spans="1:6" x14ac:dyDescent="0.3">
      <c r="A57" s="300" t="s">
        <v>573</v>
      </c>
      <c r="B57" s="301" t="s">
        <v>1294</v>
      </c>
      <c r="C57" s="302">
        <v>0</v>
      </c>
      <c r="D57" s="302">
        <v>0</v>
      </c>
      <c r="E57" s="302">
        <v>0</v>
      </c>
      <c r="F57" s="302">
        <v>0</v>
      </c>
    </row>
    <row r="58" spans="1:6" ht="26.4" x14ac:dyDescent="0.3">
      <c r="A58" s="300" t="s">
        <v>574</v>
      </c>
      <c r="B58" s="301" t="s">
        <v>1295</v>
      </c>
      <c r="C58" s="302">
        <v>0</v>
      </c>
      <c r="D58" s="302">
        <v>0</v>
      </c>
      <c r="E58" s="302">
        <v>0</v>
      </c>
      <c r="F58" s="302">
        <v>0</v>
      </c>
    </row>
    <row r="59" spans="1:6" ht="26.4" x14ac:dyDescent="0.3">
      <c r="A59" s="298" t="s">
        <v>575</v>
      </c>
      <c r="B59" s="299" t="s">
        <v>1296</v>
      </c>
      <c r="C59" s="303">
        <v>1200000</v>
      </c>
      <c r="D59" s="303">
        <v>1200000</v>
      </c>
      <c r="E59" s="303">
        <v>0</v>
      </c>
      <c r="F59" s="303">
        <v>0</v>
      </c>
    </row>
    <row r="60" spans="1:6" ht="26.4" x14ac:dyDescent="0.3">
      <c r="A60" s="300" t="s">
        <v>576</v>
      </c>
      <c r="B60" s="301" t="s">
        <v>1297</v>
      </c>
      <c r="C60" s="302">
        <v>0</v>
      </c>
      <c r="D60" s="302">
        <v>0</v>
      </c>
      <c r="E60" s="302">
        <v>0</v>
      </c>
      <c r="F60" s="302">
        <v>0</v>
      </c>
    </row>
    <row r="61" spans="1:6" ht="26.4" x14ac:dyDescent="0.3">
      <c r="A61" s="300" t="s">
        <v>577</v>
      </c>
      <c r="B61" s="301" t="s">
        <v>1298</v>
      </c>
      <c r="C61" s="302">
        <v>0</v>
      </c>
      <c r="D61" s="302">
        <v>0</v>
      </c>
      <c r="E61" s="302">
        <v>0</v>
      </c>
      <c r="F61" s="302">
        <v>0</v>
      </c>
    </row>
    <row r="62" spans="1:6" ht="26.4" x14ac:dyDescent="0.3">
      <c r="A62" s="300" t="s">
        <v>578</v>
      </c>
      <c r="B62" s="301" t="s">
        <v>1299</v>
      </c>
      <c r="C62" s="302">
        <v>0</v>
      </c>
      <c r="D62" s="302">
        <v>0</v>
      </c>
      <c r="E62" s="302">
        <v>0</v>
      </c>
      <c r="F62" s="302">
        <v>0</v>
      </c>
    </row>
    <row r="63" spans="1:6" ht="26.4" x14ac:dyDescent="0.3">
      <c r="A63" s="300" t="s">
        <v>579</v>
      </c>
      <c r="B63" s="301" t="s">
        <v>1300</v>
      </c>
      <c r="C63" s="302">
        <v>0</v>
      </c>
      <c r="D63" s="302">
        <v>0</v>
      </c>
      <c r="E63" s="302">
        <v>0</v>
      </c>
      <c r="F63" s="302">
        <v>0</v>
      </c>
    </row>
    <row r="64" spans="1:6" x14ac:dyDescent="0.3">
      <c r="A64" s="300" t="s">
        <v>580</v>
      </c>
      <c r="B64" s="301" t="s">
        <v>1301</v>
      </c>
      <c r="C64" s="302">
        <v>0</v>
      </c>
      <c r="D64" s="302">
        <v>0</v>
      </c>
      <c r="E64" s="302">
        <v>0</v>
      </c>
      <c r="F64" s="302">
        <v>0</v>
      </c>
    </row>
    <row r="65" spans="1:6" x14ac:dyDescent="0.3">
      <c r="A65" s="300" t="s">
        <v>581</v>
      </c>
      <c r="B65" s="301" t="s">
        <v>1302</v>
      </c>
      <c r="C65" s="302">
        <v>0</v>
      </c>
      <c r="D65" s="302">
        <v>0</v>
      </c>
      <c r="E65" s="302">
        <v>0</v>
      </c>
      <c r="F65" s="302">
        <v>0</v>
      </c>
    </row>
    <row r="66" spans="1:6" x14ac:dyDescent="0.3">
      <c r="A66" s="300" t="s">
        <v>582</v>
      </c>
      <c r="B66" s="301" t="s">
        <v>1303</v>
      </c>
      <c r="C66" s="302">
        <v>0</v>
      </c>
      <c r="D66" s="302">
        <v>0</v>
      </c>
      <c r="E66" s="302">
        <v>0</v>
      </c>
      <c r="F66" s="302">
        <v>0</v>
      </c>
    </row>
    <row r="67" spans="1:6" x14ac:dyDescent="0.3">
      <c r="A67" s="300" t="s">
        <v>583</v>
      </c>
      <c r="B67" s="301" t="s">
        <v>1304</v>
      </c>
      <c r="C67" s="302">
        <v>0</v>
      </c>
      <c r="D67" s="302">
        <v>0</v>
      </c>
      <c r="E67" s="302">
        <v>0</v>
      </c>
      <c r="F67" s="302">
        <v>0</v>
      </c>
    </row>
    <row r="68" spans="1:6" ht="26.4" x14ac:dyDescent="0.3">
      <c r="A68" s="298" t="s">
        <v>584</v>
      </c>
      <c r="B68" s="299" t="s">
        <v>1305</v>
      </c>
      <c r="C68" s="303">
        <v>0</v>
      </c>
      <c r="D68" s="303">
        <v>0</v>
      </c>
      <c r="E68" s="303">
        <v>0</v>
      </c>
      <c r="F68" s="303">
        <v>0</v>
      </c>
    </row>
    <row r="69" spans="1:6" ht="39.6" x14ac:dyDescent="0.3">
      <c r="A69" s="300" t="s">
        <v>585</v>
      </c>
      <c r="B69" s="301" t="s">
        <v>1306</v>
      </c>
      <c r="C69" s="302">
        <v>0</v>
      </c>
      <c r="D69" s="302">
        <v>0</v>
      </c>
      <c r="E69" s="302">
        <v>0</v>
      </c>
      <c r="F69" s="302">
        <v>0</v>
      </c>
    </row>
    <row r="70" spans="1:6" ht="26.4" x14ac:dyDescent="0.3">
      <c r="A70" s="300" t="s">
        <v>586</v>
      </c>
      <c r="B70" s="301" t="s">
        <v>1307</v>
      </c>
      <c r="C70" s="302">
        <v>0</v>
      </c>
      <c r="D70" s="302">
        <v>0</v>
      </c>
      <c r="E70" s="302">
        <v>0</v>
      </c>
      <c r="F70" s="302">
        <v>0</v>
      </c>
    </row>
    <row r="71" spans="1:6" x14ac:dyDescent="0.3">
      <c r="A71" s="300" t="s">
        <v>587</v>
      </c>
      <c r="B71" s="301" t="s">
        <v>1308</v>
      </c>
      <c r="C71" s="302">
        <v>0</v>
      </c>
      <c r="D71" s="302">
        <v>0</v>
      </c>
      <c r="E71" s="302">
        <v>0</v>
      </c>
      <c r="F71" s="302">
        <v>0</v>
      </c>
    </row>
    <row r="72" spans="1:6" ht="39.6" x14ac:dyDescent="0.3">
      <c r="A72" s="300" t="s">
        <v>588</v>
      </c>
      <c r="B72" s="301" t="s">
        <v>1309</v>
      </c>
      <c r="C72" s="302">
        <v>0</v>
      </c>
      <c r="D72" s="302">
        <v>0</v>
      </c>
      <c r="E72" s="302">
        <v>0</v>
      </c>
      <c r="F72" s="302">
        <v>0</v>
      </c>
    </row>
    <row r="73" spans="1:6" ht="39.6" x14ac:dyDescent="0.3">
      <c r="A73" s="300" t="s">
        <v>589</v>
      </c>
      <c r="B73" s="301" t="s">
        <v>1310</v>
      </c>
      <c r="C73" s="302">
        <v>0</v>
      </c>
      <c r="D73" s="302">
        <v>0</v>
      </c>
      <c r="E73" s="302">
        <v>0</v>
      </c>
      <c r="F73" s="302">
        <v>0</v>
      </c>
    </row>
    <row r="74" spans="1:6" ht="26.4" x14ac:dyDescent="0.3">
      <c r="A74" s="300" t="s">
        <v>590</v>
      </c>
      <c r="B74" s="301" t="s">
        <v>1311</v>
      </c>
      <c r="C74" s="302">
        <v>0</v>
      </c>
      <c r="D74" s="302">
        <v>0</v>
      </c>
      <c r="E74" s="302">
        <v>0</v>
      </c>
      <c r="F74" s="302">
        <v>0</v>
      </c>
    </row>
    <row r="75" spans="1:6" ht="26.4" x14ac:dyDescent="0.3">
      <c r="A75" s="300" t="s">
        <v>591</v>
      </c>
      <c r="B75" s="301" t="s">
        <v>1312</v>
      </c>
      <c r="C75" s="302">
        <v>0</v>
      </c>
      <c r="D75" s="302">
        <v>0</v>
      </c>
      <c r="E75" s="302">
        <v>0</v>
      </c>
      <c r="F75" s="302">
        <v>0</v>
      </c>
    </row>
    <row r="76" spans="1:6" ht="39.6" x14ac:dyDescent="0.3">
      <c r="A76" s="300" t="s">
        <v>592</v>
      </c>
      <c r="B76" s="301" t="s">
        <v>1313</v>
      </c>
      <c r="C76" s="302">
        <v>0</v>
      </c>
      <c r="D76" s="302">
        <v>0</v>
      </c>
      <c r="E76" s="302">
        <v>0</v>
      </c>
      <c r="F76" s="302">
        <v>0</v>
      </c>
    </row>
    <row r="77" spans="1:6" ht="26.4" x14ac:dyDescent="0.3">
      <c r="A77" s="300" t="s">
        <v>593</v>
      </c>
      <c r="B77" s="301" t="s">
        <v>1314</v>
      </c>
      <c r="C77" s="302">
        <v>0</v>
      </c>
      <c r="D77" s="302">
        <v>0</v>
      </c>
      <c r="E77" s="302">
        <v>0</v>
      </c>
      <c r="F77" s="302">
        <v>0</v>
      </c>
    </row>
    <row r="78" spans="1:6" ht="26.4" x14ac:dyDescent="0.3">
      <c r="A78" s="300" t="s">
        <v>594</v>
      </c>
      <c r="B78" s="301" t="s">
        <v>1315</v>
      </c>
      <c r="C78" s="302">
        <v>0</v>
      </c>
      <c r="D78" s="302">
        <v>0</v>
      </c>
      <c r="E78" s="302">
        <v>0</v>
      </c>
      <c r="F78" s="302">
        <v>0</v>
      </c>
    </row>
    <row r="79" spans="1:6" ht="39.6" x14ac:dyDescent="0.3">
      <c r="A79" s="300" t="s">
        <v>595</v>
      </c>
      <c r="B79" s="301" t="s">
        <v>1316</v>
      </c>
      <c r="C79" s="302">
        <v>0</v>
      </c>
      <c r="D79" s="302">
        <v>0</v>
      </c>
      <c r="E79" s="302">
        <v>0</v>
      </c>
      <c r="F79" s="302">
        <v>0</v>
      </c>
    </row>
    <row r="80" spans="1:6" ht="26.4" x14ac:dyDescent="0.3">
      <c r="A80" s="300" t="s">
        <v>596</v>
      </c>
      <c r="B80" s="301" t="s">
        <v>1317</v>
      </c>
      <c r="C80" s="302">
        <v>0</v>
      </c>
      <c r="D80" s="302">
        <v>0</v>
      </c>
      <c r="E80" s="302">
        <v>0</v>
      </c>
      <c r="F80" s="302">
        <v>0</v>
      </c>
    </row>
    <row r="81" spans="1:6" ht="26.4" x14ac:dyDescent="0.3">
      <c r="A81" s="300" t="s">
        <v>597</v>
      </c>
      <c r="B81" s="301" t="s">
        <v>1318</v>
      </c>
      <c r="C81" s="302">
        <v>0</v>
      </c>
      <c r="D81" s="302">
        <v>0</v>
      </c>
      <c r="E81" s="302">
        <v>0</v>
      </c>
      <c r="F81" s="302">
        <v>0</v>
      </c>
    </row>
    <row r="82" spans="1:6" ht="26.4" x14ac:dyDescent="0.3">
      <c r="A82" s="300" t="s">
        <v>598</v>
      </c>
      <c r="B82" s="301" t="s">
        <v>1319</v>
      </c>
      <c r="C82" s="302">
        <v>0</v>
      </c>
      <c r="D82" s="302">
        <v>0</v>
      </c>
      <c r="E82" s="302">
        <v>0</v>
      </c>
      <c r="F82" s="302">
        <v>0</v>
      </c>
    </row>
    <row r="83" spans="1:6" ht="26.4" x14ac:dyDescent="0.3">
      <c r="A83" s="300" t="s">
        <v>599</v>
      </c>
      <c r="B83" s="301" t="s">
        <v>1320</v>
      </c>
      <c r="C83" s="302">
        <v>0</v>
      </c>
      <c r="D83" s="302">
        <v>0</v>
      </c>
      <c r="E83" s="302">
        <v>0</v>
      </c>
      <c r="F83" s="302">
        <v>0</v>
      </c>
    </row>
    <row r="84" spans="1:6" ht="26.4" x14ac:dyDescent="0.3">
      <c r="A84" s="300" t="s">
        <v>600</v>
      </c>
      <c r="B84" s="301" t="s">
        <v>1321</v>
      </c>
      <c r="C84" s="302">
        <v>0</v>
      </c>
      <c r="D84" s="302">
        <v>0</v>
      </c>
      <c r="E84" s="302">
        <v>0</v>
      </c>
      <c r="F84" s="302">
        <v>0</v>
      </c>
    </row>
    <row r="85" spans="1:6" ht="39.6" x14ac:dyDescent="0.3">
      <c r="A85" s="300" t="s">
        <v>601</v>
      </c>
      <c r="B85" s="301" t="s">
        <v>1322</v>
      </c>
      <c r="C85" s="302">
        <v>0</v>
      </c>
      <c r="D85" s="302">
        <v>0</v>
      </c>
      <c r="E85" s="302">
        <v>0</v>
      </c>
      <c r="F85" s="302">
        <v>0</v>
      </c>
    </row>
    <row r="86" spans="1:6" ht="39.6" x14ac:dyDescent="0.3">
      <c r="A86" s="300" t="s">
        <v>602</v>
      </c>
      <c r="B86" s="301" t="s">
        <v>1323</v>
      </c>
      <c r="C86" s="302">
        <v>0</v>
      </c>
      <c r="D86" s="302">
        <v>0</v>
      </c>
      <c r="E86" s="302">
        <v>0</v>
      </c>
      <c r="F86" s="302">
        <v>0</v>
      </c>
    </row>
    <row r="87" spans="1:6" ht="26.4" x14ac:dyDescent="0.3">
      <c r="A87" s="300" t="s">
        <v>603</v>
      </c>
      <c r="B87" s="301" t="s">
        <v>1324</v>
      </c>
      <c r="C87" s="302">
        <v>0</v>
      </c>
      <c r="D87" s="302">
        <v>0</v>
      </c>
      <c r="E87" s="302">
        <v>0</v>
      </c>
      <c r="F87" s="302">
        <v>0</v>
      </c>
    </row>
    <row r="88" spans="1:6" x14ac:dyDescent="0.3">
      <c r="A88" s="300" t="s">
        <v>604</v>
      </c>
      <c r="B88" s="301" t="s">
        <v>1325</v>
      </c>
      <c r="C88" s="302">
        <v>0</v>
      </c>
      <c r="D88" s="302">
        <v>0</v>
      </c>
      <c r="E88" s="302">
        <v>0</v>
      </c>
      <c r="F88" s="302">
        <v>0</v>
      </c>
    </row>
    <row r="89" spans="1:6" x14ac:dyDescent="0.3">
      <c r="A89" s="300" t="s">
        <v>605</v>
      </c>
      <c r="B89" s="301" t="s">
        <v>1326</v>
      </c>
      <c r="C89" s="302">
        <v>0</v>
      </c>
      <c r="D89" s="302">
        <v>0</v>
      </c>
      <c r="E89" s="302">
        <v>0</v>
      </c>
      <c r="F89" s="302">
        <v>0</v>
      </c>
    </row>
    <row r="90" spans="1:6" x14ac:dyDescent="0.3">
      <c r="A90" s="300" t="s">
        <v>606</v>
      </c>
      <c r="B90" s="301" t="s">
        <v>1327</v>
      </c>
      <c r="C90" s="302">
        <v>0</v>
      </c>
      <c r="D90" s="302">
        <v>0</v>
      </c>
      <c r="E90" s="302">
        <v>0</v>
      </c>
      <c r="F90" s="302">
        <v>0</v>
      </c>
    </row>
    <row r="91" spans="1:6" ht="26.4" x14ac:dyDescent="0.3">
      <c r="A91" s="300" t="s">
        <v>607</v>
      </c>
      <c r="B91" s="301" t="s">
        <v>1328</v>
      </c>
      <c r="C91" s="302">
        <v>0</v>
      </c>
      <c r="D91" s="302">
        <v>0</v>
      </c>
      <c r="E91" s="302">
        <v>0</v>
      </c>
      <c r="F91" s="302">
        <v>0</v>
      </c>
    </row>
    <row r="92" spans="1:6" ht="26.4" x14ac:dyDescent="0.3">
      <c r="A92" s="300" t="s">
        <v>608</v>
      </c>
      <c r="B92" s="301" t="s">
        <v>1329</v>
      </c>
      <c r="C92" s="302">
        <v>0</v>
      </c>
      <c r="D92" s="302">
        <v>0</v>
      </c>
      <c r="E92" s="302">
        <v>0</v>
      </c>
      <c r="F92" s="302">
        <v>0</v>
      </c>
    </row>
    <row r="93" spans="1:6" ht="26.4" x14ac:dyDescent="0.3">
      <c r="A93" s="300" t="s">
        <v>609</v>
      </c>
      <c r="B93" s="301" t="s">
        <v>1330</v>
      </c>
      <c r="C93" s="302">
        <v>0</v>
      </c>
      <c r="D93" s="302">
        <v>0</v>
      </c>
      <c r="E93" s="302">
        <v>0</v>
      </c>
      <c r="F93" s="302">
        <v>0</v>
      </c>
    </row>
    <row r="94" spans="1:6" ht="26.4" x14ac:dyDescent="0.3">
      <c r="A94" s="300" t="s">
        <v>610</v>
      </c>
      <c r="B94" s="301" t="s">
        <v>1331</v>
      </c>
      <c r="C94" s="302">
        <v>0</v>
      </c>
      <c r="D94" s="302">
        <v>0</v>
      </c>
      <c r="E94" s="302">
        <v>0</v>
      </c>
      <c r="F94" s="302">
        <v>0</v>
      </c>
    </row>
    <row r="95" spans="1:6" ht="26.4" x14ac:dyDescent="0.3">
      <c r="A95" s="300" t="s">
        <v>611</v>
      </c>
      <c r="B95" s="301" t="s">
        <v>1332</v>
      </c>
      <c r="C95" s="302">
        <v>0</v>
      </c>
      <c r="D95" s="302">
        <v>0</v>
      </c>
      <c r="E95" s="302">
        <v>0</v>
      </c>
      <c r="F95" s="302">
        <v>0</v>
      </c>
    </row>
    <row r="96" spans="1:6" ht="26.4" x14ac:dyDescent="0.3">
      <c r="A96" s="300" t="s">
        <v>612</v>
      </c>
      <c r="B96" s="301" t="s">
        <v>1333</v>
      </c>
      <c r="C96" s="302">
        <v>0</v>
      </c>
      <c r="D96" s="302">
        <v>0</v>
      </c>
      <c r="E96" s="302">
        <v>0</v>
      </c>
      <c r="F96" s="302">
        <v>0</v>
      </c>
    </row>
  </sheetData>
  <mergeCells count="1">
    <mergeCell ref="A1:F1"/>
  </mergeCells>
  <pageMargins left="0.70866141732283472" right="0.70866141732283472" top="0.93333333333333335" bottom="0.74803149606299213" header="0.31496062992125984" footer="0.31496062992125984"/>
  <pageSetup paperSize="9" scale="80" orientation="landscape" r:id="rId1"/>
  <headerFooter>
    <oddHeader>&amp;LVászoly Község Önkormányzata&amp;C&amp;"-,Félkövér"19. MELLÉKLET
A 3/2016. (V.30.) RENDELETHEZ&amp;R19. sz. melléklet
&amp;P.oldal
Forint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Layout" zoomScaleNormal="100" workbookViewId="0">
      <selection activeCell="C10" sqref="C10"/>
    </sheetView>
  </sheetViews>
  <sheetFormatPr defaultRowHeight="14.4" x14ac:dyDescent="0.3"/>
  <cols>
    <col min="1" max="1" width="3" bestFit="1" customWidth="1"/>
    <col min="2" max="2" width="47.109375" customWidth="1"/>
    <col min="3" max="3" width="19.6640625" customWidth="1"/>
    <col min="4" max="4" width="13.88671875" customWidth="1"/>
    <col min="5" max="5" width="14.88671875" customWidth="1"/>
    <col min="6" max="6" width="14.44140625" customWidth="1"/>
    <col min="7" max="7" width="14.6640625" customWidth="1"/>
    <col min="8" max="8" width="21.88671875" customWidth="1"/>
    <col min="9" max="9" width="19" customWidth="1"/>
    <col min="10" max="10" width="19.44140625" customWidth="1"/>
  </cols>
  <sheetData>
    <row r="1" spans="1:10" s="412" customFormat="1" x14ac:dyDescent="0.3">
      <c r="A1" s="753" t="s">
        <v>1354</v>
      </c>
      <c r="B1" s="754"/>
      <c r="C1" s="754"/>
      <c r="D1" s="754"/>
      <c r="E1" s="754"/>
      <c r="F1" s="754"/>
      <c r="G1" s="754"/>
      <c r="H1" s="754"/>
      <c r="I1" s="754"/>
      <c r="J1" s="754"/>
    </row>
    <row r="2" spans="1:10" s="412" customFormat="1" ht="105" x14ac:dyDescent="0.3">
      <c r="A2" s="413" t="s">
        <v>524</v>
      </c>
      <c r="B2" s="413" t="s">
        <v>281</v>
      </c>
      <c r="C2" s="413" t="s">
        <v>1335</v>
      </c>
      <c r="D2" s="413" t="s">
        <v>1336</v>
      </c>
      <c r="E2" s="413" t="s">
        <v>1337</v>
      </c>
      <c r="F2" s="413" t="s">
        <v>1338</v>
      </c>
      <c r="G2" s="413" t="s">
        <v>1339</v>
      </c>
      <c r="H2" s="413" t="s">
        <v>1340</v>
      </c>
      <c r="I2" s="413" t="s">
        <v>1341</v>
      </c>
      <c r="J2" s="413" t="s">
        <v>1342</v>
      </c>
    </row>
    <row r="3" spans="1:10" ht="26.4" x14ac:dyDescent="0.3">
      <c r="A3" s="300" t="s">
        <v>372</v>
      </c>
      <c r="B3" s="301" t="s">
        <v>1343</v>
      </c>
      <c r="C3" s="302">
        <v>12048904</v>
      </c>
      <c r="D3" s="302">
        <v>0</v>
      </c>
      <c r="E3" s="302">
        <v>0</v>
      </c>
      <c r="F3" s="302">
        <v>12048904</v>
      </c>
      <c r="G3" s="302">
        <v>0</v>
      </c>
      <c r="H3" s="302">
        <v>31356045</v>
      </c>
      <c r="I3" s="302">
        <v>12048904</v>
      </c>
      <c r="J3" s="302">
        <v>0</v>
      </c>
    </row>
    <row r="4" spans="1:10" ht="26.4" x14ac:dyDescent="0.3">
      <c r="A4" s="300" t="s">
        <v>373</v>
      </c>
      <c r="B4" s="301" t="s">
        <v>1344</v>
      </c>
      <c r="C4" s="302">
        <v>0</v>
      </c>
      <c r="D4" s="302">
        <v>0</v>
      </c>
      <c r="E4" s="302">
        <v>0</v>
      </c>
      <c r="F4" s="302">
        <v>0</v>
      </c>
      <c r="G4" s="302">
        <v>0</v>
      </c>
      <c r="H4" s="302">
        <v>0</v>
      </c>
      <c r="I4" s="302">
        <v>0</v>
      </c>
      <c r="J4" s="302">
        <v>0</v>
      </c>
    </row>
    <row r="5" spans="1:10" ht="26.4" x14ac:dyDescent="0.3">
      <c r="A5" s="300" t="s">
        <v>374</v>
      </c>
      <c r="B5" s="301" t="s">
        <v>1345</v>
      </c>
      <c r="C5" s="302">
        <v>0</v>
      </c>
      <c r="D5" s="302">
        <v>0</v>
      </c>
      <c r="E5" s="302">
        <v>0</v>
      </c>
      <c r="F5" s="302">
        <v>0</v>
      </c>
      <c r="G5" s="302">
        <v>0</v>
      </c>
      <c r="H5" s="302">
        <v>25923141</v>
      </c>
      <c r="I5" s="302">
        <v>0</v>
      </c>
      <c r="J5" s="302">
        <v>0</v>
      </c>
    </row>
    <row r="6" spans="1:10" ht="26.4" x14ac:dyDescent="0.3">
      <c r="A6" s="300" t="s">
        <v>375</v>
      </c>
      <c r="B6" s="301" t="s">
        <v>1346</v>
      </c>
      <c r="C6" s="302">
        <v>0</v>
      </c>
      <c r="D6" s="302">
        <v>0</v>
      </c>
      <c r="E6" s="302">
        <v>0</v>
      </c>
      <c r="F6" s="302">
        <v>0</v>
      </c>
      <c r="G6" s="302">
        <v>0</v>
      </c>
      <c r="H6" s="302">
        <v>6093000</v>
      </c>
      <c r="I6" s="302">
        <v>0</v>
      </c>
      <c r="J6" s="302">
        <v>0</v>
      </c>
    </row>
    <row r="7" spans="1:10" ht="26.4" x14ac:dyDescent="0.3">
      <c r="A7" s="300" t="s">
        <v>376</v>
      </c>
      <c r="B7" s="301" t="s">
        <v>1347</v>
      </c>
      <c r="C7" s="302">
        <v>0</v>
      </c>
      <c r="D7" s="302">
        <v>0</v>
      </c>
      <c r="E7" s="302">
        <v>0</v>
      </c>
      <c r="F7" s="302">
        <v>0</v>
      </c>
      <c r="G7" s="302">
        <v>0</v>
      </c>
      <c r="H7" s="302">
        <v>0</v>
      </c>
      <c r="I7" s="302">
        <v>0</v>
      </c>
      <c r="J7" s="302">
        <v>0</v>
      </c>
    </row>
    <row r="8" spans="1:10" ht="39.6" x14ac:dyDescent="0.3">
      <c r="A8" s="300" t="s">
        <v>377</v>
      </c>
      <c r="B8" s="301" t="s">
        <v>1348</v>
      </c>
      <c r="C8" s="302">
        <v>0</v>
      </c>
      <c r="D8" s="302">
        <v>0</v>
      </c>
      <c r="E8" s="302">
        <v>0</v>
      </c>
      <c r="F8" s="302">
        <v>0</v>
      </c>
      <c r="G8" s="302">
        <v>0</v>
      </c>
      <c r="H8" s="302">
        <v>96000</v>
      </c>
      <c r="I8" s="302">
        <v>0</v>
      </c>
      <c r="J8" s="302">
        <v>0</v>
      </c>
    </row>
    <row r="9" spans="1:10" ht="39.6" x14ac:dyDescent="0.3">
      <c r="A9" s="300" t="s">
        <v>378</v>
      </c>
      <c r="B9" s="301" t="s">
        <v>1349</v>
      </c>
      <c r="C9" s="302">
        <v>0</v>
      </c>
      <c r="D9" s="302">
        <v>0</v>
      </c>
      <c r="E9" s="302">
        <v>0</v>
      </c>
      <c r="F9" s="302">
        <v>0</v>
      </c>
      <c r="G9" s="302">
        <v>0</v>
      </c>
      <c r="H9" s="302">
        <v>96000</v>
      </c>
      <c r="I9" s="302">
        <v>0</v>
      </c>
      <c r="J9" s="302">
        <v>0</v>
      </c>
    </row>
    <row r="10" spans="1:10" ht="26.4" x14ac:dyDescent="0.3">
      <c r="A10" s="300" t="s">
        <v>379</v>
      </c>
      <c r="B10" s="301" t="s">
        <v>1350</v>
      </c>
      <c r="C10" s="302">
        <v>0</v>
      </c>
      <c r="D10" s="302">
        <v>0</v>
      </c>
      <c r="E10" s="302">
        <v>0</v>
      </c>
      <c r="F10" s="302">
        <v>0</v>
      </c>
      <c r="G10" s="302">
        <v>0</v>
      </c>
      <c r="H10" s="302">
        <v>331000</v>
      </c>
      <c r="I10" s="302">
        <v>0</v>
      </c>
      <c r="J10" s="302">
        <v>0</v>
      </c>
    </row>
    <row r="11" spans="1:10" ht="52.8" x14ac:dyDescent="0.3">
      <c r="A11" s="300" t="s">
        <v>527</v>
      </c>
      <c r="B11" s="301" t="s">
        <v>1351</v>
      </c>
      <c r="C11" s="302">
        <v>0</v>
      </c>
      <c r="D11" s="302">
        <v>0</v>
      </c>
      <c r="E11" s="302">
        <v>0</v>
      </c>
      <c r="F11" s="302">
        <v>0</v>
      </c>
      <c r="G11" s="302">
        <v>0</v>
      </c>
      <c r="H11" s="302">
        <v>0</v>
      </c>
      <c r="I11" s="302">
        <v>0</v>
      </c>
      <c r="J11" s="302">
        <v>0</v>
      </c>
    </row>
    <row r="12" spans="1:10" x14ac:dyDescent="0.3">
      <c r="A12" s="300" t="s">
        <v>528</v>
      </c>
      <c r="B12" s="301" t="s">
        <v>1352</v>
      </c>
      <c r="C12" s="302">
        <v>0</v>
      </c>
      <c r="D12" s="302">
        <v>0</v>
      </c>
      <c r="E12" s="302">
        <v>0</v>
      </c>
      <c r="F12" s="302">
        <v>0</v>
      </c>
      <c r="G12" s="302">
        <v>0</v>
      </c>
      <c r="H12" s="302">
        <v>0</v>
      </c>
      <c r="I12" s="302">
        <v>0</v>
      </c>
      <c r="J12" s="302">
        <v>0</v>
      </c>
    </row>
    <row r="13" spans="1:10" x14ac:dyDescent="0.3">
      <c r="A13" s="300" t="s">
        <v>529</v>
      </c>
      <c r="B13" s="301" t="s">
        <v>1353</v>
      </c>
      <c r="C13" s="302">
        <v>12048904</v>
      </c>
      <c r="D13" s="302">
        <v>0</v>
      </c>
      <c r="E13" s="302">
        <v>0</v>
      </c>
      <c r="F13" s="302">
        <v>12048904</v>
      </c>
      <c r="G13" s="302">
        <v>0</v>
      </c>
      <c r="H13" s="302">
        <v>63895186</v>
      </c>
      <c r="I13" s="302">
        <v>12048904</v>
      </c>
      <c r="J13" s="302">
        <v>0</v>
      </c>
    </row>
  </sheetData>
  <mergeCells count="1">
    <mergeCell ref="A1:J1"/>
  </mergeCells>
  <pageMargins left="9.375E-2" right="0.1640625" top="0.98425196850393704" bottom="0.74803149606299213" header="0.31496062992125984" footer="0.31496062992125984"/>
  <pageSetup paperSize="9" scale="75" orientation="landscape" r:id="rId1"/>
  <headerFooter>
    <oddHeader>&amp;LVászoly Község Önkormányzata&amp;C&amp;"-,Félkövér"19/A. MELLÉKLET
A 3/2016. (V.30.) RENDELETHEZ&amp;R19/a. sz. melléklet
&amp;P.oldal
Forint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view="pageLayout" zoomScaleNormal="100" workbookViewId="0">
      <selection activeCell="E2" sqref="E2"/>
    </sheetView>
  </sheetViews>
  <sheetFormatPr defaultRowHeight="14.4" x14ac:dyDescent="0.3"/>
  <cols>
    <col min="1" max="1" width="3" bestFit="1" customWidth="1"/>
    <col min="2" max="2" width="25.44140625" customWidth="1"/>
    <col min="3" max="3" width="20.109375" customWidth="1"/>
    <col min="4" max="4" width="18.33203125" customWidth="1"/>
    <col min="5" max="5" width="20.5546875" customWidth="1"/>
    <col min="6" max="6" width="20.109375" customWidth="1"/>
  </cols>
  <sheetData>
    <row r="1" spans="1:6" s="412" customFormat="1" x14ac:dyDescent="0.3">
      <c r="A1" s="753" t="s">
        <v>1361</v>
      </c>
      <c r="B1" s="754"/>
      <c r="C1" s="754"/>
      <c r="D1" s="754"/>
      <c r="E1" s="754"/>
      <c r="F1" s="754"/>
    </row>
    <row r="2" spans="1:6" s="412" customFormat="1" ht="120" x14ac:dyDescent="0.3">
      <c r="A2" s="413" t="s">
        <v>524</v>
      </c>
      <c r="B2" s="413" t="s">
        <v>281</v>
      </c>
      <c r="C2" s="413" t="s">
        <v>1355</v>
      </c>
      <c r="D2" s="413" t="s">
        <v>1356</v>
      </c>
      <c r="E2" s="413" t="s">
        <v>1357</v>
      </c>
      <c r="F2" s="413" t="s">
        <v>1358</v>
      </c>
    </row>
    <row r="3" spans="1:6" ht="66" x14ac:dyDescent="0.3">
      <c r="A3" s="300" t="s">
        <v>372</v>
      </c>
      <c r="B3" s="301" t="s">
        <v>1359</v>
      </c>
      <c r="C3" s="302">
        <v>0</v>
      </c>
      <c r="D3" s="302">
        <v>0</v>
      </c>
      <c r="E3" s="302">
        <v>0</v>
      </c>
      <c r="F3" s="302">
        <v>0</v>
      </c>
    </row>
    <row r="4" spans="1:6" ht="39.6" x14ac:dyDescent="0.3">
      <c r="A4" s="300" t="s">
        <v>373</v>
      </c>
      <c r="B4" s="301" t="s">
        <v>1360</v>
      </c>
      <c r="C4" s="302">
        <v>18465361</v>
      </c>
      <c r="D4" s="302">
        <v>0</v>
      </c>
      <c r="E4" s="302">
        <v>18465361</v>
      </c>
      <c r="F4" s="302">
        <v>0</v>
      </c>
    </row>
  </sheetData>
  <mergeCells count="1">
    <mergeCell ref="A1:F1"/>
  </mergeCells>
  <pageMargins left="0.7" right="0.7" top="1" bottom="0.75" header="0.3" footer="0.3"/>
  <pageSetup paperSize="9" orientation="landscape" r:id="rId1"/>
  <headerFooter>
    <oddHeader>&amp;LVászoly Község Önkormányzata&amp;C&amp;"-,Félkövér"19/B. MELLÉKLET
A 3/2016. (V.30.) RENDELETHEZ&amp;R19/b. sz. melléklet
&amp;P.oldal
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Layout" zoomScaleNormal="100" workbookViewId="0">
      <selection activeCell="B5" sqref="B5"/>
    </sheetView>
  </sheetViews>
  <sheetFormatPr defaultRowHeight="14.4" x14ac:dyDescent="0.3"/>
  <cols>
    <col min="1" max="1" width="3.33203125" bestFit="1" customWidth="1"/>
    <col min="2" max="2" width="55" bestFit="1" customWidth="1"/>
    <col min="3" max="3" width="11" customWidth="1"/>
    <col min="4" max="4" width="12.6640625" customWidth="1"/>
  </cols>
  <sheetData>
    <row r="1" spans="1:4" x14ac:dyDescent="0.3">
      <c r="A1" s="719" t="s">
        <v>1235</v>
      </c>
      <c r="B1" s="719"/>
      <c r="C1" s="719"/>
      <c r="D1" s="719"/>
    </row>
    <row r="2" spans="1:4" x14ac:dyDescent="0.3">
      <c r="A2" s="294"/>
      <c r="B2" s="294"/>
      <c r="C2" s="294"/>
      <c r="D2" s="294"/>
    </row>
    <row r="3" spans="1:4" s="412" customFormat="1" ht="15.6" x14ac:dyDescent="0.3">
      <c r="A3" s="413" t="s">
        <v>524</v>
      </c>
      <c r="B3" s="650" t="s">
        <v>281</v>
      </c>
      <c r="C3" s="650" t="s">
        <v>123</v>
      </c>
      <c r="D3" s="650" t="s">
        <v>124</v>
      </c>
    </row>
    <row r="4" spans="1:4" x14ac:dyDescent="0.3">
      <c r="A4" s="300" t="s">
        <v>372</v>
      </c>
      <c r="B4" s="301" t="s">
        <v>1115</v>
      </c>
      <c r="C4" s="302">
        <v>35820</v>
      </c>
      <c r="D4" s="302">
        <v>64751</v>
      </c>
    </row>
    <row r="5" spans="1:4" x14ac:dyDescent="0.3">
      <c r="A5" s="300" t="s">
        <v>373</v>
      </c>
      <c r="B5" s="301" t="s">
        <v>1116</v>
      </c>
      <c r="C5" s="302">
        <v>34413</v>
      </c>
      <c r="D5" s="302">
        <v>53246</v>
      </c>
    </row>
    <row r="6" spans="1:4" x14ac:dyDescent="0.3">
      <c r="A6" s="298" t="s">
        <v>374</v>
      </c>
      <c r="B6" s="299" t="s">
        <v>1117</v>
      </c>
      <c r="C6" s="303">
        <v>1407</v>
      </c>
      <c r="D6" s="303">
        <v>11505</v>
      </c>
    </row>
    <row r="7" spans="1:4" x14ac:dyDescent="0.3">
      <c r="A7" s="300" t="s">
        <v>375</v>
      </c>
      <c r="B7" s="301" t="s">
        <v>1118</v>
      </c>
      <c r="C7" s="302">
        <v>9211</v>
      </c>
      <c r="D7" s="302">
        <v>12024</v>
      </c>
    </row>
    <row r="8" spans="1:4" x14ac:dyDescent="0.3">
      <c r="A8" s="300" t="s">
        <v>376</v>
      </c>
      <c r="B8" s="301" t="s">
        <v>1119</v>
      </c>
      <c r="C8" s="302">
        <v>0</v>
      </c>
      <c r="D8" s="302">
        <v>1353</v>
      </c>
    </row>
    <row r="9" spans="1:4" x14ac:dyDescent="0.3">
      <c r="A9" s="298" t="s">
        <v>377</v>
      </c>
      <c r="B9" s="299" t="s">
        <v>1120</v>
      </c>
      <c r="C9" s="303">
        <v>9211</v>
      </c>
      <c r="D9" s="303">
        <v>10671</v>
      </c>
    </row>
    <row r="10" spans="1:4" x14ac:dyDescent="0.3">
      <c r="A10" s="298" t="s">
        <v>378</v>
      </c>
      <c r="B10" s="299" t="s">
        <v>1121</v>
      </c>
      <c r="C10" s="303">
        <v>10618</v>
      </c>
      <c r="D10" s="303">
        <v>22176</v>
      </c>
    </row>
    <row r="11" spans="1:4" x14ac:dyDescent="0.3">
      <c r="A11" s="300" t="s">
        <v>379</v>
      </c>
      <c r="B11" s="301" t="s">
        <v>1122</v>
      </c>
      <c r="C11" s="302">
        <v>0</v>
      </c>
      <c r="D11" s="302">
        <v>0</v>
      </c>
    </row>
    <row r="12" spans="1:4" x14ac:dyDescent="0.3">
      <c r="A12" s="300" t="s">
        <v>527</v>
      </c>
      <c r="B12" s="301" t="s">
        <v>1123</v>
      </c>
      <c r="C12" s="302">
        <v>0</v>
      </c>
      <c r="D12" s="302">
        <v>0</v>
      </c>
    </row>
    <row r="13" spans="1:4" ht="26.4" x14ac:dyDescent="0.3">
      <c r="A13" s="298" t="s">
        <v>528</v>
      </c>
      <c r="B13" s="299" t="s">
        <v>1124</v>
      </c>
      <c r="C13" s="303">
        <v>0</v>
      </c>
      <c r="D13" s="303">
        <v>0</v>
      </c>
    </row>
    <row r="14" spans="1:4" x14ac:dyDescent="0.3">
      <c r="A14" s="300" t="s">
        <v>529</v>
      </c>
      <c r="B14" s="301" t="s">
        <v>1125</v>
      </c>
      <c r="C14" s="302">
        <v>0</v>
      </c>
      <c r="D14" s="302">
        <v>0</v>
      </c>
    </row>
    <row r="15" spans="1:4" x14ac:dyDescent="0.3">
      <c r="A15" s="300" t="s">
        <v>530</v>
      </c>
      <c r="B15" s="301" t="s">
        <v>1126</v>
      </c>
      <c r="C15" s="302">
        <v>0</v>
      </c>
      <c r="D15" s="302">
        <v>0</v>
      </c>
    </row>
    <row r="16" spans="1:4" ht="26.4" x14ac:dyDescent="0.3">
      <c r="A16" s="298" t="s">
        <v>531</v>
      </c>
      <c r="B16" s="299" t="s">
        <v>1127</v>
      </c>
      <c r="C16" s="303">
        <v>0</v>
      </c>
      <c r="D16" s="303">
        <v>0</v>
      </c>
    </row>
    <row r="17" spans="1:4" x14ac:dyDescent="0.3">
      <c r="A17" s="298" t="s">
        <v>532</v>
      </c>
      <c r="B17" s="299" t="s">
        <v>1128</v>
      </c>
      <c r="C17" s="303">
        <v>0</v>
      </c>
      <c r="D17" s="303">
        <v>0</v>
      </c>
    </row>
    <row r="18" spans="1:4" x14ac:dyDescent="0.3">
      <c r="A18" s="298" t="s">
        <v>533</v>
      </c>
      <c r="B18" s="299" t="s">
        <v>1129</v>
      </c>
      <c r="C18" s="303">
        <v>10618</v>
      </c>
      <c r="D18" s="303">
        <v>22176</v>
      </c>
    </row>
    <row r="19" spans="1:4" ht="26.4" x14ac:dyDescent="0.3">
      <c r="A19" s="298" t="s">
        <v>534</v>
      </c>
      <c r="B19" s="299" t="s">
        <v>1130</v>
      </c>
      <c r="C19" s="303">
        <v>0</v>
      </c>
      <c r="D19" s="303">
        <v>0</v>
      </c>
    </row>
    <row r="20" spans="1:4" x14ac:dyDescent="0.3">
      <c r="A20" s="298" t="s">
        <v>535</v>
      </c>
      <c r="B20" s="299" t="s">
        <v>1131</v>
      </c>
      <c r="C20" s="303">
        <v>10618</v>
      </c>
      <c r="D20" s="303">
        <v>22176</v>
      </c>
    </row>
    <row r="21" spans="1:4" ht="26.4" x14ac:dyDescent="0.3">
      <c r="A21" s="298" t="s">
        <v>536</v>
      </c>
      <c r="B21" s="299" t="s">
        <v>1132</v>
      </c>
      <c r="C21" s="303">
        <v>0</v>
      </c>
      <c r="D21" s="303">
        <v>0</v>
      </c>
    </row>
    <row r="22" spans="1:4" ht="26.4" x14ac:dyDescent="0.3">
      <c r="A22" s="298" t="s">
        <v>537</v>
      </c>
      <c r="B22" s="299" t="s">
        <v>1133</v>
      </c>
      <c r="C22" s="303">
        <v>0</v>
      </c>
      <c r="D22" s="303">
        <v>0</v>
      </c>
    </row>
  </sheetData>
  <mergeCells count="1">
    <mergeCell ref="A1:D1"/>
  </mergeCells>
  <pageMargins left="0.7" right="0.7" top="1.0625" bottom="0.75" header="0.3" footer="0.3"/>
  <pageSetup paperSize="9" orientation="portrait" r:id="rId1"/>
  <headerFooter>
    <oddHeader>&amp;L&amp;9Vászoly Község Önkormányzata
&amp;C&amp;"-,Félkövér"AZ ÖNKORMÁNYZAT 
MARADVÁNY-KIMUTATÁSA 2015. ÉV
A 3/2016. (V.30.) RENDELETHEZ&amp;R 3. sz. melléklet
&amp;P. oldal
ezer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C3" sqref="C3"/>
    </sheetView>
  </sheetViews>
  <sheetFormatPr defaultRowHeight="13.2" x14ac:dyDescent="0.25"/>
  <cols>
    <col min="1" max="1" width="40.44140625" style="305" customWidth="1"/>
    <col min="2" max="2" width="11.44140625" style="305" customWidth="1"/>
    <col min="3" max="3" width="12.33203125" style="305" customWidth="1"/>
    <col min="4" max="4" width="11.88671875" style="305" customWidth="1"/>
    <col min="5" max="5" width="13" style="305" customWidth="1"/>
    <col min="6" max="6" width="13.6640625" style="681" bestFit="1" customWidth="1"/>
    <col min="7" max="7" width="10.88671875" style="305" bestFit="1" customWidth="1"/>
    <col min="8" max="256" width="9.109375" style="305"/>
    <col min="257" max="257" width="40.44140625" style="305" customWidth="1"/>
    <col min="258" max="258" width="12.33203125" style="305" customWidth="1"/>
    <col min="259" max="260" width="11.88671875" style="305" customWidth="1"/>
    <col min="261" max="261" width="13" style="305" customWidth="1"/>
    <col min="262" max="262" width="9.109375" style="305"/>
    <col min="263" max="263" width="10.88671875" style="305" bestFit="1" customWidth="1"/>
    <col min="264" max="512" width="9.109375" style="305"/>
    <col min="513" max="513" width="40.44140625" style="305" customWidth="1"/>
    <col min="514" max="514" width="12.33203125" style="305" customWidth="1"/>
    <col min="515" max="516" width="11.88671875" style="305" customWidth="1"/>
    <col min="517" max="517" width="13" style="305" customWidth="1"/>
    <col min="518" max="518" width="9.109375" style="305"/>
    <col min="519" max="519" width="10.88671875" style="305" bestFit="1" customWidth="1"/>
    <col min="520" max="768" width="9.109375" style="305"/>
    <col min="769" max="769" width="40.44140625" style="305" customWidth="1"/>
    <col min="770" max="770" width="12.33203125" style="305" customWidth="1"/>
    <col min="771" max="772" width="11.88671875" style="305" customWidth="1"/>
    <col min="773" max="773" width="13" style="305" customWidth="1"/>
    <col min="774" max="774" width="9.109375" style="305"/>
    <col min="775" max="775" width="10.88671875" style="305" bestFit="1" customWidth="1"/>
    <col min="776" max="1024" width="9.109375" style="305"/>
    <col min="1025" max="1025" width="40.44140625" style="305" customWidth="1"/>
    <col min="1026" max="1026" width="12.33203125" style="305" customWidth="1"/>
    <col min="1027" max="1028" width="11.88671875" style="305" customWidth="1"/>
    <col min="1029" max="1029" width="13" style="305" customWidth="1"/>
    <col min="1030" max="1030" width="9.109375" style="305"/>
    <col min="1031" max="1031" width="10.88671875" style="305" bestFit="1" customWidth="1"/>
    <col min="1032" max="1280" width="9.109375" style="305"/>
    <col min="1281" max="1281" width="40.44140625" style="305" customWidth="1"/>
    <col min="1282" max="1282" width="12.33203125" style="305" customWidth="1"/>
    <col min="1283" max="1284" width="11.88671875" style="305" customWidth="1"/>
    <col min="1285" max="1285" width="13" style="305" customWidth="1"/>
    <col min="1286" max="1286" width="9.109375" style="305"/>
    <col min="1287" max="1287" width="10.88671875" style="305" bestFit="1" customWidth="1"/>
    <col min="1288" max="1536" width="9.109375" style="305"/>
    <col min="1537" max="1537" width="40.44140625" style="305" customWidth="1"/>
    <col min="1538" max="1538" width="12.33203125" style="305" customWidth="1"/>
    <col min="1539" max="1540" width="11.88671875" style="305" customWidth="1"/>
    <col min="1541" max="1541" width="13" style="305" customWidth="1"/>
    <col min="1542" max="1542" width="9.109375" style="305"/>
    <col min="1543" max="1543" width="10.88671875" style="305" bestFit="1" customWidth="1"/>
    <col min="1544" max="1792" width="9.109375" style="305"/>
    <col min="1793" max="1793" width="40.44140625" style="305" customWidth="1"/>
    <col min="1794" max="1794" width="12.33203125" style="305" customWidth="1"/>
    <col min="1795" max="1796" width="11.88671875" style="305" customWidth="1"/>
    <col min="1797" max="1797" width="13" style="305" customWidth="1"/>
    <col min="1798" max="1798" width="9.109375" style="305"/>
    <col min="1799" max="1799" width="10.88671875" style="305" bestFit="1" customWidth="1"/>
    <col min="1800" max="2048" width="9.109375" style="305"/>
    <col min="2049" max="2049" width="40.44140625" style="305" customWidth="1"/>
    <col min="2050" max="2050" width="12.33203125" style="305" customWidth="1"/>
    <col min="2051" max="2052" width="11.88671875" style="305" customWidth="1"/>
    <col min="2053" max="2053" width="13" style="305" customWidth="1"/>
    <col min="2054" max="2054" width="9.109375" style="305"/>
    <col min="2055" max="2055" width="10.88671875" style="305" bestFit="1" customWidth="1"/>
    <col min="2056" max="2304" width="9.109375" style="305"/>
    <col min="2305" max="2305" width="40.44140625" style="305" customWidth="1"/>
    <col min="2306" max="2306" width="12.33203125" style="305" customWidth="1"/>
    <col min="2307" max="2308" width="11.88671875" style="305" customWidth="1"/>
    <col min="2309" max="2309" width="13" style="305" customWidth="1"/>
    <col min="2310" max="2310" width="9.109375" style="305"/>
    <col min="2311" max="2311" width="10.88671875" style="305" bestFit="1" customWidth="1"/>
    <col min="2312" max="2560" width="9.109375" style="305"/>
    <col min="2561" max="2561" width="40.44140625" style="305" customWidth="1"/>
    <col min="2562" max="2562" width="12.33203125" style="305" customWidth="1"/>
    <col min="2563" max="2564" width="11.88671875" style="305" customWidth="1"/>
    <col min="2565" max="2565" width="13" style="305" customWidth="1"/>
    <col min="2566" max="2566" width="9.109375" style="305"/>
    <col min="2567" max="2567" width="10.88671875" style="305" bestFit="1" customWidth="1"/>
    <col min="2568" max="2816" width="9.109375" style="305"/>
    <col min="2817" max="2817" width="40.44140625" style="305" customWidth="1"/>
    <col min="2818" max="2818" width="12.33203125" style="305" customWidth="1"/>
    <col min="2819" max="2820" width="11.88671875" style="305" customWidth="1"/>
    <col min="2821" max="2821" width="13" style="305" customWidth="1"/>
    <col min="2822" max="2822" width="9.109375" style="305"/>
    <col min="2823" max="2823" width="10.88671875" style="305" bestFit="1" customWidth="1"/>
    <col min="2824" max="3072" width="9.109375" style="305"/>
    <col min="3073" max="3073" width="40.44140625" style="305" customWidth="1"/>
    <col min="3074" max="3074" width="12.33203125" style="305" customWidth="1"/>
    <col min="3075" max="3076" width="11.88671875" style="305" customWidth="1"/>
    <col min="3077" max="3077" width="13" style="305" customWidth="1"/>
    <col min="3078" max="3078" width="9.109375" style="305"/>
    <col min="3079" max="3079" width="10.88671875" style="305" bestFit="1" customWidth="1"/>
    <col min="3080" max="3328" width="9.109375" style="305"/>
    <col min="3329" max="3329" width="40.44140625" style="305" customWidth="1"/>
    <col min="3330" max="3330" width="12.33203125" style="305" customWidth="1"/>
    <col min="3331" max="3332" width="11.88671875" style="305" customWidth="1"/>
    <col min="3333" max="3333" width="13" style="305" customWidth="1"/>
    <col min="3334" max="3334" width="9.109375" style="305"/>
    <col min="3335" max="3335" width="10.88671875" style="305" bestFit="1" customWidth="1"/>
    <col min="3336" max="3584" width="9.109375" style="305"/>
    <col min="3585" max="3585" width="40.44140625" style="305" customWidth="1"/>
    <col min="3586" max="3586" width="12.33203125" style="305" customWidth="1"/>
    <col min="3587" max="3588" width="11.88671875" style="305" customWidth="1"/>
    <col min="3589" max="3589" width="13" style="305" customWidth="1"/>
    <col min="3590" max="3590" width="9.109375" style="305"/>
    <col min="3591" max="3591" width="10.88671875" style="305" bestFit="1" customWidth="1"/>
    <col min="3592" max="3840" width="9.109375" style="305"/>
    <col min="3841" max="3841" width="40.44140625" style="305" customWidth="1"/>
    <col min="3842" max="3842" width="12.33203125" style="305" customWidth="1"/>
    <col min="3843" max="3844" width="11.88671875" style="305" customWidth="1"/>
    <col min="3845" max="3845" width="13" style="305" customWidth="1"/>
    <col min="3846" max="3846" width="9.109375" style="305"/>
    <col min="3847" max="3847" width="10.88671875" style="305" bestFit="1" customWidth="1"/>
    <col min="3848" max="4096" width="9.109375" style="305"/>
    <col min="4097" max="4097" width="40.44140625" style="305" customWidth="1"/>
    <col min="4098" max="4098" width="12.33203125" style="305" customWidth="1"/>
    <col min="4099" max="4100" width="11.88671875" style="305" customWidth="1"/>
    <col min="4101" max="4101" width="13" style="305" customWidth="1"/>
    <col min="4102" max="4102" width="9.109375" style="305"/>
    <col min="4103" max="4103" width="10.88671875" style="305" bestFit="1" customWidth="1"/>
    <col min="4104" max="4352" width="9.109375" style="305"/>
    <col min="4353" max="4353" width="40.44140625" style="305" customWidth="1"/>
    <col min="4354" max="4354" width="12.33203125" style="305" customWidth="1"/>
    <col min="4355" max="4356" width="11.88671875" style="305" customWidth="1"/>
    <col min="4357" max="4357" width="13" style="305" customWidth="1"/>
    <col min="4358" max="4358" width="9.109375" style="305"/>
    <col min="4359" max="4359" width="10.88671875" style="305" bestFit="1" customWidth="1"/>
    <col min="4360" max="4608" width="9.109375" style="305"/>
    <col min="4609" max="4609" width="40.44140625" style="305" customWidth="1"/>
    <col min="4610" max="4610" width="12.33203125" style="305" customWidth="1"/>
    <col min="4611" max="4612" width="11.88671875" style="305" customWidth="1"/>
    <col min="4613" max="4613" width="13" style="305" customWidth="1"/>
    <col min="4614" max="4614" width="9.109375" style="305"/>
    <col min="4615" max="4615" width="10.88671875" style="305" bestFit="1" customWidth="1"/>
    <col min="4616" max="4864" width="9.109375" style="305"/>
    <col min="4865" max="4865" width="40.44140625" style="305" customWidth="1"/>
    <col min="4866" max="4866" width="12.33203125" style="305" customWidth="1"/>
    <col min="4867" max="4868" width="11.88671875" style="305" customWidth="1"/>
    <col min="4869" max="4869" width="13" style="305" customWidth="1"/>
    <col min="4870" max="4870" width="9.109375" style="305"/>
    <col min="4871" max="4871" width="10.88671875" style="305" bestFit="1" customWidth="1"/>
    <col min="4872" max="5120" width="9.109375" style="305"/>
    <col min="5121" max="5121" width="40.44140625" style="305" customWidth="1"/>
    <col min="5122" max="5122" width="12.33203125" style="305" customWidth="1"/>
    <col min="5123" max="5124" width="11.88671875" style="305" customWidth="1"/>
    <col min="5125" max="5125" width="13" style="305" customWidth="1"/>
    <col min="5126" max="5126" width="9.109375" style="305"/>
    <col min="5127" max="5127" width="10.88671875" style="305" bestFit="1" customWidth="1"/>
    <col min="5128" max="5376" width="9.109375" style="305"/>
    <col min="5377" max="5377" width="40.44140625" style="305" customWidth="1"/>
    <col min="5378" max="5378" width="12.33203125" style="305" customWidth="1"/>
    <col min="5379" max="5380" width="11.88671875" style="305" customWidth="1"/>
    <col min="5381" max="5381" width="13" style="305" customWidth="1"/>
    <col min="5382" max="5382" width="9.109375" style="305"/>
    <col min="5383" max="5383" width="10.88671875" style="305" bestFit="1" customWidth="1"/>
    <col min="5384" max="5632" width="9.109375" style="305"/>
    <col min="5633" max="5633" width="40.44140625" style="305" customWidth="1"/>
    <col min="5634" max="5634" width="12.33203125" style="305" customWidth="1"/>
    <col min="5635" max="5636" width="11.88671875" style="305" customWidth="1"/>
    <col min="5637" max="5637" width="13" style="305" customWidth="1"/>
    <col min="5638" max="5638" width="9.109375" style="305"/>
    <col min="5639" max="5639" width="10.88671875" style="305" bestFit="1" customWidth="1"/>
    <col min="5640" max="5888" width="9.109375" style="305"/>
    <col min="5889" max="5889" width="40.44140625" style="305" customWidth="1"/>
    <col min="5890" max="5890" width="12.33203125" style="305" customWidth="1"/>
    <col min="5891" max="5892" width="11.88671875" style="305" customWidth="1"/>
    <col min="5893" max="5893" width="13" style="305" customWidth="1"/>
    <col min="5894" max="5894" width="9.109375" style="305"/>
    <col min="5895" max="5895" width="10.88671875" style="305" bestFit="1" customWidth="1"/>
    <col min="5896" max="6144" width="9.109375" style="305"/>
    <col min="6145" max="6145" width="40.44140625" style="305" customWidth="1"/>
    <col min="6146" max="6146" width="12.33203125" style="305" customWidth="1"/>
    <col min="6147" max="6148" width="11.88671875" style="305" customWidth="1"/>
    <col min="6149" max="6149" width="13" style="305" customWidth="1"/>
    <col min="6150" max="6150" width="9.109375" style="305"/>
    <col min="6151" max="6151" width="10.88671875" style="305" bestFit="1" customWidth="1"/>
    <col min="6152" max="6400" width="9.109375" style="305"/>
    <col min="6401" max="6401" width="40.44140625" style="305" customWidth="1"/>
    <col min="6402" max="6402" width="12.33203125" style="305" customWidth="1"/>
    <col min="6403" max="6404" width="11.88671875" style="305" customWidth="1"/>
    <col min="6405" max="6405" width="13" style="305" customWidth="1"/>
    <col min="6406" max="6406" width="9.109375" style="305"/>
    <col min="6407" max="6407" width="10.88671875" style="305" bestFit="1" customWidth="1"/>
    <col min="6408" max="6656" width="9.109375" style="305"/>
    <col min="6657" max="6657" width="40.44140625" style="305" customWidth="1"/>
    <col min="6658" max="6658" width="12.33203125" style="305" customWidth="1"/>
    <col min="6659" max="6660" width="11.88671875" style="305" customWidth="1"/>
    <col min="6661" max="6661" width="13" style="305" customWidth="1"/>
    <col min="6662" max="6662" width="9.109375" style="305"/>
    <col min="6663" max="6663" width="10.88671875" style="305" bestFit="1" customWidth="1"/>
    <col min="6664" max="6912" width="9.109375" style="305"/>
    <col min="6913" max="6913" width="40.44140625" style="305" customWidth="1"/>
    <col min="6914" max="6914" width="12.33203125" style="305" customWidth="1"/>
    <col min="6915" max="6916" width="11.88671875" style="305" customWidth="1"/>
    <col min="6917" max="6917" width="13" style="305" customWidth="1"/>
    <col min="6918" max="6918" width="9.109375" style="305"/>
    <col min="6919" max="6919" width="10.88671875" style="305" bestFit="1" customWidth="1"/>
    <col min="6920" max="7168" width="9.109375" style="305"/>
    <col min="7169" max="7169" width="40.44140625" style="305" customWidth="1"/>
    <col min="7170" max="7170" width="12.33203125" style="305" customWidth="1"/>
    <col min="7171" max="7172" width="11.88671875" style="305" customWidth="1"/>
    <col min="7173" max="7173" width="13" style="305" customWidth="1"/>
    <col min="7174" max="7174" width="9.109375" style="305"/>
    <col min="7175" max="7175" width="10.88671875" style="305" bestFit="1" customWidth="1"/>
    <col min="7176" max="7424" width="9.109375" style="305"/>
    <col min="7425" max="7425" width="40.44140625" style="305" customWidth="1"/>
    <col min="7426" max="7426" width="12.33203125" style="305" customWidth="1"/>
    <col min="7427" max="7428" width="11.88671875" style="305" customWidth="1"/>
    <col min="7429" max="7429" width="13" style="305" customWidth="1"/>
    <col min="7430" max="7430" width="9.109375" style="305"/>
    <col min="7431" max="7431" width="10.88671875" style="305" bestFit="1" customWidth="1"/>
    <col min="7432" max="7680" width="9.109375" style="305"/>
    <col min="7681" max="7681" width="40.44140625" style="305" customWidth="1"/>
    <col min="7682" max="7682" width="12.33203125" style="305" customWidth="1"/>
    <col min="7683" max="7684" width="11.88671875" style="305" customWidth="1"/>
    <col min="7685" max="7685" width="13" style="305" customWidth="1"/>
    <col min="7686" max="7686" width="9.109375" style="305"/>
    <col min="7687" max="7687" width="10.88671875" style="305" bestFit="1" customWidth="1"/>
    <col min="7688" max="7936" width="9.109375" style="305"/>
    <col min="7937" max="7937" width="40.44140625" style="305" customWidth="1"/>
    <col min="7938" max="7938" width="12.33203125" style="305" customWidth="1"/>
    <col min="7939" max="7940" width="11.88671875" style="305" customWidth="1"/>
    <col min="7941" max="7941" width="13" style="305" customWidth="1"/>
    <col min="7942" max="7942" width="9.109375" style="305"/>
    <col min="7943" max="7943" width="10.88671875" style="305" bestFit="1" customWidth="1"/>
    <col min="7944" max="8192" width="9.109375" style="305"/>
    <col min="8193" max="8193" width="40.44140625" style="305" customWidth="1"/>
    <col min="8194" max="8194" width="12.33203125" style="305" customWidth="1"/>
    <col min="8195" max="8196" width="11.88671875" style="305" customWidth="1"/>
    <col min="8197" max="8197" width="13" style="305" customWidth="1"/>
    <col min="8198" max="8198" width="9.109375" style="305"/>
    <col min="8199" max="8199" width="10.88671875" style="305" bestFit="1" customWidth="1"/>
    <col min="8200" max="8448" width="9.109375" style="305"/>
    <col min="8449" max="8449" width="40.44140625" style="305" customWidth="1"/>
    <col min="8450" max="8450" width="12.33203125" style="305" customWidth="1"/>
    <col min="8451" max="8452" width="11.88671875" style="305" customWidth="1"/>
    <col min="8453" max="8453" width="13" style="305" customWidth="1"/>
    <col min="8454" max="8454" width="9.109375" style="305"/>
    <col min="8455" max="8455" width="10.88671875" style="305" bestFit="1" customWidth="1"/>
    <col min="8456" max="8704" width="9.109375" style="305"/>
    <col min="8705" max="8705" width="40.44140625" style="305" customWidth="1"/>
    <col min="8706" max="8706" width="12.33203125" style="305" customWidth="1"/>
    <col min="8707" max="8708" width="11.88671875" style="305" customWidth="1"/>
    <col min="8709" max="8709" width="13" style="305" customWidth="1"/>
    <col min="8710" max="8710" width="9.109375" style="305"/>
    <col min="8711" max="8711" width="10.88671875" style="305" bestFit="1" customWidth="1"/>
    <col min="8712" max="8960" width="9.109375" style="305"/>
    <col min="8961" max="8961" width="40.44140625" style="305" customWidth="1"/>
    <col min="8962" max="8962" width="12.33203125" style="305" customWidth="1"/>
    <col min="8963" max="8964" width="11.88671875" style="305" customWidth="1"/>
    <col min="8965" max="8965" width="13" style="305" customWidth="1"/>
    <col min="8966" max="8966" width="9.109375" style="305"/>
    <col min="8967" max="8967" width="10.88671875" style="305" bestFit="1" customWidth="1"/>
    <col min="8968" max="9216" width="9.109375" style="305"/>
    <col min="9217" max="9217" width="40.44140625" style="305" customWidth="1"/>
    <col min="9218" max="9218" width="12.33203125" style="305" customWidth="1"/>
    <col min="9219" max="9220" width="11.88671875" style="305" customWidth="1"/>
    <col min="9221" max="9221" width="13" style="305" customWidth="1"/>
    <col min="9222" max="9222" width="9.109375" style="305"/>
    <col min="9223" max="9223" width="10.88671875" style="305" bestFit="1" customWidth="1"/>
    <col min="9224" max="9472" width="9.109375" style="305"/>
    <col min="9473" max="9473" width="40.44140625" style="305" customWidth="1"/>
    <col min="9474" max="9474" width="12.33203125" style="305" customWidth="1"/>
    <col min="9475" max="9476" width="11.88671875" style="305" customWidth="1"/>
    <col min="9477" max="9477" width="13" style="305" customWidth="1"/>
    <col min="9478" max="9478" width="9.109375" style="305"/>
    <col min="9479" max="9479" width="10.88671875" style="305" bestFit="1" customWidth="1"/>
    <col min="9480" max="9728" width="9.109375" style="305"/>
    <col min="9729" max="9729" width="40.44140625" style="305" customWidth="1"/>
    <col min="9730" max="9730" width="12.33203125" style="305" customWidth="1"/>
    <col min="9731" max="9732" width="11.88671875" style="305" customWidth="1"/>
    <col min="9733" max="9733" width="13" style="305" customWidth="1"/>
    <col min="9734" max="9734" width="9.109375" style="305"/>
    <col min="9735" max="9735" width="10.88671875" style="305" bestFit="1" customWidth="1"/>
    <col min="9736" max="9984" width="9.109375" style="305"/>
    <col min="9985" max="9985" width="40.44140625" style="305" customWidth="1"/>
    <col min="9986" max="9986" width="12.33203125" style="305" customWidth="1"/>
    <col min="9987" max="9988" width="11.88671875" style="305" customWidth="1"/>
    <col min="9989" max="9989" width="13" style="305" customWidth="1"/>
    <col min="9990" max="9990" width="9.109375" style="305"/>
    <col min="9991" max="9991" width="10.88671875" style="305" bestFit="1" customWidth="1"/>
    <col min="9992" max="10240" width="9.109375" style="305"/>
    <col min="10241" max="10241" width="40.44140625" style="305" customWidth="1"/>
    <col min="10242" max="10242" width="12.33203125" style="305" customWidth="1"/>
    <col min="10243" max="10244" width="11.88671875" style="305" customWidth="1"/>
    <col min="10245" max="10245" width="13" style="305" customWidth="1"/>
    <col min="10246" max="10246" width="9.109375" style="305"/>
    <col min="10247" max="10247" width="10.88671875" style="305" bestFit="1" customWidth="1"/>
    <col min="10248" max="10496" width="9.109375" style="305"/>
    <col min="10497" max="10497" width="40.44140625" style="305" customWidth="1"/>
    <col min="10498" max="10498" width="12.33203125" style="305" customWidth="1"/>
    <col min="10499" max="10500" width="11.88671875" style="305" customWidth="1"/>
    <col min="10501" max="10501" width="13" style="305" customWidth="1"/>
    <col min="10502" max="10502" width="9.109375" style="305"/>
    <col min="10503" max="10503" width="10.88671875" style="305" bestFit="1" customWidth="1"/>
    <col min="10504" max="10752" width="9.109375" style="305"/>
    <col min="10753" max="10753" width="40.44140625" style="305" customWidth="1"/>
    <col min="10754" max="10754" width="12.33203125" style="305" customWidth="1"/>
    <col min="10755" max="10756" width="11.88671875" style="305" customWidth="1"/>
    <col min="10757" max="10757" width="13" style="305" customWidth="1"/>
    <col min="10758" max="10758" width="9.109375" style="305"/>
    <col min="10759" max="10759" width="10.88671875" style="305" bestFit="1" customWidth="1"/>
    <col min="10760" max="11008" width="9.109375" style="305"/>
    <col min="11009" max="11009" width="40.44140625" style="305" customWidth="1"/>
    <col min="11010" max="11010" width="12.33203125" style="305" customWidth="1"/>
    <col min="11011" max="11012" width="11.88671875" style="305" customWidth="1"/>
    <col min="11013" max="11013" width="13" style="305" customWidth="1"/>
    <col min="11014" max="11014" width="9.109375" style="305"/>
    <col min="11015" max="11015" width="10.88671875" style="305" bestFit="1" customWidth="1"/>
    <col min="11016" max="11264" width="9.109375" style="305"/>
    <col min="11265" max="11265" width="40.44140625" style="305" customWidth="1"/>
    <col min="11266" max="11266" width="12.33203125" style="305" customWidth="1"/>
    <col min="11267" max="11268" width="11.88671875" style="305" customWidth="1"/>
    <col min="11269" max="11269" width="13" style="305" customWidth="1"/>
    <col min="11270" max="11270" width="9.109375" style="305"/>
    <col min="11271" max="11271" width="10.88671875" style="305" bestFit="1" customWidth="1"/>
    <col min="11272" max="11520" width="9.109375" style="305"/>
    <col min="11521" max="11521" width="40.44140625" style="305" customWidth="1"/>
    <col min="11522" max="11522" width="12.33203125" style="305" customWidth="1"/>
    <col min="11523" max="11524" width="11.88671875" style="305" customWidth="1"/>
    <col min="11525" max="11525" width="13" style="305" customWidth="1"/>
    <col min="11526" max="11526" width="9.109375" style="305"/>
    <col min="11527" max="11527" width="10.88671875" style="305" bestFit="1" customWidth="1"/>
    <col min="11528" max="11776" width="9.109375" style="305"/>
    <col min="11777" max="11777" width="40.44140625" style="305" customWidth="1"/>
    <col min="11778" max="11778" width="12.33203125" style="305" customWidth="1"/>
    <col min="11779" max="11780" width="11.88671875" style="305" customWidth="1"/>
    <col min="11781" max="11781" width="13" style="305" customWidth="1"/>
    <col min="11782" max="11782" width="9.109375" style="305"/>
    <col min="11783" max="11783" width="10.88671875" style="305" bestFit="1" customWidth="1"/>
    <col min="11784" max="12032" width="9.109375" style="305"/>
    <col min="12033" max="12033" width="40.44140625" style="305" customWidth="1"/>
    <col min="12034" max="12034" width="12.33203125" style="305" customWidth="1"/>
    <col min="12035" max="12036" width="11.88671875" style="305" customWidth="1"/>
    <col min="12037" max="12037" width="13" style="305" customWidth="1"/>
    <col min="12038" max="12038" width="9.109375" style="305"/>
    <col min="12039" max="12039" width="10.88671875" style="305" bestFit="1" customWidth="1"/>
    <col min="12040" max="12288" width="9.109375" style="305"/>
    <col min="12289" max="12289" width="40.44140625" style="305" customWidth="1"/>
    <col min="12290" max="12290" width="12.33203125" style="305" customWidth="1"/>
    <col min="12291" max="12292" width="11.88671875" style="305" customWidth="1"/>
    <col min="12293" max="12293" width="13" style="305" customWidth="1"/>
    <col min="12294" max="12294" width="9.109375" style="305"/>
    <col min="12295" max="12295" width="10.88671875" style="305" bestFit="1" customWidth="1"/>
    <col min="12296" max="12544" width="9.109375" style="305"/>
    <col min="12545" max="12545" width="40.44140625" style="305" customWidth="1"/>
    <col min="12546" max="12546" width="12.33203125" style="305" customWidth="1"/>
    <col min="12547" max="12548" width="11.88671875" style="305" customWidth="1"/>
    <col min="12549" max="12549" width="13" style="305" customWidth="1"/>
    <col min="12550" max="12550" width="9.109375" style="305"/>
    <col min="12551" max="12551" width="10.88671875" style="305" bestFit="1" customWidth="1"/>
    <col min="12552" max="12800" width="9.109375" style="305"/>
    <col min="12801" max="12801" width="40.44140625" style="305" customWidth="1"/>
    <col min="12802" max="12802" width="12.33203125" style="305" customWidth="1"/>
    <col min="12803" max="12804" width="11.88671875" style="305" customWidth="1"/>
    <col min="12805" max="12805" width="13" style="305" customWidth="1"/>
    <col min="12806" max="12806" width="9.109375" style="305"/>
    <col min="12807" max="12807" width="10.88671875" style="305" bestFit="1" customWidth="1"/>
    <col min="12808" max="13056" width="9.109375" style="305"/>
    <col min="13057" max="13057" width="40.44140625" style="305" customWidth="1"/>
    <col min="13058" max="13058" width="12.33203125" style="305" customWidth="1"/>
    <col min="13059" max="13060" width="11.88671875" style="305" customWidth="1"/>
    <col min="13061" max="13061" width="13" style="305" customWidth="1"/>
    <col min="13062" max="13062" width="9.109375" style="305"/>
    <col min="13063" max="13063" width="10.88671875" style="305" bestFit="1" customWidth="1"/>
    <col min="13064" max="13312" width="9.109375" style="305"/>
    <col min="13313" max="13313" width="40.44140625" style="305" customWidth="1"/>
    <col min="13314" max="13314" width="12.33203125" style="305" customWidth="1"/>
    <col min="13315" max="13316" width="11.88671875" style="305" customWidth="1"/>
    <col min="13317" max="13317" width="13" style="305" customWidth="1"/>
    <col min="13318" max="13318" width="9.109375" style="305"/>
    <col min="13319" max="13319" width="10.88671875" style="305" bestFit="1" customWidth="1"/>
    <col min="13320" max="13568" width="9.109375" style="305"/>
    <col min="13569" max="13569" width="40.44140625" style="305" customWidth="1"/>
    <col min="13570" max="13570" width="12.33203125" style="305" customWidth="1"/>
    <col min="13571" max="13572" width="11.88671875" style="305" customWidth="1"/>
    <col min="13573" max="13573" width="13" style="305" customWidth="1"/>
    <col min="13574" max="13574" width="9.109375" style="305"/>
    <col min="13575" max="13575" width="10.88671875" style="305" bestFit="1" customWidth="1"/>
    <col min="13576" max="13824" width="9.109375" style="305"/>
    <col min="13825" max="13825" width="40.44140625" style="305" customWidth="1"/>
    <col min="13826" max="13826" width="12.33203125" style="305" customWidth="1"/>
    <col min="13827" max="13828" width="11.88671875" style="305" customWidth="1"/>
    <col min="13829" max="13829" width="13" style="305" customWidth="1"/>
    <col min="13830" max="13830" width="9.109375" style="305"/>
    <col min="13831" max="13831" width="10.88671875" style="305" bestFit="1" customWidth="1"/>
    <col min="13832" max="14080" width="9.109375" style="305"/>
    <col min="14081" max="14081" width="40.44140625" style="305" customWidth="1"/>
    <col min="14082" max="14082" width="12.33203125" style="305" customWidth="1"/>
    <col min="14083" max="14084" width="11.88671875" style="305" customWidth="1"/>
    <col min="14085" max="14085" width="13" style="305" customWidth="1"/>
    <col min="14086" max="14086" width="9.109375" style="305"/>
    <col min="14087" max="14087" width="10.88671875" style="305" bestFit="1" customWidth="1"/>
    <col min="14088" max="14336" width="9.109375" style="305"/>
    <col min="14337" max="14337" width="40.44140625" style="305" customWidth="1"/>
    <col min="14338" max="14338" width="12.33203125" style="305" customWidth="1"/>
    <col min="14339" max="14340" width="11.88671875" style="305" customWidth="1"/>
    <col min="14341" max="14341" width="13" style="305" customWidth="1"/>
    <col min="14342" max="14342" width="9.109375" style="305"/>
    <col min="14343" max="14343" width="10.88671875" style="305" bestFit="1" customWidth="1"/>
    <col min="14344" max="14592" width="9.109375" style="305"/>
    <col min="14593" max="14593" width="40.44140625" style="305" customWidth="1"/>
    <col min="14594" max="14594" width="12.33203125" style="305" customWidth="1"/>
    <col min="14595" max="14596" width="11.88671875" style="305" customWidth="1"/>
    <col min="14597" max="14597" width="13" style="305" customWidth="1"/>
    <col min="14598" max="14598" width="9.109375" style="305"/>
    <col min="14599" max="14599" width="10.88671875" style="305" bestFit="1" customWidth="1"/>
    <col min="14600" max="14848" width="9.109375" style="305"/>
    <col min="14849" max="14849" width="40.44140625" style="305" customWidth="1"/>
    <col min="14850" max="14850" width="12.33203125" style="305" customWidth="1"/>
    <col min="14851" max="14852" width="11.88671875" style="305" customWidth="1"/>
    <col min="14853" max="14853" width="13" style="305" customWidth="1"/>
    <col min="14854" max="14854" width="9.109375" style="305"/>
    <col min="14855" max="14855" width="10.88671875" style="305" bestFit="1" customWidth="1"/>
    <col min="14856" max="15104" width="9.109375" style="305"/>
    <col min="15105" max="15105" width="40.44140625" style="305" customWidth="1"/>
    <col min="15106" max="15106" width="12.33203125" style="305" customWidth="1"/>
    <col min="15107" max="15108" width="11.88671875" style="305" customWidth="1"/>
    <col min="15109" max="15109" width="13" style="305" customWidth="1"/>
    <col min="15110" max="15110" width="9.109375" style="305"/>
    <col min="15111" max="15111" width="10.88671875" style="305" bestFit="1" customWidth="1"/>
    <col min="15112" max="15360" width="9.109375" style="305"/>
    <col min="15361" max="15361" width="40.44140625" style="305" customWidth="1"/>
    <col min="15362" max="15362" width="12.33203125" style="305" customWidth="1"/>
    <col min="15363" max="15364" width="11.88671875" style="305" customWidth="1"/>
    <col min="15365" max="15365" width="13" style="305" customWidth="1"/>
    <col min="15366" max="15366" width="9.109375" style="305"/>
    <col min="15367" max="15367" width="10.88671875" style="305" bestFit="1" customWidth="1"/>
    <col min="15368" max="15616" width="9.109375" style="305"/>
    <col min="15617" max="15617" width="40.44140625" style="305" customWidth="1"/>
    <col min="15618" max="15618" width="12.33203125" style="305" customWidth="1"/>
    <col min="15619" max="15620" width="11.88671875" style="305" customWidth="1"/>
    <col min="15621" max="15621" width="13" style="305" customWidth="1"/>
    <col min="15622" max="15622" width="9.109375" style="305"/>
    <col min="15623" max="15623" width="10.88671875" style="305" bestFit="1" customWidth="1"/>
    <col min="15624" max="15872" width="9.109375" style="305"/>
    <col min="15873" max="15873" width="40.44140625" style="305" customWidth="1"/>
    <col min="15874" max="15874" width="12.33203125" style="305" customWidth="1"/>
    <col min="15875" max="15876" width="11.88671875" style="305" customWidth="1"/>
    <col min="15877" max="15877" width="13" style="305" customWidth="1"/>
    <col min="15878" max="15878" width="9.109375" style="305"/>
    <col min="15879" max="15879" width="10.88671875" style="305" bestFit="1" customWidth="1"/>
    <col min="15880" max="16128" width="9.109375" style="305"/>
    <col min="16129" max="16129" width="40.44140625" style="305" customWidth="1"/>
    <col min="16130" max="16130" width="12.33203125" style="305" customWidth="1"/>
    <col min="16131" max="16132" width="11.88671875" style="305" customWidth="1"/>
    <col min="16133" max="16133" width="13" style="305" customWidth="1"/>
    <col min="16134" max="16134" width="9.109375" style="305"/>
    <col min="16135" max="16135" width="10.88671875" style="305" bestFit="1" customWidth="1"/>
    <col min="16136" max="16384" width="9.109375" style="305"/>
  </cols>
  <sheetData>
    <row r="1" spans="1:6" ht="15.6" hidden="1" x14ac:dyDescent="0.3">
      <c r="A1" s="304"/>
      <c r="B1" s="304"/>
    </row>
    <row r="2" spans="1:6" ht="15.6" hidden="1" x14ac:dyDescent="0.3">
      <c r="A2" s="304"/>
      <c r="B2" s="304"/>
    </row>
    <row r="3" spans="1:6" s="306" customFormat="1" ht="56.25" customHeight="1" x14ac:dyDescent="0.3">
      <c r="A3" s="636" t="s">
        <v>413</v>
      </c>
      <c r="B3" s="636" t="s">
        <v>1114</v>
      </c>
      <c r="C3" s="215" t="s">
        <v>717</v>
      </c>
      <c r="D3" s="215" t="s">
        <v>715</v>
      </c>
      <c r="E3" s="215" t="s">
        <v>492</v>
      </c>
      <c r="F3" s="682" t="s">
        <v>125</v>
      </c>
    </row>
    <row r="4" spans="1:6" ht="31.2" x14ac:dyDescent="0.3">
      <c r="A4" s="637" t="s">
        <v>414</v>
      </c>
      <c r="B4" s="638">
        <v>20630</v>
      </c>
      <c r="C4" s="639">
        <v>15524</v>
      </c>
      <c r="D4" s="436">
        <f>'[2]2.sz.tábla '!D7</f>
        <v>19460</v>
      </c>
      <c r="E4" s="640">
        <f>'5. tábla'!D3</f>
        <v>19460</v>
      </c>
      <c r="F4" s="683">
        <f>E4/D4</f>
        <v>1</v>
      </c>
    </row>
    <row r="5" spans="1:6" ht="31.2" x14ac:dyDescent="0.3">
      <c r="A5" s="637" t="s">
        <v>415</v>
      </c>
      <c r="B5" s="638">
        <v>1350</v>
      </c>
      <c r="C5" s="436">
        <v>18548</v>
      </c>
      <c r="D5" s="436">
        <f>'[2]2.sz.tábla '!D20</f>
        <v>30438</v>
      </c>
      <c r="E5" s="640">
        <f>'5. tábla'!D16</f>
        <v>30438</v>
      </c>
      <c r="F5" s="683">
        <f t="shared" ref="F5:F32" si="0">E5/D5</f>
        <v>1</v>
      </c>
    </row>
    <row r="6" spans="1:6" ht="20.100000000000001" customHeight="1" x14ac:dyDescent="0.3">
      <c r="A6" s="637" t="s">
        <v>416</v>
      </c>
      <c r="B6" s="638">
        <v>10237</v>
      </c>
      <c r="C6" s="436">
        <v>11200</v>
      </c>
      <c r="D6" s="436">
        <f>'[2]2.sz.tábla '!D28</f>
        <v>11823</v>
      </c>
      <c r="E6" s="640">
        <f>'5. tábla'!D22</f>
        <v>11821</v>
      </c>
      <c r="F6" s="683">
        <f t="shared" si="0"/>
        <v>0.99983083819673513</v>
      </c>
    </row>
    <row r="7" spans="1:6" ht="28.5" customHeight="1" x14ac:dyDescent="0.3">
      <c r="A7" s="637" t="s">
        <v>417</v>
      </c>
      <c r="B7" s="638">
        <v>2756</v>
      </c>
      <c r="C7" s="436">
        <v>2908</v>
      </c>
      <c r="D7" s="436">
        <f>'[2]2.sz.tábla '!D41</f>
        <v>2818</v>
      </c>
      <c r="E7" s="640">
        <f>'5. tábla'!D34</f>
        <v>2818</v>
      </c>
      <c r="F7" s="683">
        <f>E7/D7</f>
        <v>1</v>
      </c>
    </row>
    <row r="8" spans="1:6" ht="32.25" customHeight="1" x14ac:dyDescent="0.3">
      <c r="A8" s="637" t="s">
        <v>418</v>
      </c>
      <c r="B8" s="638"/>
      <c r="C8" s="436"/>
      <c r="D8" s="436"/>
      <c r="E8" s="640">
        <v>0</v>
      </c>
      <c r="F8" s="683"/>
    </row>
    <row r="9" spans="1:6" ht="21" customHeight="1" x14ac:dyDescent="0.3">
      <c r="A9" s="637" t="s">
        <v>419</v>
      </c>
      <c r="B9" s="638">
        <v>2</v>
      </c>
      <c r="C9" s="436"/>
      <c r="D9" s="436"/>
      <c r="E9" s="640"/>
      <c r="F9" s="683"/>
    </row>
    <row r="10" spans="1:6" ht="32.25" customHeight="1" x14ac:dyDescent="0.3">
      <c r="A10" s="637" t="s">
        <v>420</v>
      </c>
      <c r="B10" s="638">
        <v>846</v>
      </c>
      <c r="C10" s="436"/>
      <c r="D10" s="436">
        <f>'[2]2.sz.tábla '!D61</f>
        <v>215</v>
      </c>
      <c r="E10" s="640">
        <f>'5. tábla'!D59</f>
        <v>215</v>
      </c>
      <c r="F10" s="683">
        <f t="shared" si="0"/>
        <v>1</v>
      </c>
    </row>
    <row r="11" spans="1:6" ht="36.75" customHeight="1" x14ac:dyDescent="0.3">
      <c r="A11" s="641" t="s">
        <v>345</v>
      </c>
      <c r="B11" s="439">
        <f>SUM(B4:B10)</f>
        <v>35821</v>
      </c>
      <c r="C11" s="437">
        <f>SUM(C4:C10)</f>
        <v>48180</v>
      </c>
      <c r="D11" s="437">
        <f>SUM(D4:D10)</f>
        <v>64754</v>
      </c>
      <c r="E11" s="642">
        <f>SUM(E4:E10)</f>
        <v>64752</v>
      </c>
      <c r="F11" s="683">
        <f t="shared" si="0"/>
        <v>0.99996911387713505</v>
      </c>
    </row>
    <row r="12" spans="1:6" ht="27" customHeight="1" x14ac:dyDescent="0.3">
      <c r="A12" s="641" t="s">
        <v>421</v>
      </c>
      <c r="B12" s="638"/>
      <c r="C12" s="437"/>
      <c r="D12" s="425"/>
      <c r="E12" s="643">
        <f>E13+E16+E17</f>
        <v>12024</v>
      </c>
      <c r="F12" s="683"/>
    </row>
    <row r="13" spans="1:6" ht="33" customHeight="1" x14ac:dyDescent="0.3">
      <c r="A13" s="637" t="s">
        <v>422</v>
      </c>
      <c r="B13" s="437">
        <v>8639</v>
      </c>
      <c r="C13" s="439">
        <v>11139</v>
      </c>
      <c r="D13" s="428">
        <f>'[2]2.sz.tábla '!D66</f>
        <v>10618</v>
      </c>
      <c r="E13" s="640">
        <f>SUM(E14:E15)</f>
        <v>10618</v>
      </c>
      <c r="F13" s="683">
        <f t="shared" si="0"/>
        <v>1</v>
      </c>
    </row>
    <row r="14" spans="1:6" ht="33" customHeight="1" x14ac:dyDescent="0.3">
      <c r="A14" s="644" t="s">
        <v>1135</v>
      </c>
      <c r="B14" s="638">
        <v>8639</v>
      </c>
      <c r="C14" s="441">
        <v>11139</v>
      </c>
      <c r="D14" s="441">
        <v>10618</v>
      </c>
      <c r="E14" s="640">
        <v>10618</v>
      </c>
      <c r="F14" s="683">
        <f>E14/D14</f>
        <v>1</v>
      </c>
    </row>
    <row r="15" spans="1:6" ht="33" customHeight="1" x14ac:dyDescent="0.3">
      <c r="A15" s="637" t="s">
        <v>1136</v>
      </c>
      <c r="B15" s="645"/>
      <c r="C15" s="645"/>
      <c r="D15" s="425"/>
      <c r="E15" s="640"/>
      <c r="F15" s="683"/>
    </row>
    <row r="16" spans="1:6" ht="30.75" customHeight="1" x14ac:dyDescent="0.3">
      <c r="A16" s="637" t="s">
        <v>423</v>
      </c>
      <c r="B16" s="425"/>
      <c r="C16" s="425"/>
      <c r="D16" s="425"/>
      <c r="E16" s="640"/>
      <c r="F16" s="683"/>
    </row>
    <row r="17" spans="1:13" ht="30.75" customHeight="1" x14ac:dyDescent="0.3">
      <c r="A17" s="637" t="s">
        <v>424</v>
      </c>
      <c r="B17" s="438">
        <v>571</v>
      </c>
      <c r="C17" s="440"/>
      <c r="D17" s="440">
        <v>1406</v>
      </c>
      <c r="E17" s="640">
        <v>1406</v>
      </c>
      <c r="F17" s="683">
        <f t="shared" si="0"/>
        <v>1</v>
      </c>
    </row>
    <row r="18" spans="1:13" ht="30.75" customHeight="1" x14ac:dyDescent="0.3">
      <c r="A18" s="641" t="s">
        <v>1142</v>
      </c>
      <c r="B18" s="425">
        <f>B17+B13</f>
        <v>9210</v>
      </c>
      <c r="C18" s="425">
        <f t="shared" ref="C18:D18" si="1">C17+C13</f>
        <v>11139</v>
      </c>
      <c r="D18" s="425">
        <f t="shared" si="1"/>
        <v>12024</v>
      </c>
      <c r="E18" s="425">
        <f>E17+E13</f>
        <v>12024</v>
      </c>
      <c r="F18" s="683"/>
    </row>
    <row r="19" spans="1:13" ht="18" customHeight="1" x14ac:dyDescent="0.3">
      <c r="A19" s="646" t="s">
        <v>425</v>
      </c>
      <c r="B19" s="424">
        <v>45031</v>
      </c>
      <c r="C19" s="424">
        <v>59319</v>
      </c>
      <c r="D19" s="424">
        <f>D18+D11</f>
        <v>76778</v>
      </c>
      <c r="E19" s="424">
        <f>E18+E11</f>
        <v>76776</v>
      </c>
      <c r="F19" s="683">
        <f t="shared" si="0"/>
        <v>0.99997395087134333</v>
      </c>
      <c r="G19" s="307"/>
    </row>
    <row r="20" spans="1:13" s="309" customFormat="1" ht="19.5" customHeight="1" x14ac:dyDescent="0.3">
      <c r="A20" s="646"/>
      <c r="B20" s="640"/>
      <c r="C20" s="425"/>
      <c r="D20" s="425"/>
      <c r="E20" s="640"/>
      <c r="F20" s="683"/>
      <c r="G20" s="308"/>
      <c r="H20" s="308"/>
      <c r="I20" s="308"/>
      <c r="J20" s="308"/>
      <c r="K20" s="308"/>
      <c r="L20" s="308"/>
      <c r="M20" s="308"/>
    </row>
    <row r="21" spans="1:13" s="311" customFormat="1" ht="20.100000000000001" customHeight="1" x14ac:dyDescent="0.3">
      <c r="A21" s="641" t="s">
        <v>389</v>
      </c>
      <c r="B21" s="425">
        <v>34027</v>
      </c>
      <c r="C21" s="437">
        <v>19662</v>
      </c>
      <c r="D21" s="437">
        <f>'[2]3.sz.tábla'!D38</f>
        <v>25782</v>
      </c>
      <c r="E21" s="642">
        <f>SUM(E22:E23)</f>
        <v>23740</v>
      </c>
      <c r="F21" s="683">
        <f t="shared" si="0"/>
        <v>0.9207974555891707</v>
      </c>
      <c r="G21" s="310"/>
      <c r="H21" s="310"/>
      <c r="I21" s="310"/>
      <c r="J21" s="310"/>
      <c r="K21" s="310"/>
      <c r="L21" s="310"/>
      <c r="M21" s="310"/>
    </row>
    <row r="22" spans="1:13" s="311" customFormat="1" ht="20.100000000000001" customHeight="1" x14ac:dyDescent="0.3">
      <c r="A22" s="637" t="s">
        <v>426</v>
      </c>
      <c r="B22" s="438">
        <v>34027</v>
      </c>
      <c r="C22" s="436">
        <v>19662</v>
      </c>
      <c r="D22" s="436">
        <v>25782</v>
      </c>
      <c r="E22" s="244">
        <f>'6.tábla'!D33</f>
        <v>23740</v>
      </c>
      <c r="F22" s="683">
        <f t="shared" si="0"/>
        <v>0.9207974555891707</v>
      </c>
      <c r="G22" s="310"/>
      <c r="H22" s="310"/>
      <c r="I22" s="310"/>
      <c r="J22" s="310"/>
      <c r="K22" s="310"/>
      <c r="L22" s="310"/>
      <c r="M22" s="310"/>
    </row>
    <row r="23" spans="1:13" ht="20.100000000000001" customHeight="1" x14ac:dyDescent="0.3">
      <c r="A23" s="637"/>
      <c r="B23" s="436"/>
      <c r="C23" s="436"/>
      <c r="D23" s="423"/>
      <c r="E23" s="640"/>
      <c r="F23" s="683"/>
    </row>
    <row r="24" spans="1:13" ht="20.100000000000001" customHeight="1" x14ac:dyDescent="0.3">
      <c r="A24" s="641" t="s">
        <v>399</v>
      </c>
      <c r="B24" s="425">
        <v>386</v>
      </c>
      <c r="C24" s="425">
        <f>SUM(C25:C28)</f>
        <v>38348</v>
      </c>
      <c r="D24" s="425">
        <f>D25+D26+D27</f>
        <v>47552</v>
      </c>
      <c r="E24" s="642">
        <f>SUM(E25:E27)</f>
        <v>29506</v>
      </c>
      <c r="F24" s="683">
        <f>E24/D24</f>
        <v>0.62049966352624497</v>
      </c>
    </row>
    <row r="25" spans="1:13" ht="20.100000000000001" customHeight="1" x14ac:dyDescent="0.3">
      <c r="A25" s="637" t="s">
        <v>427</v>
      </c>
      <c r="B25" s="436">
        <v>386</v>
      </c>
      <c r="C25" s="436">
        <v>13729</v>
      </c>
      <c r="D25" s="436">
        <f>'[2]5.sz. tábla'!D2</f>
        <v>11900</v>
      </c>
      <c r="E25" s="640">
        <f>'8.tábla'!D2</f>
        <v>4932</v>
      </c>
      <c r="F25" s="683">
        <f>E25/D24</f>
        <v>0.10371803499327052</v>
      </c>
      <c r="G25" s="312"/>
      <c r="H25" s="312"/>
      <c r="I25" s="312"/>
    </row>
    <row r="26" spans="1:13" s="309" customFormat="1" ht="20.100000000000001" customHeight="1" x14ac:dyDescent="0.3">
      <c r="A26" s="637" t="s">
        <v>428</v>
      </c>
      <c r="B26" s="647"/>
      <c r="C26" s="436">
        <v>24619</v>
      </c>
      <c r="D26" s="436">
        <f>'[2]5.sz. tábla'!D15</f>
        <v>35571</v>
      </c>
      <c r="E26" s="640">
        <f>'8.tábla'!D15</f>
        <v>24493</v>
      </c>
      <c r="F26" s="683">
        <f>E26/D25</f>
        <v>2.0582352941176469</v>
      </c>
    </row>
    <row r="27" spans="1:13" ht="20.100000000000001" customHeight="1" x14ac:dyDescent="0.3">
      <c r="A27" s="637" t="s">
        <v>429</v>
      </c>
      <c r="B27" s="213"/>
      <c r="C27" s="213"/>
      <c r="D27" s="436">
        <f>'[2]5.sz. tábla'!D26</f>
        <v>81</v>
      </c>
      <c r="E27" s="640">
        <f>'8.tábla'!D22</f>
        <v>81</v>
      </c>
      <c r="F27" s="683">
        <f>E27/D26</f>
        <v>2.2771358691068568E-3</v>
      </c>
    </row>
    <row r="28" spans="1:13" ht="20.100000000000001" customHeight="1" x14ac:dyDescent="0.3">
      <c r="A28" s="641"/>
      <c r="B28" s="436"/>
      <c r="C28" s="436"/>
      <c r="D28" s="213"/>
      <c r="E28" s="640"/>
      <c r="F28" s="683"/>
    </row>
    <row r="29" spans="1:13" ht="20.100000000000001" customHeight="1" x14ac:dyDescent="0.3">
      <c r="A29" s="641" t="s">
        <v>430</v>
      </c>
      <c r="B29" s="439">
        <v>0</v>
      </c>
      <c r="C29" s="439">
        <v>1309</v>
      </c>
      <c r="D29" s="439">
        <v>1833</v>
      </c>
      <c r="E29" s="642">
        <v>0</v>
      </c>
      <c r="F29" s="683">
        <f t="shared" si="0"/>
        <v>0</v>
      </c>
    </row>
    <row r="30" spans="1:13" s="309" customFormat="1" ht="20.100000000000001" customHeight="1" x14ac:dyDescent="0.3">
      <c r="A30" s="637" t="s">
        <v>431</v>
      </c>
      <c r="B30" s="638">
        <v>0</v>
      </c>
      <c r="C30" s="438">
        <v>1309</v>
      </c>
      <c r="D30" s="438">
        <v>1833</v>
      </c>
      <c r="E30" s="640">
        <v>0</v>
      </c>
      <c r="F30" s="683">
        <f t="shared" si="0"/>
        <v>0</v>
      </c>
    </row>
    <row r="31" spans="1:13" s="309" customFormat="1" ht="20.100000000000001" customHeight="1" x14ac:dyDescent="0.3">
      <c r="A31" s="637" t="s">
        <v>432</v>
      </c>
      <c r="B31" s="438">
        <v>0</v>
      </c>
      <c r="C31" s="436"/>
      <c r="D31" s="436"/>
      <c r="E31" s="640"/>
      <c r="F31" s="683"/>
    </row>
    <row r="32" spans="1:13" ht="32.25" customHeight="1" x14ac:dyDescent="0.3">
      <c r="A32" s="641" t="s">
        <v>346</v>
      </c>
      <c r="B32" s="437">
        <v>34413</v>
      </c>
      <c r="C32" s="437">
        <f>C29+C24+C21</f>
        <v>59319</v>
      </c>
      <c r="D32" s="437">
        <f>D29+D24+D21</f>
        <v>75167</v>
      </c>
      <c r="E32" s="642">
        <f>SUM(E29,E24,E21)</f>
        <v>53246</v>
      </c>
      <c r="F32" s="683">
        <f t="shared" si="0"/>
        <v>0.70836936421567975</v>
      </c>
      <c r="G32" s="307">
        <f>D19-D37</f>
        <v>0</v>
      </c>
    </row>
    <row r="33" spans="1:7" ht="20.100000000000001" customHeight="1" x14ac:dyDescent="0.3">
      <c r="A33" s="637" t="s">
        <v>433</v>
      </c>
      <c r="B33" s="436"/>
      <c r="C33" s="436"/>
      <c r="D33" s="436"/>
      <c r="E33" s="640"/>
      <c r="F33" s="683"/>
      <c r="G33" s="307"/>
    </row>
    <row r="34" spans="1:7" ht="20.100000000000001" customHeight="1" x14ac:dyDescent="0.3">
      <c r="A34" s="637" t="s">
        <v>716</v>
      </c>
      <c r="B34" s="213"/>
      <c r="C34" s="436"/>
      <c r="D34" s="436">
        <v>1611</v>
      </c>
      <c r="E34" s="640">
        <v>1353</v>
      </c>
      <c r="F34" s="683"/>
      <c r="G34" s="307"/>
    </row>
    <row r="35" spans="1:7" ht="20.100000000000001" customHeight="1" x14ac:dyDescent="0.3">
      <c r="A35" s="637" t="s">
        <v>1134</v>
      </c>
      <c r="B35" s="436"/>
      <c r="C35" s="436"/>
      <c r="D35" s="213"/>
      <c r="E35" s="640"/>
      <c r="F35" s="683"/>
      <c r="G35" s="307"/>
    </row>
    <row r="36" spans="1:7" s="309" customFormat="1" ht="15.6" x14ac:dyDescent="0.3">
      <c r="A36" s="641" t="s">
        <v>434</v>
      </c>
      <c r="B36" s="437">
        <v>0</v>
      </c>
      <c r="C36" s="437">
        <f>SUM(C33)</f>
        <v>0</v>
      </c>
      <c r="D36" s="425">
        <f>SUM(D33:D34)</f>
        <v>1611</v>
      </c>
      <c r="E36" s="642">
        <f>SUM(E33:E35)</f>
        <v>1353</v>
      </c>
      <c r="F36" s="683">
        <f>E36/D36</f>
        <v>0.83985102420856605</v>
      </c>
    </row>
    <row r="37" spans="1:7" ht="20.100000000000001" customHeight="1" x14ac:dyDescent="0.3">
      <c r="A37" s="646" t="s">
        <v>435</v>
      </c>
      <c r="B37" s="424">
        <v>34413</v>
      </c>
      <c r="C37" s="424">
        <f>SUM(C32,C36)</f>
        <v>59319</v>
      </c>
      <c r="D37" s="424">
        <f>SUM(D32,D36)</f>
        <v>76778</v>
      </c>
      <c r="E37" s="648">
        <f>SUM(E32,E36)</f>
        <v>54599</v>
      </c>
      <c r="F37" s="683">
        <f>E37/D37</f>
        <v>0.71112818776211939</v>
      </c>
    </row>
    <row r="38" spans="1:7" ht="15.6" x14ac:dyDescent="0.3">
      <c r="A38" s="212"/>
      <c r="B38" s="436"/>
      <c r="C38" s="212"/>
      <c r="D38" s="436"/>
      <c r="E38" s="640"/>
      <c r="F38" s="683"/>
    </row>
    <row r="39" spans="1:7" ht="15.6" x14ac:dyDescent="0.3">
      <c r="A39" s="213"/>
      <c r="B39" s="424"/>
      <c r="C39" s="213"/>
      <c r="D39" s="424"/>
      <c r="E39" s="640"/>
      <c r="F39" s="683"/>
    </row>
    <row r="40" spans="1:7" ht="15.6" x14ac:dyDescent="0.3">
      <c r="A40" s="213"/>
      <c r="B40" s="213"/>
      <c r="C40" s="213"/>
      <c r="D40" s="213"/>
      <c r="E40" s="640"/>
      <c r="F40" s="683"/>
    </row>
    <row r="41" spans="1:7" ht="15.6" x14ac:dyDescent="0.3">
      <c r="A41" s="213"/>
      <c r="B41" s="213"/>
      <c r="C41" s="213"/>
      <c r="D41" s="213"/>
      <c r="E41" s="640"/>
      <c r="F41" s="683"/>
    </row>
  </sheetData>
  <pageMargins left="0.45937499999999998" right="0.31496062992125984" top="1.3779527559055118" bottom="0.74803149606299213" header="0.31496062992125984" footer="0.31496062992125984"/>
  <pageSetup paperSize="9" scale="90" orientation="portrait" r:id="rId1"/>
  <headerFooter>
    <oddHeader>&amp;L&amp;10Vászoly Község Önkormányzata&amp;C&amp;"-,Félkövér"AZ ÖNKORMÁNYZAT 2015. ÉVI 
FŐÖSSZESÍTŐJE
A 3/2016. (V.30.) RENDELETHEZ&amp;R&amp;10 4. sz. melléklet
&amp;P. oldal
ezer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view="pageLayout" zoomScaleNormal="100" workbookViewId="0">
      <selection activeCell="C3" sqref="C3"/>
    </sheetView>
  </sheetViews>
  <sheetFormatPr defaultRowHeight="14.4" x14ac:dyDescent="0.3"/>
  <cols>
    <col min="1" max="1" width="27.33203125" customWidth="1"/>
    <col min="2" max="2" width="14" customWidth="1"/>
    <col min="3" max="3" width="16.44140625" customWidth="1"/>
    <col min="4" max="4" width="13.44140625" customWidth="1"/>
    <col min="5" max="5" width="13.33203125" style="687" bestFit="1" customWidth="1"/>
  </cols>
  <sheetData>
    <row r="1" spans="1:5" ht="15" customHeight="1" x14ac:dyDescent="0.3">
      <c r="A1" s="214" t="s">
        <v>413</v>
      </c>
      <c r="B1" s="720" t="s">
        <v>436</v>
      </c>
      <c r="C1" s="721"/>
      <c r="D1" s="721"/>
      <c r="E1" s="721"/>
    </row>
    <row r="2" spans="1:5" ht="55.8" thickBot="1" x14ac:dyDescent="0.35">
      <c r="A2" s="214"/>
      <c r="B2" s="215" t="s">
        <v>714</v>
      </c>
      <c r="C2" s="215" t="s">
        <v>715</v>
      </c>
      <c r="D2" s="215" t="s">
        <v>492</v>
      </c>
      <c r="E2" s="684" t="s">
        <v>125</v>
      </c>
    </row>
    <row r="3" spans="1:5" ht="24" x14ac:dyDescent="0.3">
      <c r="A3" s="216" t="s">
        <v>414</v>
      </c>
      <c r="B3" s="430">
        <f>SUM(B14,B13,B12,B4)</f>
        <v>15524</v>
      </c>
      <c r="C3" s="218">
        <f>C4+C14</f>
        <v>19460</v>
      </c>
      <c r="D3" s="218">
        <f>D4+D14</f>
        <v>19460</v>
      </c>
      <c r="E3" s="685">
        <f>D3/C3</f>
        <v>1</v>
      </c>
    </row>
    <row r="4" spans="1:5" ht="24.6" x14ac:dyDescent="0.3">
      <c r="A4" s="219" t="s">
        <v>437</v>
      </c>
      <c r="B4" s="431">
        <v>14328</v>
      </c>
      <c r="C4" s="220">
        <f t="shared" ref="C4:D4" si="0">SUM(C5:C11)</f>
        <v>14329</v>
      </c>
      <c r="D4" s="220">
        <f t="shared" si="0"/>
        <v>14329</v>
      </c>
      <c r="E4" s="685">
        <f t="shared" ref="E4:E19" si="1">D4/C4</f>
        <v>1</v>
      </c>
    </row>
    <row r="5" spans="1:5" ht="24.6" x14ac:dyDescent="0.3">
      <c r="A5" s="221" t="s">
        <v>438</v>
      </c>
      <c r="B5" s="431">
        <v>12049</v>
      </c>
      <c r="C5" s="222">
        <v>12049</v>
      </c>
      <c r="D5" s="217">
        <v>12049</v>
      </c>
      <c r="E5" s="685">
        <f t="shared" si="1"/>
        <v>1</v>
      </c>
    </row>
    <row r="6" spans="1:5" ht="24.6" x14ac:dyDescent="0.3">
      <c r="A6" s="221" t="s">
        <v>439</v>
      </c>
      <c r="B6" s="431"/>
      <c r="C6" s="222"/>
      <c r="D6" s="217"/>
      <c r="E6" s="685"/>
    </row>
    <row r="7" spans="1:5" ht="24.6" x14ac:dyDescent="0.3">
      <c r="A7" s="221" t="s">
        <v>440</v>
      </c>
      <c r="B7" s="431">
        <v>1033</v>
      </c>
      <c r="C7" s="222">
        <v>1080</v>
      </c>
      <c r="D7" s="217">
        <v>1080</v>
      </c>
      <c r="E7" s="685">
        <f t="shared" si="1"/>
        <v>1</v>
      </c>
    </row>
    <row r="8" spans="1:5" ht="24.6" x14ac:dyDescent="0.3">
      <c r="A8" s="221" t="s">
        <v>441</v>
      </c>
      <c r="B8" s="431">
        <v>1200</v>
      </c>
      <c r="C8" s="222">
        <v>1200</v>
      </c>
      <c r="D8" s="217">
        <v>1200</v>
      </c>
      <c r="E8" s="685">
        <f t="shared" si="1"/>
        <v>1</v>
      </c>
    </row>
    <row r="9" spans="1:5" ht="24.6" x14ac:dyDescent="0.3">
      <c r="A9" s="221" t="s">
        <v>442</v>
      </c>
      <c r="B9" s="431"/>
      <c r="C9" s="222"/>
      <c r="D9" s="217"/>
      <c r="E9" s="685"/>
    </row>
    <row r="10" spans="1:5" x14ac:dyDescent="0.3">
      <c r="A10" s="221" t="s">
        <v>443</v>
      </c>
      <c r="B10" s="431">
        <v>46</v>
      </c>
      <c r="C10" s="222"/>
      <c r="D10" s="217"/>
      <c r="E10" s="685"/>
    </row>
    <row r="11" spans="1:5" x14ac:dyDescent="0.3">
      <c r="A11" s="221" t="s">
        <v>719</v>
      </c>
      <c r="B11" s="432"/>
      <c r="C11" s="222"/>
      <c r="D11" s="217"/>
      <c r="E11" s="685"/>
    </row>
    <row r="12" spans="1:5" x14ac:dyDescent="0.3">
      <c r="A12" s="221" t="s">
        <v>444</v>
      </c>
      <c r="B12" s="432"/>
      <c r="C12" s="222"/>
      <c r="D12" s="217"/>
      <c r="E12" s="685"/>
    </row>
    <row r="13" spans="1:5" ht="36.6" x14ac:dyDescent="0.3">
      <c r="A13" s="221" t="s">
        <v>445</v>
      </c>
      <c r="B13" s="431"/>
      <c r="C13" s="222"/>
      <c r="D13" s="217"/>
      <c r="E13" s="685"/>
    </row>
    <row r="14" spans="1:5" ht="24.6" x14ac:dyDescent="0.3">
      <c r="A14" s="221" t="s">
        <v>446</v>
      </c>
      <c r="B14" s="433">
        <v>1196</v>
      </c>
      <c r="C14" s="222">
        <v>5131</v>
      </c>
      <c r="D14" s="217">
        <v>5131</v>
      </c>
      <c r="E14" s="685">
        <f t="shared" si="1"/>
        <v>1</v>
      </c>
    </row>
    <row r="15" spans="1:5" ht="24.6" x14ac:dyDescent="0.3">
      <c r="A15" s="221" t="s">
        <v>447</v>
      </c>
      <c r="B15" s="294"/>
      <c r="C15" s="222"/>
      <c r="D15" s="315"/>
      <c r="E15" s="685"/>
    </row>
    <row r="16" spans="1:5" ht="21.6" x14ac:dyDescent="0.3">
      <c r="A16" s="223" t="s">
        <v>448</v>
      </c>
      <c r="B16" s="432">
        <v>37096</v>
      </c>
      <c r="C16" s="432">
        <f t="shared" ref="C16:D16" si="2">C17+C20+C21</f>
        <v>30438</v>
      </c>
      <c r="D16" s="432">
        <f t="shared" si="2"/>
        <v>30438</v>
      </c>
      <c r="E16" s="685">
        <f t="shared" si="1"/>
        <v>1</v>
      </c>
    </row>
    <row r="17" spans="1:5" ht="21.6" x14ac:dyDescent="0.3">
      <c r="A17" s="224" t="s">
        <v>449</v>
      </c>
      <c r="B17" s="434">
        <v>18548</v>
      </c>
      <c r="C17" s="225">
        <f t="shared" ref="C17:D17" si="3">SUM(C18:C19)</f>
        <v>30438</v>
      </c>
      <c r="D17" s="225">
        <f t="shared" si="3"/>
        <v>30438</v>
      </c>
      <c r="E17" s="685">
        <f t="shared" si="1"/>
        <v>1</v>
      </c>
    </row>
    <row r="18" spans="1:5" ht="21.6" x14ac:dyDescent="0.3">
      <c r="A18" s="224" t="s">
        <v>720</v>
      </c>
      <c r="B18" s="434"/>
      <c r="C18" s="225">
        <v>11973</v>
      </c>
      <c r="D18" s="217">
        <v>11973</v>
      </c>
      <c r="E18" s="685">
        <f>D18/C18</f>
        <v>1</v>
      </c>
    </row>
    <row r="19" spans="1:5" x14ac:dyDescent="0.3">
      <c r="A19" s="224" t="s">
        <v>721</v>
      </c>
      <c r="B19" s="434">
        <v>18548</v>
      </c>
      <c r="C19" s="225">
        <v>18465</v>
      </c>
      <c r="D19" s="217">
        <v>18465</v>
      </c>
      <c r="E19" s="685">
        <f t="shared" si="1"/>
        <v>1</v>
      </c>
    </row>
    <row r="20" spans="1:5" ht="31.8" x14ac:dyDescent="0.3">
      <c r="A20" s="224" t="s">
        <v>450</v>
      </c>
      <c r="B20" s="434"/>
      <c r="C20" s="225"/>
      <c r="D20" s="217"/>
      <c r="E20" s="685"/>
    </row>
    <row r="21" spans="1:5" ht="21.6" x14ac:dyDescent="0.3">
      <c r="A21" s="224" t="s">
        <v>451</v>
      </c>
      <c r="B21" s="434"/>
      <c r="C21" s="222"/>
      <c r="D21" s="217"/>
      <c r="E21" s="685"/>
    </row>
    <row r="22" spans="1:5" x14ac:dyDescent="0.3">
      <c r="A22" s="216" t="s">
        <v>416</v>
      </c>
      <c r="B22" s="434">
        <v>11200</v>
      </c>
      <c r="C22" s="218">
        <f>C23+C26+C33</f>
        <v>11823</v>
      </c>
      <c r="D22" s="218">
        <f>D23+D26+D33</f>
        <v>11821</v>
      </c>
      <c r="E22" s="685">
        <f t="shared" ref="E22:E34" si="4">D22/C22</f>
        <v>0.99983083819673513</v>
      </c>
    </row>
    <row r="23" spans="1:5" x14ac:dyDescent="0.3">
      <c r="A23" s="221" t="s">
        <v>452</v>
      </c>
      <c r="B23" s="434">
        <v>7100</v>
      </c>
      <c r="C23" s="222">
        <f t="shared" ref="C23:D23" si="5">SUM(C24:C25)</f>
        <v>7100</v>
      </c>
      <c r="D23" s="222">
        <f t="shared" si="5"/>
        <v>7098</v>
      </c>
      <c r="E23" s="685">
        <f t="shared" si="4"/>
        <v>0.99971830985915489</v>
      </c>
    </row>
    <row r="24" spans="1:5" x14ac:dyDescent="0.3">
      <c r="A24" s="221" t="s">
        <v>1141</v>
      </c>
      <c r="B24" s="426">
        <v>5700</v>
      </c>
      <c r="C24" s="222">
        <v>5700</v>
      </c>
      <c r="D24" s="217">
        <v>6074</v>
      </c>
      <c r="E24" s="685">
        <f t="shared" si="4"/>
        <v>1.0656140350877192</v>
      </c>
    </row>
    <row r="25" spans="1:5" x14ac:dyDescent="0.3">
      <c r="A25" s="221" t="s">
        <v>453</v>
      </c>
      <c r="B25" s="429">
        <v>1400</v>
      </c>
      <c r="C25" s="222">
        <v>1400</v>
      </c>
      <c r="D25" s="217">
        <v>1024</v>
      </c>
      <c r="E25" s="685">
        <f t="shared" si="4"/>
        <v>0.73142857142857143</v>
      </c>
    </row>
    <row r="26" spans="1:5" x14ac:dyDescent="0.3">
      <c r="A26" s="221" t="s">
        <v>454</v>
      </c>
      <c r="B26" s="427">
        <v>3850</v>
      </c>
      <c r="C26" s="222">
        <f>SUM(C27,C29,C30,)</f>
        <v>4422</v>
      </c>
      <c r="D26" s="222">
        <f>SUM(D27,D29,D30,)</f>
        <v>4422</v>
      </c>
      <c r="E26" s="685">
        <f t="shared" si="4"/>
        <v>1</v>
      </c>
    </row>
    <row r="27" spans="1:5" x14ac:dyDescent="0.3">
      <c r="A27" s="221" t="s">
        <v>455</v>
      </c>
      <c r="B27" s="427">
        <v>2600</v>
      </c>
      <c r="C27" s="222">
        <f t="shared" ref="C27:D27" si="6">SUM(C28)</f>
        <v>3082</v>
      </c>
      <c r="D27" s="222">
        <f t="shared" si="6"/>
        <v>3082</v>
      </c>
      <c r="E27" s="685">
        <f t="shared" si="4"/>
        <v>1</v>
      </c>
    </row>
    <row r="28" spans="1:5" x14ac:dyDescent="0.3">
      <c r="A28" s="221" t="s">
        <v>456</v>
      </c>
      <c r="B28" s="427">
        <v>2600</v>
      </c>
      <c r="C28" s="222">
        <v>3082</v>
      </c>
      <c r="D28" s="217">
        <v>3082</v>
      </c>
      <c r="E28" s="685">
        <f t="shared" si="4"/>
        <v>1</v>
      </c>
    </row>
    <row r="29" spans="1:5" x14ac:dyDescent="0.3">
      <c r="A29" s="221" t="s">
        <v>457</v>
      </c>
      <c r="B29" s="427">
        <v>900</v>
      </c>
      <c r="C29" s="222">
        <v>1021</v>
      </c>
      <c r="D29" s="217">
        <v>1021</v>
      </c>
      <c r="E29" s="685">
        <f t="shared" si="4"/>
        <v>1</v>
      </c>
    </row>
    <row r="30" spans="1:5" ht="24.6" x14ac:dyDescent="0.3">
      <c r="A30" s="221" t="s">
        <v>458</v>
      </c>
      <c r="B30" s="435">
        <v>350</v>
      </c>
      <c r="C30" s="222">
        <f t="shared" ref="C30:D30" si="7">SUM(C31:C32)</f>
        <v>319</v>
      </c>
      <c r="D30" s="222">
        <f t="shared" si="7"/>
        <v>319</v>
      </c>
      <c r="E30" s="685">
        <f t="shared" si="4"/>
        <v>1</v>
      </c>
    </row>
    <row r="31" spans="1:5" x14ac:dyDescent="0.3">
      <c r="A31" s="221" t="s">
        <v>459</v>
      </c>
      <c r="B31" s="427">
        <v>350</v>
      </c>
      <c r="C31" s="222">
        <v>319</v>
      </c>
      <c r="D31" s="217">
        <v>319</v>
      </c>
      <c r="E31" s="685">
        <f t="shared" si="4"/>
        <v>1</v>
      </c>
    </row>
    <row r="32" spans="1:5" x14ac:dyDescent="0.3">
      <c r="A32" s="221" t="s">
        <v>460</v>
      </c>
      <c r="B32" s="222"/>
      <c r="C32" s="222"/>
      <c r="D32" s="217"/>
      <c r="E32" s="685"/>
    </row>
    <row r="33" spans="1:5" ht="24.6" x14ac:dyDescent="0.3">
      <c r="A33" s="221" t="s">
        <v>461</v>
      </c>
      <c r="B33" s="222">
        <v>250</v>
      </c>
      <c r="C33" s="222">
        <v>301</v>
      </c>
      <c r="D33" s="217">
        <v>301</v>
      </c>
      <c r="E33" s="685">
        <f t="shared" si="4"/>
        <v>1</v>
      </c>
    </row>
    <row r="34" spans="1:5" x14ac:dyDescent="0.3">
      <c r="A34" s="216" t="s">
        <v>462</v>
      </c>
      <c r="B34" s="217">
        <v>2908</v>
      </c>
      <c r="C34" s="218">
        <f>SUM(C35:C44)</f>
        <v>2818</v>
      </c>
      <c r="D34" s="218">
        <f>SUM(D35:D44)</f>
        <v>2818</v>
      </c>
      <c r="E34" s="685">
        <f t="shared" si="4"/>
        <v>1</v>
      </c>
    </row>
    <row r="35" spans="1:5" x14ac:dyDescent="0.3">
      <c r="A35" s="221" t="s">
        <v>463</v>
      </c>
      <c r="B35" s="222"/>
      <c r="C35" s="222"/>
      <c r="D35" s="217"/>
      <c r="E35" s="685"/>
    </row>
    <row r="36" spans="1:5" x14ac:dyDescent="0.3">
      <c r="A36" s="221" t="s">
        <v>464</v>
      </c>
      <c r="B36" s="222"/>
      <c r="C36" s="222">
        <v>326</v>
      </c>
      <c r="D36" s="217">
        <v>326</v>
      </c>
      <c r="E36" s="685">
        <f>D36/C36</f>
        <v>1</v>
      </c>
    </row>
    <row r="37" spans="1:5" ht="24.6" x14ac:dyDescent="0.3">
      <c r="A37" s="221" t="s">
        <v>1143</v>
      </c>
      <c r="B37" s="222"/>
      <c r="C37" s="222">
        <v>98</v>
      </c>
      <c r="D37" s="217">
        <v>98</v>
      </c>
      <c r="E37" s="685"/>
    </row>
    <row r="38" spans="1:5" x14ac:dyDescent="0.3">
      <c r="A38" s="226" t="s">
        <v>1144</v>
      </c>
      <c r="B38" s="222">
        <v>2618</v>
      </c>
      <c r="C38" s="222">
        <v>1970</v>
      </c>
      <c r="D38" s="217">
        <v>1970</v>
      </c>
      <c r="E38" s="685">
        <f t="shared" ref="E38:E42" si="8">D38/C38</f>
        <v>1</v>
      </c>
    </row>
    <row r="39" spans="1:5" x14ac:dyDescent="0.3">
      <c r="A39" s="226" t="s">
        <v>465</v>
      </c>
      <c r="B39" s="222"/>
      <c r="C39" s="222"/>
      <c r="D39" s="217"/>
      <c r="E39" s="685"/>
    </row>
    <row r="40" spans="1:5" x14ac:dyDescent="0.3">
      <c r="A40" s="221" t="s">
        <v>1145</v>
      </c>
      <c r="B40" s="222">
        <v>270</v>
      </c>
      <c r="C40" s="222">
        <v>372</v>
      </c>
      <c r="D40" s="217">
        <v>372</v>
      </c>
      <c r="E40" s="685">
        <f t="shared" si="8"/>
        <v>1</v>
      </c>
    </row>
    <row r="41" spans="1:5" x14ac:dyDescent="0.3">
      <c r="A41" s="221" t="s">
        <v>1146</v>
      </c>
      <c r="B41" s="222"/>
      <c r="C41" s="222">
        <v>0</v>
      </c>
      <c r="D41" s="217"/>
      <c r="E41" s="685"/>
    </row>
    <row r="42" spans="1:5" x14ac:dyDescent="0.3">
      <c r="A42" s="221" t="s">
        <v>1147</v>
      </c>
      <c r="B42" s="222">
        <v>20</v>
      </c>
      <c r="C42" s="222">
        <v>2</v>
      </c>
      <c r="D42" s="217">
        <v>2</v>
      </c>
      <c r="E42" s="685">
        <f t="shared" si="8"/>
        <v>1</v>
      </c>
    </row>
    <row r="43" spans="1:5" ht="24.6" x14ac:dyDescent="0.3">
      <c r="A43" s="221" t="s">
        <v>1148</v>
      </c>
      <c r="B43" s="222"/>
      <c r="C43" s="222"/>
      <c r="D43" s="217"/>
      <c r="E43" s="685"/>
    </row>
    <row r="44" spans="1:5" ht="24.6" x14ac:dyDescent="0.3">
      <c r="A44" s="221" t="s">
        <v>1149</v>
      </c>
      <c r="B44" s="222"/>
      <c r="C44" s="222">
        <v>50</v>
      </c>
      <c r="D44" s="217">
        <v>50</v>
      </c>
      <c r="E44" s="685"/>
    </row>
    <row r="45" spans="1:5" x14ac:dyDescent="0.3">
      <c r="A45" s="216" t="s">
        <v>418</v>
      </c>
      <c r="B45" s="217">
        <f>SUM(B46:B52)</f>
        <v>0</v>
      </c>
      <c r="C45" s="217">
        <f>SUM(C46:C52)</f>
        <v>0</v>
      </c>
      <c r="D45" s="217">
        <f>SUM(D46:D52)</f>
        <v>0</v>
      </c>
      <c r="E45" s="685"/>
    </row>
    <row r="46" spans="1:5" x14ac:dyDescent="0.3">
      <c r="A46" s="221" t="s">
        <v>466</v>
      </c>
      <c r="B46" s="222"/>
      <c r="C46" s="222"/>
      <c r="D46" s="217"/>
      <c r="E46" s="685"/>
    </row>
    <row r="47" spans="1:5" x14ac:dyDescent="0.3">
      <c r="A47" s="221" t="s">
        <v>467</v>
      </c>
      <c r="B47" s="222"/>
      <c r="C47" s="222"/>
      <c r="D47" s="217"/>
      <c r="E47" s="685"/>
    </row>
    <row r="48" spans="1:5" x14ac:dyDescent="0.3">
      <c r="A48" s="227" t="s">
        <v>468</v>
      </c>
      <c r="B48" s="222"/>
      <c r="C48" s="222"/>
      <c r="D48" s="217"/>
      <c r="E48" s="685"/>
    </row>
    <row r="49" spans="1:5" x14ac:dyDescent="0.3">
      <c r="A49" s="221" t="s">
        <v>469</v>
      </c>
      <c r="B49" s="222"/>
      <c r="C49" s="222"/>
      <c r="D49" s="217"/>
      <c r="E49" s="685"/>
    </row>
    <row r="50" spans="1:5" x14ac:dyDescent="0.3">
      <c r="A50" s="221" t="s">
        <v>470</v>
      </c>
      <c r="B50" s="222"/>
      <c r="C50" s="222"/>
      <c r="D50" s="217"/>
      <c r="E50" s="685"/>
    </row>
    <row r="51" spans="1:5" ht="24.6" x14ac:dyDescent="0.3">
      <c r="A51" s="221" t="s">
        <v>471</v>
      </c>
      <c r="B51" s="222"/>
      <c r="C51" s="222"/>
      <c r="D51" s="217"/>
      <c r="E51" s="685"/>
    </row>
    <row r="52" spans="1:5" x14ac:dyDescent="0.3">
      <c r="A52" s="221"/>
      <c r="B52" s="222"/>
      <c r="C52" s="222"/>
      <c r="D52" s="217"/>
      <c r="E52" s="685"/>
    </row>
    <row r="53" spans="1:5" x14ac:dyDescent="0.3">
      <c r="A53" s="221"/>
      <c r="B53" s="222"/>
      <c r="C53" s="222"/>
      <c r="D53" s="222"/>
      <c r="E53" s="685"/>
    </row>
    <row r="54" spans="1:5" ht="15" customHeight="1" x14ac:dyDescent="0.3">
      <c r="A54" s="214" t="s">
        <v>413</v>
      </c>
      <c r="B54" s="722" t="s">
        <v>436</v>
      </c>
      <c r="C54" s="723"/>
      <c r="D54" s="723"/>
      <c r="E54" s="724"/>
    </row>
    <row r="55" spans="1:5" ht="55.2" x14ac:dyDescent="0.3">
      <c r="A55" s="228"/>
      <c r="B55" s="215" t="s">
        <v>714</v>
      </c>
      <c r="C55" s="215" t="s">
        <v>715</v>
      </c>
      <c r="D55" s="215" t="s">
        <v>492</v>
      </c>
      <c r="E55" s="686" t="s">
        <v>125</v>
      </c>
    </row>
    <row r="56" spans="1:5" ht="24" x14ac:dyDescent="0.3">
      <c r="A56" s="216" t="s">
        <v>472</v>
      </c>
      <c r="B56" s="217">
        <f>SUM(B57:B58)</f>
        <v>0</v>
      </c>
      <c r="C56" s="217">
        <f>SUM(C57:C58)</f>
        <v>0</v>
      </c>
      <c r="D56" s="217">
        <f>SUM(D57:D58)</f>
        <v>0</v>
      </c>
      <c r="E56" s="685"/>
    </row>
    <row r="57" spans="1:5" ht="36.6" x14ac:dyDescent="0.3">
      <c r="A57" s="221" t="s">
        <v>473</v>
      </c>
      <c r="B57" s="222"/>
      <c r="C57" s="222">
        <v>0</v>
      </c>
      <c r="D57" s="217"/>
      <c r="E57" s="685"/>
    </row>
    <row r="58" spans="1:5" ht="24.6" x14ac:dyDescent="0.3">
      <c r="A58" s="221" t="s">
        <v>474</v>
      </c>
      <c r="B58" s="222"/>
      <c r="C58" s="222"/>
      <c r="D58" s="217"/>
      <c r="E58" s="685"/>
    </row>
    <row r="59" spans="1:5" ht="24" x14ac:dyDescent="0.3">
      <c r="A59" s="216" t="s">
        <v>475</v>
      </c>
      <c r="B59" s="217">
        <f>SUM(B60:B61)</f>
        <v>0</v>
      </c>
      <c r="C59" s="217">
        <f>SUM(C60:C61)</f>
        <v>215</v>
      </c>
      <c r="D59" s="217">
        <f>SUM(D60:D61)</f>
        <v>215</v>
      </c>
      <c r="E59" s="685">
        <f t="shared" ref="E59:E73" si="9">D59/C59</f>
        <v>1</v>
      </c>
    </row>
    <row r="60" spans="1:5" ht="36.6" x14ac:dyDescent="0.3">
      <c r="A60" s="221" t="s">
        <v>476</v>
      </c>
      <c r="B60" s="222"/>
      <c r="C60" s="222"/>
      <c r="D60" s="217"/>
      <c r="E60" s="685"/>
    </row>
    <row r="61" spans="1:5" ht="24.6" x14ac:dyDescent="0.3">
      <c r="A61" s="221" t="s">
        <v>477</v>
      </c>
      <c r="B61" s="222">
        <v>0</v>
      </c>
      <c r="C61" s="222">
        <v>215</v>
      </c>
      <c r="D61" s="217">
        <v>215</v>
      </c>
      <c r="E61" s="685">
        <f t="shared" si="9"/>
        <v>1</v>
      </c>
    </row>
    <row r="62" spans="1:5" x14ac:dyDescent="0.3">
      <c r="A62" s="216" t="s">
        <v>345</v>
      </c>
      <c r="B62" s="217">
        <f>B59+B56+B45+B34+B22+B16+B3</f>
        <v>66728</v>
      </c>
      <c r="C62" s="217">
        <f>SUM(C3,C16,C22,C34,C45,C56,C59,)</f>
        <v>64754</v>
      </c>
      <c r="D62" s="217">
        <f>SUM(D3,D16,D22,D34,D45,D56,D59,)</f>
        <v>64752</v>
      </c>
      <c r="E62" s="685">
        <f t="shared" si="9"/>
        <v>0.99996911387713505</v>
      </c>
    </row>
    <row r="63" spans="1:5" x14ac:dyDescent="0.3">
      <c r="A63" s="216" t="s">
        <v>478</v>
      </c>
      <c r="B63" s="217">
        <f>B64+B69</f>
        <v>11139</v>
      </c>
      <c r="C63" s="217">
        <f>C64</f>
        <v>12024</v>
      </c>
      <c r="D63" s="217">
        <f>D64</f>
        <v>12024</v>
      </c>
      <c r="E63" s="685">
        <f t="shared" si="9"/>
        <v>1</v>
      </c>
    </row>
    <row r="64" spans="1:5" ht="24" x14ac:dyDescent="0.3">
      <c r="A64" s="216" t="s">
        <v>479</v>
      </c>
      <c r="B64" s="229">
        <v>11139</v>
      </c>
      <c r="C64" s="217">
        <f>SUM(C65:C68)</f>
        <v>12024</v>
      </c>
      <c r="D64" s="217">
        <f>SUM(D65:D68)</f>
        <v>12024</v>
      </c>
      <c r="E64" s="685">
        <f t="shared" si="9"/>
        <v>1</v>
      </c>
    </row>
    <row r="65" spans="1:5" ht="36.6" x14ac:dyDescent="0.3">
      <c r="A65" s="221" t="s">
        <v>480</v>
      </c>
      <c r="B65" s="217">
        <v>11139</v>
      </c>
      <c r="C65" s="217">
        <v>10618</v>
      </c>
      <c r="D65" s="217">
        <v>10618</v>
      </c>
      <c r="E65" s="685">
        <f t="shared" si="9"/>
        <v>1</v>
      </c>
    </row>
    <row r="66" spans="1:5" ht="36.6" x14ac:dyDescent="0.3">
      <c r="A66" s="221" t="s">
        <v>481</v>
      </c>
      <c r="B66" s="222"/>
      <c r="C66" s="222"/>
      <c r="D66" s="217"/>
      <c r="E66" s="685"/>
    </row>
    <row r="67" spans="1:5" x14ac:dyDescent="0.3">
      <c r="A67" s="221" t="s">
        <v>482</v>
      </c>
      <c r="B67" s="222"/>
      <c r="C67" s="222">
        <v>1406</v>
      </c>
      <c r="D67" s="217">
        <v>1406</v>
      </c>
      <c r="E67" s="685">
        <f t="shared" si="9"/>
        <v>1</v>
      </c>
    </row>
    <row r="68" spans="1:5" x14ac:dyDescent="0.3">
      <c r="A68" s="221" t="s">
        <v>1137</v>
      </c>
      <c r="B68" s="222"/>
      <c r="C68" s="222"/>
      <c r="D68" s="217"/>
      <c r="E68" s="685"/>
    </row>
    <row r="69" spans="1:5" ht="35.4" x14ac:dyDescent="0.3">
      <c r="A69" s="216" t="s">
        <v>483</v>
      </c>
      <c r="B69" s="217">
        <f>SUM(B70:B71)</f>
        <v>0</v>
      </c>
      <c r="C69" s="217">
        <f>SUM(C70:C71)</f>
        <v>0</v>
      </c>
      <c r="D69" s="217">
        <f>SUM(D70:D71)</f>
        <v>0</v>
      </c>
      <c r="E69" s="685"/>
    </row>
    <row r="70" spans="1:5" ht="24.6" x14ac:dyDescent="0.3">
      <c r="A70" s="221" t="s">
        <v>484</v>
      </c>
      <c r="B70" s="222"/>
      <c r="C70" s="222"/>
      <c r="D70" s="217"/>
      <c r="E70" s="685"/>
    </row>
    <row r="71" spans="1:5" x14ac:dyDescent="0.3">
      <c r="A71" s="221" t="s">
        <v>485</v>
      </c>
      <c r="B71" s="222"/>
      <c r="C71" s="222"/>
      <c r="D71" s="217"/>
      <c r="E71" s="685"/>
    </row>
    <row r="72" spans="1:5" x14ac:dyDescent="0.3">
      <c r="A72" s="216" t="s">
        <v>486</v>
      </c>
      <c r="B72" s="217">
        <f>B69+B64</f>
        <v>11139</v>
      </c>
      <c r="C72" s="217">
        <f t="shared" ref="C72:D72" si="10">C69+C64</f>
        <v>12024</v>
      </c>
      <c r="D72" s="217">
        <f t="shared" si="10"/>
        <v>12024</v>
      </c>
      <c r="E72" s="685">
        <f t="shared" si="9"/>
        <v>1</v>
      </c>
    </row>
    <row r="73" spans="1:5" x14ac:dyDescent="0.3">
      <c r="A73" s="216" t="s">
        <v>354</v>
      </c>
      <c r="B73" s="217">
        <f>B62+B72</f>
        <v>77867</v>
      </c>
      <c r="C73" s="217">
        <f>C62+C72</f>
        <v>76778</v>
      </c>
      <c r="D73" s="217">
        <f>D62+D72</f>
        <v>76776</v>
      </c>
      <c r="E73" s="685">
        <f t="shared" si="9"/>
        <v>0.99997395087134333</v>
      </c>
    </row>
    <row r="74" spans="1:5" x14ac:dyDescent="0.3">
      <c r="A74" s="230" t="s">
        <v>487</v>
      </c>
      <c r="B74" s="231"/>
      <c r="C74" s="231"/>
      <c r="D74" s="217"/>
      <c r="E74" s="685"/>
    </row>
    <row r="75" spans="1:5" x14ac:dyDescent="0.3">
      <c r="A75" s="231" t="s">
        <v>488</v>
      </c>
      <c r="B75" s="231">
        <v>1</v>
      </c>
      <c r="C75" s="231">
        <v>1</v>
      </c>
      <c r="D75" s="231">
        <v>1</v>
      </c>
      <c r="E75" s="685"/>
    </row>
    <row r="76" spans="1:5" x14ac:dyDescent="0.3">
      <c r="A76" s="231" t="s">
        <v>489</v>
      </c>
      <c r="B76" s="231">
        <v>1</v>
      </c>
      <c r="C76" s="231">
        <v>1</v>
      </c>
      <c r="D76" s="231">
        <v>3</v>
      </c>
      <c r="E76" s="685"/>
    </row>
    <row r="77" spans="1:5" x14ac:dyDescent="0.3">
      <c r="A77" s="231" t="s">
        <v>490</v>
      </c>
      <c r="B77" s="231">
        <v>2</v>
      </c>
      <c r="C77" s="231">
        <v>3</v>
      </c>
      <c r="D77" s="231">
        <v>2</v>
      </c>
      <c r="E77" s="685"/>
    </row>
    <row r="78" spans="1:5" x14ac:dyDescent="0.3">
      <c r="A78" s="231" t="s">
        <v>491</v>
      </c>
      <c r="B78" s="231">
        <f>SUM(B75:B77)</f>
        <v>4</v>
      </c>
      <c r="C78" s="231">
        <f t="shared" ref="C78:D78" si="11">SUM(C75:C77)</f>
        <v>5</v>
      </c>
      <c r="D78" s="231">
        <f t="shared" si="11"/>
        <v>6</v>
      </c>
      <c r="E78" s="685"/>
    </row>
  </sheetData>
  <mergeCells count="2">
    <mergeCell ref="B1:E1"/>
    <mergeCell ref="B54:E54"/>
  </mergeCells>
  <pageMargins left="0.51181102362204722" right="0.31496062992125984" top="1.1380208333333333" bottom="0.74803149606299213" header="0.31496062992125984" footer="0.31496062992125984"/>
  <pageSetup paperSize="9" scale="95" orientation="portrait" r:id="rId1"/>
  <headerFooter>
    <oddHeader>&amp;L&amp;10Vászoly Község Önkormányzata&amp;C&amp;"-,Félkövér"BEVÉTELEK ELŐIRÁNYZATA 2015. ÉV
A 3/2016. (V.30.) RENDELETHEZ&amp;R&amp;10 5. sz. melléklet
&amp;P. oldal
ezer forint</oddHeader>
  </headerFooter>
  <rowBreaks count="1" manualBreakCount="1">
    <brk id="5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8"/>
  <sheetViews>
    <sheetView view="pageLayout" zoomScaleNormal="100" workbookViewId="0">
      <selection activeCell="C3" sqref="C3"/>
    </sheetView>
  </sheetViews>
  <sheetFormatPr defaultColWidth="16.6640625" defaultRowHeight="13.2" x14ac:dyDescent="0.25"/>
  <cols>
    <col min="1" max="1" width="32.44140625" style="233" customWidth="1"/>
    <col min="2" max="2" width="14.5546875" style="235" customWidth="1"/>
    <col min="3" max="3" width="13.6640625" style="233" customWidth="1"/>
    <col min="4" max="4" width="12.44140625" style="233" customWidth="1"/>
    <col min="5" max="5" width="14" style="688" customWidth="1"/>
    <col min="6" max="6" width="16.6640625" style="235"/>
    <col min="7" max="16384" width="16.6640625" style="233"/>
  </cols>
  <sheetData>
    <row r="1" spans="1:13" ht="15.6" x14ac:dyDescent="0.3">
      <c r="B1" s="234"/>
      <c r="I1" s="236"/>
      <c r="M1" s="235"/>
    </row>
    <row r="2" spans="1:13" ht="62.4" x14ac:dyDescent="0.25">
      <c r="A2" s="237" t="s">
        <v>413</v>
      </c>
      <c r="B2" s="238" t="s">
        <v>723</v>
      </c>
      <c r="C2" s="238" t="s">
        <v>715</v>
      </c>
      <c r="D2" s="238" t="s">
        <v>492</v>
      </c>
      <c r="E2" s="689" t="s">
        <v>125</v>
      </c>
      <c r="I2" s="239"/>
      <c r="M2" s="235"/>
    </row>
    <row r="3" spans="1:13" ht="31.2" x14ac:dyDescent="0.3">
      <c r="A3" s="240" t="s">
        <v>494</v>
      </c>
      <c r="B3" s="241"/>
      <c r="C3" s="241"/>
      <c r="D3" s="242"/>
      <c r="E3" s="690"/>
      <c r="M3" s="235"/>
    </row>
    <row r="4" spans="1:13" s="246" customFormat="1" ht="15.6" x14ac:dyDescent="0.3">
      <c r="A4" s="243" t="s">
        <v>495</v>
      </c>
      <c r="B4" s="244">
        <v>3903</v>
      </c>
      <c r="C4" s="245">
        <v>7179</v>
      </c>
      <c r="D4" s="245">
        <v>7038</v>
      </c>
      <c r="E4" s="691">
        <f>D4/C4</f>
        <v>0.98035938152946089</v>
      </c>
      <c r="F4" s="247"/>
      <c r="H4" s="247"/>
      <c r="M4" s="247"/>
    </row>
    <row r="5" spans="1:13" s="239" customFormat="1" ht="31.2" x14ac:dyDescent="0.3">
      <c r="A5" s="248" t="s">
        <v>496</v>
      </c>
      <c r="B5" s="249">
        <v>468</v>
      </c>
      <c r="C5" s="250">
        <v>2542</v>
      </c>
      <c r="D5" s="316">
        <v>2542</v>
      </c>
      <c r="E5" s="691">
        <f t="shared" ref="E5:E33" si="0">D5/C5</f>
        <v>1</v>
      </c>
      <c r="F5" s="251"/>
      <c r="H5" s="247"/>
      <c r="M5" s="251"/>
    </row>
    <row r="6" spans="1:13" s="239" customFormat="1" ht="15.6" x14ac:dyDescent="0.3">
      <c r="A6" s="248" t="s">
        <v>497</v>
      </c>
      <c r="B6" s="249"/>
      <c r="C6" s="249"/>
      <c r="D6" s="316"/>
      <c r="E6" s="691"/>
      <c r="F6" s="251"/>
      <c r="H6" s="247"/>
      <c r="M6" s="251"/>
    </row>
    <row r="7" spans="1:13" s="246" customFormat="1" ht="31.2" x14ac:dyDescent="0.3">
      <c r="A7" s="243" t="s">
        <v>391</v>
      </c>
      <c r="B7" s="244">
        <v>882</v>
      </c>
      <c r="C7" s="245">
        <v>1603</v>
      </c>
      <c r="D7" s="245">
        <v>1362</v>
      </c>
      <c r="E7" s="691">
        <f t="shared" si="0"/>
        <v>0.84965689332501559</v>
      </c>
      <c r="F7" s="247"/>
      <c r="M7" s="247"/>
    </row>
    <row r="8" spans="1:13" s="246" customFormat="1" ht="15.6" x14ac:dyDescent="0.3">
      <c r="A8" s="243" t="s">
        <v>392</v>
      </c>
      <c r="B8" s="244">
        <f>SUM(B10:B17)</f>
        <v>8992</v>
      </c>
      <c r="C8" s="244">
        <f>SUM(C10:C17)</f>
        <v>9175</v>
      </c>
      <c r="D8" s="244">
        <f>SUM(D10:D17)</f>
        <v>8436</v>
      </c>
      <c r="E8" s="691">
        <f t="shared" si="0"/>
        <v>0.91945504087193464</v>
      </c>
      <c r="H8" s="247"/>
      <c r="M8" s="247"/>
    </row>
    <row r="9" spans="1:13" s="239" customFormat="1" ht="15.6" x14ac:dyDescent="0.3">
      <c r="A9" s="252" t="s">
        <v>498</v>
      </c>
      <c r="B9" s="250"/>
      <c r="C9" s="250"/>
      <c r="D9" s="241"/>
      <c r="E9" s="691"/>
      <c r="H9" s="251"/>
      <c r="M9" s="251"/>
    </row>
    <row r="10" spans="1:13" s="239" customFormat="1" ht="15.6" x14ac:dyDescent="0.3">
      <c r="A10" s="252" t="s">
        <v>499</v>
      </c>
      <c r="B10" s="250">
        <v>1740</v>
      </c>
      <c r="C10" s="250">
        <v>1266</v>
      </c>
      <c r="D10" s="241">
        <v>1261</v>
      </c>
      <c r="E10" s="691">
        <f t="shared" si="0"/>
        <v>0.99605055292259082</v>
      </c>
      <c r="H10" s="251"/>
      <c r="M10" s="251"/>
    </row>
    <row r="11" spans="1:13" s="239" customFormat="1" ht="31.2" x14ac:dyDescent="0.3">
      <c r="A11" s="252" t="s">
        <v>500</v>
      </c>
      <c r="B11" s="250">
        <v>250</v>
      </c>
      <c r="C11" s="250">
        <v>676</v>
      </c>
      <c r="D11" s="241">
        <v>660</v>
      </c>
      <c r="E11" s="691">
        <f t="shared" si="0"/>
        <v>0.97633136094674555</v>
      </c>
      <c r="H11" s="251"/>
      <c r="M11" s="251"/>
    </row>
    <row r="12" spans="1:13" s="239" customFormat="1" ht="15.6" x14ac:dyDescent="0.3">
      <c r="A12" s="252" t="s">
        <v>501</v>
      </c>
      <c r="B12" s="250">
        <v>5040</v>
      </c>
      <c r="C12" s="250">
        <v>4597</v>
      </c>
      <c r="D12" s="241">
        <v>4380</v>
      </c>
      <c r="E12" s="691">
        <f t="shared" si="0"/>
        <v>0.95279530128344569</v>
      </c>
      <c r="H12" s="251"/>
      <c r="M12" s="251"/>
    </row>
    <row r="13" spans="1:13" s="239" customFormat="1" ht="15.6" x14ac:dyDescent="0.3">
      <c r="A13" s="253" t="s">
        <v>502</v>
      </c>
      <c r="B13" s="250">
        <v>1512</v>
      </c>
      <c r="C13" s="250">
        <v>2138</v>
      </c>
      <c r="D13" s="241">
        <v>1660</v>
      </c>
      <c r="E13" s="691">
        <f t="shared" si="0"/>
        <v>0.77642656688493916</v>
      </c>
      <c r="M13" s="251"/>
    </row>
    <row r="14" spans="1:13" s="239" customFormat="1" ht="15.6" x14ac:dyDescent="0.3">
      <c r="A14" s="253" t="s">
        <v>503</v>
      </c>
      <c r="B14" s="250">
        <v>50</v>
      </c>
      <c r="C14" s="250">
        <v>110</v>
      </c>
      <c r="D14" s="241">
        <v>110</v>
      </c>
      <c r="E14" s="691">
        <f t="shared" si="0"/>
        <v>1</v>
      </c>
      <c r="M14" s="251"/>
    </row>
    <row r="15" spans="1:13" s="239" customFormat="1" ht="15.6" x14ac:dyDescent="0.3">
      <c r="A15" s="253" t="s">
        <v>504</v>
      </c>
      <c r="B15" s="250">
        <v>0</v>
      </c>
      <c r="C15" s="250">
        <v>0</v>
      </c>
      <c r="D15" s="241">
        <v>0</v>
      </c>
      <c r="E15" s="691"/>
      <c r="M15" s="251"/>
    </row>
    <row r="16" spans="1:13" s="239" customFormat="1" ht="15.6" x14ac:dyDescent="0.3">
      <c r="A16" s="253" t="s">
        <v>505</v>
      </c>
      <c r="B16" s="250">
        <v>0</v>
      </c>
      <c r="C16" s="250">
        <v>0</v>
      </c>
      <c r="D16" s="241">
        <v>0</v>
      </c>
      <c r="E16" s="691"/>
      <c r="M16" s="251"/>
    </row>
    <row r="17" spans="1:13" s="239" customFormat="1" ht="15.6" x14ac:dyDescent="0.3">
      <c r="A17" s="253" t="s">
        <v>506</v>
      </c>
      <c r="B17" s="250">
        <v>400</v>
      </c>
      <c r="C17" s="250">
        <v>388</v>
      </c>
      <c r="D17" s="241">
        <v>365</v>
      </c>
      <c r="E17" s="691">
        <f t="shared" si="0"/>
        <v>0.94072164948453607</v>
      </c>
      <c r="M17" s="251"/>
    </row>
    <row r="18" spans="1:13" s="239" customFormat="1" ht="15.6" x14ac:dyDescent="0.3">
      <c r="A18" s="253"/>
      <c r="B18" s="250"/>
      <c r="C18" s="250"/>
      <c r="D18" s="241"/>
      <c r="E18" s="691"/>
      <c r="M18" s="251"/>
    </row>
    <row r="19" spans="1:13" s="246" customFormat="1" ht="31.2" x14ac:dyDescent="0.3">
      <c r="A19" s="254" t="s">
        <v>507</v>
      </c>
      <c r="B19" s="245">
        <f>SUM(B21:B28)</f>
        <v>500</v>
      </c>
      <c r="C19" s="245">
        <f>SUM(C21:C28)</f>
        <v>770</v>
      </c>
      <c r="D19" s="245">
        <f>SUM(D21:D28)</f>
        <v>560</v>
      </c>
      <c r="E19" s="691">
        <f t="shared" si="0"/>
        <v>0.72727272727272729</v>
      </c>
      <c r="M19" s="247"/>
    </row>
    <row r="20" spans="1:13" ht="31.2" x14ac:dyDescent="0.3">
      <c r="A20" s="248" t="s">
        <v>508</v>
      </c>
      <c r="B20" s="249">
        <v>0</v>
      </c>
      <c r="C20" s="249"/>
      <c r="D20" s="241"/>
      <c r="E20" s="691"/>
      <c r="J20" s="235"/>
      <c r="M20" s="235"/>
    </row>
    <row r="21" spans="1:13" ht="15.6" x14ac:dyDescent="0.3">
      <c r="A21" s="248" t="s">
        <v>509</v>
      </c>
      <c r="B21" s="249">
        <v>200</v>
      </c>
      <c r="C21" s="249">
        <v>200</v>
      </c>
      <c r="D21" s="316">
        <v>90</v>
      </c>
      <c r="E21" s="691">
        <f t="shared" si="0"/>
        <v>0.45</v>
      </c>
      <c r="M21" s="235"/>
    </row>
    <row r="22" spans="1:13" ht="15.6" x14ac:dyDescent="0.3">
      <c r="A22" s="248" t="s">
        <v>510</v>
      </c>
      <c r="B22" s="249">
        <v>0</v>
      </c>
      <c r="C22" s="249"/>
      <c r="D22" s="316"/>
      <c r="E22" s="691"/>
      <c r="J22" s="235"/>
      <c r="M22" s="235"/>
    </row>
    <row r="23" spans="1:13" ht="15.6" x14ac:dyDescent="0.3">
      <c r="A23" s="248" t="s">
        <v>511</v>
      </c>
      <c r="B23" s="249"/>
      <c r="C23" s="249"/>
      <c r="D23" s="316"/>
      <c r="E23" s="691"/>
      <c r="J23" s="235"/>
      <c r="M23" s="235"/>
    </row>
    <row r="24" spans="1:13" ht="15.6" x14ac:dyDescent="0.3">
      <c r="A24" s="248" t="s">
        <v>512</v>
      </c>
      <c r="B24" s="249"/>
      <c r="C24" s="249"/>
      <c r="D24" s="316"/>
      <c r="E24" s="691"/>
      <c r="M24" s="235"/>
    </row>
    <row r="25" spans="1:13" ht="15.6" x14ac:dyDescent="0.3">
      <c r="A25" s="248" t="s">
        <v>513</v>
      </c>
      <c r="B25" s="249"/>
      <c r="C25" s="249"/>
      <c r="D25" s="316"/>
      <c r="E25" s="691"/>
      <c r="J25" s="235"/>
      <c r="M25" s="235"/>
    </row>
    <row r="26" spans="1:13" ht="15.6" x14ac:dyDescent="0.3">
      <c r="A26" s="248" t="s">
        <v>514</v>
      </c>
      <c r="B26" s="249">
        <v>20</v>
      </c>
      <c r="C26" s="249">
        <v>20</v>
      </c>
      <c r="D26" s="316"/>
      <c r="E26" s="691"/>
      <c r="I26" s="239"/>
      <c r="J26" s="235"/>
      <c r="M26" s="235"/>
    </row>
    <row r="27" spans="1:13" ht="15.6" x14ac:dyDescent="0.3">
      <c r="A27" s="248" t="s">
        <v>515</v>
      </c>
      <c r="B27" s="249">
        <v>60</v>
      </c>
      <c r="C27" s="249">
        <v>60</v>
      </c>
      <c r="D27" s="316">
        <v>60</v>
      </c>
      <c r="E27" s="691">
        <f t="shared" si="0"/>
        <v>1</v>
      </c>
      <c r="I27" s="239"/>
      <c r="M27" s="235"/>
    </row>
    <row r="28" spans="1:13" ht="15.6" x14ac:dyDescent="0.3">
      <c r="A28" s="248" t="s">
        <v>516</v>
      </c>
      <c r="B28" s="249">
        <v>220</v>
      </c>
      <c r="C28" s="249">
        <v>490</v>
      </c>
      <c r="D28" s="316">
        <v>410</v>
      </c>
      <c r="E28" s="691">
        <f t="shared" si="0"/>
        <v>0.83673469387755106</v>
      </c>
      <c r="F28" s="256"/>
      <c r="G28" s="255"/>
      <c r="H28" s="255"/>
      <c r="M28" s="235"/>
    </row>
    <row r="29" spans="1:13" ht="31.2" x14ac:dyDescent="0.3">
      <c r="A29" s="240" t="s">
        <v>313</v>
      </c>
      <c r="B29" s="245">
        <f>SUM(B30:B32)</f>
        <v>5385</v>
      </c>
      <c r="C29" s="245">
        <f>SUM(C30:C32)</f>
        <v>7055</v>
      </c>
      <c r="D29" s="245">
        <f>SUM(D30:D32)</f>
        <v>6344</v>
      </c>
      <c r="E29" s="691">
        <f t="shared" si="0"/>
        <v>0.89922041105598871</v>
      </c>
      <c r="H29" s="239"/>
      <c r="I29" s="235"/>
      <c r="M29" s="235"/>
    </row>
    <row r="30" spans="1:13" ht="31.2" x14ac:dyDescent="0.3">
      <c r="A30" s="253" t="s">
        <v>1187</v>
      </c>
      <c r="B30" s="249">
        <v>5245</v>
      </c>
      <c r="C30" s="249">
        <v>6629</v>
      </c>
      <c r="D30" s="241">
        <v>5918</v>
      </c>
      <c r="E30" s="691">
        <f t="shared" si="0"/>
        <v>0.89274400362045558</v>
      </c>
      <c r="F30" s="258"/>
      <c r="G30" s="257"/>
      <c r="M30" s="235"/>
    </row>
    <row r="31" spans="1:13" ht="31.2" x14ac:dyDescent="0.3">
      <c r="A31" s="253" t="s">
        <v>1186</v>
      </c>
      <c r="B31" s="249">
        <v>140</v>
      </c>
      <c r="C31" s="249">
        <v>280</v>
      </c>
      <c r="D31" s="241">
        <v>280</v>
      </c>
      <c r="E31" s="691">
        <f t="shared" si="0"/>
        <v>1</v>
      </c>
      <c r="F31" s="258"/>
      <c r="G31" s="257"/>
      <c r="M31" s="235"/>
    </row>
    <row r="32" spans="1:13" ht="31.2" x14ac:dyDescent="0.3">
      <c r="A32" s="253" t="s">
        <v>1151</v>
      </c>
      <c r="B32" s="249"/>
      <c r="C32" s="249">
        <v>146</v>
      </c>
      <c r="D32" s="241">
        <v>146</v>
      </c>
      <c r="E32" s="691"/>
      <c r="M32" s="235"/>
    </row>
    <row r="33" spans="1:252" s="261" customFormat="1" ht="31.2" x14ac:dyDescent="0.3">
      <c r="A33" s="254" t="s">
        <v>517</v>
      </c>
      <c r="B33" s="244">
        <f>B29+B19+B8+B7+B4</f>
        <v>19662</v>
      </c>
      <c r="C33" s="244">
        <f>C4+C7+C8+C19+C29</f>
        <v>25782</v>
      </c>
      <c r="D33" s="244">
        <f>D4+D7+D8+D19+D29</f>
        <v>23740</v>
      </c>
      <c r="E33" s="691">
        <f t="shared" si="0"/>
        <v>0.9207974555891707</v>
      </c>
      <c r="F33" s="260"/>
      <c r="G33" s="259"/>
      <c r="H33" s="259"/>
      <c r="I33" s="259"/>
      <c r="J33" s="259"/>
      <c r="K33" s="259"/>
      <c r="L33" s="259"/>
      <c r="M33" s="260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259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59"/>
      <c r="CC33" s="259"/>
      <c r="CD33" s="259"/>
      <c r="CE33" s="259"/>
      <c r="CF33" s="259"/>
      <c r="CG33" s="259"/>
      <c r="CH33" s="259"/>
      <c r="CI33" s="259"/>
      <c r="CJ33" s="259"/>
      <c r="CK33" s="259"/>
      <c r="CL33" s="259"/>
      <c r="CM33" s="259"/>
      <c r="CN33" s="259"/>
      <c r="CO33" s="259"/>
      <c r="CP33" s="259"/>
      <c r="CQ33" s="259"/>
      <c r="CR33" s="259"/>
      <c r="CS33" s="259"/>
      <c r="CT33" s="259"/>
      <c r="CU33" s="259"/>
      <c r="CV33" s="259"/>
      <c r="CW33" s="259"/>
      <c r="CX33" s="259"/>
      <c r="CY33" s="259"/>
      <c r="CZ33" s="259"/>
      <c r="DA33" s="259"/>
      <c r="DB33" s="259"/>
      <c r="DC33" s="259"/>
      <c r="DD33" s="259"/>
      <c r="DE33" s="259"/>
      <c r="DF33" s="259"/>
      <c r="DG33" s="259"/>
      <c r="DH33" s="259"/>
      <c r="DI33" s="259"/>
      <c r="DJ33" s="259"/>
      <c r="DK33" s="259"/>
      <c r="DL33" s="259"/>
      <c r="DM33" s="259"/>
      <c r="DN33" s="259"/>
      <c r="DO33" s="259"/>
      <c r="DP33" s="259"/>
      <c r="DQ33" s="259"/>
      <c r="DR33" s="259"/>
      <c r="DS33" s="259"/>
      <c r="DT33" s="259"/>
      <c r="DU33" s="259"/>
      <c r="DV33" s="259"/>
      <c r="DW33" s="259"/>
      <c r="DX33" s="259"/>
      <c r="DY33" s="259"/>
      <c r="DZ33" s="259"/>
      <c r="EA33" s="259"/>
      <c r="EB33" s="259"/>
      <c r="EC33" s="259"/>
      <c r="ED33" s="259"/>
      <c r="EE33" s="259"/>
      <c r="EF33" s="259"/>
      <c r="EG33" s="259"/>
      <c r="EH33" s="259"/>
      <c r="EI33" s="259"/>
      <c r="EJ33" s="259"/>
      <c r="EK33" s="259"/>
      <c r="EL33" s="259"/>
      <c r="EM33" s="259"/>
      <c r="EN33" s="259"/>
      <c r="EO33" s="259"/>
      <c r="EP33" s="259"/>
      <c r="EQ33" s="259"/>
      <c r="ER33" s="259"/>
      <c r="ES33" s="259"/>
      <c r="ET33" s="259"/>
      <c r="EU33" s="259"/>
      <c r="EV33" s="259"/>
      <c r="EW33" s="259"/>
      <c r="EX33" s="259"/>
      <c r="EY33" s="259"/>
      <c r="EZ33" s="259"/>
      <c r="FA33" s="259"/>
      <c r="FB33" s="259"/>
      <c r="FC33" s="259"/>
      <c r="FD33" s="259"/>
      <c r="FE33" s="259"/>
      <c r="FF33" s="259"/>
      <c r="FG33" s="259"/>
      <c r="FH33" s="259"/>
      <c r="FI33" s="259"/>
      <c r="FJ33" s="259"/>
      <c r="FK33" s="259"/>
      <c r="FL33" s="259"/>
      <c r="FM33" s="259"/>
      <c r="FN33" s="259"/>
      <c r="FO33" s="259"/>
      <c r="FP33" s="259"/>
      <c r="FQ33" s="259"/>
      <c r="FR33" s="259"/>
      <c r="FS33" s="259"/>
      <c r="FT33" s="259"/>
      <c r="FU33" s="259"/>
      <c r="FV33" s="259"/>
      <c r="FW33" s="259"/>
      <c r="FX33" s="259"/>
      <c r="FY33" s="259"/>
      <c r="FZ33" s="259"/>
      <c r="GA33" s="259"/>
      <c r="GB33" s="259"/>
      <c r="GC33" s="259"/>
      <c r="GD33" s="259"/>
      <c r="GE33" s="259"/>
      <c r="GF33" s="259"/>
      <c r="GG33" s="259"/>
      <c r="GH33" s="259"/>
      <c r="GI33" s="259"/>
      <c r="GJ33" s="259"/>
      <c r="GK33" s="259"/>
      <c r="GL33" s="259"/>
      <c r="GM33" s="259"/>
      <c r="GN33" s="259"/>
      <c r="GO33" s="259"/>
      <c r="GP33" s="259"/>
      <c r="GQ33" s="259"/>
      <c r="GR33" s="259"/>
      <c r="GS33" s="259"/>
      <c r="GT33" s="259"/>
      <c r="GU33" s="259"/>
      <c r="GV33" s="259"/>
      <c r="GW33" s="259"/>
      <c r="GX33" s="259"/>
      <c r="GY33" s="259"/>
      <c r="GZ33" s="259"/>
      <c r="HA33" s="259"/>
      <c r="HB33" s="259"/>
      <c r="HC33" s="259"/>
      <c r="HD33" s="259"/>
      <c r="HE33" s="259"/>
      <c r="HF33" s="259"/>
      <c r="HG33" s="259"/>
      <c r="HH33" s="259"/>
      <c r="HI33" s="259"/>
      <c r="HJ33" s="259"/>
      <c r="HK33" s="259"/>
      <c r="HL33" s="259"/>
      <c r="HM33" s="259"/>
      <c r="HN33" s="259"/>
      <c r="HO33" s="259"/>
      <c r="HP33" s="259"/>
      <c r="HQ33" s="259"/>
      <c r="HR33" s="259"/>
      <c r="HS33" s="259"/>
      <c r="HT33" s="259"/>
      <c r="HU33" s="259"/>
      <c r="HV33" s="259"/>
      <c r="HW33" s="259"/>
      <c r="HX33" s="259"/>
      <c r="HY33" s="259"/>
      <c r="HZ33" s="259"/>
      <c r="IA33" s="259"/>
      <c r="IB33" s="259"/>
      <c r="IC33" s="259"/>
      <c r="ID33" s="259"/>
      <c r="IE33" s="259"/>
      <c r="IF33" s="259"/>
      <c r="IG33" s="259"/>
      <c r="IH33" s="259"/>
      <c r="II33" s="259"/>
      <c r="IJ33" s="259"/>
      <c r="IK33" s="259"/>
      <c r="IL33" s="259"/>
      <c r="IM33" s="259"/>
      <c r="IN33" s="259"/>
      <c r="IO33" s="259"/>
      <c r="IP33" s="259"/>
      <c r="IQ33" s="259"/>
      <c r="IR33" s="259"/>
    </row>
    <row r="34" spans="1:252" s="264" customFormat="1" ht="15.6" x14ac:dyDescent="0.25">
      <c r="A34" s="262"/>
      <c r="B34" s="263"/>
      <c r="E34" s="692"/>
      <c r="F34" s="265"/>
    </row>
    <row r="35" spans="1:252" ht="15.6" x14ac:dyDescent="0.3">
      <c r="A35" s="266"/>
    </row>
    <row r="38" spans="1:252" x14ac:dyDescent="0.25">
      <c r="A38" s="239"/>
    </row>
  </sheetData>
  <pageMargins left="0.70866141732283472" right="0.70866141732283472" top="1.0625" bottom="0.74803149606299213" header="0.31496062992125984" footer="0.31496062992125984"/>
  <pageSetup paperSize="9" scale="85" orientation="portrait" r:id="rId1"/>
  <headerFooter>
    <oddHeader>&amp;L&amp;10Vászoly Község Önkormányzata&amp;C&amp;"-,Félkövér"AZ ÖNKORMÁNYZAT KIADÁSAI 2015. ÉV
A 3/2016. (V.30.) RENDELETHEZ&amp;R&amp;10 6. sz. melléklet
&amp;P. oldal
ezer 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view="pageLayout" zoomScaleNormal="100" workbookViewId="0">
      <selection activeCell="A2" sqref="A2"/>
    </sheetView>
  </sheetViews>
  <sheetFormatPr defaultRowHeight="13.2" x14ac:dyDescent="0.25"/>
  <cols>
    <col min="1" max="1" width="56.6640625" style="267" customWidth="1"/>
    <col min="2" max="3" width="13.6640625" style="267" customWidth="1"/>
    <col min="4" max="4" width="10.33203125" style="267" customWidth="1"/>
    <col min="5" max="5" width="17.33203125" style="696" bestFit="1" customWidth="1"/>
    <col min="6" max="6" width="15.6640625" style="267" customWidth="1"/>
    <col min="7" max="7" width="11.44140625" style="267" customWidth="1"/>
    <col min="8" max="8" width="11" style="267" customWidth="1"/>
    <col min="9" max="9" width="13.6640625" style="267" customWidth="1"/>
    <col min="10" max="10" width="16.33203125" style="267" customWidth="1"/>
    <col min="11" max="11" width="14.33203125" style="267" customWidth="1"/>
    <col min="12" max="12" width="13" style="267" customWidth="1"/>
    <col min="13" max="13" width="14.109375" style="267" customWidth="1"/>
    <col min="14" max="14" width="13.5546875" style="267" customWidth="1"/>
    <col min="15" max="255" width="9.109375" style="267"/>
    <col min="256" max="256" width="56.6640625" style="267" customWidth="1"/>
    <col min="257" max="259" width="13.6640625" style="267" customWidth="1"/>
    <col min="260" max="260" width="10.33203125" style="267" customWidth="1"/>
    <col min="261" max="261" width="16.88671875" style="267" bestFit="1" customWidth="1"/>
    <col min="262" max="262" width="15.6640625" style="267" customWidth="1"/>
    <col min="263" max="263" width="11.44140625" style="267" customWidth="1"/>
    <col min="264" max="264" width="11" style="267" customWidth="1"/>
    <col min="265" max="265" width="13.6640625" style="267" customWidth="1"/>
    <col min="266" max="266" width="16.33203125" style="267" customWidth="1"/>
    <col min="267" max="267" width="14.33203125" style="267" customWidth="1"/>
    <col min="268" max="268" width="13" style="267" customWidth="1"/>
    <col min="269" max="269" width="14.109375" style="267" customWidth="1"/>
    <col min="270" max="270" width="13.5546875" style="267" customWidth="1"/>
    <col min="271" max="511" width="9.109375" style="267"/>
    <col min="512" max="512" width="56.6640625" style="267" customWidth="1"/>
    <col min="513" max="515" width="13.6640625" style="267" customWidth="1"/>
    <col min="516" max="516" width="10.33203125" style="267" customWidth="1"/>
    <col min="517" max="517" width="16.88671875" style="267" bestFit="1" customWidth="1"/>
    <col min="518" max="518" width="15.6640625" style="267" customWidth="1"/>
    <col min="519" max="519" width="11.44140625" style="267" customWidth="1"/>
    <col min="520" max="520" width="11" style="267" customWidth="1"/>
    <col min="521" max="521" width="13.6640625" style="267" customWidth="1"/>
    <col min="522" max="522" width="16.33203125" style="267" customWidth="1"/>
    <col min="523" max="523" width="14.33203125" style="267" customWidth="1"/>
    <col min="524" max="524" width="13" style="267" customWidth="1"/>
    <col min="525" max="525" width="14.109375" style="267" customWidth="1"/>
    <col min="526" max="526" width="13.5546875" style="267" customWidth="1"/>
    <col min="527" max="767" width="9.109375" style="267"/>
    <col min="768" max="768" width="56.6640625" style="267" customWidth="1"/>
    <col min="769" max="771" width="13.6640625" style="267" customWidth="1"/>
    <col min="772" max="772" width="10.33203125" style="267" customWidth="1"/>
    <col min="773" max="773" width="16.88671875" style="267" bestFit="1" customWidth="1"/>
    <col min="774" max="774" width="15.6640625" style="267" customWidth="1"/>
    <col min="775" max="775" width="11.44140625" style="267" customWidth="1"/>
    <col min="776" max="776" width="11" style="267" customWidth="1"/>
    <col min="777" max="777" width="13.6640625" style="267" customWidth="1"/>
    <col min="778" max="778" width="16.33203125" style="267" customWidth="1"/>
    <col min="779" max="779" width="14.33203125" style="267" customWidth="1"/>
    <col min="780" max="780" width="13" style="267" customWidth="1"/>
    <col min="781" max="781" width="14.109375" style="267" customWidth="1"/>
    <col min="782" max="782" width="13.5546875" style="267" customWidth="1"/>
    <col min="783" max="1023" width="9.109375" style="267"/>
    <col min="1024" max="1024" width="56.6640625" style="267" customWidth="1"/>
    <col min="1025" max="1027" width="13.6640625" style="267" customWidth="1"/>
    <col min="1028" max="1028" width="10.33203125" style="267" customWidth="1"/>
    <col min="1029" max="1029" width="16.88671875" style="267" bestFit="1" customWidth="1"/>
    <col min="1030" max="1030" width="15.6640625" style="267" customWidth="1"/>
    <col min="1031" max="1031" width="11.44140625" style="267" customWidth="1"/>
    <col min="1032" max="1032" width="11" style="267" customWidth="1"/>
    <col min="1033" max="1033" width="13.6640625" style="267" customWidth="1"/>
    <col min="1034" max="1034" width="16.33203125" style="267" customWidth="1"/>
    <col min="1035" max="1035" width="14.33203125" style="267" customWidth="1"/>
    <col min="1036" max="1036" width="13" style="267" customWidth="1"/>
    <col min="1037" max="1037" width="14.109375" style="267" customWidth="1"/>
    <col min="1038" max="1038" width="13.5546875" style="267" customWidth="1"/>
    <col min="1039" max="1279" width="9.109375" style="267"/>
    <col min="1280" max="1280" width="56.6640625" style="267" customWidth="1"/>
    <col min="1281" max="1283" width="13.6640625" style="267" customWidth="1"/>
    <col min="1284" max="1284" width="10.33203125" style="267" customWidth="1"/>
    <col min="1285" max="1285" width="16.88671875" style="267" bestFit="1" customWidth="1"/>
    <col min="1286" max="1286" width="15.6640625" style="267" customWidth="1"/>
    <col min="1287" max="1287" width="11.44140625" style="267" customWidth="1"/>
    <col min="1288" max="1288" width="11" style="267" customWidth="1"/>
    <col min="1289" max="1289" width="13.6640625" style="267" customWidth="1"/>
    <col min="1290" max="1290" width="16.33203125" style="267" customWidth="1"/>
    <col min="1291" max="1291" width="14.33203125" style="267" customWidth="1"/>
    <col min="1292" max="1292" width="13" style="267" customWidth="1"/>
    <col min="1293" max="1293" width="14.109375" style="267" customWidth="1"/>
    <col min="1294" max="1294" width="13.5546875" style="267" customWidth="1"/>
    <col min="1295" max="1535" width="9.109375" style="267"/>
    <col min="1536" max="1536" width="56.6640625" style="267" customWidth="1"/>
    <col min="1537" max="1539" width="13.6640625" style="267" customWidth="1"/>
    <col min="1540" max="1540" width="10.33203125" style="267" customWidth="1"/>
    <col min="1541" max="1541" width="16.88671875" style="267" bestFit="1" customWidth="1"/>
    <col min="1542" max="1542" width="15.6640625" style="267" customWidth="1"/>
    <col min="1543" max="1543" width="11.44140625" style="267" customWidth="1"/>
    <col min="1544" max="1544" width="11" style="267" customWidth="1"/>
    <col min="1545" max="1545" width="13.6640625" style="267" customWidth="1"/>
    <col min="1546" max="1546" width="16.33203125" style="267" customWidth="1"/>
    <col min="1547" max="1547" width="14.33203125" style="267" customWidth="1"/>
    <col min="1548" max="1548" width="13" style="267" customWidth="1"/>
    <col min="1549" max="1549" width="14.109375" style="267" customWidth="1"/>
    <col min="1550" max="1550" width="13.5546875" style="267" customWidth="1"/>
    <col min="1551" max="1791" width="9.109375" style="267"/>
    <col min="1792" max="1792" width="56.6640625" style="267" customWidth="1"/>
    <col min="1793" max="1795" width="13.6640625" style="267" customWidth="1"/>
    <col min="1796" max="1796" width="10.33203125" style="267" customWidth="1"/>
    <col min="1797" max="1797" width="16.88671875" style="267" bestFit="1" customWidth="1"/>
    <col min="1798" max="1798" width="15.6640625" style="267" customWidth="1"/>
    <col min="1799" max="1799" width="11.44140625" style="267" customWidth="1"/>
    <col min="1800" max="1800" width="11" style="267" customWidth="1"/>
    <col min="1801" max="1801" width="13.6640625" style="267" customWidth="1"/>
    <col min="1802" max="1802" width="16.33203125" style="267" customWidth="1"/>
    <col min="1803" max="1803" width="14.33203125" style="267" customWidth="1"/>
    <col min="1804" max="1804" width="13" style="267" customWidth="1"/>
    <col min="1805" max="1805" width="14.109375" style="267" customWidth="1"/>
    <col min="1806" max="1806" width="13.5546875" style="267" customWidth="1"/>
    <col min="1807" max="2047" width="9.109375" style="267"/>
    <col min="2048" max="2048" width="56.6640625" style="267" customWidth="1"/>
    <col min="2049" max="2051" width="13.6640625" style="267" customWidth="1"/>
    <col min="2052" max="2052" width="10.33203125" style="267" customWidth="1"/>
    <col min="2053" max="2053" width="16.88671875" style="267" bestFit="1" customWidth="1"/>
    <col min="2054" max="2054" width="15.6640625" style="267" customWidth="1"/>
    <col min="2055" max="2055" width="11.44140625" style="267" customWidth="1"/>
    <col min="2056" max="2056" width="11" style="267" customWidth="1"/>
    <col min="2057" max="2057" width="13.6640625" style="267" customWidth="1"/>
    <col min="2058" max="2058" width="16.33203125" style="267" customWidth="1"/>
    <col min="2059" max="2059" width="14.33203125" style="267" customWidth="1"/>
    <col min="2060" max="2060" width="13" style="267" customWidth="1"/>
    <col min="2061" max="2061" width="14.109375" style="267" customWidth="1"/>
    <col min="2062" max="2062" width="13.5546875" style="267" customWidth="1"/>
    <col min="2063" max="2303" width="9.109375" style="267"/>
    <col min="2304" max="2304" width="56.6640625" style="267" customWidth="1"/>
    <col min="2305" max="2307" width="13.6640625" style="267" customWidth="1"/>
    <col min="2308" max="2308" width="10.33203125" style="267" customWidth="1"/>
    <col min="2309" max="2309" width="16.88671875" style="267" bestFit="1" customWidth="1"/>
    <col min="2310" max="2310" width="15.6640625" style="267" customWidth="1"/>
    <col min="2311" max="2311" width="11.44140625" style="267" customWidth="1"/>
    <col min="2312" max="2312" width="11" style="267" customWidth="1"/>
    <col min="2313" max="2313" width="13.6640625" style="267" customWidth="1"/>
    <col min="2314" max="2314" width="16.33203125" style="267" customWidth="1"/>
    <col min="2315" max="2315" width="14.33203125" style="267" customWidth="1"/>
    <col min="2316" max="2316" width="13" style="267" customWidth="1"/>
    <col min="2317" max="2317" width="14.109375" style="267" customWidth="1"/>
    <col min="2318" max="2318" width="13.5546875" style="267" customWidth="1"/>
    <col min="2319" max="2559" width="9.109375" style="267"/>
    <col min="2560" max="2560" width="56.6640625" style="267" customWidth="1"/>
    <col min="2561" max="2563" width="13.6640625" style="267" customWidth="1"/>
    <col min="2564" max="2564" width="10.33203125" style="267" customWidth="1"/>
    <col min="2565" max="2565" width="16.88671875" style="267" bestFit="1" customWidth="1"/>
    <col min="2566" max="2566" width="15.6640625" style="267" customWidth="1"/>
    <col min="2567" max="2567" width="11.44140625" style="267" customWidth="1"/>
    <col min="2568" max="2568" width="11" style="267" customWidth="1"/>
    <col min="2569" max="2569" width="13.6640625" style="267" customWidth="1"/>
    <col min="2570" max="2570" width="16.33203125" style="267" customWidth="1"/>
    <col min="2571" max="2571" width="14.33203125" style="267" customWidth="1"/>
    <col min="2572" max="2572" width="13" style="267" customWidth="1"/>
    <col min="2573" max="2573" width="14.109375" style="267" customWidth="1"/>
    <col min="2574" max="2574" width="13.5546875" style="267" customWidth="1"/>
    <col min="2575" max="2815" width="9.109375" style="267"/>
    <col min="2816" max="2816" width="56.6640625" style="267" customWidth="1"/>
    <col min="2817" max="2819" width="13.6640625" style="267" customWidth="1"/>
    <col min="2820" max="2820" width="10.33203125" style="267" customWidth="1"/>
    <col min="2821" max="2821" width="16.88671875" style="267" bestFit="1" customWidth="1"/>
    <col min="2822" max="2822" width="15.6640625" style="267" customWidth="1"/>
    <col min="2823" max="2823" width="11.44140625" style="267" customWidth="1"/>
    <col min="2824" max="2824" width="11" style="267" customWidth="1"/>
    <col min="2825" max="2825" width="13.6640625" style="267" customWidth="1"/>
    <col min="2826" max="2826" width="16.33203125" style="267" customWidth="1"/>
    <col min="2827" max="2827" width="14.33203125" style="267" customWidth="1"/>
    <col min="2828" max="2828" width="13" style="267" customWidth="1"/>
    <col min="2829" max="2829" width="14.109375" style="267" customWidth="1"/>
    <col min="2830" max="2830" width="13.5546875" style="267" customWidth="1"/>
    <col min="2831" max="3071" width="9.109375" style="267"/>
    <col min="3072" max="3072" width="56.6640625" style="267" customWidth="1"/>
    <col min="3073" max="3075" width="13.6640625" style="267" customWidth="1"/>
    <col min="3076" max="3076" width="10.33203125" style="267" customWidth="1"/>
    <col min="3077" max="3077" width="16.88671875" style="267" bestFit="1" customWidth="1"/>
    <col min="3078" max="3078" width="15.6640625" style="267" customWidth="1"/>
    <col min="3079" max="3079" width="11.44140625" style="267" customWidth="1"/>
    <col min="3080" max="3080" width="11" style="267" customWidth="1"/>
    <col min="3081" max="3081" width="13.6640625" style="267" customWidth="1"/>
    <col min="3082" max="3082" width="16.33203125" style="267" customWidth="1"/>
    <col min="3083" max="3083" width="14.33203125" style="267" customWidth="1"/>
    <col min="3084" max="3084" width="13" style="267" customWidth="1"/>
    <col min="3085" max="3085" width="14.109375" style="267" customWidth="1"/>
    <col min="3086" max="3086" width="13.5546875" style="267" customWidth="1"/>
    <col min="3087" max="3327" width="9.109375" style="267"/>
    <col min="3328" max="3328" width="56.6640625" style="267" customWidth="1"/>
    <col min="3329" max="3331" width="13.6640625" style="267" customWidth="1"/>
    <col min="3332" max="3332" width="10.33203125" style="267" customWidth="1"/>
    <col min="3333" max="3333" width="16.88671875" style="267" bestFit="1" customWidth="1"/>
    <col min="3334" max="3334" width="15.6640625" style="267" customWidth="1"/>
    <col min="3335" max="3335" width="11.44140625" style="267" customWidth="1"/>
    <col min="3336" max="3336" width="11" style="267" customWidth="1"/>
    <col min="3337" max="3337" width="13.6640625" style="267" customWidth="1"/>
    <col min="3338" max="3338" width="16.33203125" style="267" customWidth="1"/>
    <col min="3339" max="3339" width="14.33203125" style="267" customWidth="1"/>
    <col min="3340" max="3340" width="13" style="267" customWidth="1"/>
    <col min="3341" max="3341" width="14.109375" style="267" customWidth="1"/>
    <col min="3342" max="3342" width="13.5546875" style="267" customWidth="1"/>
    <col min="3343" max="3583" width="9.109375" style="267"/>
    <col min="3584" max="3584" width="56.6640625" style="267" customWidth="1"/>
    <col min="3585" max="3587" width="13.6640625" style="267" customWidth="1"/>
    <col min="3588" max="3588" width="10.33203125" style="267" customWidth="1"/>
    <col min="3589" max="3589" width="16.88671875" style="267" bestFit="1" customWidth="1"/>
    <col min="3590" max="3590" width="15.6640625" style="267" customWidth="1"/>
    <col min="3591" max="3591" width="11.44140625" style="267" customWidth="1"/>
    <col min="3592" max="3592" width="11" style="267" customWidth="1"/>
    <col min="3593" max="3593" width="13.6640625" style="267" customWidth="1"/>
    <col min="3594" max="3594" width="16.33203125" style="267" customWidth="1"/>
    <col min="3595" max="3595" width="14.33203125" style="267" customWidth="1"/>
    <col min="3596" max="3596" width="13" style="267" customWidth="1"/>
    <col min="3597" max="3597" width="14.109375" style="267" customWidth="1"/>
    <col min="3598" max="3598" width="13.5546875" style="267" customWidth="1"/>
    <col min="3599" max="3839" width="9.109375" style="267"/>
    <col min="3840" max="3840" width="56.6640625" style="267" customWidth="1"/>
    <col min="3841" max="3843" width="13.6640625" style="267" customWidth="1"/>
    <col min="3844" max="3844" width="10.33203125" style="267" customWidth="1"/>
    <col min="3845" max="3845" width="16.88671875" style="267" bestFit="1" customWidth="1"/>
    <col min="3846" max="3846" width="15.6640625" style="267" customWidth="1"/>
    <col min="3847" max="3847" width="11.44140625" style="267" customWidth="1"/>
    <col min="3848" max="3848" width="11" style="267" customWidth="1"/>
    <col min="3849" max="3849" width="13.6640625" style="267" customWidth="1"/>
    <col min="3850" max="3850" width="16.33203125" style="267" customWidth="1"/>
    <col min="3851" max="3851" width="14.33203125" style="267" customWidth="1"/>
    <col min="3852" max="3852" width="13" style="267" customWidth="1"/>
    <col min="3853" max="3853" width="14.109375" style="267" customWidth="1"/>
    <col min="3854" max="3854" width="13.5546875" style="267" customWidth="1"/>
    <col min="3855" max="4095" width="9.109375" style="267"/>
    <col min="4096" max="4096" width="56.6640625" style="267" customWidth="1"/>
    <col min="4097" max="4099" width="13.6640625" style="267" customWidth="1"/>
    <col min="4100" max="4100" width="10.33203125" style="267" customWidth="1"/>
    <col min="4101" max="4101" width="16.88671875" style="267" bestFit="1" customWidth="1"/>
    <col min="4102" max="4102" width="15.6640625" style="267" customWidth="1"/>
    <col min="4103" max="4103" width="11.44140625" style="267" customWidth="1"/>
    <col min="4104" max="4104" width="11" style="267" customWidth="1"/>
    <col min="4105" max="4105" width="13.6640625" style="267" customWidth="1"/>
    <col min="4106" max="4106" width="16.33203125" style="267" customWidth="1"/>
    <col min="4107" max="4107" width="14.33203125" style="267" customWidth="1"/>
    <col min="4108" max="4108" width="13" style="267" customWidth="1"/>
    <col min="4109" max="4109" width="14.109375" style="267" customWidth="1"/>
    <col min="4110" max="4110" width="13.5546875" style="267" customWidth="1"/>
    <col min="4111" max="4351" width="9.109375" style="267"/>
    <col min="4352" max="4352" width="56.6640625" style="267" customWidth="1"/>
    <col min="4353" max="4355" width="13.6640625" style="267" customWidth="1"/>
    <col min="4356" max="4356" width="10.33203125" style="267" customWidth="1"/>
    <col min="4357" max="4357" width="16.88671875" style="267" bestFit="1" customWidth="1"/>
    <col min="4358" max="4358" width="15.6640625" style="267" customWidth="1"/>
    <col min="4359" max="4359" width="11.44140625" style="267" customWidth="1"/>
    <col min="4360" max="4360" width="11" style="267" customWidth="1"/>
    <col min="4361" max="4361" width="13.6640625" style="267" customWidth="1"/>
    <col min="4362" max="4362" width="16.33203125" style="267" customWidth="1"/>
    <col min="4363" max="4363" width="14.33203125" style="267" customWidth="1"/>
    <col min="4364" max="4364" width="13" style="267" customWidth="1"/>
    <col min="4365" max="4365" width="14.109375" style="267" customWidth="1"/>
    <col min="4366" max="4366" width="13.5546875" style="267" customWidth="1"/>
    <col min="4367" max="4607" width="9.109375" style="267"/>
    <col min="4608" max="4608" width="56.6640625" style="267" customWidth="1"/>
    <col min="4609" max="4611" width="13.6640625" style="267" customWidth="1"/>
    <col min="4612" max="4612" width="10.33203125" style="267" customWidth="1"/>
    <col min="4613" max="4613" width="16.88671875" style="267" bestFit="1" customWidth="1"/>
    <col min="4614" max="4614" width="15.6640625" style="267" customWidth="1"/>
    <col min="4615" max="4615" width="11.44140625" style="267" customWidth="1"/>
    <col min="4616" max="4616" width="11" style="267" customWidth="1"/>
    <col min="4617" max="4617" width="13.6640625" style="267" customWidth="1"/>
    <col min="4618" max="4618" width="16.33203125" style="267" customWidth="1"/>
    <col min="4619" max="4619" width="14.33203125" style="267" customWidth="1"/>
    <col min="4620" max="4620" width="13" style="267" customWidth="1"/>
    <col min="4621" max="4621" width="14.109375" style="267" customWidth="1"/>
    <col min="4622" max="4622" width="13.5546875" style="267" customWidth="1"/>
    <col min="4623" max="4863" width="9.109375" style="267"/>
    <col min="4864" max="4864" width="56.6640625" style="267" customWidth="1"/>
    <col min="4865" max="4867" width="13.6640625" style="267" customWidth="1"/>
    <col min="4868" max="4868" width="10.33203125" style="267" customWidth="1"/>
    <col min="4869" max="4869" width="16.88671875" style="267" bestFit="1" customWidth="1"/>
    <col min="4870" max="4870" width="15.6640625" style="267" customWidth="1"/>
    <col min="4871" max="4871" width="11.44140625" style="267" customWidth="1"/>
    <col min="4872" max="4872" width="11" style="267" customWidth="1"/>
    <col min="4873" max="4873" width="13.6640625" style="267" customWidth="1"/>
    <col min="4874" max="4874" width="16.33203125" style="267" customWidth="1"/>
    <col min="4875" max="4875" width="14.33203125" style="267" customWidth="1"/>
    <col min="4876" max="4876" width="13" style="267" customWidth="1"/>
    <col min="4877" max="4877" width="14.109375" style="267" customWidth="1"/>
    <col min="4878" max="4878" width="13.5546875" style="267" customWidth="1"/>
    <col min="4879" max="5119" width="9.109375" style="267"/>
    <col min="5120" max="5120" width="56.6640625" style="267" customWidth="1"/>
    <col min="5121" max="5123" width="13.6640625" style="267" customWidth="1"/>
    <col min="5124" max="5124" width="10.33203125" style="267" customWidth="1"/>
    <col min="5125" max="5125" width="16.88671875" style="267" bestFit="1" customWidth="1"/>
    <col min="5126" max="5126" width="15.6640625" style="267" customWidth="1"/>
    <col min="5127" max="5127" width="11.44140625" style="267" customWidth="1"/>
    <col min="5128" max="5128" width="11" style="267" customWidth="1"/>
    <col min="5129" max="5129" width="13.6640625" style="267" customWidth="1"/>
    <col min="5130" max="5130" width="16.33203125" style="267" customWidth="1"/>
    <col min="5131" max="5131" width="14.33203125" style="267" customWidth="1"/>
    <col min="5132" max="5132" width="13" style="267" customWidth="1"/>
    <col min="5133" max="5133" width="14.109375" style="267" customWidth="1"/>
    <col min="5134" max="5134" width="13.5546875" style="267" customWidth="1"/>
    <col min="5135" max="5375" width="9.109375" style="267"/>
    <col min="5376" max="5376" width="56.6640625" style="267" customWidth="1"/>
    <col min="5377" max="5379" width="13.6640625" style="267" customWidth="1"/>
    <col min="5380" max="5380" width="10.33203125" style="267" customWidth="1"/>
    <col min="5381" max="5381" width="16.88671875" style="267" bestFit="1" customWidth="1"/>
    <col min="5382" max="5382" width="15.6640625" style="267" customWidth="1"/>
    <col min="5383" max="5383" width="11.44140625" style="267" customWidth="1"/>
    <col min="5384" max="5384" width="11" style="267" customWidth="1"/>
    <col min="5385" max="5385" width="13.6640625" style="267" customWidth="1"/>
    <col min="5386" max="5386" width="16.33203125" style="267" customWidth="1"/>
    <col min="5387" max="5387" width="14.33203125" style="267" customWidth="1"/>
    <col min="5388" max="5388" width="13" style="267" customWidth="1"/>
    <col min="5389" max="5389" width="14.109375" style="267" customWidth="1"/>
    <col min="5390" max="5390" width="13.5546875" style="267" customWidth="1"/>
    <col min="5391" max="5631" width="9.109375" style="267"/>
    <col min="5632" max="5632" width="56.6640625" style="267" customWidth="1"/>
    <col min="5633" max="5635" width="13.6640625" style="267" customWidth="1"/>
    <col min="5636" max="5636" width="10.33203125" style="267" customWidth="1"/>
    <col min="5637" max="5637" width="16.88671875" style="267" bestFit="1" customWidth="1"/>
    <col min="5638" max="5638" width="15.6640625" style="267" customWidth="1"/>
    <col min="5639" max="5639" width="11.44140625" style="267" customWidth="1"/>
    <col min="5640" max="5640" width="11" style="267" customWidth="1"/>
    <col min="5641" max="5641" width="13.6640625" style="267" customWidth="1"/>
    <col min="5642" max="5642" width="16.33203125" style="267" customWidth="1"/>
    <col min="5643" max="5643" width="14.33203125" style="267" customWidth="1"/>
    <col min="5644" max="5644" width="13" style="267" customWidth="1"/>
    <col min="5645" max="5645" width="14.109375" style="267" customWidth="1"/>
    <col min="5646" max="5646" width="13.5546875" style="267" customWidth="1"/>
    <col min="5647" max="5887" width="9.109375" style="267"/>
    <col min="5888" max="5888" width="56.6640625" style="267" customWidth="1"/>
    <col min="5889" max="5891" width="13.6640625" style="267" customWidth="1"/>
    <col min="5892" max="5892" width="10.33203125" style="267" customWidth="1"/>
    <col min="5893" max="5893" width="16.88671875" style="267" bestFit="1" customWidth="1"/>
    <col min="5894" max="5894" width="15.6640625" style="267" customWidth="1"/>
    <col min="5895" max="5895" width="11.44140625" style="267" customWidth="1"/>
    <col min="5896" max="5896" width="11" style="267" customWidth="1"/>
    <col min="5897" max="5897" width="13.6640625" style="267" customWidth="1"/>
    <col min="5898" max="5898" width="16.33203125" style="267" customWidth="1"/>
    <col min="5899" max="5899" width="14.33203125" style="267" customWidth="1"/>
    <col min="5900" max="5900" width="13" style="267" customWidth="1"/>
    <col min="5901" max="5901" width="14.109375" style="267" customWidth="1"/>
    <col min="5902" max="5902" width="13.5546875" style="267" customWidth="1"/>
    <col min="5903" max="6143" width="9.109375" style="267"/>
    <col min="6144" max="6144" width="56.6640625" style="267" customWidth="1"/>
    <col min="6145" max="6147" width="13.6640625" style="267" customWidth="1"/>
    <col min="6148" max="6148" width="10.33203125" style="267" customWidth="1"/>
    <col min="6149" max="6149" width="16.88671875" style="267" bestFit="1" customWidth="1"/>
    <col min="6150" max="6150" width="15.6640625" style="267" customWidth="1"/>
    <col min="6151" max="6151" width="11.44140625" style="267" customWidth="1"/>
    <col min="6152" max="6152" width="11" style="267" customWidth="1"/>
    <col min="6153" max="6153" width="13.6640625" style="267" customWidth="1"/>
    <col min="6154" max="6154" width="16.33203125" style="267" customWidth="1"/>
    <col min="6155" max="6155" width="14.33203125" style="267" customWidth="1"/>
    <col min="6156" max="6156" width="13" style="267" customWidth="1"/>
    <col min="6157" max="6157" width="14.109375" style="267" customWidth="1"/>
    <col min="6158" max="6158" width="13.5546875" style="267" customWidth="1"/>
    <col min="6159" max="6399" width="9.109375" style="267"/>
    <col min="6400" max="6400" width="56.6640625" style="267" customWidth="1"/>
    <col min="6401" max="6403" width="13.6640625" style="267" customWidth="1"/>
    <col min="6404" max="6404" width="10.33203125" style="267" customWidth="1"/>
    <col min="6405" max="6405" width="16.88671875" style="267" bestFit="1" customWidth="1"/>
    <col min="6406" max="6406" width="15.6640625" style="267" customWidth="1"/>
    <col min="6407" max="6407" width="11.44140625" style="267" customWidth="1"/>
    <col min="6408" max="6408" width="11" style="267" customWidth="1"/>
    <col min="6409" max="6409" width="13.6640625" style="267" customWidth="1"/>
    <col min="6410" max="6410" width="16.33203125" style="267" customWidth="1"/>
    <col min="6411" max="6411" width="14.33203125" style="267" customWidth="1"/>
    <col min="6412" max="6412" width="13" style="267" customWidth="1"/>
    <col min="6413" max="6413" width="14.109375" style="267" customWidth="1"/>
    <col min="6414" max="6414" width="13.5546875" style="267" customWidth="1"/>
    <col min="6415" max="6655" width="9.109375" style="267"/>
    <col min="6656" max="6656" width="56.6640625" style="267" customWidth="1"/>
    <col min="6657" max="6659" width="13.6640625" style="267" customWidth="1"/>
    <col min="6660" max="6660" width="10.33203125" style="267" customWidth="1"/>
    <col min="6661" max="6661" width="16.88671875" style="267" bestFit="1" customWidth="1"/>
    <col min="6662" max="6662" width="15.6640625" style="267" customWidth="1"/>
    <col min="6663" max="6663" width="11.44140625" style="267" customWidth="1"/>
    <col min="6664" max="6664" width="11" style="267" customWidth="1"/>
    <col min="6665" max="6665" width="13.6640625" style="267" customWidth="1"/>
    <col min="6666" max="6666" width="16.33203125" style="267" customWidth="1"/>
    <col min="6667" max="6667" width="14.33203125" style="267" customWidth="1"/>
    <col min="6668" max="6668" width="13" style="267" customWidth="1"/>
    <col min="6669" max="6669" width="14.109375" style="267" customWidth="1"/>
    <col min="6670" max="6670" width="13.5546875" style="267" customWidth="1"/>
    <col min="6671" max="6911" width="9.109375" style="267"/>
    <col min="6912" max="6912" width="56.6640625" style="267" customWidth="1"/>
    <col min="6913" max="6915" width="13.6640625" style="267" customWidth="1"/>
    <col min="6916" max="6916" width="10.33203125" style="267" customWidth="1"/>
    <col min="6917" max="6917" width="16.88671875" style="267" bestFit="1" customWidth="1"/>
    <col min="6918" max="6918" width="15.6640625" style="267" customWidth="1"/>
    <col min="6919" max="6919" width="11.44140625" style="267" customWidth="1"/>
    <col min="6920" max="6920" width="11" style="267" customWidth="1"/>
    <col min="6921" max="6921" width="13.6640625" style="267" customWidth="1"/>
    <col min="6922" max="6922" width="16.33203125" style="267" customWidth="1"/>
    <col min="6923" max="6923" width="14.33203125" style="267" customWidth="1"/>
    <col min="6924" max="6924" width="13" style="267" customWidth="1"/>
    <col min="6925" max="6925" width="14.109375" style="267" customWidth="1"/>
    <col min="6926" max="6926" width="13.5546875" style="267" customWidth="1"/>
    <col min="6927" max="7167" width="9.109375" style="267"/>
    <col min="7168" max="7168" width="56.6640625" style="267" customWidth="1"/>
    <col min="7169" max="7171" width="13.6640625" style="267" customWidth="1"/>
    <col min="7172" max="7172" width="10.33203125" style="267" customWidth="1"/>
    <col min="7173" max="7173" width="16.88671875" style="267" bestFit="1" customWidth="1"/>
    <col min="7174" max="7174" width="15.6640625" style="267" customWidth="1"/>
    <col min="7175" max="7175" width="11.44140625" style="267" customWidth="1"/>
    <col min="7176" max="7176" width="11" style="267" customWidth="1"/>
    <col min="7177" max="7177" width="13.6640625" style="267" customWidth="1"/>
    <col min="7178" max="7178" width="16.33203125" style="267" customWidth="1"/>
    <col min="7179" max="7179" width="14.33203125" style="267" customWidth="1"/>
    <col min="7180" max="7180" width="13" style="267" customWidth="1"/>
    <col min="7181" max="7181" width="14.109375" style="267" customWidth="1"/>
    <col min="7182" max="7182" width="13.5546875" style="267" customWidth="1"/>
    <col min="7183" max="7423" width="9.109375" style="267"/>
    <col min="7424" max="7424" width="56.6640625" style="267" customWidth="1"/>
    <col min="7425" max="7427" width="13.6640625" style="267" customWidth="1"/>
    <col min="7428" max="7428" width="10.33203125" style="267" customWidth="1"/>
    <col min="7429" max="7429" width="16.88671875" style="267" bestFit="1" customWidth="1"/>
    <col min="7430" max="7430" width="15.6640625" style="267" customWidth="1"/>
    <col min="7431" max="7431" width="11.44140625" style="267" customWidth="1"/>
    <col min="7432" max="7432" width="11" style="267" customWidth="1"/>
    <col min="7433" max="7433" width="13.6640625" style="267" customWidth="1"/>
    <col min="7434" max="7434" width="16.33203125" style="267" customWidth="1"/>
    <col min="7435" max="7435" width="14.33203125" style="267" customWidth="1"/>
    <col min="7436" max="7436" width="13" style="267" customWidth="1"/>
    <col min="7437" max="7437" width="14.109375" style="267" customWidth="1"/>
    <col min="7438" max="7438" width="13.5546875" style="267" customWidth="1"/>
    <col min="7439" max="7679" width="9.109375" style="267"/>
    <col min="7680" max="7680" width="56.6640625" style="267" customWidth="1"/>
    <col min="7681" max="7683" width="13.6640625" style="267" customWidth="1"/>
    <col min="7684" max="7684" width="10.33203125" style="267" customWidth="1"/>
    <col min="7685" max="7685" width="16.88671875" style="267" bestFit="1" customWidth="1"/>
    <col min="7686" max="7686" width="15.6640625" style="267" customWidth="1"/>
    <col min="7687" max="7687" width="11.44140625" style="267" customWidth="1"/>
    <col min="7688" max="7688" width="11" style="267" customWidth="1"/>
    <col min="7689" max="7689" width="13.6640625" style="267" customWidth="1"/>
    <col min="7690" max="7690" width="16.33203125" style="267" customWidth="1"/>
    <col min="7691" max="7691" width="14.33203125" style="267" customWidth="1"/>
    <col min="7692" max="7692" width="13" style="267" customWidth="1"/>
    <col min="7693" max="7693" width="14.109375" style="267" customWidth="1"/>
    <col min="7694" max="7694" width="13.5546875" style="267" customWidth="1"/>
    <col min="7695" max="7935" width="9.109375" style="267"/>
    <col min="7936" max="7936" width="56.6640625" style="267" customWidth="1"/>
    <col min="7937" max="7939" width="13.6640625" style="267" customWidth="1"/>
    <col min="7940" max="7940" width="10.33203125" style="267" customWidth="1"/>
    <col min="7941" max="7941" width="16.88671875" style="267" bestFit="1" customWidth="1"/>
    <col min="7942" max="7942" width="15.6640625" style="267" customWidth="1"/>
    <col min="7943" max="7943" width="11.44140625" style="267" customWidth="1"/>
    <col min="7944" max="7944" width="11" style="267" customWidth="1"/>
    <col min="7945" max="7945" width="13.6640625" style="267" customWidth="1"/>
    <col min="7946" max="7946" width="16.33203125" style="267" customWidth="1"/>
    <col min="7947" max="7947" width="14.33203125" style="267" customWidth="1"/>
    <col min="7948" max="7948" width="13" style="267" customWidth="1"/>
    <col min="7949" max="7949" width="14.109375" style="267" customWidth="1"/>
    <col min="7950" max="7950" width="13.5546875" style="267" customWidth="1"/>
    <col min="7951" max="8191" width="9.109375" style="267"/>
    <col min="8192" max="8192" width="56.6640625" style="267" customWidth="1"/>
    <col min="8193" max="8195" width="13.6640625" style="267" customWidth="1"/>
    <col min="8196" max="8196" width="10.33203125" style="267" customWidth="1"/>
    <col min="8197" max="8197" width="16.88671875" style="267" bestFit="1" customWidth="1"/>
    <col min="8198" max="8198" width="15.6640625" style="267" customWidth="1"/>
    <col min="8199" max="8199" width="11.44140625" style="267" customWidth="1"/>
    <col min="8200" max="8200" width="11" style="267" customWidth="1"/>
    <col min="8201" max="8201" width="13.6640625" style="267" customWidth="1"/>
    <col min="8202" max="8202" width="16.33203125" style="267" customWidth="1"/>
    <col min="8203" max="8203" width="14.33203125" style="267" customWidth="1"/>
    <col min="8204" max="8204" width="13" style="267" customWidth="1"/>
    <col min="8205" max="8205" width="14.109375" style="267" customWidth="1"/>
    <col min="8206" max="8206" width="13.5546875" style="267" customWidth="1"/>
    <col min="8207" max="8447" width="9.109375" style="267"/>
    <col min="8448" max="8448" width="56.6640625" style="267" customWidth="1"/>
    <col min="8449" max="8451" width="13.6640625" style="267" customWidth="1"/>
    <col min="8452" max="8452" width="10.33203125" style="267" customWidth="1"/>
    <col min="8453" max="8453" width="16.88671875" style="267" bestFit="1" customWidth="1"/>
    <col min="8454" max="8454" width="15.6640625" style="267" customWidth="1"/>
    <col min="8455" max="8455" width="11.44140625" style="267" customWidth="1"/>
    <col min="8456" max="8456" width="11" style="267" customWidth="1"/>
    <col min="8457" max="8457" width="13.6640625" style="267" customWidth="1"/>
    <col min="8458" max="8458" width="16.33203125" style="267" customWidth="1"/>
    <col min="8459" max="8459" width="14.33203125" style="267" customWidth="1"/>
    <col min="8460" max="8460" width="13" style="267" customWidth="1"/>
    <col min="8461" max="8461" width="14.109375" style="267" customWidth="1"/>
    <col min="8462" max="8462" width="13.5546875" style="267" customWidth="1"/>
    <col min="8463" max="8703" width="9.109375" style="267"/>
    <col min="8704" max="8704" width="56.6640625" style="267" customWidth="1"/>
    <col min="8705" max="8707" width="13.6640625" style="267" customWidth="1"/>
    <col min="8708" max="8708" width="10.33203125" style="267" customWidth="1"/>
    <col min="8709" max="8709" width="16.88671875" style="267" bestFit="1" customWidth="1"/>
    <col min="8710" max="8710" width="15.6640625" style="267" customWidth="1"/>
    <col min="8711" max="8711" width="11.44140625" style="267" customWidth="1"/>
    <col min="8712" max="8712" width="11" style="267" customWidth="1"/>
    <col min="8713" max="8713" width="13.6640625" style="267" customWidth="1"/>
    <col min="8714" max="8714" width="16.33203125" style="267" customWidth="1"/>
    <col min="8715" max="8715" width="14.33203125" style="267" customWidth="1"/>
    <col min="8716" max="8716" width="13" style="267" customWidth="1"/>
    <col min="8717" max="8717" width="14.109375" style="267" customWidth="1"/>
    <col min="8718" max="8718" width="13.5546875" style="267" customWidth="1"/>
    <col min="8719" max="8959" width="9.109375" style="267"/>
    <col min="8960" max="8960" width="56.6640625" style="267" customWidth="1"/>
    <col min="8961" max="8963" width="13.6640625" style="267" customWidth="1"/>
    <col min="8964" max="8964" width="10.33203125" style="267" customWidth="1"/>
    <col min="8965" max="8965" width="16.88671875" style="267" bestFit="1" customWidth="1"/>
    <col min="8966" max="8966" width="15.6640625" style="267" customWidth="1"/>
    <col min="8967" max="8967" width="11.44140625" style="267" customWidth="1"/>
    <col min="8968" max="8968" width="11" style="267" customWidth="1"/>
    <col min="8969" max="8969" width="13.6640625" style="267" customWidth="1"/>
    <col min="8970" max="8970" width="16.33203125" style="267" customWidth="1"/>
    <col min="8971" max="8971" width="14.33203125" style="267" customWidth="1"/>
    <col min="8972" max="8972" width="13" style="267" customWidth="1"/>
    <col min="8973" max="8973" width="14.109375" style="267" customWidth="1"/>
    <col min="8974" max="8974" width="13.5546875" style="267" customWidth="1"/>
    <col min="8975" max="9215" width="9.109375" style="267"/>
    <col min="9216" max="9216" width="56.6640625" style="267" customWidth="1"/>
    <col min="9217" max="9219" width="13.6640625" style="267" customWidth="1"/>
    <col min="9220" max="9220" width="10.33203125" style="267" customWidth="1"/>
    <col min="9221" max="9221" width="16.88671875" style="267" bestFit="1" customWidth="1"/>
    <col min="9222" max="9222" width="15.6640625" style="267" customWidth="1"/>
    <col min="9223" max="9223" width="11.44140625" style="267" customWidth="1"/>
    <col min="9224" max="9224" width="11" style="267" customWidth="1"/>
    <col min="9225" max="9225" width="13.6640625" style="267" customWidth="1"/>
    <col min="9226" max="9226" width="16.33203125" style="267" customWidth="1"/>
    <col min="9227" max="9227" width="14.33203125" style="267" customWidth="1"/>
    <col min="9228" max="9228" width="13" style="267" customWidth="1"/>
    <col min="9229" max="9229" width="14.109375" style="267" customWidth="1"/>
    <col min="9230" max="9230" width="13.5546875" style="267" customWidth="1"/>
    <col min="9231" max="9471" width="9.109375" style="267"/>
    <col min="9472" max="9472" width="56.6640625" style="267" customWidth="1"/>
    <col min="9473" max="9475" width="13.6640625" style="267" customWidth="1"/>
    <col min="9476" max="9476" width="10.33203125" style="267" customWidth="1"/>
    <col min="9477" max="9477" width="16.88671875" style="267" bestFit="1" customWidth="1"/>
    <col min="9478" max="9478" width="15.6640625" style="267" customWidth="1"/>
    <col min="9479" max="9479" width="11.44140625" style="267" customWidth="1"/>
    <col min="9480" max="9480" width="11" style="267" customWidth="1"/>
    <col min="9481" max="9481" width="13.6640625" style="267" customWidth="1"/>
    <col min="9482" max="9482" width="16.33203125" style="267" customWidth="1"/>
    <col min="9483" max="9483" width="14.33203125" style="267" customWidth="1"/>
    <col min="9484" max="9484" width="13" style="267" customWidth="1"/>
    <col min="9485" max="9485" width="14.109375" style="267" customWidth="1"/>
    <col min="9486" max="9486" width="13.5546875" style="267" customWidth="1"/>
    <col min="9487" max="9727" width="9.109375" style="267"/>
    <col min="9728" max="9728" width="56.6640625" style="267" customWidth="1"/>
    <col min="9729" max="9731" width="13.6640625" style="267" customWidth="1"/>
    <col min="9732" max="9732" width="10.33203125" style="267" customWidth="1"/>
    <col min="9733" max="9733" width="16.88671875" style="267" bestFit="1" customWidth="1"/>
    <col min="9734" max="9734" width="15.6640625" style="267" customWidth="1"/>
    <col min="9735" max="9735" width="11.44140625" style="267" customWidth="1"/>
    <col min="9736" max="9736" width="11" style="267" customWidth="1"/>
    <col min="9737" max="9737" width="13.6640625" style="267" customWidth="1"/>
    <col min="9738" max="9738" width="16.33203125" style="267" customWidth="1"/>
    <col min="9739" max="9739" width="14.33203125" style="267" customWidth="1"/>
    <col min="9740" max="9740" width="13" style="267" customWidth="1"/>
    <col min="9741" max="9741" width="14.109375" style="267" customWidth="1"/>
    <col min="9742" max="9742" width="13.5546875" style="267" customWidth="1"/>
    <col min="9743" max="9983" width="9.109375" style="267"/>
    <col min="9984" max="9984" width="56.6640625" style="267" customWidth="1"/>
    <col min="9985" max="9987" width="13.6640625" style="267" customWidth="1"/>
    <col min="9988" max="9988" width="10.33203125" style="267" customWidth="1"/>
    <col min="9989" max="9989" width="16.88671875" style="267" bestFit="1" customWidth="1"/>
    <col min="9990" max="9990" width="15.6640625" style="267" customWidth="1"/>
    <col min="9991" max="9991" width="11.44140625" style="267" customWidth="1"/>
    <col min="9992" max="9992" width="11" style="267" customWidth="1"/>
    <col min="9993" max="9993" width="13.6640625" style="267" customWidth="1"/>
    <col min="9994" max="9994" width="16.33203125" style="267" customWidth="1"/>
    <col min="9995" max="9995" width="14.33203125" style="267" customWidth="1"/>
    <col min="9996" max="9996" width="13" style="267" customWidth="1"/>
    <col min="9997" max="9997" width="14.109375" style="267" customWidth="1"/>
    <col min="9998" max="9998" width="13.5546875" style="267" customWidth="1"/>
    <col min="9999" max="10239" width="9.109375" style="267"/>
    <col min="10240" max="10240" width="56.6640625" style="267" customWidth="1"/>
    <col min="10241" max="10243" width="13.6640625" style="267" customWidth="1"/>
    <col min="10244" max="10244" width="10.33203125" style="267" customWidth="1"/>
    <col min="10245" max="10245" width="16.88671875" style="267" bestFit="1" customWidth="1"/>
    <col min="10246" max="10246" width="15.6640625" style="267" customWidth="1"/>
    <col min="10247" max="10247" width="11.44140625" style="267" customWidth="1"/>
    <col min="10248" max="10248" width="11" style="267" customWidth="1"/>
    <col min="10249" max="10249" width="13.6640625" style="267" customWidth="1"/>
    <col min="10250" max="10250" width="16.33203125" style="267" customWidth="1"/>
    <col min="10251" max="10251" width="14.33203125" style="267" customWidth="1"/>
    <col min="10252" max="10252" width="13" style="267" customWidth="1"/>
    <col min="10253" max="10253" width="14.109375" style="267" customWidth="1"/>
    <col min="10254" max="10254" width="13.5546875" style="267" customWidth="1"/>
    <col min="10255" max="10495" width="9.109375" style="267"/>
    <col min="10496" max="10496" width="56.6640625" style="267" customWidth="1"/>
    <col min="10497" max="10499" width="13.6640625" style="267" customWidth="1"/>
    <col min="10500" max="10500" width="10.33203125" style="267" customWidth="1"/>
    <col min="10501" max="10501" width="16.88671875" style="267" bestFit="1" customWidth="1"/>
    <col min="10502" max="10502" width="15.6640625" style="267" customWidth="1"/>
    <col min="10503" max="10503" width="11.44140625" style="267" customWidth="1"/>
    <col min="10504" max="10504" width="11" style="267" customWidth="1"/>
    <col min="10505" max="10505" width="13.6640625" style="267" customWidth="1"/>
    <col min="10506" max="10506" width="16.33203125" style="267" customWidth="1"/>
    <col min="10507" max="10507" width="14.33203125" style="267" customWidth="1"/>
    <col min="10508" max="10508" width="13" style="267" customWidth="1"/>
    <col min="10509" max="10509" width="14.109375" style="267" customWidth="1"/>
    <col min="10510" max="10510" width="13.5546875" style="267" customWidth="1"/>
    <col min="10511" max="10751" width="9.109375" style="267"/>
    <col min="10752" max="10752" width="56.6640625" style="267" customWidth="1"/>
    <col min="10753" max="10755" width="13.6640625" style="267" customWidth="1"/>
    <col min="10756" max="10756" width="10.33203125" style="267" customWidth="1"/>
    <col min="10757" max="10757" width="16.88671875" style="267" bestFit="1" customWidth="1"/>
    <col min="10758" max="10758" width="15.6640625" style="267" customWidth="1"/>
    <col min="10759" max="10759" width="11.44140625" style="267" customWidth="1"/>
    <col min="10760" max="10760" width="11" style="267" customWidth="1"/>
    <col min="10761" max="10761" width="13.6640625" style="267" customWidth="1"/>
    <col min="10762" max="10762" width="16.33203125" style="267" customWidth="1"/>
    <col min="10763" max="10763" width="14.33203125" style="267" customWidth="1"/>
    <col min="10764" max="10764" width="13" style="267" customWidth="1"/>
    <col min="10765" max="10765" width="14.109375" style="267" customWidth="1"/>
    <col min="10766" max="10766" width="13.5546875" style="267" customWidth="1"/>
    <col min="10767" max="11007" width="9.109375" style="267"/>
    <col min="11008" max="11008" width="56.6640625" style="267" customWidth="1"/>
    <col min="11009" max="11011" width="13.6640625" style="267" customWidth="1"/>
    <col min="11012" max="11012" width="10.33203125" style="267" customWidth="1"/>
    <col min="11013" max="11013" width="16.88671875" style="267" bestFit="1" customWidth="1"/>
    <col min="11014" max="11014" width="15.6640625" style="267" customWidth="1"/>
    <col min="11015" max="11015" width="11.44140625" style="267" customWidth="1"/>
    <col min="11016" max="11016" width="11" style="267" customWidth="1"/>
    <col min="11017" max="11017" width="13.6640625" style="267" customWidth="1"/>
    <col min="11018" max="11018" width="16.33203125" style="267" customWidth="1"/>
    <col min="11019" max="11019" width="14.33203125" style="267" customWidth="1"/>
    <col min="11020" max="11020" width="13" style="267" customWidth="1"/>
    <col min="11021" max="11021" width="14.109375" style="267" customWidth="1"/>
    <col min="11022" max="11022" width="13.5546875" style="267" customWidth="1"/>
    <col min="11023" max="11263" width="9.109375" style="267"/>
    <col min="11264" max="11264" width="56.6640625" style="267" customWidth="1"/>
    <col min="11265" max="11267" width="13.6640625" style="267" customWidth="1"/>
    <col min="11268" max="11268" width="10.33203125" style="267" customWidth="1"/>
    <col min="11269" max="11269" width="16.88671875" style="267" bestFit="1" customWidth="1"/>
    <col min="11270" max="11270" width="15.6640625" style="267" customWidth="1"/>
    <col min="11271" max="11271" width="11.44140625" style="267" customWidth="1"/>
    <col min="11272" max="11272" width="11" style="267" customWidth="1"/>
    <col min="11273" max="11273" width="13.6640625" style="267" customWidth="1"/>
    <col min="11274" max="11274" width="16.33203125" style="267" customWidth="1"/>
    <col min="11275" max="11275" width="14.33203125" style="267" customWidth="1"/>
    <col min="11276" max="11276" width="13" style="267" customWidth="1"/>
    <col min="11277" max="11277" width="14.109375" style="267" customWidth="1"/>
    <col min="11278" max="11278" width="13.5546875" style="267" customWidth="1"/>
    <col min="11279" max="11519" width="9.109375" style="267"/>
    <col min="11520" max="11520" width="56.6640625" style="267" customWidth="1"/>
    <col min="11521" max="11523" width="13.6640625" style="267" customWidth="1"/>
    <col min="11524" max="11524" width="10.33203125" style="267" customWidth="1"/>
    <col min="11525" max="11525" width="16.88671875" style="267" bestFit="1" customWidth="1"/>
    <col min="11526" max="11526" width="15.6640625" style="267" customWidth="1"/>
    <col min="11527" max="11527" width="11.44140625" style="267" customWidth="1"/>
    <col min="11528" max="11528" width="11" style="267" customWidth="1"/>
    <col min="11529" max="11529" width="13.6640625" style="267" customWidth="1"/>
    <col min="11530" max="11530" width="16.33203125" style="267" customWidth="1"/>
    <col min="11531" max="11531" width="14.33203125" style="267" customWidth="1"/>
    <col min="11532" max="11532" width="13" style="267" customWidth="1"/>
    <col min="11533" max="11533" width="14.109375" style="267" customWidth="1"/>
    <col min="11534" max="11534" width="13.5546875" style="267" customWidth="1"/>
    <col min="11535" max="11775" width="9.109375" style="267"/>
    <col min="11776" max="11776" width="56.6640625" style="267" customWidth="1"/>
    <col min="11777" max="11779" width="13.6640625" style="267" customWidth="1"/>
    <col min="11780" max="11780" width="10.33203125" style="267" customWidth="1"/>
    <col min="11781" max="11781" width="16.88671875" style="267" bestFit="1" customWidth="1"/>
    <col min="11782" max="11782" width="15.6640625" style="267" customWidth="1"/>
    <col min="11783" max="11783" width="11.44140625" style="267" customWidth="1"/>
    <col min="11784" max="11784" width="11" style="267" customWidth="1"/>
    <col min="11785" max="11785" width="13.6640625" style="267" customWidth="1"/>
    <col min="11786" max="11786" width="16.33203125" style="267" customWidth="1"/>
    <col min="11787" max="11787" width="14.33203125" style="267" customWidth="1"/>
    <col min="11788" max="11788" width="13" style="267" customWidth="1"/>
    <col min="11789" max="11789" width="14.109375" style="267" customWidth="1"/>
    <col min="11790" max="11790" width="13.5546875" style="267" customWidth="1"/>
    <col min="11791" max="12031" width="9.109375" style="267"/>
    <col min="12032" max="12032" width="56.6640625" style="267" customWidth="1"/>
    <col min="12033" max="12035" width="13.6640625" style="267" customWidth="1"/>
    <col min="12036" max="12036" width="10.33203125" style="267" customWidth="1"/>
    <col min="12037" max="12037" width="16.88671875" style="267" bestFit="1" customWidth="1"/>
    <col min="12038" max="12038" width="15.6640625" style="267" customWidth="1"/>
    <col min="12039" max="12039" width="11.44140625" style="267" customWidth="1"/>
    <col min="12040" max="12040" width="11" style="267" customWidth="1"/>
    <col min="12041" max="12041" width="13.6640625" style="267" customWidth="1"/>
    <col min="12042" max="12042" width="16.33203125" style="267" customWidth="1"/>
    <col min="12043" max="12043" width="14.33203125" style="267" customWidth="1"/>
    <col min="12044" max="12044" width="13" style="267" customWidth="1"/>
    <col min="12045" max="12045" width="14.109375" style="267" customWidth="1"/>
    <col min="12046" max="12046" width="13.5546875" style="267" customWidth="1"/>
    <col min="12047" max="12287" width="9.109375" style="267"/>
    <col min="12288" max="12288" width="56.6640625" style="267" customWidth="1"/>
    <col min="12289" max="12291" width="13.6640625" style="267" customWidth="1"/>
    <col min="12292" max="12292" width="10.33203125" style="267" customWidth="1"/>
    <col min="12293" max="12293" width="16.88671875" style="267" bestFit="1" customWidth="1"/>
    <col min="12294" max="12294" width="15.6640625" style="267" customWidth="1"/>
    <col min="12295" max="12295" width="11.44140625" style="267" customWidth="1"/>
    <col min="12296" max="12296" width="11" style="267" customWidth="1"/>
    <col min="12297" max="12297" width="13.6640625" style="267" customWidth="1"/>
    <col min="12298" max="12298" width="16.33203125" style="267" customWidth="1"/>
    <col min="12299" max="12299" width="14.33203125" style="267" customWidth="1"/>
    <col min="12300" max="12300" width="13" style="267" customWidth="1"/>
    <col min="12301" max="12301" width="14.109375" style="267" customWidth="1"/>
    <col min="12302" max="12302" width="13.5546875" style="267" customWidth="1"/>
    <col min="12303" max="12543" width="9.109375" style="267"/>
    <col min="12544" max="12544" width="56.6640625" style="267" customWidth="1"/>
    <col min="12545" max="12547" width="13.6640625" style="267" customWidth="1"/>
    <col min="12548" max="12548" width="10.33203125" style="267" customWidth="1"/>
    <col min="12549" max="12549" width="16.88671875" style="267" bestFit="1" customWidth="1"/>
    <col min="12550" max="12550" width="15.6640625" style="267" customWidth="1"/>
    <col min="12551" max="12551" width="11.44140625" style="267" customWidth="1"/>
    <col min="12552" max="12552" width="11" style="267" customWidth="1"/>
    <col min="12553" max="12553" width="13.6640625" style="267" customWidth="1"/>
    <col min="12554" max="12554" width="16.33203125" style="267" customWidth="1"/>
    <col min="12555" max="12555" width="14.33203125" style="267" customWidth="1"/>
    <col min="12556" max="12556" width="13" style="267" customWidth="1"/>
    <col min="12557" max="12557" width="14.109375" style="267" customWidth="1"/>
    <col min="12558" max="12558" width="13.5546875" style="267" customWidth="1"/>
    <col min="12559" max="12799" width="9.109375" style="267"/>
    <col min="12800" max="12800" width="56.6640625" style="267" customWidth="1"/>
    <col min="12801" max="12803" width="13.6640625" style="267" customWidth="1"/>
    <col min="12804" max="12804" width="10.33203125" style="267" customWidth="1"/>
    <col min="12805" max="12805" width="16.88671875" style="267" bestFit="1" customWidth="1"/>
    <col min="12806" max="12806" width="15.6640625" style="267" customWidth="1"/>
    <col min="12807" max="12807" width="11.44140625" style="267" customWidth="1"/>
    <col min="12808" max="12808" width="11" style="267" customWidth="1"/>
    <col min="12809" max="12809" width="13.6640625" style="267" customWidth="1"/>
    <col min="12810" max="12810" width="16.33203125" style="267" customWidth="1"/>
    <col min="12811" max="12811" width="14.33203125" style="267" customWidth="1"/>
    <col min="12812" max="12812" width="13" style="267" customWidth="1"/>
    <col min="12813" max="12813" width="14.109375" style="267" customWidth="1"/>
    <col min="12814" max="12814" width="13.5546875" style="267" customWidth="1"/>
    <col min="12815" max="13055" width="9.109375" style="267"/>
    <col min="13056" max="13056" width="56.6640625" style="267" customWidth="1"/>
    <col min="13057" max="13059" width="13.6640625" style="267" customWidth="1"/>
    <col min="13060" max="13060" width="10.33203125" style="267" customWidth="1"/>
    <col min="13061" max="13061" width="16.88671875" style="267" bestFit="1" customWidth="1"/>
    <col min="13062" max="13062" width="15.6640625" style="267" customWidth="1"/>
    <col min="13063" max="13063" width="11.44140625" style="267" customWidth="1"/>
    <col min="13064" max="13064" width="11" style="267" customWidth="1"/>
    <col min="13065" max="13065" width="13.6640625" style="267" customWidth="1"/>
    <col min="13066" max="13066" width="16.33203125" style="267" customWidth="1"/>
    <col min="13067" max="13067" width="14.33203125" style="267" customWidth="1"/>
    <col min="13068" max="13068" width="13" style="267" customWidth="1"/>
    <col min="13069" max="13069" width="14.109375" style="267" customWidth="1"/>
    <col min="13070" max="13070" width="13.5546875" style="267" customWidth="1"/>
    <col min="13071" max="13311" width="9.109375" style="267"/>
    <col min="13312" max="13312" width="56.6640625" style="267" customWidth="1"/>
    <col min="13313" max="13315" width="13.6640625" style="267" customWidth="1"/>
    <col min="13316" max="13316" width="10.33203125" style="267" customWidth="1"/>
    <col min="13317" max="13317" width="16.88671875" style="267" bestFit="1" customWidth="1"/>
    <col min="13318" max="13318" width="15.6640625" style="267" customWidth="1"/>
    <col min="13319" max="13319" width="11.44140625" style="267" customWidth="1"/>
    <col min="13320" max="13320" width="11" style="267" customWidth="1"/>
    <col min="13321" max="13321" width="13.6640625" style="267" customWidth="1"/>
    <col min="13322" max="13322" width="16.33203125" style="267" customWidth="1"/>
    <col min="13323" max="13323" width="14.33203125" style="267" customWidth="1"/>
    <col min="13324" max="13324" width="13" style="267" customWidth="1"/>
    <col min="13325" max="13325" width="14.109375" style="267" customWidth="1"/>
    <col min="13326" max="13326" width="13.5546875" style="267" customWidth="1"/>
    <col min="13327" max="13567" width="9.109375" style="267"/>
    <col min="13568" max="13568" width="56.6640625" style="267" customWidth="1"/>
    <col min="13569" max="13571" width="13.6640625" style="267" customWidth="1"/>
    <col min="13572" max="13572" width="10.33203125" style="267" customWidth="1"/>
    <col min="13573" max="13573" width="16.88671875" style="267" bestFit="1" customWidth="1"/>
    <col min="13574" max="13574" width="15.6640625" style="267" customWidth="1"/>
    <col min="13575" max="13575" width="11.44140625" style="267" customWidth="1"/>
    <col min="13576" max="13576" width="11" style="267" customWidth="1"/>
    <col min="13577" max="13577" width="13.6640625" style="267" customWidth="1"/>
    <col min="13578" max="13578" width="16.33203125" style="267" customWidth="1"/>
    <col min="13579" max="13579" width="14.33203125" style="267" customWidth="1"/>
    <col min="13580" max="13580" width="13" style="267" customWidth="1"/>
    <col min="13581" max="13581" width="14.109375" style="267" customWidth="1"/>
    <col min="13582" max="13582" width="13.5546875" style="267" customWidth="1"/>
    <col min="13583" max="13823" width="9.109375" style="267"/>
    <col min="13824" max="13824" width="56.6640625" style="267" customWidth="1"/>
    <col min="13825" max="13827" width="13.6640625" style="267" customWidth="1"/>
    <col min="13828" max="13828" width="10.33203125" style="267" customWidth="1"/>
    <col min="13829" max="13829" width="16.88671875" style="267" bestFit="1" customWidth="1"/>
    <col min="13830" max="13830" width="15.6640625" style="267" customWidth="1"/>
    <col min="13831" max="13831" width="11.44140625" style="267" customWidth="1"/>
    <col min="13832" max="13832" width="11" style="267" customWidth="1"/>
    <col min="13833" max="13833" width="13.6640625" style="267" customWidth="1"/>
    <col min="13834" max="13834" width="16.33203125" style="267" customWidth="1"/>
    <col min="13835" max="13835" width="14.33203125" style="267" customWidth="1"/>
    <col min="13836" max="13836" width="13" style="267" customWidth="1"/>
    <col min="13837" max="13837" width="14.109375" style="267" customWidth="1"/>
    <col min="13838" max="13838" width="13.5546875" style="267" customWidth="1"/>
    <col min="13839" max="14079" width="9.109375" style="267"/>
    <col min="14080" max="14080" width="56.6640625" style="267" customWidth="1"/>
    <col min="14081" max="14083" width="13.6640625" style="267" customWidth="1"/>
    <col min="14084" max="14084" width="10.33203125" style="267" customWidth="1"/>
    <col min="14085" max="14085" width="16.88671875" style="267" bestFit="1" customWidth="1"/>
    <col min="14086" max="14086" width="15.6640625" style="267" customWidth="1"/>
    <col min="14087" max="14087" width="11.44140625" style="267" customWidth="1"/>
    <col min="14088" max="14088" width="11" style="267" customWidth="1"/>
    <col min="14089" max="14089" width="13.6640625" style="267" customWidth="1"/>
    <col min="14090" max="14090" width="16.33203125" style="267" customWidth="1"/>
    <col min="14091" max="14091" width="14.33203125" style="267" customWidth="1"/>
    <col min="14092" max="14092" width="13" style="267" customWidth="1"/>
    <col min="14093" max="14093" width="14.109375" style="267" customWidth="1"/>
    <col min="14094" max="14094" width="13.5546875" style="267" customWidth="1"/>
    <col min="14095" max="14335" width="9.109375" style="267"/>
    <col min="14336" max="14336" width="56.6640625" style="267" customWidth="1"/>
    <col min="14337" max="14339" width="13.6640625" style="267" customWidth="1"/>
    <col min="14340" max="14340" width="10.33203125" style="267" customWidth="1"/>
    <col min="14341" max="14341" width="16.88671875" style="267" bestFit="1" customWidth="1"/>
    <col min="14342" max="14342" width="15.6640625" style="267" customWidth="1"/>
    <col min="14343" max="14343" width="11.44140625" style="267" customWidth="1"/>
    <col min="14344" max="14344" width="11" style="267" customWidth="1"/>
    <col min="14345" max="14345" width="13.6640625" style="267" customWidth="1"/>
    <col min="14346" max="14346" width="16.33203125" style="267" customWidth="1"/>
    <col min="14347" max="14347" width="14.33203125" style="267" customWidth="1"/>
    <col min="14348" max="14348" width="13" style="267" customWidth="1"/>
    <col min="14349" max="14349" width="14.109375" style="267" customWidth="1"/>
    <col min="14350" max="14350" width="13.5546875" style="267" customWidth="1"/>
    <col min="14351" max="14591" width="9.109375" style="267"/>
    <col min="14592" max="14592" width="56.6640625" style="267" customWidth="1"/>
    <col min="14593" max="14595" width="13.6640625" style="267" customWidth="1"/>
    <col min="14596" max="14596" width="10.33203125" style="267" customWidth="1"/>
    <col min="14597" max="14597" width="16.88671875" style="267" bestFit="1" customWidth="1"/>
    <col min="14598" max="14598" width="15.6640625" style="267" customWidth="1"/>
    <col min="14599" max="14599" width="11.44140625" style="267" customWidth="1"/>
    <col min="14600" max="14600" width="11" style="267" customWidth="1"/>
    <col min="14601" max="14601" width="13.6640625" style="267" customWidth="1"/>
    <col min="14602" max="14602" width="16.33203125" style="267" customWidth="1"/>
    <col min="14603" max="14603" width="14.33203125" style="267" customWidth="1"/>
    <col min="14604" max="14604" width="13" style="267" customWidth="1"/>
    <col min="14605" max="14605" width="14.109375" style="267" customWidth="1"/>
    <col min="14606" max="14606" width="13.5546875" style="267" customWidth="1"/>
    <col min="14607" max="14847" width="9.109375" style="267"/>
    <col min="14848" max="14848" width="56.6640625" style="267" customWidth="1"/>
    <col min="14849" max="14851" width="13.6640625" style="267" customWidth="1"/>
    <col min="14852" max="14852" width="10.33203125" style="267" customWidth="1"/>
    <col min="14853" max="14853" width="16.88671875" style="267" bestFit="1" customWidth="1"/>
    <col min="14854" max="14854" width="15.6640625" style="267" customWidth="1"/>
    <col min="14855" max="14855" width="11.44140625" style="267" customWidth="1"/>
    <col min="14856" max="14856" width="11" style="267" customWidth="1"/>
    <col min="14857" max="14857" width="13.6640625" style="267" customWidth="1"/>
    <col min="14858" max="14858" width="16.33203125" style="267" customWidth="1"/>
    <col min="14859" max="14859" width="14.33203125" style="267" customWidth="1"/>
    <col min="14860" max="14860" width="13" style="267" customWidth="1"/>
    <col min="14861" max="14861" width="14.109375" style="267" customWidth="1"/>
    <col min="14862" max="14862" width="13.5546875" style="267" customWidth="1"/>
    <col min="14863" max="15103" width="9.109375" style="267"/>
    <col min="15104" max="15104" width="56.6640625" style="267" customWidth="1"/>
    <col min="15105" max="15107" width="13.6640625" style="267" customWidth="1"/>
    <col min="15108" max="15108" width="10.33203125" style="267" customWidth="1"/>
    <col min="15109" max="15109" width="16.88671875" style="267" bestFit="1" customWidth="1"/>
    <col min="15110" max="15110" width="15.6640625" style="267" customWidth="1"/>
    <col min="15111" max="15111" width="11.44140625" style="267" customWidth="1"/>
    <col min="15112" max="15112" width="11" style="267" customWidth="1"/>
    <col min="15113" max="15113" width="13.6640625" style="267" customWidth="1"/>
    <col min="15114" max="15114" width="16.33203125" style="267" customWidth="1"/>
    <col min="15115" max="15115" width="14.33203125" style="267" customWidth="1"/>
    <col min="15116" max="15116" width="13" style="267" customWidth="1"/>
    <col min="15117" max="15117" width="14.109375" style="267" customWidth="1"/>
    <col min="15118" max="15118" width="13.5546875" style="267" customWidth="1"/>
    <col min="15119" max="15359" width="9.109375" style="267"/>
    <col min="15360" max="15360" width="56.6640625" style="267" customWidth="1"/>
    <col min="15361" max="15363" width="13.6640625" style="267" customWidth="1"/>
    <col min="15364" max="15364" width="10.33203125" style="267" customWidth="1"/>
    <col min="15365" max="15365" width="16.88671875" style="267" bestFit="1" customWidth="1"/>
    <col min="15366" max="15366" width="15.6640625" style="267" customWidth="1"/>
    <col min="15367" max="15367" width="11.44140625" style="267" customWidth="1"/>
    <col min="15368" max="15368" width="11" style="267" customWidth="1"/>
    <col min="15369" max="15369" width="13.6640625" style="267" customWidth="1"/>
    <col min="15370" max="15370" width="16.33203125" style="267" customWidth="1"/>
    <col min="15371" max="15371" width="14.33203125" style="267" customWidth="1"/>
    <col min="15372" max="15372" width="13" style="267" customWidth="1"/>
    <col min="15373" max="15373" width="14.109375" style="267" customWidth="1"/>
    <col min="15374" max="15374" width="13.5546875" style="267" customWidth="1"/>
    <col min="15375" max="15615" width="9.109375" style="267"/>
    <col min="15616" max="15616" width="56.6640625" style="267" customWidth="1"/>
    <col min="15617" max="15619" width="13.6640625" style="267" customWidth="1"/>
    <col min="15620" max="15620" width="10.33203125" style="267" customWidth="1"/>
    <col min="15621" max="15621" width="16.88671875" style="267" bestFit="1" customWidth="1"/>
    <col min="15622" max="15622" width="15.6640625" style="267" customWidth="1"/>
    <col min="15623" max="15623" width="11.44140625" style="267" customWidth="1"/>
    <col min="15624" max="15624" width="11" style="267" customWidth="1"/>
    <col min="15625" max="15625" width="13.6640625" style="267" customWidth="1"/>
    <col min="15626" max="15626" width="16.33203125" style="267" customWidth="1"/>
    <col min="15627" max="15627" width="14.33203125" style="267" customWidth="1"/>
    <col min="15628" max="15628" width="13" style="267" customWidth="1"/>
    <col min="15629" max="15629" width="14.109375" style="267" customWidth="1"/>
    <col min="15630" max="15630" width="13.5546875" style="267" customWidth="1"/>
    <col min="15631" max="15871" width="9.109375" style="267"/>
    <col min="15872" max="15872" width="56.6640625" style="267" customWidth="1"/>
    <col min="15873" max="15875" width="13.6640625" style="267" customWidth="1"/>
    <col min="15876" max="15876" width="10.33203125" style="267" customWidth="1"/>
    <col min="15877" max="15877" width="16.88671875" style="267" bestFit="1" customWidth="1"/>
    <col min="15878" max="15878" width="15.6640625" style="267" customWidth="1"/>
    <col min="15879" max="15879" width="11.44140625" style="267" customWidth="1"/>
    <col min="15880" max="15880" width="11" style="267" customWidth="1"/>
    <col min="15881" max="15881" width="13.6640625" style="267" customWidth="1"/>
    <col min="15882" max="15882" width="16.33203125" style="267" customWidth="1"/>
    <col min="15883" max="15883" width="14.33203125" style="267" customWidth="1"/>
    <col min="15884" max="15884" width="13" style="267" customWidth="1"/>
    <col min="15885" max="15885" width="14.109375" style="267" customWidth="1"/>
    <col min="15886" max="15886" width="13.5546875" style="267" customWidth="1"/>
    <col min="15887" max="16127" width="9.109375" style="267"/>
    <col min="16128" max="16128" width="56.6640625" style="267" customWidth="1"/>
    <col min="16129" max="16131" width="13.6640625" style="267" customWidth="1"/>
    <col min="16132" max="16132" width="10.33203125" style="267" customWidth="1"/>
    <col min="16133" max="16133" width="16.88671875" style="267" bestFit="1" customWidth="1"/>
    <col min="16134" max="16134" width="15.6640625" style="267" customWidth="1"/>
    <col min="16135" max="16135" width="11.44140625" style="267" customWidth="1"/>
    <col min="16136" max="16136" width="11" style="267" customWidth="1"/>
    <col min="16137" max="16137" width="13.6640625" style="267" customWidth="1"/>
    <col min="16138" max="16138" width="16.33203125" style="267" customWidth="1"/>
    <col min="16139" max="16139" width="14.33203125" style="267" customWidth="1"/>
    <col min="16140" max="16140" width="13" style="267" customWidth="1"/>
    <col min="16141" max="16141" width="14.109375" style="267" customWidth="1"/>
    <col min="16142" max="16142" width="13.5546875" style="267" customWidth="1"/>
    <col min="16143" max="16384" width="9.109375" style="267"/>
  </cols>
  <sheetData>
    <row r="2" spans="1:7" s="270" customFormat="1" ht="55.8" thickBot="1" x14ac:dyDescent="0.35">
      <c r="A2" s="268" t="s">
        <v>281</v>
      </c>
      <c r="B2" s="169" t="s">
        <v>717</v>
      </c>
      <c r="C2" s="314" t="s">
        <v>715</v>
      </c>
      <c r="D2" s="269" t="s">
        <v>519</v>
      </c>
      <c r="E2" s="693" t="s">
        <v>125</v>
      </c>
    </row>
    <row r="3" spans="1:7" s="270" customFormat="1" ht="31.8" thickBot="1" x14ac:dyDescent="0.35">
      <c r="A3" s="442" t="s">
        <v>1152</v>
      </c>
      <c r="B3" s="443">
        <f>SUM(B4:B14)</f>
        <v>5245</v>
      </c>
      <c r="C3" s="472">
        <f>C4+C6+C7+C8+C9+C14</f>
        <v>6629</v>
      </c>
      <c r="D3" s="472">
        <f>SUM(D4:D14)</f>
        <v>5918</v>
      </c>
      <c r="E3" s="694">
        <f>D3/C3</f>
        <v>0.89274400362045558</v>
      </c>
      <c r="F3" s="271"/>
      <c r="G3" s="271"/>
    </row>
    <row r="4" spans="1:7" s="270" customFormat="1" ht="27" x14ac:dyDescent="0.3">
      <c r="A4" s="444" t="s">
        <v>1153</v>
      </c>
      <c r="B4" s="445">
        <v>2651</v>
      </c>
      <c r="C4" s="445">
        <v>2651</v>
      </c>
      <c r="D4" s="445">
        <v>2168</v>
      </c>
      <c r="E4" s="694">
        <f t="shared" ref="E4:E17" si="0">D4/C4</f>
        <v>0.81780460203696714</v>
      </c>
      <c r="F4" s="271"/>
      <c r="G4" s="271"/>
    </row>
    <row r="5" spans="1:7" s="270" customFormat="1" ht="15.6" x14ac:dyDescent="0.3">
      <c r="A5" s="444" t="s">
        <v>1154</v>
      </c>
      <c r="B5" s="445"/>
      <c r="C5" s="445"/>
      <c r="D5" s="445"/>
      <c r="E5" s="694"/>
      <c r="F5" s="271"/>
      <c r="G5" s="271"/>
    </row>
    <row r="6" spans="1:7" s="270" customFormat="1" ht="15.6" x14ac:dyDescent="0.3">
      <c r="A6" s="446" t="s">
        <v>1155</v>
      </c>
      <c r="B6" s="447">
        <v>2254</v>
      </c>
      <c r="C6" s="445">
        <v>3315</v>
      </c>
      <c r="D6" s="445">
        <v>3337</v>
      </c>
      <c r="E6" s="694">
        <f t="shared" si="0"/>
        <v>1.0066365007541478</v>
      </c>
      <c r="F6" s="271"/>
      <c r="G6" s="271"/>
    </row>
    <row r="7" spans="1:7" s="270" customFormat="1" ht="15.6" x14ac:dyDescent="0.3">
      <c r="A7" s="446" t="s">
        <v>1156</v>
      </c>
      <c r="B7" s="447">
        <v>100</v>
      </c>
      <c r="C7" s="445">
        <v>100</v>
      </c>
      <c r="D7" s="445"/>
      <c r="E7" s="694">
        <f t="shared" si="0"/>
        <v>0</v>
      </c>
      <c r="F7" s="271"/>
      <c r="G7" s="271"/>
    </row>
    <row r="8" spans="1:7" s="270" customFormat="1" ht="15.6" x14ac:dyDescent="0.3">
      <c r="A8" s="448" t="s">
        <v>1157</v>
      </c>
      <c r="B8" s="447">
        <v>150</v>
      </c>
      <c r="C8" s="445">
        <v>150</v>
      </c>
      <c r="D8" s="445"/>
      <c r="E8" s="694">
        <f t="shared" si="0"/>
        <v>0</v>
      </c>
      <c r="F8" s="271"/>
      <c r="G8" s="271"/>
    </row>
    <row r="9" spans="1:7" s="270" customFormat="1" ht="15.6" x14ac:dyDescent="0.3">
      <c r="A9" s="448" t="s">
        <v>1158</v>
      </c>
      <c r="B9" s="447"/>
      <c r="C9" s="445">
        <f>299-81</f>
        <v>218</v>
      </c>
      <c r="D9" s="445">
        <f>299-81</f>
        <v>218</v>
      </c>
      <c r="E9" s="694">
        <f t="shared" si="0"/>
        <v>1</v>
      </c>
      <c r="F9" s="273"/>
      <c r="G9" s="271"/>
    </row>
    <row r="10" spans="1:7" s="270" customFormat="1" ht="15.6" x14ac:dyDescent="0.3">
      <c r="A10" s="446" t="s">
        <v>1159</v>
      </c>
      <c r="B10" s="447"/>
      <c r="C10" s="445"/>
      <c r="D10" s="445"/>
      <c r="E10" s="694"/>
      <c r="F10" s="271"/>
      <c r="G10" s="271"/>
    </row>
    <row r="11" spans="1:7" s="270" customFormat="1" ht="15.6" x14ac:dyDescent="0.3">
      <c r="A11" s="449" t="s">
        <v>1160</v>
      </c>
      <c r="B11" s="450"/>
      <c r="C11" s="445"/>
      <c r="D11" s="445"/>
      <c r="E11" s="694"/>
      <c r="F11" s="271"/>
      <c r="G11" s="271"/>
    </row>
    <row r="12" spans="1:7" s="270" customFormat="1" ht="15.6" x14ac:dyDescent="0.3">
      <c r="A12" s="449" t="s">
        <v>1161</v>
      </c>
      <c r="B12" s="445"/>
      <c r="C12" s="445"/>
      <c r="D12" s="445"/>
      <c r="E12" s="694"/>
      <c r="F12" s="271"/>
      <c r="G12" s="271"/>
    </row>
    <row r="13" spans="1:7" ht="15" x14ac:dyDescent="0.3">
      <c r="A13" s="451" t="s">
        <v>1162</v>
      </c>
      <c r="B13" s="447"/>
      <c r="C13" s="445"/>
      <c r="D13" s="445"/>
      <c r="E13" s="694"/>
      <c r="F13" s="274"/>
      <c r="G13" s="274"/>
    </row>
    <row r="14" spans="1:7" ht="27.6" thickBot="1" x14ac:dyDescent="0.35">
      <c r="A14" s="446" t="s">
        <v>1163</v>
      </c>
      <c r="B14" s="447">
        <v>90</v>
      </c>
      <c r="C14" s="445">
        <v>195</v>
      </c>
      <c r="D14" s="445">
        <v>195</v>
      </c>
      <c r="E14" s="694">
        <f t="shared" si="0"/>
        <v>1</v>
      </c>
      <c r="F14" s="274"/>
      <c r="G14" s="274"/>
    </row>
    <row r="15" spans="1:7" ht="31.8" thickBot="1" x14ac:dyDescent="0.3">
      <c r="A15" s="442" t="s">
        <v>1164</v>
      </c>
      <c r="B15" s="443">
        <f>SUM(B16:B19)</f>
        <v>140</v>
      </c>
      <c r="C15" s="443">
        <f>SUM(C16:C19)</f>
        <v>280</v>
      </c>
      <c r="D15" s="443">
        <f>SUM(D16:D19)</f>
        <v>280</v>
      </c>
      <c r="E15" s="694"/>
    </row>
    <row r="16" spans="1:7" ht="15" x14ac:dyDescent="0.3">
      <c r="A16" s="452" t="s">
        <v>1165</v>
      </c>
      <c r="B16" s="453">
        <v>0</v>
      </c>
      <c r="C16" s="469"/>
      <c r="D16" s="469"/>
      <c r="E16" s="694"/>
    </row>
    <row r="17" spans="1:5" ht="15" x14ac:dyDescent="0.3">
      <c r="A17" s="451" t="s">
        <v>1159</v>
      </c>
      <c r="B17" s="447">
        <v>140</v>
      </c>
      <c r="C17" s="447">
        <v>280</v>
      </c>
      <c r="D17" s="447">
        <v>280</v>
      </c>
      <c r="E17" s="694">
        <f t="shared" si="0"/>
        <v>1</v>
      </c>
    </row>
    <row r="18" spans="1:5" ht="15" x14ac:dyDescent="0.3">
      <c r="A18" s="451"/>
      <c r="B18" s="447"/>
      <c r="C18" s="447"/>
      <c r="D18" s="447"/>
      <c r="E18" s="694"/>
    </row>
    <row r="19" spans="1:5" ht="15" x14ac:dyDescent="0.3">
      <c r="A19" s="451"/>
      <c r="B19" s="447"/>
      <c r="C19" s="447"/>
      <c r="D19" s="447"/>
      <c r="E19" s="694"/>
    </row>
    <row r="20" spans="1:5" ht="15" x14ac:dyDescent="0.3">
      <c r="A20" s="451"/>
      <c r="B20" s="454"/>
      <c r="C20" s="447"/>
      <c r="D20" s="447"/>
      <c r="E20" s="694"/>
    </row>
    <row r="21" spans="1:5" ht="15" x14ac:dyDescent="0.3">
      <c r="A21" s="451"/>
      <c r="B21" s="454"/>
      <c r="C21" s="447"/>
      <c r="D21" s="447"/>
      <c r="E21" s="694"/>
    </row>
    <row r="22" spans="1:5" ht="15" x14ac:dyDescent="0.3">
      <c r="A22" s="451"/>
      <c r="B22" s="454"/>
      <c r="C22" s="447"/>
      <c r="D22" s="447"/>
      <c r="E22" s="694"/>
    </row>
    <row r="23" spans="1:5" s="275" customFormat="1" ht="15.6" thickBot="1" x14ac:dyDescent="0.35">
      <c r="A23" s="455"/>
      <c r="B23" s="456"/>
      <c r="C23" s="469"/>
      <c r="D23" s="469"/>
      <c r="E23" s="694"/>
    </row>
    <row r="24" spans="1:5" ht="31.8" thickBot="1" x14ac:dyDescent="0.35">
      <c r="A24" s="457" t="s">
        <v>1166</v>
      </c>
      <c r="B24" s="458">
        <f>SUM(B25:B28)</f>
        <v>0</v>
      </c>
      <c r="C24" s="464"/>
      <c r="D24" s="464"/>
      <c r="E24" s="694"/>
    </row>
    <row r="25" spans="1:5" ht="15" x14ac:dyDescent="0.3">
      <c r="A25" s="459"/>
      <c r="B25" s="460"/>
      <c r="C25" s="470"/>
      <c r="D25" s="470"/>
      <c r="E25" s="694"/>
    </row>
    <row r="26" spans="1:5" ht="14.4" x14ac:dyDescent="0.3">
      <c r="A26" s="451"/>
      <c r="B26" s="454"/>
      <c r="C26" s="447"/>
      <c r="D26" s="447"/>
      <c r="E26" s="695"/>
    </row>
    <row r="27" spans="1:5" ht="14.4" x14ac:dyDescent="0.3">
      <c r="A27" s="451"/>
      <c r="B27" s="454"/>
      <c r="C27" s="447"/>
      <c r="D27" s="447"/>
      <c r="E27" s="695"/>
    </row>
    <row r="28" spans="1:5" ht="15" thickBot="1" x14ac:dyDescent="0.35">
      <c r="A28" s="461"/>
      <c r="B28" s="462"/>
      <c r="C28" s="462"/>
      <c r="D28" s="462"/>
      <c r="E28" s="695"/>
    </row>
    <row r="29" spans="1:5" ht="16.2" thickBot="1" x14ac:dyDescent="0.35">
      <c r="A29" s="463" t="s">
        <v>1167</v>
      </c>
      <c r="B29" s="464"/>
      <c r="C29" s="464"/>
      <c r="D29" s="464"/>
      <c r="E29" s="695"/>
    </row>
    <row r="30" spans="1:5" ht="14.4" x14ac:dyDescent="0.3">
      <c r="A30" s="465"/>
      <c r="B30" s="466"/>
      <c r="C30" s="466"/>
      <c r="D30" s="466"/>
      <c r="E30" s="695"/>
    </row>
    <row r="31" spans="1:5" ht="14.4" x14ac:dyDescent="0.3">
      <c r="A31" s="465"/>
      <c r="B31" s="466"/>
      <c r="C31" s="466"/>
      <c r="D31" s="466"/>
      <c r="E31" s="695"/>
    </row>
    <row r="32" spans="1:5" ht="14.4" x14ac:dyDescent="0.3">
      <c r="A32" s="465"/>
      <c r="B32" s="466"/>
      <c r="C32" s="466"/>
      <c r="D32" s="466"/>
      <c r="E32" s="695"/>
    </row>
    <row r="33" spans="1:5" ht="14.4" x14ac:dyDescent="0.3">
      <c r="A33" s="465"/>
      <c r="B33" s="466"/>
      <c r="C33" s="466"/>
      <c r="D33" s="466"/>
      <c r="E33" s="695"/>
    </row>
    <row r="34" spans="1:5" ht="15" thickBot="1" x14ac:dyDescent="0.35">
      <c r="A34" s="465"/>
      <c r="B34" s="466"/>
      <c r="C34" s="466"/>
      <c r="D34" s="466"/>
      <c r="E34" s="695"/>
    </row>
    <row r="35" spans="1:5" ht="13.8" thickBot="1" x14ac:dyDescent="0.3">
      <c r="A35" s="467" t="s">
        <v>120</v>
      </c>
      <c r="B35" s="468">
        <f>B15+B3</f>
        <v>5385</v>
      </c>
      <c r="C35" s="471">
        <f>C29+C15+C3</f>
        <v>6909</v>
      </c>
      <c r="D35" s="471">
        <f>D29+D15+D3</f>
        <v>6198</v>
      </c>
      <c r="E35" s="695">
        <f>D35/C35</f>
        <v>0.89709075119409465</v>
      </c>
    </row>
  </sheetData>
  <pageMargins left="0.51181102362204722" right="0.31496062992125984" top="1.125" bottom="0.74803149606299213" header="0.31496062992125984" footer="0.31496062992125984"/>
  <pageSetup paperSize="9" scale="75" orientation="portrait" r:id="rId1"/>
  <headerFooter>
    <oddHeader>&amp;L&amp;10Vászoly Község Önkormányzata&amp;C&amp;"-,Félkövér"TÁMOGATÁSOK 2015. ÉV
A 3/2016. (V.30.) RENDELETHEZ&amp;R&amp;10 7. sz. melléklet
&amp;P. oldal
ezer forint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3"/>
  <sheetViews>
    <sheetView view="pageLayout" zoomScaleNormal="100" workbookViewId="0">
      <selection activeCell="B1" sqref="B1"/>
    </sheetView>
  </sheetViews>
  <sheetFormatPr defaultRowHeight="13.2" x14ac:dyDescent="0.25"/>
  <cols>
    <col min="1" max="1" width="55.88671875" style="288" customWidth="1"/>
    <col min="2" max="2" width="20.109375" style="277" customWidth="1"/>
    <col min="3" max="3" width="21.33203125" style="277" bestFit="1" customWidth="1"/>
    <col min="4" max="4" width="16.109375" style="277" customWidth="1"/>
    <col min="5" max="5" width="16.88671875" style="698" customWidth="1"/>
    <col min="6" max="6" width="28.88671875" style="278" customWidth="1"/>
    <col min="7" max="7" width="23.88671875" style="279" customWidth="1"/>
    <col min="8" max="255" width="9.109375" style="279"/>
    <col min="256" max="256" width="55.88671875" style="279" customWidth="1"/>
    <col min="257" max="257" width="20.109375" style="279" customWidth="1"/>
    <col min="258" max="258" width="18.6640625" style="279" customWidth="1"/>
    <col min="259" max="259" width="21.33203125" style="279" bestFit="1" customWidth="1"/>
    <col min="260" max="260" width="16.109375" style="279" customWidth="1"/>
    <col min="261" max="261" width="16.88671875" style="279" customWidth="1"/>
    <col min="262" max="262" width="16.44140625" style="279" customWidth="1"/>
    <col min="263" max="263" width="23.88671875" style="279" customWidth="1"/>
    <col min="264" max="511" width="9.109375" style="279"/>
    <col min="512" max="512" width="55.88671875" style="279" customWidth="1"/>
    <col min="513" max="513" width="20.109375" style="279" customWidth="1"/>
    <col min="514" max="514" width="18.6640625" style="279" customWidth="1"/>
    <col min="515" max="515" width="21.33203125" style="279" bestFit="1" customWidth="1"/>
    <col min="516" max="516" width="16.109375" style="279" customWidth="1"/>
    <col min="517" max="517" width="16.88671875" style="279" customWidth="1"/>
    <col min="518" max="518" width="16.44140625" style="279" customWidth="1"/>
    <col min="519" max="519" width="23.88671875" style="279" customWidth="1"/>
    <col min="520" max="767" width="9.109375" style="279"/>
    <col min="768" max="768" width="55.88671875" style="279" customWidth="1"/>
    <col min="769" max="769" width="20.109375" style="279" customWidth="1"/>
    <col min="770" max="770" width="18.6640625" style="279" customWidth="1"/>
    <col min="771" max="771" width="21.33203125" style="279" bestFit="1" customWidth="1"/>
    <col min="772" max="772" width="16.109375" style="279" customWidth="1"/>
    <col min="773" max="773" width="16.88671875" style="279" customWidth="1"/>
    <col min="774" max="774" width="16.44140625" style="279" customWidth="1"/>
    <col min="775" max="775" width="23.88671875" style="279" customWidth="1"/>
    <col min="776" max="1023" width="9.109375" style="279"/>
    <col min="1024" max="1024" width="55.88671875" style="279" customWidth="1"/>
    <col min="1025" max="1025" width="20.109375" style="279" customWidth="1"/>
    <col min="1026" max="1026" width="18.6640625" style="279" customWidth="1"/>
    <col min="1027" max="1027" width="21.33203125" style="279" bestFit="1" customWidth="1"/>
    <col min="1028" max="1028" width="16.109375" style="279" customWidth="1"/>
    <col min="1029" max="1029" width="16.88671875" style="279" customWidth="1"/>
    <col min="1030" max="1030" width="16.44140625" style="279" customWidth="1"/>
    <col min="1031" max="1031" width="23.88671875" style="279" customWidth="1"/>
    <col min="1032" max="1279" width="9.109375" style="279"/>
    <col min="1280" max="1280" width="55.88671875" style="279" customWidth="1"/>
    <col min="1281" max="1281" width="20.109375" style="279" customWidth="1"/>
    <col min="1282" max="1282" width="18.6640625" style="279" customWidth="1"/>
    <col min="1283" max="1283" width="21.33203125" style="279" bestFit="1" customWidth="1"/>
    <col min="1284" max="1284" width="16.109375" style="279" customWidth="1"/>
    <col min="1285" max="1285" width="16.88671875" style="279" customWidth="1"/>
    <col min="1286" max="1286" width="16.44140625" style="279" customWidth="1"/>
    <col min="1287" max="1287" width="23.88671875" style="279" customWidth="1"/>
    <col min="1288" max="1535" width="9.109375" style="279"/>
    <col min="1536" max="1536" width="55.88671875" style="279" customWidth="1"/>
    <col min="1537" max="1537" width="20.109375" style="279" customWidth="1"/>
    <col min="1538" max="1538" width="18.6640625" style="279" customWidth="1"/>
    <col min="1539" max="1539" width="21.33203125" style="279" bestFit="1" customWidth="1"/>
    <col min="1540" max="1540" width="16.109375" style="279" customWidth="1"/>
    <col min="1541" max="1541" width="16.88671875" style="279" customWidth="1"/>
    <col min="1542" max="1542" width="16.44140625" style="279" customWidth="1"/>
    <col min="1543" max="1543" width="23.88671875" style="279" customWidth="1"/>
    <col min="1544" max="1791" width="9.109375" style="279"/>
    <col min="1792" max="1792" width="55.88671875" style="279" customWidth="1"/>
    <col min="1793" max="1793" width="20.109375" style="279" customWidth="1"/>
    <col min="1794" max="1794" width="18.6640625" style="279" customWidth="1"/>
    <col min="1795" max="1795" width="21.33203125" style="279" bestFit="1" customWidth="1"/>
    <col min="1796" max="1796" width="16.109375" style="279" customWidth="1"/>
    <col min="1797" max="1797" width="16.88671875" style="279" customWidth="1"/>
    <col min="1798" max="1798" width="16.44140625" style="279" customWidth="1"/>
    <col min="1799" max="1799" width="23.88671875" style="279" customWidth="1"/>
    <col min="1800" max="2047" width="9.109375" style="279"/>
    <col min="2048" max="2048" width="55.88671875" style="279" customWidth="1"/>
    <col min="2049" max="2049" width="20.109375" style="279" customWidth="1"/>
    <col min="2050" max="2050" width="18.6640625" style="279" customWidth="1"/>
    <col min="2051" max="2051" width="21.33203125" style="279" bestFit="1" customWidth="1"/>
    <col min="2052" max="2052" width="16.109375" style="279" customWidth="1"/>
    <col min="2053" max="2053" width="16.88671875" style="279" customWidth="1"/>
    <col min="2054" max="2054" width="16.44140625" style="279" customWidth="1"/>
    <col min="2055" max="2055" width="23.88671875" style="279" customWidth="1"/>
    <col min="2056" max="2303" width="9.109375" style="279"/>
    <col min="2304" max="2304" width="55.88671875" style="279" customWidth="1"/>
    <col min="2305" max="2305" width="20.109375" style="279" customWidth="1"/>
    <col min="2306" max="2306" width="18.6640625" style="279" customWidth="1"/>
    <col min="2307" max="2307" width="21.33203125" style="279" bestFit="1" customWidth="1"/>
    <col min="2308" max="2308" width="16.109375" style="279" customWidth="1"/>
    <col min="2309" max="2309" width="16.88671875" style="279" customWidth="1"/>
    <col min="2310" max="2310" width="16.44140625" style="279" customWidth="1"/>
    <col min="2311" max="2311" width="23.88671875" style="279" customWidth="1"/>
    <col min="2312" max="2559" width="9.109375" style="279"/>
    <col min="2560" max="2560" width="55.88671875" style="279" customWidth="1"/>
    <col min="2561" max="2561" width="20.109375" style="279" customWidth="1"/>
    <col min="2562" max="2562" width="18.6640625" style="279" customWidth="1"/>
    <col min="2563" max="2563" width="21.33203125" style="279" bestFit="1" customWidth="1"/>
    <col min="2564" max="2564" width="16.109375" style="279" customWidth="1"/>
    <col min="2565" max="2565" width="16.88671875" style="279" customWidth="1"/>
    <col min="2566" max="2566" width="16.44140625" style="279" customWidth="1"/>
    <col min="2567" max="2567" width="23.88671875" style="279" customWidth="1"/>
    <col min="2568" max="2815" width="9.109375" style="279"/>
    <col min="2816" max="2816" width="55.88671875" style="279" customWidth="1"/>
    <col min="2817" max="2817" width="20.109375" style="279" customWidth="1"/>
    <col min="2818" max="2818" width="18.6640625" style="279" customWidth="1"/>
    <col min="2819" max="2819" width="21.33203125" style="279" bestFit="1" customWidth="1"/>
    <col min="2820" max="2820" width="16.109375" style="279" customWidth="1"/>
    <col min="2821" max="2821" width="16.88671875" style="279" customWidth="1"/>
    <col min="2822" max="2822" width="16.44140625" style="279" customWidth="1"/>
    <col min="2823" max="2823" width="23.88671875" style="279" customWidth="1"/>
    <col min="2824" max="3071" width="9.109375" style="279"/>
    <col min="3072" max="3072" width="55.88671875" style="279" customWidth="1"/>
    <col min="3073" max="3073" width="20.109375" style="279" customWidth="1"/>
    <col min="3074" max="3074" width="18.6640625" style="279" customWidth="1"/>
    <col min="3075" max="3075" width="21.33203125" style="279" bestFit="1" customWidth="1"/>
    <col min="3076" max="3076" width="16.109375" style="279" customWidth="1"/>
    <col min="3077" max="3077" width="16.88671875" style="279" customWidth="1"/>
    <col min="3078" max="3078" width="16.44140625" style="279" customWidth="1"/>
    <col min="3079" max="3079" width="23.88671875" style="279" customWidth="1"/>
    <col min="3080" max="3327" width="9.109375" style="279"/>
    <col min="3328" max="3328" width="55.88671875" style="279" customWidth="1"/>
    <col min="3329" max="3329" width="20.109375" style="279" customWidth="1"/>
    <col min="3330" max="3330" width="18.6640625" style="279" customWidth="1"/>
    <col min="3331" max="3331" width="21.33203125" style="279" bestFit="1" customWidth="1"/>
    <col min="3332" max="3332" width="16.109375" style="279" customWidth="1"/>
    <col min="3333" max="3333" width="16.88671875" style="279" customWidth="1"/>
    <col min="3334" max="3334" width="16.44140625" style="279" customWidth="1"/>
    <col min="3335" max="3335" width="23.88671875" style="279" customWidth="1"/>
    <col min="3336" max="3583" width="9.109375" style="279"/>
    <col min="3584" max="3584" width="55.88671875" style="279" customWidth="1"/>
    <col min="3585" max="3585" width="20.109375" style="279" customWidth="1"/>
    <col min="3586" max="3586" width="18.6640625" style="279" customWidth="1"/>
    <col min="3587" max="3587" width="21.33203125" style="279" bestFit="1" customWidth="1"/>
    <col min="3588" max="3588" width="16.109375" style="279" customWidth="1"/>
    <col min="3589" max="3589" width="16.88671875" style="279" customWidth="1"/>
    <col min="3590" max="3590" width="16.44140625" style="279" customWidth="1"/>
    <col min="3591" max="3591" width="23.88671875" style="279" customWidth="1"/>
    <col min="3592" max="3839" width="9.109375" style="279"/>
    <col min="3840" max="3840" width="55.88671875" style="279" customWidth="1"/>
    <col min="3841" max="3841" width="20.109375" style="279" customWidth="1"/>
    <col min="3842" max="3842" width="18.6640625" style="279" customWidth="1"/>
    <col min="3843" max="3843" width="21.33203125" style="279" bestFit="1" customWidth="1"/>
    <col min="3844" max="3844" width="16.109375" style="279" customWidth="1"/>
    <col min="3845" max="3845" width="16.88671875" style="279" customWidth="1"/>
    <col min="3846" max="3846" width="16.44140625" style="279" customWidth="1"/>
    <col min="3847" max="3847" width="23.88671875" style="279" customWidth="1"/>
    <col min="3848" max="4095" width="9.109375" style="279"/>
    <col min="4096" max="4096" width="55.88671875" style="279" customWidth="1"/>
    <col min="4097" max="4097" width="20.109375" style="279" customWidth="1"/>
    <col min="4098" max="4098" width="18.6640625" style="279" customWidth="1"/>
    <col min="4099" max="4099" width="21.33203125" style="279" bestFit="1" customWidth="1"/>
    <col min="4100" max="4100" width="16.109375" style="279" customWidth="1"/>
    <col min="4101" max="4101" width="16.88671875" style="279" customWidth="1"/>
    <col min="4102" max="4102" width="16.44140625" style="279" customWidth="1"/>
    <col min="4103" max="4103" width="23.88671875" style="279" customWidth="1"/>
    <col min="4104" max="4351" width="9.109375" style="279"/>
    <col min="4352" max="4352" width="55.88671875" style="279" customWidth="1"/>
    <col min="4353" max="4353" width="20.109375" style="279" customWidth="1"/>
    <col min="4354" max="4354" width="18.6640625" style="279" customWidth="1"/>
    <col min="4355" max="4355" width="21.33203125" style="279" bestFit="1" customWidth="1"/>
    <col min="4356" max="4356" width="16.109375" style="279" customWidth="1"/>
    <col min="4357" max="4357" width="16.88671875" style="279" customWidth="1"/>
    <col min="4358" max="4358" width="16.44140625" style="279" customWidth="1"/>
    <col min="4359" max="4359" width="23.88671875" style="279" customWidth="1"/>
    <col min="4360" max="4607" width="9.109375" style="279"/>
    <col min="4608" max="4608" width="55.88671875" style="279" customWidth="1"/>
    <col min="4609" max="4609" width="20.109375" style="279" customWidth="1"/>
    <col min="4610" max="4610" width="18.6640625" style="279" customWidth="1"/>
    <col min="4611" max="4611" width="21.33203125" style="279" bestFit="1" customWidth="1"/>
    <col min="4612" max="4612" width="16.109375" style="279" customWidth="1"/>
    <col min="4613" max="4613" width="16.88671875" style="279" customWidth="1"/>
    <col min="4614" max="4614" width="16.44140625" style="279" customWidth="1"/>
    <col min="4615" max="4615" width="23.88671875" style="279" customWidth="1"/>
    <col min="4616" max="4863" width="9.109375" style="279"/>
    <col min="4864" max="4864" width="55.88671875" style="279" customWidth="1"/>
    <col min="4865" max="4865" width="20.109375" style="279" customWidth="1"/>
    <col min="4866" max="4866" width="18.6640625" style="279" customWidth="1"/>
    <col min="4867" max="4867" width="21.33203125" style="279" bestFit="1" customWidth="1"/>
    <col min="4868" max="4868" width="16.109375" style="279" customWidth="1"/>
    <col min="4869" max="4869" width="16.88671875" style="279" customWidth="1"/>
    <col min="4870" max="4870" width="16.44140625" style="279" customWidth="1"/>
    <col min="4871" max="4871" width="23.88671875" style="279" customWidth="1"/>
    <col min="4872" max="5119" width="9.109375" style="279"/>
    <col min="5120" max="5120" width="55.88671875" style="279" customWidth="1"/>
    <col min="5121" max="5121" width="20.109375" style="279" customWidth="1"/>
    <col min="5122" max="5122" width="18.6640625" style="279" customWidth="1"/>
    <col min="5123" max="5123" width="21.33203125" style="279" bestFit="1" customWidth="1"/>
    <col min="5124" max="5124" width="16.109375" style="279" customWidth="1"/>
    <col min="5125" max="5125" width="16.88671875" style="279" customWidth="1"/>
    <col min="5126" max="5126" width="16.44140625" style="279" customWidth="1"/>
    <col min="5127" max="5127" width="23.88671875" style="279" customWidth="1"/>
    <col min="5128" max="5375" width="9.109375" style="279"/>
    <col min="5376" max="5376" width="55.88671875" style="279" customWidth="1"/>
    <col min="5377" max="5377" width="20.109375" style="279" customWidth="1"/>
    <col min="5378" max="5378" width="18.6640625" style="279" customWidth="1"/>
    <col min="5379" max="5379" width="21.33203125" style="279" bestFit="1" customWidth="1"/>
    <col min="5380" max="5380" width="16.109375" style="279" customWidth="1"/>
    <col min="5381" max="5381" width="16.88671875" style="279" customWidth="1"/>
    <col min="5382" max="5382" width="16.44140625" style="279" customWidth="1"/>
    <col min="5383" max="5383" width="23.88671875" style="279" customWidth="1"/>
    <col min="5384" max="5631" width="9.109375" style="279"/>
    <col min="5632" max="5632" width="55.88671875" style="279" customWidth="1"/>
    <col min="5633" max="5633" width="20.109375" style="279" customWidth="1"/>
    <col min="5634" max="5634" width="18.6640625" style="279" customWidth="1"/>
    <col min="5635" max="5635" width="21.33203125" style="279" bestFit="1" customWidth="1"/>
    <col min="5636" max="5636" width="16.109375" style="279" customWidth="1"/>
    <col min="5637" max="5637" width="16.88671875" style="279" customWidth="1"/>
    <col min="5638" max="5638" width="16.44140625" style="279" customWidth="1"/>
    <col min="5639" max="5639" width="23.88671875" style="279" customWidth="1"/>
    <col min="5640" max="5887" width="9.109375" style="279"/>
    <col min="5888" max="5888" width="55.88671875" style="279" customWidth="1"/>
    <col min="5889" max="5889" width="20.109375" style="279" customWidth="1"/>
    <col min="5890" max="5890" width="18.6640625" style="279" customWidth="1"/>
    <col min="5891" max="5891" width="21.33203125" style="279" bestFit="1" customWidth="1"/>
    <col min="5892" max="5892" width="16.109375" style="279" customWidth="1"/>
    <col min="5893" max="5893" width="16.88671875" style="279" customWidth="1"/>
    <col min="5894" max="5894" width="16.44140625" style="279" customWidth="1"/>
    <col min="5895" max="5895" width="23.88671875" style="279" customWidth="1"/>
    <col min="5896" max="6143" width="9.109375" style="279"/>
    <col min="6144" max="6144" width="55.88671875" style="279" customWidth="1"/>
    <col min="6145" max="6145" width="20.109375" style="279" customWidth="1"/>
    <col min="6146" max="6146" width="18.6640625" style="279" customWidth="1"/>
    <col min="6147" max="6147" width="21.33203125" style="279" bestFit="1" customWidth="1"/>
    <col min="6148" max="6148" width="16.109375" style="279" customWidth="1"/>
    <col min="6149" max="6149" width="16.88671875" style="279" customWidth="1"/>
    <col min="6150" max="6150" width="16.44140625" style="279" customWidth="1"/>
    <col min="6151" max="6151" width="23.88671875" style="279" customWidth="1"/>
    <col min="6152" max="6399" width="9.109375" style="279"/>
    <col min="6400" max="6400" width="55.88671875" style="279" customWidth="1"/>
    <col min="6401" max="6401" width="20.109375" style="279" customWidth="1"/>
    <col min="6402" max="6402" width="18.6640625" style="279" customWidth="1"/>
    <col min="6403" max="6403" width="21.33203125" style="279" bestFit="1" customWidth="1"/>
    <col min="6404" max="6404" width="16.109375" style="279" customWidth="1"/>
    <col min="6405" max="6405" width="16.88671875" style="279" customWidth="1"/>
    <col min="6406" max="6406" width="16.44140625" style="279" customWidth="1"/>
    <col min="6407" max="6407" width="23.88671875" style="279" customWidth="1"/>
    <col min="6408" max="6655" width="9.109375" style="279"/>
    <col min="6656" max="6656" width="55.88671875" style="279" customWidth="1"/>
    <col min="6657" max="6657" width="20.109375" style="279" customWidth="1"/>
    <col min="6658" max="6658" width="18.6640625" style="279" customWidth="1"/>
    <col min="6659" max="6659" width="21.33203125" style="279" bestFit="1" customWidth="1"/>
    <col min="6660" max="6660" width="16.109375" style="279" customWidth="1"/>
    <col min="6661" max="6661" width="16.88671875" style="279" customWidth="1"/>
    <col min="6662" max="6662" width="16.44140625" style="279" customWidth="1"/>
    <col min="6663" max="6663" width="23.88671875" style="279" customWidth="1"/>
    <col min="6664" max="6911" width="9.109375" style="279"/>
    <col min="6912" max="6912" width="55.88671875" style="279" customWidth="1"/>
    <col min="6913" max="6913" width="20.109375" style="279" customWidth="1"/>
    <col min="6914" max="6914" width="18.6640625" style="279" customWidth="1"/>
    <col min="6915" max="6915" width="21.33203125" style="279" bestFit="1" customWidth="1"/>
    <col min="6916" max="6916" width="16.109375" style="279" customWidth="1"/>
    <col min="6917" max="6917" width="16.88671875" style="279" customWidth="1"/>
    <col min="6918" max="6918" width="16.44140625" style="279" customWidth="1"/>
    <col min="6919" max="6919" width="23.88671875" style="279" customWidth="1"/>
    <col min="6920" max="7167" width="9.109375" style="279"/>
    <col min="7168" max="7168" width="55.88671875" style="279" customWidth="1"/>
    <col min="7169" max="7169" width="20.109375" style="279" customWidth="1"/>
    <col min="7170" max="7170" width="18.6640625" style="279" customWidth="1"/>
    <col min="7171" max="7171" width="21.33203125" style="279" bestFit="1" customWidth="1"/>
    <col min="7172" max="7172" width="16.109375" style="279" customWidth="1"/>
    <col min="7173" max="7173" width="16.88671875" style="279" customWidth="1"/>
    <col min="7174" max="7174" width="16.44140625" style="279" customWidth="1"/>
    <col min="7175" max="7175" width="23.88671875" style="279" customWidth="1"/>
    <col min="7176" max="7423" width="9.109375" style="279"/>
    <col min="7424" max="7424" width="55.88671875" style="279" customWidth="1"/>
    <col min="7425" max="7425" width="20.109375" style="279" customWidth="1"/>
    <col min="7426" max="7426" width="18.6640625" style="279" customWidth="1"/>
    <col min="7427" max="7427" width="21.33203125" style="279" bestFit="1" customWidth="1"/>
    <col min="7428" max="7428" width="16.109375" style="279" customWidth="1"/>
    <col min="7429" max="7429" width="16.88671875" style="279" customWidth="1"/>
    <col min="7430" max="7430" width="16.44140625" style="279" customWidth="1"/>
    <col min="7431" max="7431" width="23.88671875" style="279" customWidth="1"/>
    <col min="7432" max="7679" width="9.109375" style="279"/>
    <col min="7680" max="7680" width="55.88671875" style="279" customWidth="1"/>
    <col min="7681" max="7681" width="20.109375" style="279" customWidth="1"/>
    <col min="7682" max="7682" width="18.6640625" style="279" customWidth="1"/>
    <col min="7683" max="7683" width="21.33203125" style="279" bestFit="1" customWidth="1"/>
    <col min="7684" max="7684" width="16.109375" style="279" customWidth="1"/>
    <col min="7685" max="7685" width="16.88671875" style="279" customWidth="1"/>
    <col min="7686" max="7686" width="16.44140625" style="279" customWidth="1"/>
    <col min="7687" max="7687" width="23.88671875" style="279" customWidth="1"/>
    <col min="7688" max="7935" width="9.109375" style="279"/>
    <col min="7936" max="7936" width="55.88671875" style="279" customWidth="1"/>
    <col min="7937" max="7937" width="20.109375" style="279" customWidth="1"/>
    <col min="7938" max="7938" width="18.6640625" style="279" customWidth="1"/>
    <col min="7939" max="7939" width="21.33203125" style="279" bestFit="1" customWidth="1"/>
    <col min="7940" max="7940" width="16.109375" style="279" customWidth="1"/>
    <col min="7941" max="7941" width="16.88671875" style="279" customWidth="1"/>
    <col min="7942" max="7942" width="16.44140625" style="279" customWidth="1"/>
    <col min="7943" max="7943" width="23.88671875" style="279" customWidth="1"/>
    <col min="7944" max="8191" width="9.109375" style="279"/>
    <col min="8192" max="8192" width="55.88671875" style="279" customWidth="1"/>
    <col min="8193" max="8193" width="20.109375" style="279" customWidth="1"/>
    <col min="8194" max="8194" width="18.6640625" style="279" customWidth="1"/>
    <col min="8195" max="8195" width="21.33203125" style="279" bestFit="1" customWidth="1"/>
    <col min="8196" max="8196" width="16.109375" style="279" customWidth="1"/>
    <col min="8197" max="8197" width="16.88671875" style="279" customWidth="1"/>
    <col min="8198" max="8198" width="16.44140625" style="279" customWidth="1"/>
    <col min="8199" max="8199" width="23.88671875" style="279" customWidth="1"/>
    <col min="8200" max="8447" width="9.109375" style="279"/>
    <col min="8448" max="8448" width="55.88671875" style="279" customWidth="1"/>
    <col min="8449" max="8449" width="20.109375" style="279" customWidth="1"/>
    <col min="8450" max="8450" width="18.6640625" style="279" customWidth="1"/>
    <col min="8451" max="8451" width="21.33203125" style="279" bestFit="1" customWidth="1"/>
    <col min="8452" max="8452" width="16.109375" style="279" customWidth="1"/>
    <col min="8453" max="8453" width="16.88671875" style="279" customWidth="1"/>
    <col min="8454" max="8454" width="16.44140625" style="279" customWidth="1"/>
    <col min="8455" max="8455" width="23.88671875" style="279" customWidth="1"/>
    <col min="8456" max="8703" width="9.109375" style="279"/>
    <col min="8704" max="8704" width="55.88671875" style="279" customWidth="1"/>
    <col min="8705" max="8705" width="20.109375" style="279" customWidth="1"/>
    <col min="8706" max="8706" width="18.6640625" style="279" customWidth="1"/>
    <col min="8707" max="8707" width="21.33203125" style="279" bestFit="1" customWidth="1"/>
    <col min="8708" max="8708" width="16.109375" style="279" customWidth="1"/>
    <col min="8709" max="8709" width="16.88671875" style="279" customWidth="1"/>
    <col min="8710" max="8710" width="16.44140625" style="279" customWidth="1"/>
    <col min="8711" max="8711" width="23.88671875" style="279" customWidth="1"/>
    <col min="8712" max="8959" width="9.109375" style="279"/>
    <col min="8960" max="8960" width="55.88671875" style="279" customWidth="1"/>
    <col min="8961" max="8961" width="20.109375" style="279" customWidth="1"/>
    <col min="8962" max="8962" width="18.6640625" style="279" customWidth="1"/>
    <col min="8963" max="8963" width="21.33203125" style="279" bestFit="1" customWidth="1"/>
    <col min="8964" max="8964" width="16.109375" style="279" customWidth="1"/>
    <col min="8965" max="8965" width="16.88671875" style="279" customWidth="1"/>
    <col min="8966" max="8966" width="16.44140625" style="279" customWidth="1"/>
    <col min="8967" max="8967" width="23.88671875" style="279" customWidth="1"/>
    <col min="8968" max="9215" width="9.109375" style="279"/>
    <col min="9216" max="9216" width="55.88671875" style="279" customWidth="1"/>
    <col min="9217" max="9217" width="20.109375" style="279" customWidth="1"/>
    <col min="9218" max="9218" width="18.6640625" style="279" customWidth="1"/>
    <col min="9219" max="9219" width="21.33203125" style="279" bestFit="1" customWidth="1"/>
    <col min="9220" max="9220" width="16.109375" style="279" customWidth="1"/>
    <col min="9221" max="9221" width="16.88671875" style="279" customWidth="1"/>
    <col min="9222" max="9222" width="16.44140625" style="279" customWidth="1"/>
    <col min="9223" max="9223" width="23.88671875" style="279" customWidth="1"/>
    <col min="9224" max="9471" width="9.109375" style="279"/>
    <col min="9472" max="9472" width="55.88671875" style="279" customWidth="1"/>
    <col min="9473" max="9473" width="20.109375" style="279" customWidth="1"/>
    <col min="9474" max="9474" width="18.6640625" style="279" customWidth="1"/>
    <col min="9475" max="9475" width="21.33203125" style="279" bestFit="1" customWidth="1"/>
    <col min="9476" max="9476" width="16.109375" style="279" customWidth="1"/>
    <col min="9477" max="9477" width="16.88671875" style="279" customWidth="1"/>
    <col min="9478" max="9478" width="16.44140625" style="279" customWidth="1"/>
    <col min="9479" max="9479" width="23.88671875" style="279" customWidth="1"/>
    <col min="9480" max="9727" width="9.109375" style="279"/>
    <col min="9728" max="9728" width="55.88671875" style="279" customWidth="1"/>
    <col min="9729" max="9729" width="20.109375" style="279" customWidth="1"/>
    <col min="9730" max="9730" width="18.6640625" style="279" customWidth="1"/>
    <col min="9731" max="9731" width="21.33203125" style="279" bestFit="1" customWidth="1"/>
    <col min="9732" max="9732" width="16.109375" style="279" customWidth="1"/>
    <col min="9733" max="9733" width="16.88671875" style="279" customWidth="1"/>
    <col min="9734" max="9734" width="16.44140625" style="279" customWidth="1"/>
    <col min="9735" max="9735" width="23.88671875" style="279" customWidth="1"/>
    <col min="9736" max="9983" width="9.109375" style="279"/>
    <col min="9984" max="9984" width="55.88671875" style="279" customWidth="1"/>
    <col min="9985" max="9985" width="20.109375" style="279" customWidth="1"/>
    <col min="9986" max="9986" width="18.6640625" style="279" customWidth="1"/>
    <col min="9987" max="9987" width="21.33203125" style="279" bestFit="1" customWidth="1"/>
    <col min="9988" max="9988" width="16.109375" style="279" customWidth="1"/>
    <col min="9989" max="9989" width="16.88671875" style="279" customWidth="1"/>
    <col min="9990" max="9990" width="16.44140625" style="279" customWidth="1"/>
    <col min="9991" max="9991" width="23.88671875" style="279" customWidth="1"/>
    <col min="9992" max="10239" width="9.109375" style="279"/>
    <col min="10240" max="10240" width="55.88671875" style="279" customWidth="1"/>
    <col min="10241" max="10241" width="20.109375" style="279" customWidth="1"/>
    <col min="10242" max="10242" width="18.6640625" style="279" customWidth="1"/>
    <col min="10243" max="10243" width="21.33203125" style="279" bestFit="1" customWidth="1"/>
    <col min="10244" max="10244" width="16.109375" style="279" customWidth="1"/>
    <col min="10245" max="10245" width="16.88671875" style="279" customWidth="1"/>
    <col min="10246" max="10246" width="16.44140625" style="279" customWidth="1"/>
    <col min="10247" max="10247" width="23.88671875" style="279" customWidth="1"/>
    <col min="10248" max="10495" width="9.109375" style="279"/>
    <col min="10496" max="10496" width="55.88671875" style="279" customWidth="1"/>
    <col min="10497" max="10497" width="20.109375" style="279" customWidth="1"/>
    <col min="10498" max="10498" width="18.6640625" style="279" customWidth="1"/>
    <col min="10499" max="10499" width="21.33203125" style="279" bestFit="1" customWidth="1"/>
    <col min="10500" max="10500" width="16.109375" style="279" customWidth="1"/>
    <col min="10501" max="10501" width="16.88671875" style="279" customWidth="1"/>
    <col min="10502" max="10502" width="16.44140625" style="279" customWidth="1"/>
    <col min="10503" max="10503" width="23.88671875" style="279" customWidth="1"/>
    <col min="10504" max="10751" width="9.109375" style="279"/>
    <col min="10752" max="10752" width="55.88671875" style="279" customWidth="1"/>
    <col min="10753" max="10753" width="20.109375" style="279" customWidth="1"/>
    <col min="10754" max="10754" width="18.6640625" style="279" customWidth="1"/>
    <col min="10755" max="10755" width="21.33203125" style="279" bestFit="1" customWidth="1"/>
    <col min="10756" max="10756" width="16.109375" style="279" customWidth="1"/>
    <col min="10757" max="10757" width="16.88671875" style="279" customWidth="1"/>
    <col min="10758" max="10758" width="16.44140625" style="279" customWidth="1"/>
    <col min="10759" max="10759" width="23.88671875" style="279" customWidth="1"/>
    <col min="10760" max="11007" width="9.109375" style="279"/>
    <col min="11008" max="11008" width="55.88671875" style="279" customWidth="1"/>
    <col min="11009" max="11009" width="20.109375" style="279" customWidth="1"/>
    <col min="11010" max="11010" width="18.6640625" style="279" customWidth="1"/>
    <col min="11011" max="11011" width="21.33203125" style="279" bestFit="1" customWidth="1"/>
    <col min="11012" max="11012" width="16.109375" style="279" customWidth="1"/>
    <col min="11013" max="11013" width="16.88671875" style="279" customWidth="1"/>
    <col min="11014" max="11014" width="16.44140625" style="279" customWidth="1"/>
    <col min="11015" max="11015" width="23.88671875" style="279" customWidth="1"/>
    <col min="11016" max="11263" width="9.109375" style="279"/>
    <col min="11264" max="11264" width="55.88671875" style="279" customWidth="1"/>
    <col min="11265" max="11265" width="20.109375" style="279" customWidth="1"/>
    <col min="11266" max="11266" width="18.6640625" style="279" customWidth="1"/>
    <col min="11267" max="11267" width="21.33203125" style="279" bestFit="1" customWidth="1"/>
    <col min="11268" max="11268" width="16.109375" style="279" customWidth="1"/>
    <col min="11269" max="11269" width="16.88671875" style="279" customWidth="1"/>
    <col min="11270" max="11270" width="16.44140625" style="279" customWidth="1"/>
    <col min="11271" max="11271" width="23.88671875" style="279" customWidth="1"/>
    <col min="11272" max="11519" width="9.109375" style="279"/>
    <col min="11520" max="11520" width="55.88671875" style="279" customWidth="1"/>
    <col min="11521" max="11521" width="20.109375" style="279" customWidth="1"/>
    <col min="11522" max="11522" width="18.6640625" style="279" customWidth="1"/>
    <col min="11523" max="11523" width="21.33203125" style="279" bestFit="1" customWidth="1"/>
    <col min="11524" max="11524" width="16.109375" style="279" customWidth="1"/>
    <col min="11525" max="11525" width="16.88671875" style="279" customWidth="1"/>
    <col min="11526" max="11526" width="16.44140625" style="279" customWidth="1"/>
    <col min="11527" max="11527" width="23.88671875" style="279" customWidth="1"/>
    <col min="11528" max="11775" width="9.109375" style="279"/>
    <col min="11776" max="11776" width="55.88671875" style="279" customWidth="1"/>
    <col min="11777" max="11777" width="20.109375" style="279" customWidth="1"/>
    <col min="11778" max="11778" width="18.6640625" style="279" customWidth="1"/>
    <col min="11779" max="11779" width="21.33203125" style="279" bestFit="1" customWidth="1"/>
    <col min="11780" max="11780" width="16.109375" style="279" customWidth="1"/>
    <col min="11781" max="11781" width="16.88671875" style="279" customWidth="1"/>
    <col min="11782" max="11782" width="16.44140625" style="279" customWidth="1"/>
    <col min="11783" max="11783" width="23.88671875" style="279" customWidth="1"/>
    <col min="11784" max="12031" width="9.109375" style="279"/>
    <col min="12032" max="12032" width="55.88671875" style="279" customWidth="1"/>
    <col min="12033" max="12033" width="20.109375" style="279" customWidth="1"/>
    <col min="12034" max="12034" width="18.6640625" style="279" customWidth="1"/>
    <col min="12035" max="12035" width="21.33203125" style="279" bestFit="1" customWidth="1"/>
    <col min="12036" max="12036" width="16.109375" style="279" customWidth="1"/>
    <col min="12037" max="12037" width="16.88671875" style="279" customWidth="1"/>
    <col min="12038" max="12038" width="16.44140625" style="279" customWidth="1"/>
    <col min="12039" max="12039" width="23.88671875" style="279" customWidth="1"/>
    <col min="12040" max="12287" width="9.109375" style="279"/>
    <col min="12288" max="12288" width="55.88671875" style="279" customWidth="1"/>
    <col min="12289" max="12289" width="20.109375" style="279" customWidth="1"/>
    <col min="12290" max="12290" width="18.6640625" style="279" customWidth="1"/>
    <col min="12291" max="12291" width="21.33203125" style="279" bestFit="1" customWidth="1"/>
    <col min="12292" max="12292" width="16.109375" style="279" customWidth="1"/>
    <col min="12293" max="12293" width="16.88671875" style="279" customWidth="1"/>
    <col min="12294" max="12294" width="16.44140625" style="279" customWidth="1"/>
    <col min="12295" max="12295" width="23.88671875" style="279" customWidth="1"/>
    <col min="12296" max="12543" width="9.109375" style="279"/>
    <col min="12544" max="12544" width="55.88671875" style="279" customWidth="1"/>
    <col min="12545" max="12545" width="20.109375" style="279" customWidth="1"/>
    <col min="12546" max="12546" width="18.6640625" style="279" customWidth="1"/>
    <col min="12547" max="12547" width="21.33203125" style="279" bestFit="1" customWidth="1"/>
    <col min="12548" max="12548" width="16.109375" style="279" customWidth="1"/>
    <col min="12549" max="12549" width="16.88671875" style="279" customWidth="1"/>
    <col min="12550" max="12550" width="16.44140625" style="279" customWidth="1"/>
    <col min="12551" max="12551" width="23.88671875" style="279" customWidth="1"/>
    <col min="12552" max="12799" width="9.109375" style="279"/>
    <col min="12800" max="12800" width="55.88671875" style="279" customWidth="1"/>
    <col min="12801" max="12801" width="20.109375" style="279" customWidth="1"/>
    <col min="12802" max="12802" width="18.6640625" style="279" customWidth="1"/>
    <col min="12803" max="12803" width="21.33203125" style="279" bestFit="1" customWidth="1"/>
    <col min="12804" max="12804" width="16.109375" style="279" customWidth="1"/>
    <col min="12805" max="12805" width="16.88671875" style="279" customWidth="1"/>
    <col min="12806" max="12806" width="16.44140625" style="279" customWidth="1"/>
    <col min="12807" max="12807" width="23.88671875" style="279" customWidth="1"/>
    <col min="12808" max="13055" width="9.109375" style="279"/>
    <col min="13056" max="13056" width="55.88671875" style="279" customWidth="1"/>
    <col min="13057" max="13057" width="20.109375" style="279" customWidth="1"/>
    <col min="13058" max="13058" width="18.6640625" style="279" customWidth="1"/>
    <col min="13059" max="13059" width="21.33203125" style="279" bestFit="1" customWidth="1"/>
    <col min="13060" max="13060" width="16.109375" style="279" customWidth="1"/>
    <col min="13061" max="13061" width="16.88671875" style="279" customWidth="1"/>
    <col min="13062" max="13062" width="16.44140625" style="279" customWidth="1"/>
    <col min="13063" max="13063" width="23.88671875" style="279" customWidth="1"/>
    <col min="13064" max="13311" width="9.109375" style="279"/>
    <col min="13312" max="13312" width="55.88671875" style="279" customWidth="1"/>
    <col min="13313" max="13313" width="20.109375" style="279" customWidth="1"/>
    <col min="13314" max="13314" width="18.6640625" style="279" customWidth="1"/>
    <col min="13315" max="13315" width="21.33203125" style="279" bestFit="1" customWidth="1"/>
    <col min="13316" max="13316" width="16.109375" style="279" customWidth="1"/>
    <col min="13317" max="13317" width="16.88671875" style="279" customWidth="1"/>
    <col min="13318" max="13318" width="16.44140625" style="279" customWidth="1"/>
    <col min="13319" max="13319" width="23.88671875" style="279" customWidth="1"/>
    <col min="13320" max="13567" width="9.109375" style="279"/>
    <col min="13568" max="13568" width="55.88671875" style="279" customWidth="1"/>
    <col min="13569" max="13569" width="20.109375" style="279" customWidth="1"/>
    <col min="13570" max="13570" width="18.6640625" style="279" customWidth="1"/>
    <col min="13571" max="13571" width="21.33203125" style="279" bestFit="1" customWidth="1"/>
    <col min="13572" max="13572" width="16.109375" style="279" customWidth="1"/>
    <col min="13573" max="13573" width="16.88671875" style="279" customWidth="1"/>
    <col min="13574" max="13574" width="16.44140625" style="279" customWidth="1"/>
    <col min="13575" max="13575" width="23.88671875" style="279" customWidth="1"/>
    <col min="13576" max="13823" width="9.109375" style="279"/>
    <col min="13824" max="13824" width="55.88671875" style="279" customWidth="1"/>
    <col min="13825" max="13825" width="20.109375" style="279" customWidth="1"/>
    <col min="13826" max="13826" width="18.6640625" style="279" customWidth="1"/>
    <col min="13827" max="13827" width="21.33203125" style="279" bestFit="1" customWidth="1"/>
    <col min="13828" max="13828" width="16.109375" style="279" customWidth="1"/>
    <col min="13829" max="13829" width="16.88671875" style="279" customWidth="1"/>
    <col min="13830" max="13830" width="16.44140625" style="279" customWidth="1"/>
    <col min="13831" max="13831" width="23.88671875" style="279" customWidth="1"/>
    <col min="13832" max="14079" width="9.109375" style="279"/>
    <col min="14080" max="14080" width="55.88671875" style="279" customWidth="1"/>
    <col min="14081" max="14081" width="20.109375" style="279" customWidth="1"/>
    <col min="14082" max="14082" width="18.6640625" style="279" customWidth="1"/>
    <col min="14083" max="14083" width="21.33203125" style="279" bestFit="1" customWidth="1"/>
    <col min="14084" max="14084" width="16.109375" style="279" customWidth="1"/>
    <col min="14085" max="14085" width="16.88671875" style="279" customWidth="1"/>
    <col min="14086" max="14086" width="16.44140625" style="279" customWidth="1"/>
    <col min="14087" max="14087" width="23.88671875" style="279" customWidth="1"/>
    <col min="14088" max="14335" width="9.109375" style="279"/>
    <col min="14336" max="14336" width="55.88671875" style="279" customWidth="1"/>
    <col min="14337" max="14337" width="20.109375" style="279" customWidth="1"/>
    <col min="14338" max="14338" width="18.6640625" style="279" customWidth="1"/>
    <col min="14339" max="14339" width="21.33203125" style="279" bestFit="1" customWidth="1"/>
    <col min="14340" max="14340" width="16.109375" style="279" customWidth="1"/>
    <col min="14341" max="14341" width="16.88671875" style="279" customWidth="1"/>
    <col min="14342" max="14342" width="16.44140625" style="279" customWidth="1"/>
    <col min="14343" max="14343" width="23.88671875" style="279" customWidth="1"/>
    <col min="14344" max="14591" width="9.109375" style="279"/>
    <col min="14592" max="14592" width="55.88671875" style="279" customWidth="1"/>
    <col min="14593" max="14593" width="20.109375" style="279" customWidth="1"/>
    <col min="14594" max="14594" width="18.6640625" style="279" customWidth="1"/>
    <col min="14595" max="14595" width="21.33203125" style="279" bestFit="1" customWidth="1"/>
    <col min="14596" max="14596" width="16.109375" style="279" customWidth="1"/>
    <col min="14597" max="14597" width="16.88671875" style="279" customWidth="1"/>
    <col min="14598" max="14598" width="16.44140625" style="279" customWidth="1"/>
    <col min="14599" max="14599" width="23.88671875" style="279" customWidth="1"/>
    <col min="14600" max="14847" width="9.109375" style="279"/>
    <col min="14848" max="14848" width="55.88671875" style="279" customWidth="1"/>
    <col min="14849" max="14849" width="20.109375" style="279" customWidth="1"/>
    <col min="14850" max="14850" width="18.6640625" style="279" customWidth="1"/>
    <col min="14851" max="14851" width="21.33203125" style="279" bestFit="1" customWidth="1"/>
    <col min="14852" max="14852" width="16.109375" style="279" customWidth="1"/>
    <col min="14853" max="14853" width="16.88671875" style="279" customWidth="1"/>
    <col min="14854" max="14854" width="16.44140625" style="279" customWidth="1"/>
    <col min="14855" max="14855" width="23.88671875" style="279" customWidth="1"/>
    <col min="14856" max="15103" width="9.109375" style="279"/>
    <col min="15104" max="15104" width="55.88671875" style="279" customWidth="1"/>
    <col min="15105" max="15105" width="20.109375" style="279" customWidth="1"/>
    <col min="15106" max="15106" width="18.6640625" style="279" customWidth="1"/>
    <col min="15107" max="15107" width="21.33203125" style="279" bestFit="1" customWidth="1"/>
    <col min="15108" max="15108" width="16.109375" style="279" customWidth="1"/>
    <col min="15109" max="15109" width="16.88671875" style="279" customWidth="1"/>
    <col min="15110" max="15110" width="16.44140625" style="279" customWidth="1"/>
    <col min="15111" max="15111" width="23.88671875" style="279" customWidth="1"/>
    <col min="15112" max="15359" width="9.109375" style="279"/>
    <col min="15360" max="15360" width="55.88671875" style="279" customWidth="1"/>
    <col min="15361" max="15361" width="20.109375" style="279" customWidth="1"/>
    <col min="15362" max="15362" width="18.6640625" style="279" customWidth="1"/>
    <col min="15363" max="15363" width="21.33203125" style="279" bestFit="1" customWidth="1"/>
    <col min="15364" max="15364" width="16.109375" style="279" customWidth="1"/>
    <col min="15365" max="15365" width="16.88671875" style="279" customWidth="1"/>
    <col min="15366" max="15366" width="16.44140625" style="279" customWidth="1"/>
    <col min="15367" max="15367" width="23.88671875" style="279" customWidth="1"/>
    <col min="15368" max="15615" width="9.109375" style="279"/>
    <col min="15616" max="15616" width="55.88671875" style="279" customWidth="1"/>
    <col min="15617" max="15617" width="20.109375" style="279" customWidth="1"/>
    <col min="15618" max="15618" width="18.6640625" style="279" customWidth="1"/>
    <col min="15619" max="15619" width="21.33203125" style="279" bestFit="1" customWidth="1"/>
    <col min="15620" max="15620" width="16.109375" style="279" customWidth="1"/>
    <col min="15621" max="15621" width="16.88671875" style="279" customWidth="1"/>
    <col min="15622" max="15622" width="16.44140625" style="279" customWidth="1"/>
    <col min="15623" max="15623" width="23.88671875" style="279" customWidth="1"/>
    <col min="15624" max="15871" width="9.109375" style="279"/>
    <col min="15872" max="15872" width="55.88671875" style="279" customWidth="1"/>
    <col min="15873" max="15873" width="20.109375" style="279" customWidth="1"/>
    <col min="15874" max="15874" width="18.6640625" style="279" customWidth="1"/>
    <col min="15875" max="15875" width="21.33203125" style="279" bestFit="1" customWidth="1"/>
    <col min="15876" max="15876" width="16.109375" style="279" customWidth="1"/>
    <col min="15877" max="15877" width="16.88671875" style="279" customWidth="1"/>
    <col min="15878" max="15878" width="16.44140625" style="279" customWidth="1"/>
    <col min="15879" max="15879" width="23.88671875" style="279" customWidth="1"/>
    <col min="15880" max="16127" width="9.109375" style="279"/>
    <col min="16128" max="16128" width="55.88671875" style="279" customWidth="1"/>
    <col min="16129" max="16129" width="20.109375" style="279" customWidth="1"/>
    <col min="16130" max="16130" width="18.6640625" style="279" customWidth="1"/>
    <col min="16131" max="16131" width="21.33203125" style="279" bestFit="1" customWidth="1"/>
    <col min="16132" max="16132" width="16.109375" style="279" customWidth="1"/>
    <col min="16133" max="16133" width="16.88671875" style="279" customWidth="1"/>
    <col min="16134" max="16134" width="16.44140625" style="279" customWidth="1"/>
    <col min="16135" max="16135" width="23.88671875" style="279" customWidth="1"/>
    <col min="16136" max="16384" width="9.109375" style="279"/>
  </cols>
  <sheetData>
    <row r="1" spans="1:6" ht="44.25" customHeight="1" x14ac:dyDescent="0.25">
      <c r="A1" s="276" t="s">
        <v>281</v>
      </c>
      <c r="B1" s="169" t="s">
        <v>717</v>
      </c>
      <c r="C1" s="314" t="s">
        <v>718</v>
      </c>
      <c r="D1" s="269" t="s">
        <v>492</v>
      </c>
      <c r="E1" s="682" t="s">
        <v>125</v>
      </c>
    </row>
    <row r="2" spans="1:6" ht="18" customHeight="1" x14ac:dyDescent="0.3">
      <c r="A2" s="473" t="s">
        <v>1168</v>
      </c>
      <c r="B2" s="474">
        <f>SUM(B3:B7)</f>
        <v>13729</v>
      </c>
      <c r="C2" s="474">
        <f>C3+C4+C5+C6+C7+C8+C9+C10+C11+C12</f>
        <v>11900</v>
      </c>
      <c r="D2" s="313">
        <f>SUM(D3:D12)</f>
        <v>4932</v>
      </c>
      <c r="E2" s="697">
        <f>D2/C2</f>
        <v>0.41445378151260504</v>
      </c>
    </row>
    <row r="3" spans="1:6" s="283" customFormat="1" ht="19.5" customHeight="1" x14ac:dyDescent="0.25">
      <c r="A3" s="475" t="s">
        <v>1169</v>
      </c>
      <c r="B3" s="476">
        <v>7000</v>
      </c>
      <c r="C3" s="476">
        <v>4113</v>
      </c>
      <c r="D3" s="281"/>
      <c r="E3" s="697">
        <f t="shared" ref="E3:E25" si="0">D3/C3</f>
        <v>0</v>
      </c>
      <c r="F3" s="282"/>
    </row>
    <row r="4" spans="1:6" s="283" customFormat="1" ht="16.5" customHeight="1" x14ac:dyDescent="0.25">
      <c r="A4" s="475" t="s">
        <v>1170</v>
      </c>
      <c r="B4" s="476">
        <v>3127</v>
      </c>
      <c r="C4" s="476">
        <v>2090</v>
      </c>
      <c r="D4" s="281">
        <v>146</v>
      </c>
      <c r="E4" s="697">
        <f t="shared" si="0"/>
        <v>6.9856459330143547E-2</v>
      </c>
      <c r="F4" s="282"/>
    </row>
    <row r="5" spans="1:6" s="283" customFormat="1" ht="16.5" customHeight="1" x14ac:dyDescent="0.25">
      <c r="A5" s="475" t="s">
        <v>1171</v>
      </c>
      <c r="B5" s="476"/>
      <c r="C5" s="476">
        <v>242</v>
      </c>
      <c r="D5" s="281">
        <v>242</v>
      </c>
      <c r="E5" s="697">
        <f t="shared" si="0"/>
        <v>1</v>
      </c>
      <c r="F5" s="282"/>
    </row>
    <row r="6" spans="1:6" s="283" customFormat="1" ht="16.5" customHeight="1" x14ac:dyDescent="0.25">
      <c r="A6" s="475" t="s">
        <v>1172</v>
      </c>
      <c r="B6" s="476">
        <v>3000</v>
      </c>
      <c r="C6" s="476">
        <v>3000</v>
      </c>
      <c r="D6" s="281">
        <v>2800</v>
      </c>
      <c r="E6" s="697">
        <f t="shared" si="0"/>
        <v>0.93333333333333335</v>
      </c>
      <c r="F6" s="282"/>
    </row>
    <row r="7" spans="1:6" s="283" customFormat="1" ht="16.5" customHeight="1" x14ac:dyDescent="0.25">
      <c r="A7" s="475" t="s">
        <v>724</v>
      </c>
      <c r="B7" s="476">
        <v>602</v>
      </c>
      <c r="C7" s="476">
        <v>711</v>
      </c>
      <c r="D7" s="281">
        <v>0</v>
      </c>
      <c r="E7" s="697">
        <f t="shared" si="0"/>
        <v>0</v>
      </c>
      <c r="F7" s="282"/>
    </row>
    <row r="8" spans="1:6" s="285" customFormat="1" ht="16.5" customHeight="1" x14ac:dyDescent="0.25">
      <c r="A8" s="475" t="s">
        <v>1173</v>
      </c>
      <c r="B8" s="476"/>
      <c r="C8" s="476">
        <v>85</v>
      </c>
      <c r="D8" s="281">
        <v>85</v>
      </c>
      <c r="E8" s="697">
        <f t="shared" si="0"/>
        <v>1</v>
      </c>
      <c r="F8" s="284"/>
    </row>
    <row r="9" spans="1:6" s="285" customFormat="1" ht="16.5" customHeight="1" x14ac:dyDescent="0.25">
      <c r="A9" s="475" t="s">
        <v>1174</v>
      </c>
      <c r="B9" s="476"/>
      <c r="C9" s="476">
        <v>1145</v>
      </c>
      <c r="D9" s="281">
        <v>1145</v>
      </c>
      <c r="E9" s="697">
        <f t="shared" si="0"/>
        <v>1</v>
      </c>
      <c r="F9" s="284"/>
    </row>
    <row r="10" spans="1:6" s="285" customFormat="1" ht="16.5" customHeight="1" x14ac:dyDescent="0.25">
      <c r="A10" s="475" t="s">
        <v>1175</v>
      </c>
      <c r="B10" s="476"/>
      <c r="C10" s="476">
        <v>0</v>
      </c>
      <c r="D10" s="281"/>
      <c r="E10" s="697"/>
      <c r="F10" s="284"/>
    </row>
    <row r="11" spans="1:6" s="283" customFormat="1" ht="18" customHeight="1" x14ac:dyDescent="0.25">
      <c r="A11" s="475" t="s">
        <v>1176</v>
      </c>
      <c r="B11" s="476"/>
      <c r="C11" s="476">
        <v>372</v>
      </c>
      <c r="D11" s="318">
        <v>372</v>
      </c>
      <c r="E11" s="697">
        <f t="shared" si="0"/>
        <v>1</v>
      </c>
      <c r="F11" s="282"/>
    </row>
    <row r="12" spans="1:6" s="283" customFormat="1" ht="18" customHeight="1" x14ac:dyDescent="0.25">
      <c r="A12" s="477" t="s">
        <v>1177</v>
      </c>
      <c r="B12" s="476"/>
      <c r="C12" s="476">
        <v>142</v>
      </c>
      <c r="D12" s="281">
        <v>142</v>
      </c>
      <c r="E12" s="697">
        <f t="shared" si="0"/>
        <v>1</v>
      </c>
      <c r="F12" s="282"/>
    </row>
    <row r="13" spans="1:6" s="283" customFormat="1" ht="18" customHeight="1" x14ac:dyDescent="0.25">
      <c r="A13" s="478"/>
      <c r="B13" s="476"/>
      <c r="C13" s="476"/>
      <c r="D13" s="281"/>
      <c r="E13" s="697"/>
      <c r="F13" s="282"/>
    </row>
    <row r="14" spans="1:6" s="283" customFormat="1" ht="26.25" customHeight="1" x14ac:dyDescent="0.25">
      <c r="A14" s="475"/>
      <c r="B14" s="476"/>
      <c r="C14" s="476"/>
      <c r="D14" s="281"/>
      <c r="E14" s="697"/>
      <c r="F14" s="282"/>
    </row>
    <row r="15" spans="1:6" s="283" customFormat="1" ht="26.25" customHeight="1" x14ac:dyDescent="0.25">
      <c r="A15" s="477" t="s">
        <v>1178</v>
      </c>
      <c r="B15" s="479">
        <f>SUM(B16:B21)</f>
        <v>24619</v>
      </c>
      <c r="C15" s="479">
        <f>C16+C17+C19+C20</f>
        <v>35571</v>
      </c>
      <c r="D15" s="281">
        <f>SUM(D16:D20)</f>
        <v>24493</v>
      </c>
      <c r="E15" s="697">
        <f t="shared" si="0"/>
        <v>0.68856652891400294</v>
      </c>
      <c r="F15" s="282"/>
    </row>
    <row r="16" spans="1:6" s="283" customFormat="1" ht="18" customHeight="1" x14ac:dyDescent="0.25">
      <c r="A16" s="478" t="s">
        <v>1179</v>
      </c>
      <c r="B16" s="480">
        <v>2508</v>
      </c>
      <c r="C16" s="480">
        <v>2508</v>
      </c>
      <c r="D16" s="281">
        <v>2508</v>
      </c>
      <c r="E16" s="697">
        <f t="shared" si="0"/>
        <v>1</v>
      </c>
      <c r="F16" s="282"/>
    </row>
    <row r="17" spans="1:6" s="283" customFormat="1" ht="18" customHeight="1" x14ac:dyDescent="0.25">
      <c r="A17" s="478" t="s">
        <v>1180</v>
      </c>
      <c r="B17" s="480"/>
      <c r="C17" s="480">
        <v>96</v>
      </c>
      <c r="D17" s="281">
        <v>96</v>
      </c>
      <c r="E17" s="697">
        <f t="shared" si="0"/>
        <v>1</v>
      </c>
      <c r="F17" s="282"/>
    </row>
    <row r="18" spans="1:6" s="283" customFormat="1" ht="18" customHeight="1" x14ac:dyDescent="0.25">
      <c r="A18" s="478" t="s">
        <v>1181</v>
      </c>
      <c r="B18" s="480"/>
      <c r="C18" s="480"/>
      <c r="D18" s="281"/>
      <c r="E18" s="697"/>
      <c r="F18" s="282"/>
    </row>
    <row r="19" spans="1:6" s="283" customFormat="1" ht="18" customHeight="1" x14ac:dyDescent="0.25">
      <c r="A19" s="478" t="s">
        <v>1182</v>
      </c>
      <c r="B19" s="480">
        <v>22111</v>
      </c>
      <c r="C19" s="480">
        <v>21509</v>
      </c>
      <c r="D19" s="280">
        <v>21509</v>
      </c>
      <c r="E19" s="697">
        <f t="shared" si="0"/>
        <v>1</v>
      </c>
      <c r="F19" s="282"/>
    </row>
    <row r="20" spans="1:6" s="283" customFormat="1" ht="28.5" customHeight="1" x14ac:dyDescent="0.25">
      <c r="A20" s="478" t="s">
        <v>1183</v>
      </c>
      <c r="B20" s="480"/>
      <c r="C20" s="480">
        <v>11458</v>
      </c>
      <c r="D20" s="322">
        <v>380</v>
      </c>
      <c r="E20" s="697">
        <f t="shared" si="0"/>
        <v>3.3164601152033513E-2</v>
      </c>
      <c r="F20" s="282"/>
    </row>
    <row r="21" spans="1:6" s="283" customFormat="1" ht="28.5" customHeight="1" x14ac:dyDescent="0.25">
      <c r="A21" s="478"/>
      <c r="B21" s="480"/>
      <c r="C21" s="480"/>
      <c r="D21" s="322"/>
      <c r="E21" s="697"/>
      <c r="F21" s="282"/>
    </row>
    <row r="22" spans="1:6" s="283" customFormat="1" x14ac:dyDescent="0.25">
      <c r="A22" s="477" t="s">
        <v>1184</v>
      </c>
      <c r="B22" s="481">
        <f>SUM(B23:B24)</f>
        <v>0</v>
      </c>
      <c r="C22" s="481">
        <f>SUM(C23:C24)</f>
        <v>81</v>
      </c>
      <c r="D22" s="481">
        <f>SUM(D23:D24)</f>
        <v>81</v>
      </c>
      <c r="E22" s="697">
        <f t="shared" si="0"/>
        <v>1</v>
      </c>
      <c r="F22" s="282"/>
    </row>
    <row r="23" spans="1:6" s="283" customFormat="1" ht="28.5" customHeight="1" x14ac:dyDescent="0.25">
      <c r="A23" s="448" t="s">
        <v>1185</v>
      </c>
      <c r="B23" s="482"/>
      <c r="C23" s="482">
        <v>81</v>
      </c>
      <c r="D23" s="322">
        <v>81</v>
      </c>
      <c r="E23" s="697">
        <f t="shared" si="0"/>
        <v>1</v>
      </c>
      <c r="F23" s="282"/>
    </row>
    <row r="24" spans="1:6" s="283" customFormat="1" ht="18" customHeight="1" x14ac:dyDescent="0.25">
      <c r="A24" s="478"/>
      <c r="B24" s="482"/>
      <c r="C24" s="482"/>
      <c r="D24" s="322"/>
      <c r="E24" s="697"/>
      <c r="F24" s="282"/>
    </row>
    <row r="25" spans="1:6" s="285" customFormat="1" ht="18" customHeight="1" x14ac:dyDescent="0.3">
      <c r="A25" s="483" t="s">
        <v>518</v>
      </c>
      <c r="B25" s="484">
        <f>B2+B15+B22</f>
        <v>38348</v>
      </c>
      <c r="C25" s="484">
        <f>C22+C15+C2</f>
        <v>47552</v>
      </c>
      <c r="D25" s="484">
        <f>D22+D15+D2</f>
        <v>29506</v>
      </c>
      <c r="E25" s="697">
        <f t="shared" si="0"/>
        <v>0.62049966352624497</v>
      </c>
      <c r="F25" s="284"/>
    </row>
    <row r="26" spans="1:6" s="285" customFormat="1" ht="18" customHeight="1" x14ac:dyDescent="0.25">
      <c r="A26" s="320"/>
      <c r="B26" s="319"/>
      <c r="C26" s="319"/>
      <c r="D26" s="323"/>
      <c r="E26" s="697"/>
      <c r="F26" s="284"/>
    </row>
    <row r="27" spans="1:6" s="285" customFormat="1" ht="18" customHeight="1" x14ac:dyDescent="0.25">
      <c r="A27" s="317"/>
      <c r="B27" s="321"/>
      <c r="C27" s="321"/>
      <c r="D27" s="323"/>
      <c r="E27" s="697"/>
      <c r="F27" s="284"/>
    </row>
    <row r="28" spans="1:6" s="285" customFormat="1" ht="18" customHeight="1" x14ac:dyDescent="0.25">
      <c r="A28" s="317"/>
      <c r="B28" s="319"/>
      <c r="C28" s="319"/>
      <c r="D28" s="323"/>
      <c r="E28" s="697"/>
      <c r="F28" s="284"/>
    </row>
    <row r="29" spans="1:6" s="285" customFormat="1" ht="18" customHeight="1" x14ac:dyDescent="0.25">
      <c r="A29" s="317"/>
      <c r="B29" s="319"/>
      <c r="C29" s="319"/>
      <c r="D29" s="323"/>
      <c r="E29" s="697"/>
      <c r="F29" s="284"/>
    </row>
    <row r="30" spans="1:6" s="285" customFormat="1" ht="18" customHeight="1" x14ac:dyDescent="0.25">
      <c r="A30" s="272"/>
      <c r="B30" s="319"/>
      <c r="C30" s="319"/>
      <c r="D30" s="323"/>
      <c r="E30" s="697"/>
      <c r="F30" s="284"/>
    </row>
    <row r="31" spans="1:6" ht="18" customHeight="1" x14ac:dyDescent="0.25">
      <c r="A31" s="317"/>
      <c r="B31" s="318"/>
      <c r="C31" s="318"/>
      <c r="D31" s="318"/>
      <c r="E31" s="697"/>
    </row>
    <row r="32" spans="1:6" ht="18" customHeight="1" x14ac:dyDescent="0.25">
      <c r="A32" s="317"/>
      <c r="B32" s="318"/>
      <c r="C32" s="318"/>
      <c r="D32" s="318"/>
      <c r="E32" s="697"/>
    </row>
    <row r="33" spans="1:3" ht="18" customHeight="1" x14ac:dyDescent="0.25">
      <c r="A33" s="286"/>
      <c r="B33" s="287"/>
      <c r="C33" s="287"/>
    </row>
    <row r="34" spans="1:3" ht="18" customHeight="1" x14ac:dyDescent="0.25">
      <c r="A34" s="286"/>
      <c r="B34" s="287"/>
      <c r="C34" s="287"/>
    </row>
    <row r="35" spans="1:3" ht="18" customHeight="1" x14ac:dyDescent="0.25">
      <c r="A35" s="286"/>
      <c r="B35" s="287"/>
      <c r="C35" s="287"/>
    </row>
    <row r="36" spans="1:3" ht="18" customHeight="1" x14ac:dyDescent="0.25">
      <c r="A36" s="286"/>
      <c r="B36" s="287"/>
      <c r="C36" s="287"/>
    </row>
    <row r="37" spans="1:3" ht="18" customHeight="1" x14ac:dyDescent="0.25">
      <c r="A37" s="286"/>
      <c r="B37" s="287"/>
      <c r="C37" s="287"/>
    </row>
    <row r="38" spans="1:3" ht="18" customHeight="1" x14ac:dyDescent="0.25">
      <c r="A38" s="286"/>
      <c r="B38" s="287"/>
      <c r="C38" s="287"/>
    </row>
    <row r="39" spans="1:3" ht="18" customHeight="1" x14ac:dyDescent="0.25">
      <c r="A39" s="286"/>
      <c r="B39" s="287"/>
      <c r="C39" s="287"/>
    </row>
    <row r="40" spans="1:3" ht="18" customHeight="1" x14ac:dyDescent="0.25">
      <c r="A40" s="286"/>
      <c r="B40" s="287"/>
      <c r="C40" s="287"/>
    </row>
    <row r="41" spans="1:3" ht="18" customHeight="1" x14ac:dyDescent="0.25">
      <c r="A41" s="286"/>
      <c r="B41" s="287"/>
      <c r="C41" s="287"/>
    </row>
    <row r="42" spans="1:3" ht="18" customHeight="1" x14ac:dyDescent="0.25">
      <c r="A42" s="286"/>
      <c r="B42" s="287"/>
      <c r="C42" s="287"/>
    </row>
    <row r="43" spans="1:3" ht="18" customHeight="1" x14ac:dyDescent="0.25">
      <c r="A43" s="286"/>
      <c r="B43" s="287"/>
      <c r="C43" s="287"/>
    </row>
    <row r="44" spans="1:3" ht="18" customHeight="1" x14ac:dyDescent="0.25">
      <c r="A44" s="286"/>
      <c r="B44" s="287"/>
      <c r="C44" s="287"/>
    </row>
    <row r="45" spans="1:3" ht="18" customHeight="1" x14ac:dyDescent="0.25">
      <c r="A45" s="286"/>
      <c r="B45" s="287"/>
      <c r="C45" s="287"/>
    </row>
    <row r="46" spans="1:3" ht="18" customHeight="1" x14ac:dyDescent="0.25">
      <c r="A46" s="286"/>
      <c r="B46" s="287"/>
      <c r="C46" s="287"/>
    </row>
    <row r="47" spans="1:3" ht="18" customHeight="1" x14ac:dyDescent="0.25">
      <c r="A47" s="286"/>
      <c r="B47" s="287"/>
      <c r="C47" s="287"/>
    </row>
    <row r="48" spans="1:3" ht="18" customHeight="1" x14ac:dyDescent="0.25">
      <c r="A48" s="286"/>
      <c r="B48" s="287"/>
      <c r="C48" s="287"/>
    </row>
    <row r="49" spans="1:3" ht="18" customHeight="1" x14ac:dyDescent="0.25">
      <c r="A49" s="286"/>
      <c r="B49" s="287"/>
      <c r="C49" s="287"/>
    </row>
    <row r="50" spans="1:3" ht="18" customHeight="1" x14ac:dyDescent="0.25">
      <c r="A50" s="286"/>
      <c r="B50" s="287"/>
      <c r="C50" s="287"/>
    </row>
    <row r="51" spans="1:3" ht="18" customHeight="1" x14ac:dyDescent="0.25">
      <c r="A51" s="286"/>
      <c r="B51" s="287"/>
      <c r="C51" s="287"/>
    </row>
    <row r="52" spans="1:3" ht="18" customHeight="1" x14ac:dyDescent="0.25">
      <c r="A52" s="286"/>
      <c r="B52" s="287"/>
      <c r="C52" s="287"/>
    </row>
    <row r="53" spans="1:3" ht="18" customHeight="1" x14ac:dyDescent="0.25">
      <c r="A53" s="286"/>
      <c r="B53" s="287"/>
      <c r="C53" s="287"/>
    </row>
    <row r="54" spans="1:3" ht="18" customHeight="1" x14ac:dyDescent="0.25">
      <c r="A54" s="286"/>
      <c r="B54" s="287"/>
      <c r="C54" s="287"/>
    </row>
    <row r="55" spans="1:3" ht="18" customHeight="1" x14ac:dyDescent="0.25">
      <c r="A55" s="286"/>
      <c r="B55" s="287"/>
      <c r="C55" s="287"/>
    </row>
    <row r="56" spans="1:3" ht="18" customHeight="1" x14ac:dyDescent="0.25">
      <c r="A56" s="286"/>
      <c r="B56" s="287"/>
      <c r="C56" s="287"/>
    </row>
    <row r="57" spans="1:3" ht="18" customHeight="1" x14ac:dyDescent="0.25">
      <c r="A57" s="286"/>
      <c r="B57" s="287"/>
      <c r="C57" s="287"/>
    </row>
    <row r="58" spans="1:3" ht="18" customHeight="1" x14ac:dyDescent="0.25">
      <c r="A58" s="286"/>
      <c r="B58" s="287"/>
      <c r="C58" s="287"/>
    </row>
    <row r="59" spans="1:3" ht="18" customHeight="1" x14ac:dyDescent="0.25">
      <c r="A59" s="286"/>
      <c r="B59" s="287"/>
      <c r="C59" s="287"/>
    </row>
    <row r="60" spans="1:3" ht="18" customHeight="1" x14ac:dyDescent="0.25">
      <c r="A60" s="286"/>
      <c r="B60" s="287"/>
      <c r="C60" s="287"/>
    </row>
    <row r="61" spans="1:3" ht="18" customHeight="1" x14ac:dyDescent="0.25">
      <c r="A61" s="286"/>
      <c r="B61" s="287"/>
      <c r="C61" s="287"/>
    </row>
    <row r="62" spans="1:3" ht="18" customHeight="1" x14ac:dyDescent="0.25">
      <c r="A62" s="286"/>
      <c r="B62" s="287"/>
      <c r="C62" s="287"/>
    </row>
    <row r="63" spans="1:3" ht="18" customHeight="1" x14ac:dyDescent="0.25">
      <c r="A63" s="286"/>
      <c r="B63" s="287"/>
      <c r="C63" s="287"/>
    </row>
    <row r="64" spans="1:3" ht="18" customHeight="1" x14ac:dyDescent="0.25">
      <c r="A64" s="286"/>
      <c r="B64" s="287"/>
      <c r="C64" s="287"/>
    </row>
    <row r="65" spans="1:3" ht="18" customHeight="1" x14ac:dyDescent="0.25">
      <c r="A65" s="286"/>
      <c r="B65" s="287"/>
      <c r="C65" s="287"/>
    </row>
    <row r="66" spans="1:3" ht="18" customHeight="1" x14ac:dyDescent="0.25">
      <c r="A66" s="286"/>
      <c r="B66" s="287"/>
      <c r="C66" s="287"/>
    </row>
    <row r="67" spans="1:3" ht="18" customHeight="1" x14ac:dyDescent="0.25">
      <c r="A67" s="286"/>
      <c r="B67" s="287"/>
      <c r="C67" s="287"/>
    </row>
    <row r="68" spans="1:3" ht="18" customHeight="1" x14ac:dyDescent="0.25">
      <c r="A68" s="286"/>
      <c r="B68" s="287"/>
      <c r="C68" s="287"/>
    </row>
    <row r="69" spans="1:3" ht="18" customHeight="1" x14ac:dyDescent="0.25">
      <c r="A69" s="286"/>
      <c r="B69" s="287"/>
      <c r="C69" s="287"/>
    </row>
    <row r="70" spans="1:3" ht="18" customHeight="1" x14ac:dyDescent="0.25">
      <c r="A70" s="286"/>
      <c r="B70" s="287"/>
      <c r="C70" s="287"/>
    </row>
    <row r="71" spans="1:3" ht="18" customHeight="1" x14ac:dyDescent="0.25">
      <c r="A71" s="286"/>
      <c r="B71" s="287"/>
      <c r="C71" s="287"/>
    </row>
    <row r="72" spans="1:3" ht="18" customHeight="1" x14ac:dyDescent="0.25">
      <c r="A72" s="286"/>
      <c r="B72" s="287"/>
      <c r="C72" s="287"/>
    </row>
    <row r="73" spans="1:3" ht="18" customHeight="1" x14ac:dyDescent="0.25">
      <c r="A73" s="286"/>
      <c r="B73" s="287"/>
      <c r="C73" s="287"/>
    </row>
    <row r="74" spans="1:3" ht="18" customHeight="1" x14ac:dyDescent="0.25">
      <c r="A74" s="286"/>
      <c r="B74" s="287"/>
      <c r="C74" s="287"/>
    </row>
    <row r="75" spans="1:3" ht="18" customHeight="1" x14ac:dyDescent="0.25">
      <c r="A75" s="286"/>
      <c r="B75" s="287"/>
      <c r="C75" s="287"/>
    </row>
    <row r="76" spans="1:3" ht="18" customHeight="1" x14ac:dyDescent="0.25">
      <c r="A76" s="286"/>
      <c r="B76" s="287"/>
      <c r="C76" s="287"/>
    </row>
    <row r="77" spans="1:3" ht="18" customHeight="1" x14ac:dyDescent="0.25">
      <c r="A77" s="286"/>
      <c r="B77" s="287"/>
      <c r="C77" s="287"/>
    </row>
    <row r="78" spans="1:3" ht="18" customHeight="1" x14ac:dyDescent="0.25">
      <c r="A78" s="286"/>
      <c r="B78" s="287"/>
      <c r="C78" s="287"/>
    </row>
    <row r="79" spans="1:3" ht="18" customHeight="1" x14ac:dyDescent="0.25">
      <c r="A79" s="286"/>
      <c r="B79" s="287"/>
      <c r="C79" s="287"/>
    </row>
    <row r="80" spans="1:3" ht="18" customHeight="1" x14ac:dyDescent="0.25">
      <c r="A80" s="286"/>
      <c r="B80" s="287"/>
      <c r="C80" s="287"/>
    </row>
    <row r="81" spans="1:3" ht="18" customHeight="1" x14ac:dyDescent="0.25">
      <c r="A81" s="286"/>
      <c r="B81" s="287"/>
      <c r="C81" s="287"/>
    </row>
    <row r="82" spans="1:3" ht="18" customHeight="1" x14ac:dyDescent="0.25">
      <c r="A82" s="286"/>
      <c r="B82" s="287"/>
      <c r="C82" s="287"/>
    </row>
    <row r="83" spans="1:3" ht="18" customHeight="1" x14ac:dyDescent="0.25">
      <c r="A83" s="286"/>
      <c r="B83" s="287"/>
      <c r="C83" s="287"/>
    </row>
    <row r="84" spans="1:3" ht="18" customHeight="1" x14ac:dyDescent="0.25">
      <c r="A84" s="286"/>
      <c r="B84" s="287"/>
      <c r="C84" s="287"/>
    </row>
    <row r="85" spans="1:3" ht="18" customHeight="1" x14ac:dyDescent="0.25">
      <c r="A85" s="286"/>
      <c r="B85" s="287"/>
      <c r="C85" s="287"/>
    </row>
    <row r="86" spans="1:3" ht="18" customHeight="1" x14ac:dyDescent="0.25">
      <c r="A86" s="286"/>
      <c r="B86" s="287"/>
      <c r="C86" s="287"/>
    </row>
    <row r="87" spans="1:3" ht="18" customHeight="1" x14ac:dyDescent="0.25">
      <c r="A87" s="286"/>
      <c r="B87" s="287"/>
      <c r="C87" s="287"/>
    </row>
    <row r="88" spans="1:3" ht="18" customHeight="1" x14ac:dyDescent="0.25">
      <c r="A88" s="286"/>
      <c r="B88" s="287"/>
      <c r="C88" s="287"/>
    </row>
    <row r="89" spans="1:3" ht="18" customHeight="1" x14ac:dyDescent="0.25">
      <c r="A89" s="286"/>
      <c r="B89" s="287"/>
      <c r="C89" s="287"/>
    </row>
    <row r="90" spans="1:3" ht="18" customHeight="1" x14ac:dyDescent="0.25">
      <c r="A90" s="286"/>
      <c r="B90" s="287"/>
      <c r="C90" s="287"/>
    </row>
    <row r="91" spans="1:3" ht="18" customHeight="1" x14ac:dyDescent="0.25">
      <c r="A91" s="286"/>
      <c r="B91" s="287"/>
      <c r="C91" s="287"/>
    </row>
    <row r="92" spans="1:3" ht="18" customHeight="1" x14ac:dyDescent="0.25">
      <c r="A92" s="286"/>
      <c r="B92" s="287"/>
      <c r="C92" s="287"/>
    </row>
    <row r="93" spans="1:3" ht="18" customHeight="1" x14ac:dyDescent="0.25">
      <c r="A93" s="286"/>
      <c r="B93" s="287"/>
      <c r="C93" s="287"/>
    </row>
    <row r="94" spans="1:3" ht="18" customHeight="1" x14ac:dyDescent="0.25">
      <c r="A94" s="286"/>
      <c r="B94" s="287"/>
      <c r="C94" s="287"/>
    </row>
    <row r="95" spans="1:3" ht="18" customHeight="1" x14ac:dyDescent="0.25">
      <c r="A95" s="286"/>
      <c r="B95" s="287"/>
      <c r="C95" s="287"/>
    </row>
    <row r="96" spans="1:3" ht="18" customHeight="1" x14ac:dyDescent="0.25">
      <c r="A96" s="286"/>
      <c r="B96" s="287"/>
      <c r="C96" s="287"/>
    </row>
    <row r="97" spans="1:3" ht="18" customHeight="1" x14ac:dyDescent="0.25">
      <c r="A97" s="286"/>
      <c r="B97" s="287"/>
      <c r="C97" s="287"/>
    </row>
    <row r="98" spans="1:3" ht="18" customHeight="1" x14ac:dyDescent="0.25">
      <c r="A98" s="286"/>
      <c r="B98" s="287"/>
      <c r="C98" s="287"/>
    </row>
    <row r="99" spans="1:3" ht="18" customHeight="1" x14ac:dyDescent="0.25">
      <c r="A99" s="286"/>
      <c r="B99" s="287"/>
      <c r="C99" s="287"/>
    </row>
    <row r="100" spans="1:3" ht="18" customHeight="1" x14ac:dyDescent="0.25">
      <c r="A100" s="286"/>
      <c r="B100" s="287"/>
      <c r="C100" s="287"/>
    </row>
    <row r="101" spans="1:3" ht="18" customHeight="1" x14ac:dyDescent="0.25">
      <c r="A101" s="286"/>
      <c r="B101" s="287"/>
      <c r="C101" s="287"/>
    </row>
    <row r="102" spans="1:3" ht="18" customHeight="1" x14ac:dyDescent="0.25">
      <c r="A102" s="286"/>
      <c r="B102" s="287"/>
      <c r="C102" s="287"/>
    </row>
    <row r="103" spans="1:3" ht="18" customHeight="1" x14ac:dyDescent="0.25">
      <c r="A103" s="286"/>
      <c r="B103" s="287"/>
      <c r="C103" s="287"/>
    </row>
    <row r="104" spans="1:3" ht="18" customHeight="1" x14ac:dyDescent="0.25">
      <c r="A104" s="286"/>
      <c r="B104" s="287"/>
      <c r="C104" s="287"/>
    </row>
    <row r="105" spans="1:3" ht="18" customHeight="1" x14ac:dyDescent="0.25">
      <c r="A105" s="286"/>
      <c r="B105" s="287"/>
      <c r="C105" s="287"/>
    </row>
    <row r="106" spans="1:3" ht="18" customHeight="1" x14ac:dyDescent="0.25">
      <c r="A106" s="286"/>
      <c r="B106" s="287"/>
      <c r="C106" s="287"/>
    </row>
    <row r="107" spans="1:3" ht="18" customHeight="1" x14ac:dyDescent="0.25">
      <c r="A107" s="286"/>
      <c r="B107" s="287"/>
      <c r="C107" s="287"/>
    </row>
    <row r="108" spans="1:3" ht="18" customHeight="1" x14ac:dyDescent="0.25">
      <c r="A108" s="286"/>
      <c r="B108" s="287"/>
      <c r="C108" s="287"/>
    </row>
    <row r="109" spans="1:3" ht="18" customHeight="1" x14ac:dyDescent="0.25">
      <c r="A109" s="286"/>
      <c r="B109" s="287"/>
      <c r="C109" s="287"/>
    </row>
    <row r="110" spans="1:3" ht="18" customHeight="1" x14ac:dyDescent="0.25">
      <c r="A110" s="286"/>
      <c r="B110" s="287"/>
      <c r="C110" s="287"/>
    </row>
    <row r="111" spans="1:3" ht="18" customHeight="1" x14ac:dyDescent="0.25">
      <c r="A111" s="286"/>
      <c r="B111" s="287"/>
      <c r="C111" s="287"/>
    </row>
    <row r="112" spans="1:3" ht="18" customHeight="1" x14ac:dyDescent="0.25">
      <c r="A112" s="286"/>
      <c r="B112" s="287"/>
      <c r="C112" s="287"/>
    </row>
    <row r="113" spans="1:3" ht="18" customHeight="1" x14ac:dyDescent="0.25">
      <c r="A113" s="286"/>
      <c r="B113" s="287"/>
      <c r="C113" s="287"/>
    </row>
    <row r="114" spans="1:3" ht="18" customHeight="1" x14ac:dyDescent="0.25">
      <c r="A114" s="286"/>
      <c r="B114" s="287"/>
      <c r="C114" s="287"/>
    </row>
    <row r="115" spans="1:3" ht="18" customHeight="1" x14ac:dyDescent="0.25">
      <c r="A115" s="286"/>
      <c r="B115" s="287"/>
      <c r="C115" s="287"/>
    </row>
    <row r="116" spans="1:3" ht="18" customHeight="1" x14ac:dyDescent="0.25">
      <c r="A116" s="286"/>
      <c r="B116" s="287"/>
      <c r="C116" s="287"/>
    </row>
    <row r="117" spans="1:3" ht="18" customHeight="1" x14ac:dyDescent="0.25">
      <c r="A117" s="286"/>
      <c r="B117" s="287"/>
      <c r="C117" s="287"/>
    </row>
    <row r="118" spans="1:3" ht="18" customHeight="1" x14ac:dyDescent="0.25">
      <c r="A118" s="286"/>
      <c r="B118" s="287"/>
      <c r="C118" s="287"/>
    </row>
    <row r="119" spans="1:3" ht="18" customHeight="1" x14ac:dyDescent="0.25">
      <c r="A119" s="286"/>
      <c r="B119" s="287"/>
      <c r="C119" s="287"/>
    </row>
    <row r="120" spans="1:3" ht="18" customHeight="1" x14ac:dyDescent="0.25">
      <c r="A120" s="286"/>
      <c r="B120" s="287"/>
      <c r="C120" s="287"/>
    </row>
    <row r="121" spans="1:3" ht="18" customHeight="1" x14ac:dyDescent="0.25">
      <c r="A121" s="286"/>
      <c r="B121" s="287"/>
      <c r="C121" s="287"/>
    </row>
    <row r="122" spans="1:3" ht="18" customHeight="1" x14ac:dyDescent="0.25">
      <c r="A122" s="286"/>
      <c r="B122" s="287"/>
      <c r="C122" s="287"/>
    </row>
    <row r="123" spans="1:3" ht="18" customHeight="1" x14ac:dyDescent="0.25">
      <c r="A123" s="286"/>
      <c r="B123" s="287"/>
      <c r="C123" s="287"/>
    </row>
    <row r="124" spans="1:3" ht="18" customHeight="1" x14ac:dyDescent="0.25">
      <c r="A124" s="286"/>
      <c r="B124" s="287"/>
      <c r="C124" s="287"/>
    </row>
    <row r="125" spans="1:3" ht="18" customHeight="1" x14ac:dyDescent="0.25">
      <c r="A125" s="286"/>
      <c r="B125" s="287"/>
      <c r="C125" s="287"/>
    </row>
    <row r="126" spans="1:3" ht="18" customHeight="1" x14ac:dyDescent="0.25">
      <c r="A126" s="286"/>
      <c r="B126" s="287"/>
      <c r="C126" s="287"/>
    </row>
    <row r="127" spans="1:3" ht="18" customHeight="1" x14ac:dyDescent="0.25">
      <c r="A127" s="286"/>
      <c r="B127" s="287"/>
      <c r="C127" s="287"/>
    </row>
    <row r="128" spans="1:3" ht="18" customHeight="1" x14ac:dyDescent="0.25">
      <c r="A128" s="286"/>
      <c r="B128" s="287"/>
      <c r="C128" s="287"/>
    </row>
    <row r="129" spans="1:3" ht="18" customHeight="1" x14ac:dyDescent="0.25">
      <c r="A129" s="286"/>
      <c r="B129" s="287"/>
      <c r="C129" s="287"/>
    </row>
    <row r="130" spans="1:3" ht="18" customHeight="1" x14ac:dyDescent="0.25">
      <c r="A130" s="286"/>
      <c r="B130" s="287"/>
      <c r="C130" s="287"/>
    </row>
    <row r="131" spans="1:3" ht="18" customHeight="1" x14ac:dyDescent="0.25">
      <c r="A131" s="286"/>
      <c r="B131" s="287"/>
      <c r="C131" s="287"/>
    </row>
    <row r="132" spans="1:3" ht="18" customHeight="1" x14ac:dyDescent="0.25">
      <c r="A132" s="286"/>
      <c r="B132" s="287"/>
      <c r="C132" s="287"/>
    </row>
    <row r="133" spans="1:3" ht="18" customHeight="1" x14ac:dyDescent="0.25">
      <c r="A133" s="286"/>
      <c r="B133" s="287"/>
      <c r="C133" s="287"/>
    </row>
    <row r="134" spans="1:3" ht="18" customHeight="1" x14ac:dyDescent="0.25">
      <c r="A134" s="286"/>
      <c r="B134" s="287"/>
      <c r="C134" s="287"/>
    </row>
    <row r="135" spans="1:3" ht="18" customHeight="1" x14ac:dyDescent="0.25">
      <c r="A135" s="286"/>
      <c r="B135" s="287"/>
      <c r="C135" s="287"/>
    </row>
    <row r="136" spans="1:3" ht="18" customHeight="1" x14ac:dyDescent="0.25">
      <c r="A136" s="286"/>
      <c r="B136" s="287"/>
      <c r="C136" s="287"/>
    </row>
    <row r="137" spans="1:3" ht="18" customHeight="1" x14ac:dyDescent="0.25">
      <c r="A137" s="286"/>
      <c r="B137" s="287"/>
      <c r="C137" s="287"/>
    </row>
    <row r="138" spans="1:3" ht="18" customHeight="1" x14ac:dyDescent="0.25">
      <c r="A138" s="286"/>
      <c r="B138" s="287"/>
      <c r="C138" s="287"/>
    </row>
    <row r="139" spans="1:3" ht="18" customHeight="1" x14ac:dyDescent="0.25">
      <c r="A139" s="286"/>
      <c r="B139" s="287"/>
      <c r="C139" s="287"/>
    </row>
    <row r="140" spans="1:3" ht="18" customHeight="1" x14ac:dyDescent="0.25">
      <c r="A140" s="286"/>
      <c r="B140" s="287"/>
      <c r="C140" s="287"/>
    </row>
    <row r="141" spans="1:3" ht="18" customHeight="1" x14ac:dyDescent="0.25">
      <c r="A141" s="286"/>
      <c r="B141" s="287"/>
      <c r="C141" s="287"/>
    </row>
    <row r="142" spans="1:3" ht="18" customHeight="1" x14ac:dyDescent="0.25">
      <c r="A142" s="286"/>
      <c r="B142" s="287"/>
      <c r="C142" s="287"/>
    </row>
    <row r="143" spans="1:3" ht="18" customHeight="1" x14ac:dyDescent="0.25">
      <c r="A143" s="286"/>
      <c r="B143" s="287"/>
      <c r="C143" s="287"/>
    </row>
    <row r="144" spans="1:3" ht="18" customHeight="1" x14ac:dyDescent="0.25">
      <c r="A144" s="286"/>
      <c r="B144" s="287"/>
      <c r="C144" s="287"/>
    </row>
    <row r="145" spans="1:3" ht="18" customHeight="1" x14ac:dyDescent="0.25">
      <c r="A145" s="286"/>
      <c r="B145" s="287"/>
      <c r="C145" s="287"/>
    </row>
    <row r="146" spans="1:3" ht="18" customHeight="1" x14ac:dyDescent="0.25">
      <c r="A146" s="286"/>
      <c r="B146" s="287"/>
      <c r="C146" s="287"/>
    </row>
    <row r="147" spans="1:3" ht="18" customHeight="1" x14ac:dyDescent="0.25">
      <c r="A147" s="286"/>
      <c r="B147" s="287"/>
      <c r="C147" s="287"/>
    </row>
    <row r="148" spans="1:3" ht="18" customHeight="1" x14ac:dyDescent="0.25">
      <c r="A148" s="286"/>
      <c r="B148" s="287"/>
      <c r="C148" s="287"/>
    </row>
    <row r="149" spans="1:3" ht="18" customHeight="1" x14ac:dyDescent="0.25">
      <c r="A149" s="286"/>
      <c r="B149" s="287"/>
      <c r="C149" s="287"/>
    </row>
    <row r="150" spans="1:3" ht="18" customHeight="1" x14ac:dyDescent="0.25">
      <c r="A150" s="286"/>
      <c r="B150" s="287"/>
      <c r="C150" s="287"/>
    </row>
    <row r="151" spans="1:3" ht="18" customHeight="1" x14ac:dyDescent="0.25">
      <c r="A151" s="286"/>
      <c r="B151" s="287"/>
      <c r="C151" s="287"/>
    </row>
    <row r="152" spans="1:3" ht="18" customHeight="1" x14ac:dyDescent="0.25">
      <c r="A152" s="286"/>
      <c r="B152" s="287"/>
      <c r="C152" s="287"/>
    </row>
    <row r="153" spans="1:3" ht="18" customHeight="1" x14ac:dyDescent="0.25">
      <c r="A153" s="286"/>
      <c r="B153" s="287"/>
      <c r="C153" s="287"/>
    </row>
    <row r="154" spans="1:3" ht="18" customHeight="1" x14ac:dyDescent="0.25">
      <c r="A154" s="286"/>
      <c r="B154" s="287"/>
      <c r="C154" s="287"/>
    </row>
    <row r="155" spans="1:3" ht="18" customHeight="1" x14ac:dyDescent="0.25">
      <c r="A155" s="286"/>
      <c r="B155" s="287"/>
      <c r="C155" s="287"/>
    </row>
    <row r="156" spans="1:3" ht="18" customHeight="1" x14ac:dyDescent="0.25">
      <c r="A156" s="286"/>
      <c r="B156" s="287"/>
      <c r="C156" s="287"/>
    </row>
    <row r="157" spans="1:3" ht="18" customHeight="1" x14ac:dyDescent="0.25">
      <c r="A157" s="286"/>
      <c r="B157" s="287"/>
      <c r="C157" s="287"/>
    </row>
    <row r="158" spans="1:3" ht="18" customHeight="1" x14ac:dyDescent="0.25">
      <c r="A158" s="286"/>
      <c r="B158" s="287"/>
      <c r="C158" s="287"/>
    </row>
    <row r="159" spans="1:3" ht="18" customHeight="1" x14ac:dyDescent="0.25">
      <c r="A159" s="286"/>
      <c r="B159" s="287"/>
      <c r="C159" s="287"/>
    </row>
    <row r="160" spans="1:3" ht="18" customHeight="1" x14ac:dyDescent="0.25">
      <c r="A160" s="286"/>
      <c r="B160" s="287"/>
      <c r="C160" s="287"/>
    </row>
    <row r="161" spans="1:3" ht="18" customHeight="1" x14ac:dyDescent="0.25">
      <c r="A161" s="286"/>
      <c r="B161" s="287"/>
      <c r="C161" s="287"/>
    </row>
    <row r="162" spans="1:3" ht="18" customHeight="1" x14ac:dyDescent="0.25">
      <c r="A162" s="286"/>
      <c r="B162" s="287"/>
      <c r="C162" s="287"/>
    </row>
    <row r="163" spans="1:3" ht="18" customHeight="1" x14ac:dyDescent="0.25">
      <c r="A163" s="286"/>
      <c r="B163" s="287"/>
      <c r="C163" s="287"/>
    </row>
    <row r="164" spans="1:3" ht="18" customHeight="1" x14ac:dyDescent="0.25">
      <c r="A164" s="286"/>
      <c r="B164" s="287"/>
      <c r="C164" s="287"/>
    </row>
    <row r="165" spans="1:3" ht="18" customHeight="1" x14ac:dyDescent="0.25">
      <c r="A165" s="286"/>
      <c r="B165" s="287"/>
      <c r="C165" s="287"/>
    </row>
    <row r="166" spans="1:3" ht="18" customHeight="1" x14ac:dyDescent="0.25">
      <c r="A166" s="286"/>
      <c r="B166" s="287"/>
      <c r="C166" s="287"/>
    </row>
    <row r="167" spans="1:3" ht="18" customHeight="1" x14ac:dyDescent="0.25">
      <c r="A167" s="286"/>
      <c r="B167" s="287"/>
      <c r="C167" s="287"/>
    </row>
    <row r="168" spans="1:3" ht="18" customHeight="1" x14ac:dyDescent="0.25">
      <c r="A168" s="286"/>
      <c r="B168" s="287"/>
      <c r="C168" s="287"/>
    </row>
    <row r="169" spans="1:3" ht="18" customHeight="1" x14ac:dyDescent="0.25">
      <c r="A169" s="286"/>
      <c r="B169" s="287"/>
      <c r="C169" s="287"/>
    </row>
    <row r="170" spans="1:3" ht="18" customHeight="1" x14ac:dyDescent="0.25">
      <c r="A170" s="286"/>
      <c r="B170" s="287"/>
      <c r="C170" s="287"/>
    </row>
    <row r="171" spans="1:3" ht="18" customHeight="1" x14ac:dyDescent="0.25">
      <c r="A171" s="286"/>
      <c r="B171" s="287"/>
      <c r="C171" s="287"/>
    </row>
    <row r="172" spans="1:3" ht="18" customHeight="1" x14ac:dyDescent="0.25">
      <c r="A172" s="286"/>
      <c r="B172" s="287"/>
      <c r="C172" s="287"/>
    </row>
    <row r="173" spans="1:3" ht="18" customHeight="1" x14ac:dyDescent="0.25">
      <c r="A173" s="286"/>
      <c r="B173" s="287"/>
      <c r="C173" s="287"/>
    </row>
    <row r="174" spans="1:3" ht="18" customHeight="1" x14ac:dyDescent="0.25">
      <c r="A174" s="286"/>
      <c r="B174" s="287"/>
      <c r="C174" s="287"/>
    </row>
    <row r="175" spans="1:3" ht="18" customHeight="1" x14ac:dyDescent="0.25">
      <c r="A175" s="286"/>
      <c r="B175" s="287"/>
      <c r="C175" s="287"/>
    </row>
    <row r="176" spans="1:3" ht="18" customHeight="1" x14ac:dyDescent="0.25">
      <c r="A176" s="286"/>
      <c r="B176" s="287"/>
      <c r="C176" s="287"/>
    </row>
    <row r="177" spans="1:3" ht="18" customHeight="1" x14ac:dyDescent="0.25">
      <c r="A177" s="286"/>
      <c r="B177" s="287"/>
      <c r="C177" s="287"/>
    </row>
    <row r="178" spans="1:3" ht="18" customHeight="1" x14ac:dyDescent="0.25">
      <c r="A178" s="286"/>
      <c r="B178" s="287"/>
      <c r="C178" s="287"/>
    </row>
    <row r="179" spans="1:3" ht="18" customHeight="1" x14ac:dyDescent="0.25">
      <c r="A179" s="286"/>
      <c r="B179" s="287"/>
      <c r="C179" s="287"/>
    </row>
    <row r="180" spans="1:3" ht="18" customHeight="1" x14ac:dyDescent="0.25">
      <c r="A180" s="286"/>
      <c r="B180" s="287"/>
      <c r="C180" s="287"/>
    </row>
    <row r="181" spans="1:3" ht="18" customHeight="1" x14ac:dyDescent="0.25">
      <c r="A181" s="286"/>
      <c r="B181" s="287"/>
      <c r="C181" s="287"/>
    </row>
    <row r="182" spans="1:3" ht="18" customHeight="1" x14ac:dyDescent="0.25">
      <c r="A182" s="286"/>
      <c r="B182" s="287"/>
      <c r="C182" s="287"/>
    </row>
    <row r="183" spans="1:3" ht="18" customHeight="1" x14ac:dyDescent="0.25">
      <c r="A183" s="286"/>
      <c r="B183" s="287"/>
      <c r="C183" s="287"/>
    </row>
    <row r="184" spans="1:3" ht="18" customHeight="1" x14ac:dyDescent="0.25">
      <c r="A184" s="286"/>
      <c r="B184" s="287"/>
      <c r="C184" s="287"/>
    </row>
    <row r="185" spans="1:3" ht="18" customHeight="1" x14ac:dyDescent="0.25">
      <c r="A185" s="286"/>
      <c r="B185" s="287"/>
      <c r="C185" s="287"/>
    </row>
    <row r="186" spans="1:3" ht="18" customHeight="1" x14ac:dyDescent="0.25">
      <c r="A186" s="286"/>
      <c r="B186" s="287"/>
      <c r="C186" s="287"/>
    </row>
    <row r="187" spans="1:3" ht="18" customHeight="1" x14ac:dyDescent="0.25">
      <c r="A187" s="286"/>
      <c r="B187" s="287"/>
      <c r="C187" s="287"/>
    </row>
    <row r="188" spans="1:3" ht="18" customHeight="1" x14ac:dyDescent="0.25">
      <c r="A188" s="286"/>
      <c r="B188" s="287"/>
      <c r="C188" s="287"/>
    </row>
    <row r="189" spans="1:3" ht="18" customHeight="1" x14ac:dyDescent="0.25">
      <c r="A189" s="286"/>
      <c r="B189" s="287"/>
      <c r="C189" s="287"/>
    </row>
    <row r="190" spans="1:3" ht="18" customHeight="1" x14ac:dyDescent="0.25">
      <c r="A190" s="286"/>
      <c r="B190" s="287"/>
      <c r="C190" s="287"/>
    </row>
    <row r="191" spans="1:3" ht="18" customHeight="1" x14ac:dyDescent="0.25">
      <c r="A191" s="286"/>
      <c r="B191" s="287"/>
      <c r="C191" s="287"/>
    </row>
    <row r="192" spans="1:3" ht="18" customHeight="1" x14ac:dyDescent="0.25">
      <c r="A192" s="286"/>
      <c r="B192" s="287"/>
      <c r="C192" s="287"/>
    </row>
    <row r="193" spans="1:3" ht="18" customHeight="1" x14ac:dyDescent="0.25">
      <c r="A193" s="286"/>
      <c r="B193" s="287"/>
      <c r="C193" s="287"/>
    </row>
    <row r="194" spans="1:3" ht="18" customHeight="1" x14ac:dyDescent="0.25">
      <c r="A194" s="286"/>
      <c r="B194" s="287"/>
      <c r="C194" s="287"/>
    </row>
    <row r="195" spans="1:3" ht="18" customHeight="1" x14ac:dyDescent="0.25">
      <c r="A195" s="286"/>
      <c r="B195" s="287"/>
      <c r="C195" s="287"/>
    </row>
    <row r="196" spans="1:3" ht="18" customHeight="1" x14ac:dyDescent="0.25">
      <c r="A196" s="286"/>
      <c r="B196" s="287"/>
      <c r="C196" s="287"/>
    </row>
    <row r="197" spans="1:3" ht="18" customHeight="1" x14ac:dyDescent="0.25">
      <c r="A197" s="286"/>
      <c r="B197" s="287"/>
      <c r="C197" s="287"/>
    </row>
    <row r="198" spans="1:3" ht="18" customHeight="1" x14ac:dyDescent="0.25">
      <c r="A198" s="286"/>
      <c r="B198" s="287"/>
      <c r="C198" s="287"/>
    </row>
    <row r="199" spans="1:3" ht="18" customHeight="1" x14ac:dyDescent="0.25">
      <c r="A199" s="286"/>
      <c r="B199" s="287"/>
      <c r="C199" s="287"/>
    </row>
    <row r="200" spans="1:3" ht="18" customHeight="1" x14ac:dyDescent="0.25">
      <c r="A200" s="286"/>
      <c r="B200" s="287"/>
      <c r="C200" s="287"/>
    </row>
    <row r="201" spans="1:3" ht="18" customHeight="1" x14ac:dyDescent="0.25">
      <c r="A201" s="286"/>
      <c r="B201" s="287"/>
      <c r="C201" s="287"/>
    </row>
    <row r="202" spans="1:3" ht="18" customHeight="1" x14ac:dyDescent="0.25">
      <c r="A202" s="286"/>
      <c r="B202" s="287"/>
      <c r="C202" s="287"/>
    </row>
    <row r="203" spans="1:3" ht="18" customHeight="1" x14ac:dyDescent="0.25">
      <c r="A203" s="286"/>
      <c r="B203" s="287"/>
      <c r="C203" s="287"/>
    </row>
    <row r="204" spans="1:3" ht="18" customHeight="1" x14ac:dyDescent="0.25">
      <c r="A204" s="286"/>
      <c r="B204" s="287"/>
      <c r="C204" s="287"/>
    </row>
    <row r="205" spans="1:3" ht="18" customHeight="1" x14ac:dyDescent="0.25">
      <c r="A205" s="286"/>
      <c r="B205" s="287"/>
      <c r="C205" s="287"/>
    </row>
    <row r="206" spans="1:3" ht="18" customHeight="1" x14ac:dyDescent="0.25">
      <c r="A206" s="286"/>
      <c r="B206" s="287"/>
      <c r="C206" s="287"/>
    </row>
    <row r="207" spans="1:3" ht="18" customHeight="1" x14ac:dyDescent="0.25">
      <c r="A207" s="286"/>
      <c r="B207" s="287"/>
      <c r="C207" s="287"/>
    </row>
    <row r="208" spans="1:3" ht="18" customHeight="1" x14ac:dyDescent="0.25">
      <c r="A208" s="286"/>
      <c r="B208" s="287"/>
      <c r="C208" s="287"/>
    </row>
    <row r="209" spans="1:3" ht="18" customHeight="1" x14ac:dyDescent="0.25">
      <c r="A209" s="286"/>
      <c r="B209" s="287"/>
      <c r="C209" s="287"/>
    </row>
    <row r="210" spans="1:3" ht="18" customHeight="1" x14ac:dyDescent="0.25">
      <c r="A210" s="286"/>
      <c r="B210" s="287"/>
      <c r="C210" s="287"/>
    </row>
    <row r="211" spans="1:3" ht="18" customHeight="1" x14ac:dyDescent="0.25">
      <c r="A211" s="286"/>
      <c r="B211" s="287"/>
      <c r="C211" s="287"/>
    </row>
    <row r="212" spans="1:3" ht="18" customHeight="1" x14ac:dyDescent="0.25">
      <c r="A212" s="286"/>
      <c r="B212" s="287"/>
      <c r="C212" s="287"/>
    </row>
    <row r="213" spans="1:3" ht="18" customHeight="1" x14ac:dyDescent="0.25">
      <c r="A213" s="286"/>
      <c r="B213" s="287"/>
      <c r="C213" s="287"/>
    </row>
    <row r="214" spans="1:3" ht="18" customHeight="1" x14ac:dyDescent="0.25">
      <c r="A214" s="286"/>
      <c r="B214" s="287"/>
      <c r="C214" s="287"/>
    </row>
    <row r="215" spans="1:3" ht="18" customHeight="1" x14ac:dyDescent="0.25">
      <c r="A215" s="286"/>
      <c r="B215" s="287"/>
      <c r="C215" s="287"/>
    </row>
    <row r="216" spans="1:3" ht="18" customHeight="1" x14ac:dyDescent="0.25">
      <c r="A216" s="286"/>
      <c r="B216" s="287"/>
      <c r="C216" s="287"/>
    </row>
    <row r="217" spans="1:3" ht="18" customHeight="1" x14ac:dyDescent="0.25">
      <c r="A217" s="286"/>
      <c r="B217" s="287"/>
      <c r="C217" s="287"/>
    </row>
    <row r="218" spans="1:3" ht="18" customHeight="1" x14ac:dyDescent="0.25">
      <c r="A218" s="286"/>
      <c r="B218" s="287"/>
      <c r="C218" s="287"/>
    </row>
    <row r="219" spans="1:3" ht="18" customHeight="1" x14ac:dyDescent="0.25">
      <c r="A219" s="286"/>
      <c r="B219" s="287"/>
      <c r="C219" s="287"/>
    </row>
    <row r="220" spans="1:3" ht="18" customHeight="1" x14ac:dyDescent="0.25">
      <c r="A220" s="286"/>
      <c r="B220" s="287"/>
      <c r="C220" s="287"/>
    </row>
    <row r="221" spans="1:3" ht="18" customHeight="1" x14ac:dyDescent="0.25">
      <c r="A221" s="286"/>
      <c r="B221" s="287"/>
      <c r="C221" s="287"/>
    </row>
    <row r="222" spans="1:3" ht="18" customHeight="1" x14ac:dyDescent="0.25">
      <c r="A222" s="286"/>
      <c r="B222" s="287"/>
      <c r="C222" s="287"/>
    </row>
    <row r="223" spans="1:3" ht="18" customHeight="1" x14ac:dyDescent="0.25">
      <c r="A223" s="286"/>
      <c r="B223" s="287"/>
      <c r="C223" s="287"/>
    </row>
    <row r="224" spans="1:3" ht="18" customHeight="1" x14ac:dyDescent="0.25">
      <c r="A224" s="286"/>
      <c r="B224" s="287"/>
      <c r="C224" s="287"/>
    </row>
    <row r="225" spans="1:3" ht="18" customHeight="1" x14ac:dyDescent="0.25">
      <c r="A225" s="286"/>
      <c r="B225" s="287"/>
      <c r="C225" s="287"/>
    </row>
    <row r="226" spans="1:3" ht="18" customHeight="1" x14ac:dyDescent="0.25">
      <c r="A226" s="286"/>
      <c r="B226" s="287"/>
      <c r="C226" s="287"/>
    </row>
    <row r="227" spans="1:3" ht="18" customHeight="1" x14ac:dyDescent="0.25">
      <c r="A227" s="286"/>
      <c r="B227" s="287"/>
      <c r="C227" s="287"/>
    </row>
    <row r="228" spans="1:3" ht="18" customHeight="1" x14ac:dyDescent="0.25">
      <c r="A228" s="286"/>
      <c r="B228" s="287"/>
      <c r="C228" s="287"/>
    </row>
    <row r="229" spans="1:3" ht="18" customHeight="1" x14ac:dyDescent="0.25">
      <c r="A229" s="286"/>
      <c r="B229" s="287"/>
      <c r="C229" s="287"/>
    </row>
    <row r="230" spans="1:3" ht="18" customHeight="1" x14ac:dyDescent="0.25">
      <c r="A230" s="286"/>
      <c r="B230" s="287"/>
      <c r="C230" s="287"/>
    </row>
    <row r="231" spans="1:3" ht="18" customHeight="1" x14ac:dyDescent="0.25">
      <c r="A231" s="286"/>
      <c r="B231" s="287"/>
      <c r="C231" s="287"/>
    </row>
    <row r="232" spans="1:3" ht="18" customHeight="1" x14ac:dyDescent="0.25">
      <c r="A232" s="286"/>
      <c r="B232" s="287"/>
      <c r="C232" s="287"/>
    </row>
    <row r="233" spans="1:3" ht="18" customHeight="1" x14ac:dyDescent="0.25">
      <c r="A233" s="286"/>
      <c r="B233" s="287"/>
      <c r="C233" s="287"/>
    </row>
    <row r="234" spans="1:3" ht="18" customHeight="1" x14ac:dyDescent="0.25">
      <c r="A234" s="286"/>
      <c r="B234" s="287"/>
      <c r="C234" s="287"/>
    </row>
    <row r="235" spans="1:3" ht="18" customHeight="1" x14ac:dyDescent="0.25">
      <c r="A235" s="286"/>
      <c r="B235" s="287"/>
      <c r="C235" s="287"/>
    </row>
    <row r="236" spans="1:3" ht="18" customHeight="1" x14ac:dyDescent="0.25">
      <c r="A236" s="286"/>
      <c r="B236" s="287"/>
      <c r="C236" s="287"/>
    </row>
    <row r="237" spans="1:3" ht="18" customHeight="1" x14ac:dyDescent="0.25">
      <c r="A237" s="286"/>
      <c r="B237" s="287"/>
      <c r="C237" s="287"/>
    </row>
    <row r="238" spans="1:3" ht="18" customHeight="1" x14ac:dyDescent="0.25">
      <c r="A238" s="286"/>
      <c r="B238" s="287"/>
      <c r="C238" s="287"/>
    </row>
    <row r="239" spans="1:3" ht="18" customHeight="1" x14ac:dyDescent="0.25">
      <c r="A239" s="286"/>
      <c r="B239" s="287"/>
      <c r="C239" s="287"/>
    </row>
    <row r="240" spans="1:3" ht="18" customHeight="1" x14ac:dyDescent="0.25">
      <c r="A240" s="286"/>
      <c r="B240" s="287"/>
      <c r="C240" s="287"/>
    </row>
    <row r="241" spans="1:3" ht="18" customHeight="1" x14ac:dyDescent="0.25">
      <c r="A241" s="286"/>
      <c r="B241" s="287"/>
      <c r="C241" s="287"/>
    </row>
    <row r="242" spans="1:3" ht="18" customHeight="1" x14ac:dyDescent="0.25">
      <c r="A242" s="286"/>
      <c r="B242" s="287"/>
      <c r="C242" s="287"/>
    </row>
    <row r="243" spans="1:3" ht="18" customHeight="1" x14ac:dyDescent="0.25">
      <c r="A243" s="286"/>
      <c r="B243" s="287"/>
      <c r="C243" s="287"/>
    </row>
    <row r="244" spans="1:3" ht="18" customHeight="1" x14ac:dyDescent="0.25">
      <c r="A244" s="286"/>
      <c r="B244" s="287"/>
      <c r="C244" s="287"/>
    </row>
    <row r="245" spans="1:3" ht="18" customHeight="1" x14ac:dyDescent="0.25">
      <c r="A245" s="286"/>
      <c r="B245" s="287"/>
      <c r="C245" s="287"/>
    </row>
    <row r="246" spans="1:3" ht="18" customHeight="1" x14ac:dyDescent="0.25">
      <c r="A246" s="286"/>
      <c r="B246" s="287"/>
      <c r="C246" s="287"/>
    </row>
    <row r="247" spans="1:3" ht="18" customHeight="1" x14ac:dyDescent="0.25">
      <c r="A247" s="286"/>
      <c r="B247" s="287"/>
      <c r="C247" s="287"/>
    </row>
    <row r="248" spans="1:3" ht="18" customHeight="1" x14ac:dyDescent="0.25">
      <c r="A248" s="286"/>
      <c r="B248" s="287"/>
      <c r="C248" s="287"/>
    </row>
    <row r="249" spans="1:3" ht="18" customHeight="1" x14ac:dyDescent="0.25">
      <c r="A249" s="286"/>
      <c r="B249" s="287"/>
      <c r="C249" s="287"/>
    </row>
    <row r="250" spans="1:3" ht="18" customHeight="1" x14ac:dyDescent="0.25">
      <c r="A250" s="286"/>
      <c r="B250" s="287"/>
      <c r="C250" s="287"/>
    </row>
    <row r="251" spans="1:3" ht="18" customHeight="1" x14ac:dyDescent="0.25">
      <c r="A251" s="286"/>
      <c r="B251" s="287"/>
      <c r="C251" s="287"/>
    </row>
    <row r="252" spans="1:3" ht="18" customHeight="1" x14ac:dyDescent="0.25">
      <c r="A252" s="286"/>
      <c r="B252" s="287"/>
      <c r="C252" s="287"/>
    </row>
    <row r="253" spans="1:3" ht="18" customHeight="1" x14ac:dyDescent="0.25">
      <c r="A253" s="286"/>
      <c r="B253" s="287"/>
      <c r="C253" s="287"/>
    </row>
    <row r="254" spans="1:3" ht="18" customHeight="1" x14ac:dyDescent="0.25">
      <c r="A254" s="286"/>
      <c r="B254" s="287"/>
      <c r="C254" s="287"/>
    </row>
    <row r="255" spans="1:3" ht="18" customHeight="1" x14ac:dyDescent="0.25">
      <c r="A255" s="286"/>
      <c r="B255" s="287"/>
      <c r="C255" s="287"/>
    </row>
    <row r="256" spans="1:3" ht="18" customHeight="1" x14ac:dyDescent="0.25">
      <c r="A256" s="286"/>
      <c r="B256" s="287"/>
      <c r="C256" s="287"/>
    </row>
    <row r="257" spans="1:3" ht="18" customHeight="1" x14ac:dyDescent="0.25">
      <c r="A257" s="286"/>
      <c r="B257" s="287"/>
      <c r="C257" s="287"/>
    </row>
    <row r="258" spans="1:3" ht="18" customHeight="1" x14ac:dyDescent="0.25">
      <c r="A258" s="286"/>
      <c r="B258" s="287"/>
      <c r="C258" s="287"/>
    </row>
    <row r="259" spans="1:3" ht="18" customHeight="1" x14ac:dyDescent="0.25">
      <c r="A259" s="286"/>
      <c r="B259" s="287"/>
      <c r="C259" s="287"/>
    </row>
    <row r="260" spans="1:3" ht="18" customHeight="1" x14ac:dyDescent="0.25">
      <c r="A260" s="286"/>
      <c r="B260" s="287"/>
      <c r="C260" s="287"/>
    </row>
    <row r="261" spans="1:3" ht="18" customHeight="1" x14ac:dyDescent="0.25">
      <c r="A261" s="286"/>
      <c r="B261" s="287"/>
      <c r="C261" s="287"/>
    </row>
    <row r="262" spans="1:3" ht="18" customHeight="1" x14ac:dyDescent="0.25">
      <c r="A262" s="286"/>
      <c r="B262" s="287"/>
      <c r="C262" s="287"/>
    </row>
    <row r="263" spans="1:3" ht="18" customHeight="1" x14ac:dyDescent="0.25">
      <c r="A263" s="286"/>
      <c r="B263" s="287"/>
      <c r="C263" s="287"/>
    </row>
    <row r="264" spans="1:3" ht="18" customHeight="1" x14ac:dyDescent="0.25">
      <c r="A264" s="286"/>
      <c r="B264" s="287"/>
      <c r="C264" s="287"/>
    </row>
    <row r="265" spans="1:3" ht="18" customHeight="1" x14ac:dyDescent="0.25">
      <c r="A265" s="286"/>
      <c r="B265" s="287"/>
      <c r="C265" s="287"/>
    </row>
    <row r="266" spans="1:3" ht="18" customHeight="1" x14ac:dyDescent="0.25">
      <c r="A266" s="286"/>
      <c r="B266" s="287"/>
      <c r="C266" s="287"/>
    </row>
    <row r="267" spans="1:3" ht="18" customHeight="1" x14ac:dyDescent="0.25">
      <c r="A267" s="286"/>
      <c r="B267" s="287"/>
      <c r="C267" s="287"/>
    </row>
    <row r="268" spans="1:3" ht="18" customHeight="1" x14ac:dyDescent="0.25">
      <c r="A268" s="286"/>
      <c r="B268" s="287"/>
      <c r="C268" s="287"/>
    </row>
    <row r="269" spans="1:3" ht="18" customHeight="1" x14ac:dyDescent="0.25">
      <c r="A269" s="286"/>
      <c r="B269" s="287"/>
      <c r="C269" s="287"/>
    </row>
    <row r="270" spans="1:3" ht="18" customHeight="1" x14ac:dyDescent="0.25">
      <c r="A270" s="286"/>
      <c r="B270" s="287"/>
      <c r="C270" s="287"/>
    </row>
    <row r="271" spans="1:3" ht="18" customHeight="1" x14ac:dyDescent="0.25">
      <c r="A271" s="286"/>
      <c r="B271" s="287"/>
      <c r="C271" s="287"/>
    </row>
    <row r="272" spans="1:3" ht="18" customHeight="1" x14ac:dyDescent="0.25">
      <c r="A272" s="286"/>
      <c r="B272" s="287"/>
      <c r="C272" s="287"/>
    </row>
    <row r="273" spans="1:3" ht="18" customHeight="1" x14ac:dyDescent="0.25">
      <c r="A273" s="286"/>
      <c r="B273" s="287"/>
      <c r="C273" s="287"/>
    </row>
    <row r="274" spans="1:3" ht="18" customHeight="1" x14ac:dyDescent="0.25">
      <c r="A274" s="286"/>
      <c r="B274" s="287"/>
      <c r="C274" s="287"/>
    </row>
    <row r="275" spans="1:3" ht="18" customHeight="1" x14ac:dyDescent="0.25">
      <c r="A275" s="286"/>
      <c r="B275" s="287"/>
      <c r="C275" s="287"/>
    </row>
    <row r="276" spans="1:3" ht="18" customHeight="1" x14ac:dyDescent="0.25">
      <c r="A276" s="286"/>
      <c r="B276" s="287"/>
      <c r="C276" s="287"/>
    </row>
    <row r="277" spans="1:3" ht="18" customHeight="1" x14ac:dyDescent="0.25">
      <c r="A277" s="286"/>
      <c r="B277" s="287"/>
      <c r="C277" s="287"/>
    </row>
    <row r="278" spans="1:3" ht="18" customHeight="1" x14ac:dyDescent="0.25">
      <c r="A278" s="286"/>
      <c r="B278" s="287"/>
      <c r="C278" s="287"/>
    </row>
    <row r="279" spans="1:3" ht="18" customHeight="1" x14ac:dyDescent="0.25">
      <c r="A279" s="286"/>
      <c r="B279" s="287"/>
      <c r="C279" s="287"/>
    </row>
    <row r="280" spans="1:3" ht="18" customHeight="1" x14ac:dyDescent="0.25">
      <c r="A280" s="286"/>
      <c r="B280" s="287"/>
      <c r="C280" s="287"/>
    </row>
    <row r="281" spans="1:3" ht="18" customHeight="1" x14ac:dyDescent="0.25">
      <c r="A281" s="286"/>
      <c r="B281" s="287"/>
      <c r="C281" s="287"/>
    </row>
    <row r="282" spans="1:3" ht="18" customHeight="1" x14ac:dyDescent="0.25">
      <c r="A282" s="286"/>
      <c r="B282" s="287"/>
      <c r="C282" s="287"/>
    </row>
    <row r="283" spans="1:3" ht="18" customHeight="1" x14ac:dyDescent="0.25">
      <c r="A283" s="286"/>
      <c r="B283" s="287"/>
      <c r="C283" s="287"/>
    </row>
    <row r="284" spans="1:3" ht="18" customHeight="1" x14ac:dyDescent="0.25">
      <c r="A284" s="286"/>
      <c r="B284" s="287"/>
      <c r="C284" s="287"/>
    </row>
    <row r="285" spans="1:3" ht="18" customHeight="1" x14ac:dyDescent="0.25">
      <c r="A285" s="286"/>
      <c r="B285" s="287"/>
      <c r="C285" s="287"/>
    </row>
    <row r="286" spans="1:3" ht="18" customHeight="1" x14ac:dyDescent="0.25">
      <c r="A286" s="286"/>
      <c r="B286" s="287"/>
      <c r="C286" s="287"/>
    </row>
    <row r="287" spans="1:3" ht="18" customHeight="1" x14ac:dyDescent="0.25">
      <c r="A287" s="286"/>
      <c r="B287" s="287"/>
      <c r="C287" s="287"/>
    </row>
    <row r="288" spans="1:3" ht="18" customHeight="1" x14ac:dyDescent="0.25">
      <c r="A288" s="286"/>
      <c r="B288" s="287"/>
      <c r="C288" s="287"/>
    </row>
    <row r="289" spans="1:3" ht="18" customHeight="1" x14ac:dyDescent="0.25">
      <c r="A289" s="286"/>
      <c r="B289" s="287"/>
      <c r="C289" s="287"/>
    </row>
    <row r="290" spans="1:3" ht="18" customHeight="1" x14ac:dyDescent="0.25">
      <c r="A290" s="286"/>
      <c r="B290" s="287"/>
      <c r="C290" s="287"/>
    </row>
    <row r="291" spans="1:3" ht="18" customHeight="1" x14ac:dyDescent="0.25">
      <c r="A291" s="286"/>
      <c r="B291" s="287"/>
      <c r="C291" s="287"/>
    </row>
    <row r="292" spans="1:3" ht="18" customHeight="1" x14ac:dyDescent="0.25">
      <c r="A292" s="286"/>
      <c r="B292" s="287"/>
      <c r="C292" s="287"/>
    </row>
    <row r="293" spans="1:3" ht="18" customHeight="1" x14ac:dyDescent="0.25">
      <c r="A293" s="286"/>
      <c r="B293" s="287"/>
      <c r="C293" s="287"/>
    </row>
    <row r="294" spans="1:3" ht="18" customHeight="1" x14ac:dyDescent="0.25">
      <c r="A294" s="286"/>
      <c r="B294" s="287"/>
      <c r="C294" s="287"/>
    </row>
    <row r="295" spans="1:3" ht="18" customHeight="1" x14ac:dyDescent="0.25">
      <c r="A295" s="286"/>
      <c r="B295" s="287"/>
      <c r="C295" s="287"/>
    </row>
    <row r="296" spans="1:3" ht="18" customHeight="1" x14ac:dyDescent="0.25">
      <c r="A296" s="286"/>
      <c r="B296" s="287"/>
      <c r="C296" s="287"/>
    </row>
    <row r="297" spans="1:3" ht="18" customHeight="1" x14ac:dyDescent="0.25">
      <c r="A297" s="286"/>
      <c r="B297" s="287"/>
      <c r="C297" s="287"/>
    </row>
    <row r="298" spans="1:3" ht="18" customHeight="1" x14ac:dyDescent="0.25">
      <c r="A298" s="286"/>
      <c r="B298" s="287"/>
      <c r="C298" s="287"/>
    </row>
    <row r="299" spans="1:3" ht="18" customHeight="1" x14ac:dyDescent="0.25">
      <c r="A299" s="286"/>
      <c r="B299" s="287"/>
      <c r="C299" s="287"/>
    </row>
    <row r="300" spans="1:3" ht="18" customHeight="1" x14ac:dyDescent="0.25">
      <c r="A300" s="286"/>
      <c r="B300" s="287"/>
      <c r="C300" s="287"/>
    </row>
    <row r="301" spans="1:3" ht="18" customHeight="1" x14ac:dyDescent="0.25">
      <c r="A301" s="286"/>
      <c r="B301" s="287"/>
      <c r="C301" s="287"/>
    </row>
    <row r="302" spans="1:3" ht="18" customHeight="1" x14ac:dyDescent="0.25">
      <c r="A302" s="286"/>
      <c r="B302" s="287"/>
      <c r="C302" s="287"/>
    </row>
    <row r="303" spans="1:3" ht="18" customHeight="1" x14ac:dyDescent="0.25">
      <c r="A303" s="286"/>
      <c r="B303" s="287"/>
      <c r="C303" s="287"/>
    </row>
    <row r="304" spans="1:3" ht="18" customHeight="1" x14ac:dyDescent="0.25">
      <c r="A304" s="286"/>
      <c r="B304" s="287"/>
      <c r="C304" s="287"/>
    </row>
    <row r="305" spans="1:3" ht="18" customHeight="1" x14ac:dyDescent="0.25">
      <c r="A305" s="286"/>
      <c r="B305" s="287"/>
      <c r="C305" s="287"/>
    </row>
    <row r="306" spans="1:3" ht="18" customHeight="1" x14ac:dyDescent="0.25">
      <c r="A306" s="286"/>
      <c r="B306" s="287"/>
      <c r="C306" s="287"/>
    </row>
    <row r="307" spans="1:3" ht="18" customHeight="1" x14ac:dyDescent="0.25">
      <c r="A307" s="286"/>
      <c r="B307" s="287"/>
      <c r="C307" s="287"/>
    </row>
    <row r="308" spans="1:3" ht="18" customHeight="1" x14ac:dyDescent="0.25">
      <c r="A308" s="286"/>
      <c r="B308" s="287"/>
      <c r="C308" s="287"/>
    </row>
    <row r="309" spans="1:3" ht="18" customHeight="1" x14ac:dyDescent="0.25">
      <c r="A309" s="286"/>
      <c r="B309" s="287"/>
      <c r="C309" s="287"/>
    </row>
    <row r="310" spans="1:3" ht="18" customHeight="1" x14ac:dyDescent="0.25">
      <c r="A310" s="286"/>
      <c r="B310" s="287"/>
      <c r="C310" s="287"/>
    </row>
    <row r="311" spans="1:3" ht="18" customHeight="1" x14ac:dyDescent="0.25">
      <c r="A311" s="286"/>
      <c r="B311" s="287"/>
      <c r="C311" s="287"/>
    </row>
    <row r="312" spans="1:3" ht="18" customHeight="1" x14ac:dyDescent="0.25">
      <c r="A312" s="286"/>
      <c r="B312" s="287"/>
      <c r="C312" s="287"/>
    </row>
    <row r="313" spans="1:3" ht="18" customHeight="1" x14ac:dyDescent="0.25">
      <c r="A313" s="286"/>
      <c r="B313" s="287"/>
      <c r="C313" s="287"/>
    </row>
    <row r="314" spans="1:3" ht="18" customHeight="1" x14ac:dyDescent="0.25">
      <c r="A314" s="286"/>
      <c r="B314" s="287"/>
      <c r="C314" s="287"/>
    </row>
    <row r="315" spans="1:3" ht="18" customHeight="1" x14ac:dyDescent="0.25">
      <c r="A315" s="286"/>
      <c r="B315" s="287"/>
      <c r="C315" s="287"/>
    </row>
    <row r="316" spans="1:3" ht="18" customHeight="1" x14ac:dyDescent="0.25">
      <c r="A316" s="286"/>
      <c r="B316" s="287"/>
      <c r="C316" s="287"/>
    </row>
    <row r="317" spans="1:3" ht="18" customHeight="1" x14ac:dyDescent="0.25">
      <c r="A317" s="286"/>
      <c r="B317" s="287"/>
      <c r="C317" s="287"/>
    </row>
    <row r="318" spans="1:3" ht="18" customHeight="1" x14ac:dyDescent="0.25">
      <c r="A318" s="286"/>
      <c r="B318" s="287"/>
      <c r="C318" s="287"/>
    </row>
    <row r="319" spans="1:3" ht="18" customHeight="1" x14ac:dyDescent="0.25">
      <c r="A319" s="286"/>
      <c r="B319" s="287"/>
      <c r="C319" s="287"/>
    </row>
    <row r="320" spans="1:3" ht="18" customHeight="1" x14ac:dyDescent="0.25">
      <c r="A320" s="286"/>
      <c r="B320" s="287"/>
      <c r="C320" s="287"/>
    </row>
    <row r="321" spans="1:3" ht="18" customHeight="1" x14ac:dyDescent="0.25">
      <c r="A321" s="286"/>
      <c r="B321" s="287"/>
      <c r="C321" s="287"/>
    </row>
    <row r="322" spans="1:3" ht="18" customHeight="1" x14ac:dyDescent="0.25">
      <c r="A322" s="286"/>
      <c r="B322" s="287"/>
      <c r="C322" s="287"/>
    </row>
    <row r="323" spans="1:3" ht="18" customHeight="1" x14ac:dyDescent="0.25">
      <c r="A323" s="286"/>
      <c r="B323" s="287"/>
      <c r="C323" s="287"/>
    </row>
    <row r="324" spans="1:3" ht="18" customHeight="1" x14ac:dyDescent="0.25">
      <c r="A324" s="286"/>
      <c r="B324" s="287"/>
      <c r="C324" s="287"/>
    </row>
    <row r="325" spans="1:3" ht="18" customHeight="1" x14ac:dyDescent="0.25">
      <c r="A325" s="286"/>
      <c r="B325" s="287"/>
      <c r="C325" s="287"/>
    </row>
    <row r="326" spans="1:3" ht="18" customHeight="1" x14ac:dyDescent="0.25">
      <c r="A326" s="286"/>
      <c r="B326" s="287"/>
      <c r="C326" s="287"/>
    </row>
    <row r="327" spans="1:3" ht="18" customHeight="1" x14ac:dyDescent="0.25">
      <c r="A327" s="286"/>
      <c r="B327" s="287"/>
      <c r="C327" s="287"/>
    </row>
    <row r="328" spans="1:3" ht="18" customHeight="1" x14ac:dyDescent="0.25">
      <c r="A328" s="286"/>
      <c r="B328" s="287"/>
      <c r="C328" s="287"/>
    </row>
    <row r="329" spans="1:3" ht="18" customHeight="1" x14ac:dyDescent="0.25">
      <c r="A329" s="286"/>
      <c r="B329" s="287"/>
      <c r="C329" s="287"/>
    </row>
    <row r="330" spans="1:3" ht="18" customHeight="1" x14ac:dyDescent="0.25">
      <c r="A330" s="286"/>
      <c r="B330" s="287"/>
      <c r="C330" s="287"/>
    </row>
    <row r="331" spans="1:3" ht="18" customHeight="1" x14ac:dyDescent="0.25">
      <c r="A331" s="286"/>
      <c r="B331" s="287"/>
      <c r="C331" s="287"/>
    </row>
    <row r="332" spans="1:3" ht="18" customHeight="1" x14ac:dyDescent="0.25">
      <c r="A332" s="286"/>
      <c r="B332" s="287"/>
      <c r="C332" s="287"/>
    </row>
    <row r="333" spans="1:3" ht="18" customHeight="1" x14ac:dyDescent="0.25">
      <c r="A333" s="286"/>
      <c r="B333" s="287"/>
      <c r="C333" s="287"/>
    </row>
    <row r="334" spans="1:3" ht="18" customHeight="1" x14ac:dyDescent="0.25">
      <c r="A334" s="286"/>
      <c r="B334" s="287"/>
      <c r="C334" s="287"/>
    </row>
    <row r="335" spans="1:3" ht="18" customHeight="1" x14ac:dyDescent="0.25">
      <c r="A335" s="286"/>
      <c r="B335" s="287"/>
      <c r="C335" s="287"/>
    </row>
    <row r="336" spans="1:3" ht="18" customHeight="1" x14ac:dyDescent="0.25">
      <c r="A336" s="286"/>
      <c r="B336" s="287"/>
      <c r="C336" s="287"/>
    </row>
    <row r="337" spans="1:3" ht="18" customHeight="1" x14ac:dyDescent="0.25">
      <c r="A337" s="286"/>
      <c r="B337" s="287"/>
      <c r="C337" s="287"/>
    </row>
    <row r="338" spans="1:3" ht="18" customHeight="1" x14ac:dyDescent="0.25">
      <c r="A338" s="286"/>
      <c r="B338" s="287"/>
      <c r="C338" s="287"/>
    </row>
    <row r="339" spans="1:3" ht="18" customHeight="1" x14ac:dyDescent="0.25">
      <c r="A339" s="286"/>
      <c r="B339" s="287"/>
      <c r="C339" s="287"/>
    </row>
    <row r="340" spans="1:3" ht="18" customHeight="1" x14ac:dyDescent="0.25">
      <c r="A340" s="286"/>
      <c r="B340" s="287"/>
      <c r="C340" s="287"/>
    </row>
    <row r="341" spans="1:3" ht="18" customHeight="1" x14ac:dyDescent="0.25">
      <c r="A341" s="286"/>
      <c r="B341" s="287"/>
      <c r="C341" s="287"/>
    </row>
    <row r="342" spans="1:3" ht="18" customHeight="1" x14ac:dyDescent="0.25">
      <c r="A342" s="286"/>
      <c r="B342" s="287"/>
      <c r="C342" s="287"/>
    </row>
    <row r="343" spans="1:3" ht="18" customHeight="1" x14ac:dyDescent="0.25">
      <c r="A343" s="286"/>
      <c r="B343" s="287"/>
      <c r="C343" s="287"/>
    </row>
    <row r="344" spans="1:3" ht="18" customHeight="1" x14ac:dyDescent="0.25">
      <c r="A344" s="286"/>
      <c r="B344" s="287"/>
      <c r="C344" s="287"/>
    </row>
    <row r="345" spans="1:3" ht="18" customHeight="1" x14ac:dyDescent="0.25">
      <c r="A345" s="286"/>
      <c r="B345" s="287"/>
      <c r="C345" s="287"/>
    </row>
    <row r="346" spans="1:3" ht="18" customHeight="1" x14ac:dyDescent="0.25">
      <c r="A346" s="286"/>
      <c r="B346" s="287"/>
      <c r="C346" s="287"/>
    </row>
    <row r="347" spans="1:3" ht="18" customHeight="1" x14ac:dyDescent="0.25">
      <c r="A347" s="286"/>
      <c r="B347" s="287"/>
      <c r="C347" s="287"/>
    </row>
    <row r="348" spans="1:3" ht="18" customHeight="1" x14ac:dyDescent="0.25">
      <c r="A348" s="286"/>
      <c r="B348" s="287"/>
      <c r="C348" s="287"/>
    </row>
    <row r="349" spans="1:3" ht="18" customHeight="1" x14ac:dyDescent="0.25">
      <c r="A349" s="286"/>
      <c r="B349" s="287"/>
      <c r="C349" s="287"/>
    </row>
    <row r="350" spans="1:3" ht="18" customHeight="1" x14ac:dyDescent="0.25">
      <c r="A350" s="286"/>
      <c r="B350" s="287"/>
      <c r="C350" s="287"/>
    </row>
    <row r="351" spans="1:3" ht="18" customHeight="1" x14ac:dyDescent="0.25">
      <c r="A351" s="286"/>
      <c r="B351" s="287"/>
      <c r="C351" s="287"/>
    </row>
    <row r="352" spans="1:3" ht="18" customHeight="1" x14ac:dyDescent="0.25">
      <c r="A352" s="286"/>
      <c r="B352" s="287"/>
      <c r="C352" s="287"/>
    </row>
    <row r="353" spans="1:3" ht="18" customHeight="1" x14ac:dyDescent="0.25">
      <c r="A353" s="286"/>
      <c r="B353" s="287"/>
      <c r="C353" s="287"/>
    </row>
    <row r="354" spans="1:3" ht="18" customHeight="1" x14ac:dyDescent="0.25">
      <c r="A354" s="286"/>
      <c r="B354" s="287"/>
      <c r="C354" s="287"/>
    </row>
    <row r="355" spans="1:3" ht="18" customHeight="1" x14ac:dyDescent="0.25">
      <c r="A355" s="286"/>
      <c r="B355" s="287"/>
      <c r="C355" s="287"/>
    </row>
    <row r="356" spans="1:3" ht="18" customHeight="1" x14ac:dyDescent="0.25">
      <c r="A356" s="286"/>
      <c r="B356" s="287"/>
      <c r="C356" s="287"/>
    </row>
    <row r="357" spans="1:3" ht="18" customHeight="1" x14ac:dyDescent="0.25">
      <c r="A357" s="286"/>
      <c r="B357" s="287"/>
      <c r="C357" s="287"/>
    </row>
    <row r="358" spans="1:3" ht="18" customHeight="1" x14ac:dyDescent="0.25">
      <c r="A358" s="286"/>
      <c r="B358" s="287"/>
      <c r="C358" s="287"/>
    </row>
    <row r="359" spans="1:3" ht="18" customHeight="1" x14ac:dyDescent="0.25">
      <c r="A359" s="286"/>
      <c r="B359" s="287"/>
      <c r="C359" s="287"/>
    </row>
    <row r="360" spans="1:3" ht="18" customHeight="1" x14ac:dyDescent="0.25">
      <c r="A360" s="286"/>
      <c r="B360" s="287"/>
      <c r="C360" s="287"/>
    </row>
    <row r="361" spans="1:3" ht="18" customHeight="1" x14ac:dyDescent="0.25">
      <c r="A361" s="286"/>
      <c r="B361" s="287"/>
      <c r="C361" s="287"/>
    </row>
    <row r="362" spans="1:3" ht="18" customHeight="1" x14ac:dyDescent="0.25">
      <c r="A362" s="286"/>
      <c r="B362" s="287"/>
      <c r="C362" s="287"/>
    </row>
    <row r="363" spans="1:3" ht="18" customHeight="1" x14ac:dyDescent="0.25">
      <c r="A363" s="286"/>
      <c r="B363" s="287"/>
      <c r="C363" s="287"/>
    </row>
    <row r="364" spans="1:3" ht="18" customHeight="1" x14ac:dyDescent="0.25">
      <c r="A364" s="286"/>
      <c r="B364" s="287"/>
      <c r="C364" s="287"/>
    </row>
    <row r="365" spans="1:3" ht="18" customHeight="1" x14ac:dyDescent="0.25">
      <c r="A365" s="286"/>
      <c r="B365" s="287"/>
      <c r="C365" s="287"/>
    </row>
    <row r="366" spans="1:3" ht="18" customHeight="1" x14ac:dyDescent="0.25">
      <c r="A366" s="286"/>
      <c r="B366" s="287"/>
      <c r="C366" s="287"/>
    </row>
    <row r="367" spans="1:3" ht="18" customHeight="1" x14ac:dyDescent="0.25">
      <c r="A367" s="286"/>
      <c r="B367" s="287"/>
      <c r="C367" s="287"/>
    </row>
    <row r="368" spans="1:3" ht="18" customHeight="1" x14ac:dyDescent="0.25">
      <c r="A368" s="286"/>
      <c r="B368" s="287"/>
      <c r="C368" s="287"/>
    </row>
    <row r="369" spans="1:3" ht="18" customHeight="1" x14ac:dyDescent="0.25">
      <c r="A369" s="286"/>
      <c r="B369" s="287"/>
      <c r="C369" s="287"/>
    </row>
    <row r="370" spans="1:3" ht="18" customHeight="1" x14ac:dyDescent="0.25">
      <c r="A370" s="286"/>
      <c r="B370" s="287"/>
      <c r="C370" s="287"/>
    </row>
    <row r="371" spans="1:3" ht="18" customHeight="1" x14ac:dyDescent="0.25">
      <c r="A371" s="286"/>
      <c r="B371" s="287"/>
      <c r="C371" s="287"/>
    </row>
    <row r="372" spans="1:3" ht="18" customHeight="1" x14ac:dyDescent="0.25">
      <c r="A372" s="286"/>
      <c r="B372" s="287"/>
      <c r="C372" s="287"/>
    </row>
    <row r="373" spans="1:3" ht="18" customHeight="1" x14ac:dyDescent="0.25">
      <c r="A373" s="286"/>
      <c r="B373" s="287"/>
      <c r="C373" s="287"/>
    </row>
    <row r="374" spans="1:3" ht="18" customHeight="1" x14ac:dyDescent="0.25">
      <c r="A374" s="286"/>
      <c r="B374" s="287"/>
      <c r="C374" s="287"/>
    </row>
    <row r="375" spans="1:3" ht="18" customHeight="1" x14ac:dyDescent="0.25">
      <c r="A375" s="286"/>
      <c r="B375" s="287"/>
      <c r="C375" s="287"/>
    </row>
    <row r="376" spans="1:3" ht="18" customHeight="1" x14ac:dyDescent="0.25">
      <c r="A376" s="286"/>
      <c r="B376" s="287"/>
      <c r="C376" s="287"/>
    </row>
    <row r="377" spans="1:3" ht="18" customHeight="1" x14ac:dyDescent="0.25">
      <c r="A377" s="286"/>
      <c r="B377" s="287"/>
      <c r="C377" s="287"/>
    </row>
    <row r="378" spans="1:3" ht="18" customHeight="1" x14ac:dyDescent="0.25">
      <c r="A378" s="286"/>
      <c r="B378" s="287"/>
      <c r="C378" s="287"/>
    </row>
    <row r="379" spans="1:3" ht="18" customHeight="1" x14ac:dyDescent="0.25">
      <c r="A379" s="286"/>
      <c r="B379" s="287"/>
      <c r="C379" s="287"/>
    </row>
    <row r="380" spans="1:3" ht="18" customHeight="1" x14ac:dyDescent="0.25">
      <c r="A380" s="286"/>
      <c r="B380" s="287"/>
      <c r="C380" s="287"/>
    </row>
    <row r="381" spans="1:3" ht="18" customHeight="1" x14ac:dyDescent="0.25">
      <c r="A381" s="286"/>
      <c r="B381" s="287"/>
      <c r="C381" s="287"/>
    </row>
    <row r="382" spans="1:3" ht="18" customHeight="1" x14ac:dyDescent="0.25">
      <c r="A382" s="286"/>
      <c r="B382" s="287"/>
      <c r="C382" s="287"/>
    </row>
    <row r="383" spans="1:3" ht="18" customHeight="1" x14ac:dyDescent="0.25">
      <c r="A383" s="286"/>
      <c r="B383" s="287"/>
      <c r="C383" s="287"/>
    </row>
    <row r="384" spans="1:3" ht="18" customHeight="1" x14ac:dyDescent="0.25">
      <c r="A384" s="286"/>
      <c r="B384" s="287"/>
      <c r="C384" s="287"/>
    </row>
    <row r="385" spans="1:3" ht="18" customHeight="1" x14ac:dyDescent="0.25">
      <c r="A385" s="286"/>
      <c r="B385" s="287"/>
      <c r="C385" s="287"/>
    </row>
    <row r="386" spans="1:3" ht="18" customHeight="1" x14ac:dyDescent="0.25">
      <c r="A386" s="286"/>
      <c r="B386" s="287"/>
      <c r="C386" s="287"/>
    </row>
    <row r="387" spans="1:3" ht="18" customHeight="1" x14ac:dyDescent="0.25">
      <c r="A387" s="286"/>
      <c r="B387" s="287"/>
      <c r="C387" s="287"/>
    </row>
    <row r="388" spans="1:3" ht="18" customHeight="1" x14ac:dyDescent="0.25">
      <c r="A388" s="286"/>
      <c r="B388" s="287"/>
      <c r="C388" s="287"/>
    </row>
    <row r="389" spans="1:3" ht="18" customHeight="1" x14ac:dyDescent="0.25">
      <c r="A389" s="286"/>
      <c r="B389" s="287"/>
      <c r="C389" s="287"/>
    </row>
    <row r="390" spans="1:3" ht="18" customHeight="1" x14ac:dyDescent="0.25">
      <c r="A390" s="286"/>
      <c r="B390" s="287"/>
      <c r="C390" s="287"/>
    </row>
    <row r="391" spans="1:3" ht="18" customHeight="1" x14ac:dyDescent="0.25">
      <c r="A391" s="286"/>
      <c r="B391" s="287"/>
      <c r="C391" s="287"/>
    </row>
    <row r="392" spans="1:3" ht="18" customHeight="1" x14ac:dyDescent="0.25">
      <c r="A392" s="286"/>
      <c r="B392" s="287"/>
      <c r="C392" s="287"/>
    </row>
    <row r="393" spans="1:3" ht="18" customHeight="1" x14ac:dyDescent="0.25">
      <c r="A393" s="286"/>
      <c r="B393" s="287"/>
      <c r="C393" s="287"/>
    </row>
    <row r="394" spans="1:3" ht="18" customHeight="1" x14ac:dyDescent="0.25">
      <c r="A394" s="286"/>
      <c r="B394" s="287"/>
      <c r="C394" s="287"/>
    </row>
    <row r="395" spans="1:3" ht="18" customHeight="1" x14ac:dyDescent="0.25">
      <c r="A395" s="286"/>
      <c r="B395" s="287"/>
      <c r="C395" s="287"/>
    </row>
    <row r="396" spans="1:3" ht="18" customHeight="1" x14ac:dyDescent="0.25">
      <c r="A396" s="286"/>
      <c r="B396" s="287"/>
      <c r="C396" s="287"/>
    </row>
    <row r="397" spans="1:3" ht="18" customHeight="1" x14ac:dyDescent="0.25">
      <c r="A397" s="286"/>
      <c r="B397" s="287"/>
      <c r="C397" s="287"/>
    </row>
    <row r="398" spans="1:3" ht="18" customHeight="1" x14ac:dyDescent="0.25">
      <c r="A398" s="286"/>
      <c r="B398" s="287"/>
      <c r="C398" s="287"/>
    </row>
    <row r="399" spans="1:3" ht="18" customHeight="1" x14ac:dyDescent="0.25">
      <c r="A399" s="286"/>
      <c r="B399" s="287"/>
      <c r="C399" s="287"/>
    </row>
    <row r="400" spans="1:3" ht="18" customHeight="1" x14ac:dyDescent="0.25">
      <c r="A400" s="286"/>
      <c r="B400" s="287"/>
      <c r="C400" s="287"/>
    </row>
    <row r="401" spans="1:3" ht="18" customHeight="1" x14ac:dyDescent="0.25">
      <c r="A401" s="286"/>
      <c r="B401" s="287"/>
      <c r="C401" s="287"/>
    </row>
    <row r="402" spans="1:3" ht="18" customHeight="1" x14ac:dyDescent="0.25">
      <c r="A402" s="286"/>
      <c r="B402" s="287"/>
      <c r="C402" s="287"/>
    </row>
    <row r="403" spans="1:3" ht="18" customHeight="1" x14ac:dyDescent="0.25">
      <c r="A403" s="286"/>
      <c r="B403" s="287"/>
      <c r="C403" s="287"/>
    </row>
    <row r="404" spans="1:3" ht="18" customHeight="1" x14ac:dyDescent="0.25">
      <c r="A404" s="286"/>
      <c r="B404" s="287"/>
      <c r="C404" s="287"/>
    </row>
    <row r="405" spans="1:3" ht="18" customHeight="1" x14ac:dyDescent="0.25">
      <c r="A405" s="286"/>
      <c r="B405" s="287"/>
      <c r="C405" s="287"/>
    </row>
    <row r="406" spans="1:3" ht="18" customHeight="1" x14ac:dyDescent="0.25">
      <c r="A406" s="286"/>
      <c r="B406" s="287"/>
      <c r="C406" s="287"/>
    </row>
    <row r="407" spans="1:3" ht="18" customHeight="1" x14ac:dyDescent="0.25">
      <c r="A407" s="286"/>
      <c r="B407" s="287"/>
      <c r="C407" s="287"/>
    </row>
    <row r="408" spans="1:3" ht="18" customHeight="1" x14ac:dyDescent="0.25">
      <c r="A408" s="286"/>
      <c r="B408" s="287"/>
      <c r="C408" s="287"/>
    </row>
    <row r="409" spans="1:3" ht="18" customHeight="1" x14ac:dyDescent="0.25">
      <c r="A409" s="286"/>
      <c r="B409" s="287"/>
      <c r="C409" s="287"/>
    </row>
    <row r="410" spans="1:3" ht="18" customHeight="1" x14ac:dyDescent="0.25">
      <c r="A410" s="286"/>
      <c r="B410" s="287"/>
      <c r="C410" s="287"/>
    </row>
    <row r="411" spans="1:3" ht="18" customHeight="1" x14ac:dyDescent="0.25">
      <c r="A411" s="286"/>
      <c r="B411" s="287"/>
      <c r="C411" s="287"/>
    </row>
    <row r="412" spans="1:3" ht="18" customHeight="1" x14ac:dyDescent="0.25">
      <c r="A412" s="286"/>
      <c r="B412" s="287"/>
      <c r="C412" s="287"/>
    </row>
    <row r="413" spans="1:3" ht="18" customHeight="1" x14ac:dyDescent="0.25">
      <c r="A413" s="286"/>
      <c r="B413" s="287"/>
      <c r="C413" s="287"/>
    </row>
    <row r="414" spans="1:3" ht="18" customHeight="1" x14ac:dyDescent="0.25">
      <c r="A414" s="286"/>
      <c r="B414" s="287"/>
      <c r="C414" s="287"/>
    </row>
    <row r="415" spans="1:3" ht="18" customHeight="1" x14ac:dyDescent="0.25">
      <c r="A415" s="286"/>
      <c r="B415" s="287"/>
      <c r="C415" s="287"/>
    </row>
    <row r="416" spans="1:3" ht="18" customHeight="1" x14ac:dyDescent="0.25">
      <c r="A416" s="286"/>
      <c r="B416" s="287"/>
      <c r="C416" s="287"/>
    </row>
    <row r="417" spans="1:3" ht="18" customHeight="1" x14ac:dyDescent="0.25">
      <c r="A417" s="286"/>
      <c r="B417" s="287"/>
      <c r="C417" s="287"/>
    </row>
    <row r="418" spans="1:3" ht="18" customHeight="1" x14ac:dyDescent="0.25">
      <c r="A418" s="286"/>
      <c r="B418" s="287"/>
      <c r="C418" s="287"/>
    </row>
    <row r="419" spans="1:3" ht="18" customHeight="1" x14ac:dyDescent="0.25">
      <c r="A419" s="286"/>
      <c r="B419" s="287"/>
      <c r="C419" s="287"/>
    </row>
    <row r="420" spans="1:3" ht="18" customHeight="1" x14ac:dyDescent="0.25">
      <c r="A420" s="286"/>
      <c r="B420" s="287"/>
      <c r="C420" s="287"/>
    </row>
    <row r="421" spans="1:3" ht="18" customHeight="1" x14ac:dyDescent="0.25">
      <c r="A421" s="286"/>
      <c r="B421" s="287"/>
      <c r="C421" s="287"/>
    </row>
    <row r="422" spans="1:3" ht="18" customHeight="1" x14ac:dyDescent="0.25">
      <c r="A422" s="286"/>
      <c r="B422" s="287"/>
      <c r="C422" s="287"/>
    </row>
    <row r="423" spans="1:3" ht="18" customHeight="1" x14ac:dyDescent="0.25">
      <c r="A423" s="286"/>
      <c r="B423" s="287"/>
      <c r="C423" s="287"/>
    </row>
    <row r="424" spans="1:3" ht="18" customHeight="1" x14ac:dyDescent="0.25">
      <c r="A424" s="286"/>
      <c r="B424" s="287"/>
      <c r="C424" s="287"/>
    </row>
    <row r="425" spans="1:3" ht="18" customHeight="1" x14ac:dyDescent="0.25">
      <c r="A425" s="286"/>
      <c r="B425" s="287"/>
      <c r="C425" s="287"/>
    </row>
    <row r="426" spans="1:3" ht="18" customHeight="1" x14ac:dyDescent="0.25">
      <c r="A426" s="286"/>
      <c r="B426" s="287"/>
      <c r="C426" s="287"/>
    </row>
    <row r="427" spans="1:3" ht="18" customHeight="1" x14ac:dyDescent="0.25">
      <c r="A427" s="286"/>
      <c r="B427" s="287"/>
      <c r="C427" s="287"/>
    </row>
    <row r="428" spans="1:3" ht="18" customHeight="1" x14ac:dyDescent="0.25">
      <c r="A428" s="286"/>
      <c r="B428" s="287"/>
      <c r="C428" s="287"/>
    </row>
    <row r="429" spans="1:3" ht="18" customHeight="1" x14ac:dyDescent="0.25">
      <c r="A429" s="286"/>
      <c r="B429" s="287"/>
      <c r="C429" s="287"/>
    </row>
    <row r="430" spans="1:3" ht="18" customHeight="1" x14ac:dyDescent="0.25">
      <c r="A430" s="286"/>
      <c r="B430" s="287"/>
      <c r="C430" s="287"/>
    </row>
    <row r="431" spans="1:3" ht="18" customHeight="1" x14ac:dyDescent="0.25">
      <c r="A431" s="286"/>
      <c r="B431" s="287"/>
      <c r="C431" s="287"/>
    </row>
    <row r="432" spans="1:3" ht="18" customHeight="1" x14ac:dyDescent="0.25">
      <c r="A432" s="286"/>
      <c r="B432" s="287"/>
      <c r="C432" s="287"/>
    </row>
    <row r="433" spans="1:3" ht="18" customHeight="1" x14ac:dyDescent="0.25">
      <c r="A433" s="286"/>
      <c r="B433" s="287"/>
      <c r="C433" s="287"/>
    </row>
    <row r="434" spans="1:3" ht="18" customHeight="1" x14ac:dyDescent="0.25">
      <c r="A434" s="286"/>
      <c r="B434" s="287"/>
      <c r="C434" s="287"/>
    </row>
    <row r="435" spans="1:3" ht="18" customHeight="1" x14ac:dyDescent="0.25">
      <c r="A435" s="286"/>
      <c r="B435" s="287"/>
      <c r="C435" s="287"/>
    </row>
    <row r="436" spans="1:3" ht="18" customHeight="1" x14ac:dyDescent="0.25">
      <c r="A436" s="286"/>
      <c r="B436" s="287"/>
      <c r="C436" s="287"/>
    </row>
    <row r="437" spans="1:3" ht="18" customHeight="1" x14ac:dyDescent="0.25">
      <c r="A437" s="286"/>
      <c r="B437" s="287"/>
      <c r="C437" s="287"/>
    </row>
    <row r="438" spans="1:3" ht="18" customHeight="1" x14ac:dyDescent="0.25">
      <c r="A438" s="286"/>
      <c r="B438" s="287"/>
      <c r="C438" s="287"/>
    </row>
    <row r="439" spans="1:3" ht="18" customHeight="1" x14ac:dyDescent="0.25">
      <c r="A439" s="286"/>
      <c r="B439" s="287"/>
      <c r="C439" s="287"/>
    </row>
    <row r="440" spans="1:3" ht="18" customHeight="1" x14ac:dyDescent="0.25">
      <c r="A440" s="286"/>
      <c r="B440" s="287"/>
      <c r="C440" s="287"/>
    </row>
    <row r="441" spans="1:3" ht="18" customHeight="1" x14ac:dyDescent="0.25">
      <c r="A441" s="286"/>
      <c r="B441" s="287"/>
      <c r="C441" s="287"/>
    </row>
    <row r="442" spans="1:3" ht="18" customHeight="1" x14ac:dyDescent="0.25">
      <c r="A442" s="286"/>
      <c r="B442" s="287"/>
      <c r="C442" s="287"/>
    </row>
    <row r="443" spans="1:3" ht="18" customHeight="1" x14ac:dyDescent="0.25">
      <c r="A443" s="286"/>
      <c r="B443" s="287"/>
      <c r="C443" s="287"/>
    </row>
    <row r="444" spans="1:3" ht="18" customHeight="1" x14ac:dyDescent="0.25">
      <c r="A444" s="286"/>
      <c r="B444" s="287"/>
      <c r="C444" s="287"/>
    </row>
    <row r="445" spans="1:3" ht="18" customHeight="1" x14ac:dyDescent="0.25">
      <c r="A445" s="286"/>
      <c r="B445" s="287"/>
      <c r="C445" s="287"/>
    </row>
    <row r="446" spans="1:3" ht="18" customHeight="1" x14ac:dyDescent="0.25">
      <c r="A446" s="286"/>
      <c r="B446" s="287"/>
      <c r="C446" s="287"/>
    </row>
    <row r="447" spans="1:3" ht="18" customHeight="1" x14ac:dyDescent="0.25">
      <c r="A447" s="286"/>
      <c r="B447" s="287"/>
      <c r="C447" s="287"/>
    </row>
    <row r="448" spans="1:3" ht="18" customHeight="1" x14ac:dyDescent="0.25">
      <c r="A448" s="286"/>
      <c r="B448" s="287"/>
      <c r="C448" s="287"/>
    </row>
    <row r="449" spans="1:3" ht="18" customHeight="1" x14ac:dyDescent="0.25">
      <c r="A449" s="286"/>
      <c r="B449" s="287"/>
      <c r="C449" s="287"/>
    </row>
    <row r="450" spans="1:3" ht="18" customHeight="1" x14ac:dyDescent="0.25">
      <c r="A450" s="286"/>
      <c r="B450" s="287"/>
      <c r="C450" s="287"/>
    </row>
    <row r="451" spans="1:3" ht="18" customHeight="1" x14ac:dyDescent="0.25">
      <c r="A451" s="286"/>
      <c r="B451" s="287"/>
      <c r="C451" s="287"/>
    </row>
    <row r="452" spans="1:3" ht="18" customHeight="1" x14ac:dyDescent="0.25">
      <c r="A452" s="286"/>
      <c r="B452" s="287"/>
      <c r="C452" s="287"/>
    </row>
    <row r="453" spans="1:3" ht="18" customHeight="1" x14ac:dyDescent="0.25">
      <c r="A453" s="286"/>
      <c r="B453" s="287"/>
      <c r="C453" s="287"/>
    </row>
    <row r="454" spans="1:3" ht="18" customHeight="1" x14ac:dyDescent="0.25">
      <c r="A454" s="286"/>
      <c r="B454" s="287"/>
      <c r="C454" s="287"/>
    </row>
    <row r="455" spans="1:3" ht="18" customHeight="1" x14ac:dyDescent="0.25">
      <c r="A455" s="286"/>
      <c r="B455" s="287"/>
      <c r="C455" s="287"/>
    </row>
    <row r="456" spans="1:3" ht="18" customHeight="1" x14ac:dyDescent="0.25">
      <c r="A456" s="286"/>
      <c r="B456" s="287"/>
      <c r="C456" s="287"/>
    </row>
    <row r="457" spans="1:3" ht="18" customHeight="1" x14ac:dyDescent="0.25">
      <c r="A457" s="286"/>
      <c r="B457" s="287"/>
      <c r="C457" s="287"/>
    </row>
    <row r="458" spans="1:3" ht="18" customHeight="1" x14ac:dyDescent="0.25">
      <c r="A458" s="286"/>
      <c r="B458" s="287"/>
      <c r="C458" s="287"/>
    </row>
    <row r="459" spans="1:3" ht="18" customHeight="1" x14ac:dyDescent="0.25">
      <c r="A459" s="286"/>
      <c r="B459" s="287"/>
      <c r="C459" s="287"/>
    </row>
    <row r="460" spans="1:3" ht="18" customHeight="1" x14ac:dyDescent="0.25">
      <c r="A460" s="286"/>
      <c r="B460" s="287"/>
      <c r="C460" s="287"/>
    </row>
    <row r="461" spans="1:3" ht="18" customHeight="1" x14ac:dyDescent="0.25">
      <c r="A461" s="286"/>
      <c r="B461" s="287"/>
      <c r="C461" s="287"/>
    </row>
    <row r="462" spans="1:3" ht="18" customHeight="1" x14ac:dyDescent="0.25">
      <c r="A462" s="286"/>
      <c r="B462" s="287"/>
      <c r="C462" s="287"/>
    </row>
    <row r="463" spans="1:3" ht="18" customHeight="1" x14ac:dyDescent="0.25">
      <c r="A463" s="286"/>
      <c r="B463" s="287"/>
      <c r="C463" s="287"/>
    </row>
    <row r="464" spans="1:3" ht="18" customHeight="1" x14ac:dyDescent="0.25">
      <c r="A464" s="286"/>
      <c r="B464" s="287"/>
      <c r="C464" s="287"/>
    </row>
    <row r="465" spans="1:3" ht="18" customHeight="1" x14ac:dyDescent="0.25">
      <c r="A465" s="286"/>
      <c r="B465" s="287"/>
      <c r="C465" s="287"/>
    </row>
    <row r="466" spans="1:3" ht="18" customHeight="1" x14ac:dyDescent="0.25">
      <c r="A466" s="286"/>
      <c r="B466" s="287"/>
      <c r="C466" s="287"/>
    </row>
    <row r="467" spans="1:3" ht="18" customHeight="1" x14ac:dyDescent="0.25">
      <c r="A467" s="286"/>
      <c r="B467" s="287"/>
      <c r="C467" s="287"/>
    </row>
    <row r="468" spans="1:3" ht="18" customHeight="1" x14ac:dyDescent="0.25">
      <c r="A468" s="286"/>
      <c r="B468" s="287"/>
      <c r="C468" s="287"/>
    </row>
    <row r="469" spans="1:3" ht="18" customHeight="1" x14ac:dyDescent="0.25">
      <c r="A469" s="286"/>
      <c r="B469" s="287"/>
      <c r="C469" s="287"/>
    </row>
    <row r="470" spans="1:3" ht="18" customHeight="1" x14ac:dyDescent="0.25">
      <c r="A470" s="286"/>
      <c r="B470" s="287"/>
      <c r="C470" s="287"/>
    </row>
    <row r="471" spans="1:3" ht="18" customHeight="1" x14ac:dyDescent="0.25">
      <c r="A471" s="286"/>
      <c r="B471" s="287"/>
      <c r="C471" s="287"/>
    </row>
    <row r="472" spans="1:3" ht="18" customHeight="1" x14ac:dyDescent="0.25">
      <c r="A472" s="286"/>
      <c r="B472" s="287"/>
      <c r="C472" s="287"/>
    </row>
    <row r="473" spans="1:3" ht="18" customHeight="1" x14ac:dyDescent="0.25">
      <c r="A473" s="286"/>
      <c r="B473" s="287"/>
      <c r="C473" s="287"/>
    </row>
    <row r="474" spans="1:3" ht="18" customHeight="1" x14ac:dyDescent="0.25">
      <c r="A474" s="286"/>
      <c r="B474" s="287"/>
      <c r="C474" s="287"/>
    </row>
    <row r="475" spans="1:3" ht="18" customHeight="1" x14ac:dyDescent="0.25">
      <c r="A475" s="286"/>
      <c r="B475" s="287"/>
      <c r="C475" s="287"/>
    </row>
    <row r="476" spans="1:3" ht="18" customHeight="1" x14ac:dyDescent="0.25">
      <c r="A476" s="286"/>
      <c r="B476" s="287"/>
      <c r="C476" s="287"/>
    </row>
    <row r="477" spans="1:3" ht="18" customHeight="1" x14ac:dyDescent="0.25">
      <c r="A477" s="286"/>
      <c r="B477" s="287"/>
      <c r="C477" s="287"/>
    </row>
    <row r="478" spans="1:3" ht="18" customHeight="1" x14ac:dyDescent="0.25">
      <c r="A478" s="286"/>
      <c r="B478" s="287"/>
      <c r="C478" s="287"/>
    </row>
    <row r="479" spans="1:3" ht="18" customHeight="1" x14ac:dyDescent="0.25">
      <c r="A479" s="286"/>
      <c r="B479" s="287"/>
      <c r="C479" s="287"/>
    </row>
    <row r="480" spans="1:3" ht="18" customHeight="1" x14ac:dyDescent="0.25">
      <c r="A480" s="286"/>
      <c r="B480" s="287"/>
      <c r="C480" s="287"/>
    </row>
    <row r="481" spans="1:3" ht="18" customHeight="1" x14ac:dyDescent="0.25">
      <c r="A481" s="286"/>
      <c r="B481" s="287"/>
      <c r="C481" s="287"/>
    </row>
    <row r="482" spans="1:3" ht="18" customHeight="1" x14ac:dyDescent="0.25">
      <c r="A482" s="286"/>
      <c r="B482" s="287"/>
      <c r="C482" s="287"/>
    </row>
    <row r="483" spans="1:3" ht="18" customHeight="1" x14ac:dyDescent="0.25">
      <c r="A483" s="286"/>
      <c r="B483" s="287"/>
      <c r="C483" s="287"/>
    </row>
    <row r="484" spans="1:3" ht="18" customHeight="1" x14ac:dyDescent="0.25">
      <c r="A484" s="286"/>
      <c r="B484" s="287"/>
      <c r="C484" s="287"/>
    </row>
    <row r="485" spans="1:3" ht="18" customHeight="1" x14ac:dyDescent="0.25">
      <c r="A485" s="286"/>
      <c r="B485" s="287"/>
      <c r="C485" s="287"/>
    </row>
    <row r="486" spans="1:3" ht="18" customHeight="1" x14ac:dyDescent="0.25">
      <c r="A486" s="286"/>
      <c r="B486" s="287"/>
      <c r="C486" s="287"/>
    </row>
    <row r="487" spans="1:3" ht="18" customHeight="1" x14ac:dyDescent="0.25">
      <c r="A487" s="286"/>
      <c r="B487" s="287"/>
      <c r="C487" s="287"/>
    </row>
    <row r="488" spans="1:3" ht="18" customHeight="1" x14ac:dyDescent="0.25">
      <c r="A488" s="286"/>
      <c r="B488" s="287"/>
      <c r="C488" s="287"/>
    </row>
    <row r="489" spans="1:3" ht="18" customHeight="1" x14ac:dyDescent="0.25">
      <c r="A489" s="286"/>
      <c r="B489" s="287"/>
      <c r="C489" s="287"/>
    </row>
    <row r="490" spans="1:3" ht="18" customHeight="1" x14ac:dyDescent="0.25">
      <c r="A490" s="286"/>
      <c r="B490" s="287"/>
      <c r="C490" s="287"/>
    </row>
    <row r="491" spans="1:3" ht="18" customHeight="1" x14ac:dyDescent="0.25">
      <c r="A491" s="286"/>
      <c r="B491" s="287"/>
      <c r="C491" s="287"/>
    </row>
    <row r="492" spans="1:3" ht="18" customHeight="1" x14ac:dyDescent="0.25">
      <c r="A492" s="286"/>
      <c r="B492" s="287"/>
      <c r="C492" s="287"/>
    </row>
    <row r="493" spans="1:3" ht="18" customHeight="1" x14ac:dyDescent="0.25">
      <c r="A493" s="286"/>
      <c r="B493" s="287"/>
      <c r="C493" s="287"/>
    </row>
    <row r="494" spans="1:3" ht="18" customHeight="1" x14ac:dyDescent="0.25">
      <c r="A494" s="286"/>
      <c r="B494" s="287"/>
      <c r="C494" s="287"/>
    </row>
    <row r="495" spans="1:3" ht="18" customHeight="1" x14ac:dyDescent="0.25">
      <c r="A495" s="286"/>
      <c r="B495" s="287"/>
      <c r="C495" s="287"/>
    </row>
    <row r="496" spans="1:3" ht="18" customHeight="1" x14ac:dyDescent="0.25">
      <c r="A496" s="286"/>
      <c r="B496" s="287"/>
      <c r="C496" s="287"/>
    </row>
    <row r="497" spans="1:3" ht="18" customHeight="1" x14ac:dyDescent="0.25">
      <c r="A497" s="286"/>
      <c r="B497" s="287"/>
      <c r="C497" s="287"/>
    </row>
    <row r="498" spans="1:3" ht="18" customHeight="1" x14ac:dyDescent="0.25">
      <c r="A498" s="286"/>
      <c r="B498" s="287"/>
      <c r="C498" s="287"/>
    </row>
    <row r="499" spans="1:3" ht="18" customHeight="1" x14ac:dyDescent="0.25">
      <c r="A499" s="286"/>
      <c r="B499" s="287"/>
      <c r="C499" s="287"/>
    </row>
    <row r="500" spans="1:3" ht="18" customHeight="1" x14ac:dyDescent="0.25">
      <c r="A500" s="286"/>
      <c r="B500" s="287"/>
      <c r="C500" s="287"/>
    </row>
    <row r="501" spans="1:3" ht="18" customHeight="1" x14ac:dyDescent="0.25">
      <c r="A501" s="286"/>
      <c r="B501" s="287"/>
      <c r="C501" s="287"/>
    </row>
    <row r="502" spans="1:3" ht="18" customHeight="1" x14ac:dyDescent="0.25">
      <c r="A502" s="286"/>
      <c r="B502" s="287"/>
      <c r="C502" s="287"/>
    </row>
    <row r="503" spans="1:3" ht="18" customHeight="1" x14ac:dyDescent="0.25">
      <c r="A503" s="286"/>
      <c r="B503" s="287"/>
      <c r="C503" s="287"/>
    </row>
    <row r="504" spans="1:3" ht="18" customHeight="1" x14ac:dyDescent="0.25">
      <c r="A504" s="286"/>
      <c r="B504" s="287"/>
      <c r="C504" s="287"/>
    </row>
    <row r="505" spans="1:3" ht="18" customHeight="1" x14ac:dyDescent="0.25">
      <c r="A505" s="286"/>
      <c r="B505" s="287"/>
      <c r="C505" s="287"/>
    </row>
    <row r="506" spans="1:3" ht="18" customHeight="1" x14ac:dyDescent="0.25">
      <c r="A506" s="286"/>
      <c r="B506" s="287"/>
      <c r="C506" s="287"/>
    </row>
    <row r="507" spans="1:3" ht="18" customHeight="1" x14ac:dyDescent="0.25">
      <c r="A507" s="286"/>
      <c r="B507" s="287"/>
      <c r="C507" s="287"/>
    </row>
    <row r="508" spans="1:3" ht="18" customHeight="1" x14ac:dyDescent="0.25">
      <c r="A508" s="286"/>
      <c r="B508" s="287"/>
      <c r="C508" s="287"/>
    </row>
    <row r="509" spans="1:3" ht="18" customHeight="1" x14ac:dyDescent="0.25">
      <c r="A509" s="286"/>
      <c r="B509" s="287"/>
      <c r="C509" s="287"/>
    </row>
    <row r="510" spans="1:3" ht="18" customHeight="1" x14ac:dyDescent="0.25">
      <c r="A510" s="286"/>
      <c r="B510" s="287"/>
      <c r="C510" s="287"/>
    </row>
    <row r="511" spans="1:3" ht="18" customHeight="1" x14ac:dyDescent="0.25">
      <c r="A511" s="286"/>
      <c r="B511" s="287"/>
      <c r="C511" s="287"/>
    </row>
    <row r="512" spans="1:3" ht="18" customHeight="1" x14ac:dyDescent="0.25">
      <c r="A512" s="286"/>
      <c r="B512" s="287"/>
      <c r="C512" s="287"/>
    </row>
    <row r="513" spans="1:3" ht="18" customHeight="1" x14ac:dyDescent="0.25">
      <c r="A513" s="286"/>
      <c r="B513" s="287"/>
      <c r="C513" s="287"/>
    </row>
    <row r="514" spans="1:3" ht="18" customHeight="1" x14ac:dyDescent="0.25">
      <c r="A514" s="286"/>
      <c r="B514" s="287"/>
      <c r="C514" s="287"/>
    </row>
    <row r="515" spans="1:3" ht="18" customHeight="1" x14ac:dyDescent="0.25">
      <c r="A515" s="286"/>
      <c r="B515" s="287"/>
      <c r="C515" s="287"/>
    </row>
    <row r="516" spans="1:3" ht="18" customHeight="1" x14ac:dyDescent="0.25">
      <c r="A516" s="286"/>
      <c r="B516" s="287"/>
      <c r="C516" s="287"/>
    </row>
    <row r="517" spans="1:3" ht="18" customHeight="1" x14ac:dyDescent="0.25">
      <c r="A517" s="286"/>
      <c r="B517" s="287"/>
      <c r="C517" s="287"/>
    </row>
    <row r="518" spans="1:3" ht="18" customHeight="1" x14ac:dyDescent="0.25">
      <c r="A518" s="286"/>
      <c r="B518" s="287"/>
      <c r="C518" s="287"/>
    </row>
    <row r="519" spans="1:3" ht="18" customHeight="1" x14ac:dyDescent="0.25">
      <c r="A519" s="286"/>
      <c r="B519" s="287"/>
      <c r="C519" s="287"/>
    </row>
    <row r="520" spans="1:3" ht="18" customHeight="1" x14ac:dyDescent="0.25">
      <c r="A520" s="286"/>
      <c r="B520" s="287"/>
      <c r="C520" s="287"/>
    </row>
    <row r="521" spans="1:3" ht="18" customHeight="1" x14ac:dyDescent="0.25">
      <c r="A521" s="286"/>
      <c r="B521" s="287"/>
      <c r="C521" s="287"/>
    </row>
    <row r="522" spans="1:3" ht="18" customHeight="1" x14ac:dyDescent="0.25">
      <c r="A522" s="286"/>
      <c r="B522" s="287"/>
      <c r="C522" s="287"/>
    </row>
    <row r="523" spans="1:3" ht="18" customHeight="1" x14ac:dyDescent="0.25">
      <c r="A523" s="286"/>
      <c r="B523" s="287"/>
      <c r="C523" s="287"/>
    </row>
    <row r="524" spans="1:3" ht="18" customHeight="1" x14ac:dyDescent="0.25">
      <c r="A524" s="286"/>
      <c r="B524" s="287"/>
      <c r="C524" s="287"/>
    </row>
    <row r="525" spans="1:3" ht="18" customHeight="1" x14ac:dyDescent="0.25">
      <c r="A525" s="286"/>
      <c r="B525" s="287"/>
      <c r="C525" s="287"/>
    </row>
    <row r="526" spans="1:3" ht="18" customHeight="1" x14ac:dyDescent="0.25">
      <c r="A526" s="286"/>
      <c r="B526" s="287"/>
      <c r="C526" s="287"/>
    </row>
    <row r="527" spans="1:3" ht="18" customHeight="1" x14ac:dyDescent="0.25">
      <c r="A527" s="286"/>
      <c r="B527" s="287"/>
      <c r="C527" s="287"/>
    </row>
    <row r="528" spans="1:3" ht="18" customHeight="1" x14ac:dyDescent="0.25">
      <c r="A528" s="286"/>
      <c r="B528" s="287"/>
      <c r="C528" s="287"/>
    </row>
    <row r="529" spans="1:3" ht="18" customHeight="1" x14ac:dyDescent="0.25">
      <c r="A529" s="286"/>
      <c r="B529" s="287"/>
      <c r="C529" s="287"/>
    </row>
    <row r="530" spans="1:3" ht="18" customHeight="1" x14ac:dyDescent="0.25">
      <c r="A530" s="286"/>
      <c r="B530" s="287"/>
      <c r="C530" s="287"/>
    </row>
    <row r="531" spans="1:3" ht="18" customHeight="1" x14ac:dyDescent="0.25">
      <c r="A531" s="286"/>
      <c r="B531" s="287"/>
      <c r="C531" s="287"/>
    </row>
    <row r="532" spans="1:3" ht="18" customHeight="1" x14ac:dyDescent="0.25">
      <c r="A532" s="286"/>
      <c r="B532" s="287"/>
      <c r="C532" s="287"/>
    </row>
    <row r="533" spans="1:3" ht="18" customHeight="1" x14ac:dyDescent="0.25">
      <c r="A533" s="286"/>
      <c r="B533" s="287"/>
      <c r="C533" s="287"/>
    </row>
    <row r="534" spans="1:3" ht="18" customHeight="1" x14ac:dyDescent="0.25">
      <c r="A534" s="286"/>
      <c r="B534" s="287"/>
      <c r="C534" s="287"/>
    </row>
    <row r="535" spans="1:3" ht="18" customHeight="1" x14ac:dyDescent="0.25">
      <c r="A535" s="286"/>
      <c r="B535" s="287"/>
      <c r="C535" s="287"/>
    </row>
    <row r="536" spans="1:3" ht="18" customHeight="1" x14ac:dyDescent="0.25">
      <c r="A536" s="286"/>
      <c r="B536" s="287"/>
      <c r="C536" s="287"/>
    </row>
    <row r="537" spans="1:3" ht="18" customHeight="1" x14ac:dyDescent="0.25">
      <c r="A537" s="286"/>
      <c r="B537" s="287"/>
      <c r="C537" s="287"/>
    </row>
    <row r="538" spans="1:3" ht="18" customHeight="1" x14ac:dyDescent="0.25">
      <c r="A538" s="286"/>
      <c r="B538" s="287"/>
      <c r="C538" s="287"/>
    </row>
    <row r="539" spans="1:3" ht="18" customHeight="1" x14ac:dyDescent="0.25">
      <c r="A539" s="286"/>
      <c r="B539" s="287"/>
      <c r="C539" s="287"/>
    </row>
    <row r="540" spans="1:3" ht="18" customHeight="1" x14ac:dyDescent="0.25">
      <c r="A540" s="286"/>
      <c r="B540" s="287"/>
      <c r="C540" s="287"/>
    </row>
    <row r="541" spans="1:3" ht="18" customHeight="1" x14ac:dyDescent="0.25">
      <c r="A541" s="286"/>
      <c r="B541" s="287"/>
      <c r="C541" s="287"/>
    </row>
    <row r="542" spans="1:3" ht="18" customHeight="1" x14ac:dyDescent="0.25">
      <c r="A542" s="286"/>
      <c r="B542" s="287"/>
      <c r="C542" s="287"/>
    </row>
    <row r="543" spans="1:3" ht="18" customHeight="1" x14ac:dyDescent="0.25">
      <c r="A543" s="286"/>
      <c r="B543" s="287"/>
      <c r="C543" s="287"/>
    </row>
    <row r="544" spans="1:3" ht="18" customHeight="1" x14ac:dyDescent="0.25">
      <c r="A544" s="286"/>
      <c r="B544" s="287"/>
      <c r="C544" s="287"/>
    </row>
    <row r="545" spans="1:3" ht="18" customHeight="1" x14ac:dyDescent="0.25">
      <c r="A545" s="286"/>
      <c r="B545" s="287"/>
      <c r="C545" s="287"/>
    </row>
    <row r="546" spans="1:3" ht="18" customHeight="1" x14ac:dyDescent="0.25">
      <c r="A546" s="286"/>
      <c r="B546" s="287"/>
      <c r="C546" s="287"/>
    </row>
    <row r="547" spans="1:3" ht="18" customHeight="1" x14ac:dyDescent="0.25">
      <c r="A547" s="286"/>
      <c r="B547" s="287"/>
      <c r="C547" s="287"/>
    </row>
    <row r="548" spans="1:3" ht="18" customHeight="1" x14ac:dyDescent="0.25">
      <c r="A548" s="286"/>
      <c r="B548" s="287"/>
      <c r="C548" s="287"/>
    </row>
    <row r="549" spans="1:3" ht="18" customHeight="1" x14ac:dyDescent="0.25">
      <c r="A549" s="286"/>
      <c r="B549" s="287"/>
      <c r="C549" s="287"/>
    </row>
    <row r="550" spans="1:3" ht="18" customHeight="1" x14ac:dyDescent="0.25">
      <c r="A550" s="286"/>
      <c r="B550" s="287"/>
      <c r="C550" s="287"/>
    </row>
    <row r="551" spans="1:3" ht="18" customHeight="1" x14ac:dyDescent="0.25">
      <c r="A551" s="286"/>
      <c r="B551" s="287"/>
      <c r="C551" s="287"/>
    </row>
    <row r="552" spans="1:3" ht="18" customHeight="1" x14ac:dyDescent="0.25">
      <c r="A552" s="286"/>
      <c r="B552" s="287"/>
      <c r="C552" s="287"/>
    </row>
    <row r="553" spans="1:3" ht="18" customHeight="1" x14ac:dyDescent="0.25">
      <c r="A553" s="286"/>
      <c r="B553" s="287"/>
      <c r="C553" s="287"/>
    </row>
    <row r="554" spans="1:3" ht="18" customHeight="1" x14ac:dyDescent="0.25">
      <c r="A554" s="286"/>
      <c r="B554" s="287"/>
      <c r="C554" s="287"/>
    </row>
    <row r="555" spans="1:3" ht="18" customHeight="1" x14ac:dyDescent="0.25">
      <c r="A555" s="286"/>
      <c r="B555" s="287"/>
      <c r="C555" s="287"/>
    </row>
    <row r="556" spans="1:3" ht="18" customHeight="1" x14ac:dyDescent="0.25">
      <c r="A556" s="286"/>
      <c r="B556" s="287"/>
      <c r="C556" s="287"/>
    </row>
    <row r="557" spans="1:3" ht="18" customHeight="1" x14ac:dyDescent="0.25">
      <c r="A557" s="286"/>
      <c r="B557" s="287"/>
      <c r="C557" s="287"/>
    </row>
    <row r="558" spans="1:3" ht="18" customHeight="1" x14ac:dyDescent="0.25">
      <c r="A558" s="286"/>
      <c r="B558" s="287"/>
      <c r="C558" s="287"/>
    </row>
    <row r="559" spans="1:3" ht="18" customHeight="1" x14ac:dyDescent="0.25">
      <c r="A559" s="286"/>
      <c r="B559" s="287"/>
      <c r="C559" s="287"/>
    </row>
    <row r="560" spans="1:3" ht="18" customHeight="1" x14ac:dyDescent="0.25">
      <c r="A560" s="286"/>
      <c r="B560" s="287"/>
      <c r="C560" s="287"/>
    </row>
    <row r="561" spans="1:3" ht="18" customHeight="1" x14ac:dyDescent="0.25">
      <c r="A561" s="286"/>
      <c r="B561" s="287"/>
      <c r="C561" s="287"/>
    </row>
    <row r="562" spans="1:3" ht="18" customHeight="1" x14ac:dyDescent="0.25">
      <c r="A562" s="286"/>
      <c r="B562" s="287"/>
      <c r="C562" s="287"/>
    </row>
    <row r="563" spans="1:3" ht="18" customHeight="1" x14ac:dyDescent="0.25">
      <c r="A563" s="286"/>
      <c r="B563" s="287"/>
      <c r="C563" s="287"/>
    </row>
    <row r="564" spans="1:3" ht="18" customHeight="1" x14ac:dyDescent="0.25">
      <c r="A564" s="286"/>
      <c r="B564" s="287"/>
      <c r="C564" s="287"/>
    </row>
    <row r="565" spans="1:3" ht="18" customHeight="1" x14ac:dyDescent="0.25">
      <c r="A565" s="286"/>
      <c r="B565" s="287"/>
      <c r="C565" s="287"/>
    </row>
    <row r="566" spans="1:3" ht="18" customHeight="1" x14ac:dyDescent="0.25">
      <c r="A566" s="286"/>
      <c r="B566" s="287"/>
      <c r="C566" s="287"/>
    </row>
    <row r="567" spans="1:3" ht="18" customHeight="1" x14ac:dyDescent="0.25">
      <c r="A567" s="286"/>
      <c r="B567" s="287"/>
      <c r="C567" s="287"/>
    </row>
    <row r="568" spans="1:3" ht="18" customHeight="1" x14ac:dyDescent="0.25">
      <c r="A568" s="286"/>
      <c r="B568" s="287"/>
      <c r="C568" s="287"/>
    </row>
    <row r="569" spans="1:3" ht="18" customHeight="1" x14ac:dyDescent="0.25">
      <c r="A569" s="286"/>
      <c r="B569" s="287"/>
      <c r="C569" s="287"/>
    </row>
    <row r="570" spans="1:3" ht="18" customHeight="1" x14ac:dyDescent="0.25">
      <c r="A570" s="286"/>
      <c r="B570" s="287"/>
      <c r="C570" s="287"/>
    </row>
    <row r="571" spans="1:3" ht="18" customHeight="1" x14ac:dyDescent="0.25">
      <c r="A571" s="286"/>
      <c r="B571" s="287"/>
      <c r="C571" s="287"/>
    </row>
    <row r="572" spans="1:3" ht="18" customHeight="1" x14ac:dyDescent="0.25">
      <c r="A572" s="286"/>
      <c r="B572" s="287"/>
      <c r="C572" s="287"/>
    </row>
    <row r="573" spans="1:3" ht="18" customHeight="1" x14ac:dyDescent="0.25">
      <c r="A573" s="286"/>
      <c r="B573" s="287"/>
      <c r="C573" s="287"/>
    </row>
    <row r="574" spans="1:3" ht="18" customHeight="1" x14ac:dyDescent="0.25">
      <c r="A574" s="286"/>
      <c r="B574" s="287"/>
      <c r="C574" s="287"/>
    </row>
    <row r="575" spans="1:3" ht="18" customHeight="1" x14ac:dyDescent="0.25">
      <c r="A575" s="286"/>
      <c r="B575" s="287"/>
      <c r="C575" s="287"/>
    </row>
    <row r="576" spans="1:3" ht="18" customHeight="1" x14ac:dyDescent="0.25">
      <c r="A576" s="286"/>
      <c r="B576" s="287"/>
      <c r="C576" s="287"/>
    </row>
    <row r="577" spans="1:3" ht="18" customHeight="1" x14ac:dyDescent="0.25">
      <c r="A577" s="286"/>
      <c r="B577" s="287"/>
      <c r="C577" s="287"/>
    </row>
    <row r="578" spans="1:3" ht="18" customHeight="1" x14ac:dyDescent="0.25">
      <c r="A578" s="286"/>
      <c r="B578" s="287"/>
      <c r="C578" s="287"/>
    </row>
    <row r="579" spans="1:3" ht="18" customHeight="1" x14ac:dyDescent="0.25">
      <c r="A579" s="286"/>
      <c r="B579" s="287"/>
      <c r="C579" s="287"/>
    </row>
    <row r="580" spans="1:3" ht="18" customHeight="1" x14ac:dyDescent="0.25">
      <c r="A580" s="286"/>
      <c r="B580" s="287"/>
      <c r="C580" s="287"/>
    </row>
    <row r="581" spans="1:3" ht="18" customHeight="1" x14ac:dyDescent="0.25">
      <c r="A581" s="286"/>
      <c r="B581" s="287"/>
      <c r="C581" s="287"/>
    </row>
    <row r="582" spans="1:3" ht="18" customHeight="1" x14ac:dyDescent="0.25">
      <c r="A582" s="286"/>
      <c r="B582" s="287"/>
      <c r="C582" s="287"/>
    </row>
    <row r="583" spans="1:3" ht="18" customHeight="1" x14ac:dyDescent="0.25">
      <c r="A583" s="286"/>
      <c r="B583" s="287"/>
      <c r="C583" s="287"/>
    </row>
    <row r="584" spans="1:3" ht="18" customHeight="1" x14ac:dyDescent="0.25">
      <c r="A584" s="286"/>
      <c r="B584" s="287"/>
      <c r="C584" s="287"/>
    </row>
    <row r="585" spans="1:3" ht="18" customHeight="1" x14ac:dyDescent="0.25">
      <c r="A585" s="286"/>
      <c r="B585" s="287"/>
      <c r="C585" s="287"/>
    </row>
    <row r="586" spans="1:3" ht="18" customHeight="1" x14ac:dyDescent="0.25">
      <c r="A586" s="286"/>
      <c r="B586" s="287"/>
      <c r="C586" s="287"/>
    </row>
    <row r="587" spans="1:3" ht="18" customHeight="1" x14ac:dyDescent="0.25">
      <c r="A587" s="286"/>
      <c r="B587" s="287"/>
      <c r="C587" s="287"/>
    </row>
    <row r="588" spans="1:3" ht="18" customHeight="1" x14ac:dyDescent="0.25">
      <c r="A588" s="286"/>
      <c r="B588" s="287"/>
      <c r="C588" s="287"/>
    </row>
    <row r="589" spans="1:3" ht="18" customHeight="1" x14ac:dyDescent="0.25">
      <c r="A589" s="286"/>
      <c r="B589" s="287"/>
      <c r="C589" s="287"/>
    </row>
    <row r="590" spans="1:3" ht="18" customHeight="1" x14ac:dyDescent="0.25">
      <c r="A590" s="286"/>
      <c r="B590" s="287"/>
      <c r="C590" s="287"/>
    </row>
    <row r="591" spans="1:3" ht="18" customHeight="1" x14ac:dyDescent="0.25">
      <c r="A591" s="286"/>
      <c r="B591" s="287"/>
      <c r="C591" s="287"/>
    </row>
    <row r="592" spans="1:3" ht="18" customHeight="1" x14ac:dyDescent="0.25">
      <c r="A592" s="286"/>
      <c r="B592" s="287"/>
      <c r="C592" s="287"/>
    </row>
    <row r="593" spans="1:3" ht="18" customHeight="1" x14ac:dyDescent="0.25">
      <c r="A593" s="286"/>
      <c r="B593" s="287"/>
      <c r="C593" s="287"/>
    </row>
    <row r="594" spans="1:3" ht="18" customHeight="1" x14ac:dyDescent="0.25">
      <c r="A594" s="286"/>
      <c r="B594" s="287"/>
      <c r="C594" s="287"/>
    </row>
    <row r="595" spans="1:3" ht="18" customHeight="1" x14ac:dyDescent="0.25">
      <c r="A595" s="286"/>
      <c r="B595" s="287"/>
      <c r="C595" s="287"/>
    </row>
    <row r="596" spans="1:3" ht="18" customHeight="1" x14ac:dyDescent="0.25">
      <c r="A596" s="286"/>
      <c r="B596" s="287"/>
      <c r="C596" s="287"/>
    </row>
    <row r="597" spans="1:3" ht="18" customHeight="1" x14ac:dyDescent="0.25">
      <c r="A597" s="286"/>
      <c r="B597" s="287"/>
      <c r="C597" s="287"/>
    </row>
    <row r="598" spans="1:3" ht="18" customHeight="1" x14ac:dyDescent="0.25">
      <c r="A598" s="286"/>
      <c r="B598" s="287"/>
      <c r="C598" s="287"/>
    </row>
    <row r="599" spans="1:3" ht="18" customHeight="1" x14ac:dyDescent="0.25">
      <c r="A599" s="286"/>
      <c r="B599" s="287"/>
      <c r="C599" s="287"/>
    </row>
    <row r="600" spans="1:3" ht="18" customHeight="1" x14ac:dyDescent="0.25">
      <c r="A600" s="286"/>
      <c r="B600" s="287"/>
      <c r="C600" s="287"/>
    </row>
    <row r="601" spans="1:3" ht="18" customHeight="1" x14ac:dyDescent="0.25">
      <c r="A601" s="286"/>
      <c r="B601" s="287"/>
      <c r="C601" s="287"/>
    </row>
    <row r="602" spans="1:3" ht="18" customHeight="1" x14ac:dyDescent="0.25">
      <c r="A602" s="286"/>
      <c r="B602" s="287"/>
      <c r="C602" s="287"/>
    </row>
    <row r="603" spans="1:3" ht="18" customHeight="1" x14ac:dyDescent="0.25">
      <c r="A603" s="286"/>
      <c r="B603" s="287"/>
      <c r="C603" s="287"/>
    </row>
    <row r="604" spans="1:3" ht="18" customHeight="1" x14ac:dyDescent="0.25">
      <c r="A604" s="286"/>
      <c r="B604" s="287"/>
      <c r="C604" s="287"/>
    </row>
    <row r="605" spans="1:3" ht="18" customHeight="1" x14ac:dyDescent="0.25">
      <c r="A605" s="286"/>
      <c r="B605" s="287"/>
      <c r="C605" s="287"/>
    </row>
    <row r="606" spans="1:3" ht="18" customHeight="1" x14ac:dyDescent="0.25">
      <c r="A606" s="286"/>
      <c r="B606" s="287"/>
      <c r="C606" s="287"/>
    </row>
    <row r="607" spans="1:3" ht="18" customHeight="1" x14ac:dyDescent="0.25">
      <c r="A607" s="286"/>
      <c r="B607" s="287"/>
      <c r="C607" s="287"/>
    </row>
    <row r="608" spans="1:3" ht="18" customHeight="1" x14ac:dyDescent="0.25">
      <c r="A608" s="286"/>
      <c r="B608" s="287"/>
      <c r="C608" s="287"/>
    </row>
    <row r="609" spans="1:3" ht="18" customHeight="1" x14ac:dyDescent="0.25">
      <c r="A609" s="286"/>
      <c r="B609" s="287"/>
      <c r="C609" s="287"/>
    </row>
    <row r="610" spans="1:3" ht="18" customHeight="1" x14ac:dyDescent="0.25">
      <c r="A610" s="286"/>
      <c r="B610" s="287"/>
      <c r="C610" s="287"/>
    </row>
    <row r="611" spans="1:3" ht="18" customHeight="1" x14ac:dyDescent="0.25">
      <c r="A611" s="286"/>
      <c r="B611" s="287"/>
      <c r="C611" s="287"/>
    </row>
    <row r="612" spans="1:3" ht="18" customHeight="1" x14ac:dyDescent="0.25">
      <c r="A612" s="286"/>
      <c r="B612" s="287"/>
      <c r="C612" s="287"/>
    </row>
    <row r="613" spans="1:3" ht="18" customHeight="1" x14ac:dyDescent="0.25">
      <c r="A613" s="286"/>
      <c r="B613" s="287"/>
      <c r="C613" s="287"/>
    </row>
    <row r="614" spans="1:3" ht="18" customHeight="1" x14ac:dyDescent="0.25">
      <c r="A614" s="286"/>
      <c r="B614" s="287"/>
      <c r="C614" s="287"/>
    </row>
    <row r="615" spans="1:3" ht="18" customHeight="1" x14ac:dyDescent="0.25">
      <c r="A615" s="286"/>
      <c r="B615" s="287"/>
      <c r="C615" s="287"/>
    </row>
    <row r="616" spans="1:3" ht="18" customHeight="1" x14ac:dyDescent="0.25">
      <c r="A616" s="286"/>
      <c r="B616" s="287"/>
      <c r="C616" s="287"/>
    </row>
    <row r="617" spans="1:3" ht="18" customHeight="1" x14ac:dyDescent="0.25">
      <c r="A617" s="286"/>
      <c r="B617" s="287"/>
      <c r="C617" s="287"/>
    </row>
    <row r="618" spans="1:3" ht="18" customHeight="1" x14ac:dyDescent="0.25">
      <c r="A618" s="286"/>
      <c r="B618" s="287"/>
      <c r="C618" s="287"/>
    </row>
    <row r="619" spans="1:3" ht="18" customHeight="1" x14ac:dyDescent="0.25">
      <c r="A619" s="286"/>
      <c r="B619" s="287"/>
      <c r="C619" s="287"/>
    </row>
    <row r="620" spans="1:3" ht="18" customHeight="1" x14ac:dyDescent="0.25">
      <c r="A620" s="286"/>
      <c r="B620" s="287"/>
      <c r="C620" s="287"/>
    </row>
    <row r="621" spans="1:3" ht="18" customHeight="1" x14ac:dyDescent="0.25">
      <c r="A621" s="286"/>
      <c r="B621" s="287"/>
      <c r="C621" s="287"/>
    </row>
    <row r="622" spans="1:3" ht="18" customHeight="1" x14ac:dyDescent="0.25">
      <c r="A622" s="286"/>
      <c r="B622" s="287"/>
      <c r="C622" s="287"/>
    </row>
    <row r="623" spans="1:3" ht="18" customHeight="1" x14ac:dyDescent="0.25">
      <c r="A623" s="286"/>
      <c r="B623" s="287"/>
      <c r="C623" s="287"/>
    </row>
    <row r="624" spans="1:3" ht="18" customHeight="1" x14ac:dyDescent="0.25">
      <c r="A624" s="286"/>
      <c r="B624" s="287"/>
      <c r="C624" s="287"/>
    </row>
    <row r="625" spans="1:3" ht="18" customHeight="1" x14ac:dyDescent="0.25">
      <c r="A625" s="286"/>
      <c r="B625" s="287"/>
      <c r="C625" s="287"/>
    </row>
    <row r="626" spans="1:3" ht="18" customHeight="1" x14ac:dyDescent="0.25">
      <c r="A626" s="286"/>
      <c r="B626" s="287"/>
      <c r="C626" s="287"/>
    </row>
    <row r="627" spans="1:3" ht="18" customHeight="1" x14ac:dyDescent="0.25">
      <c r="A627" s="286"/>
      <c r="B627" s="287"/>
      <c r="C627" s="287"/>
    </row>
    <row r="628" spans="1:3" ht="18" customHeight="1" x14ac:dyDescent="0.25">
      <c r="A628" s="286"/>
      <c r="B628" s="287"/>
      <c r="C628" s="287"/>
    </row>
    <row r="629" spans="1:3" ht="18" customHeight="1" x14ac:dyDescent="0.25">
      <c r="A629" s="286"/>
      <c r="B629" s="287"/>
      <c r="C629" s="287"/>
    </row>
    <row r="630" spans="1:3" ht="18" customHeight="1" x14ac:dyDescent="0.25">
      <c r="A630" s="286"/>
      <c r="B630" s="287"/>
      <c r="C630" s="287"/>
    </row>
    <row r="631" spans="1:3" ht="18" customHeight="1" x14ac:dyDescent="0.25">
      <c r="A631" s="286"/>
      <c r="B631" s="287"/>
      <c r="C631" s="287"/>
    </row>
    <row r="632" spans="1:3" ht="18" customHeight="1" x14ac:dyDescent="0.25">
      <c r="A632" s="286"/>
      <c r="B632" s="287"/>
      <c r="C632" s="287"/>
    </row>
    <row r="633" spans="1:3" ht="18" customHeight="1" x14ac:dyDescent="0.25">
      <c r="A633" s="286"/>
      <c r="B633" s="287"/>
      <c r="C633" s="287"/>
    </row>
    <row r="634" spans="1:3" ht="18" customHeight="1" x14ac:dyDescent="0.25">
      <c r="A634" s="286"/>
      <c r="B634" s="287"/>
      <c r="C634" s="287"/>
    </row>
    <row r="635" spans="1:3" ht="18" customHeight="1" x14ac:dyDescent="0.25">
      <c r="A635" s="286"/>
      <c r="B635" s="287"/>
      <c r="C635" s="287"/>
    </row>
    <row r="636" spans="1:3" ht="18" customHeight="1" x14ac:dyDescent="0.25">
      <c r="A636" s="286"/>
      <c r="B636" s="287"/>
      <c r="C636" s="287"/>
    </row>
    <row r="637" spans="1:3" ht="18" customHeight="1" x14ac:dyDescent="0.25">
      <c r="A637" s="286"/>
      <c r="B637" s="287"/>
      <c r="C637" s="287"/>
    </row>
    <row r="638" spans="1:3" ht="18" customHeight="1" x14ac:dyDescent="0.25">
      <c r="A638" s="286"/>
      <c r="B638" s="287"/>
      <c r="C638" s="287"/>
    </row>
    <row r="639" spans="1:3" ht="18" customHeight="1" x14ac:dyDescent="0.25">
      <c r="A639" s="286"/>
      <c r="B639" s="287"/>
      <c r="C639" s="287"/>
    </row>
    <row r="640" spans="1:3" ht="18" customHeight="1" x14ac:dyDescent="0.25">
      <c r="A640" s="286"/>
      <c r="B640" s="287"/>
      <c r="C640" s="287"/>
    </row>
    <row r="641" spans="1:3" ht="18" customHeight="1" x14ac:dyDescent="0.25">
      <c r="A641" s="286"/>
      <c r="B641" s="287"/>
      <c r="C641" s="287"/>
    </row>
    <row r="642" spans="1:3" ht="18" customHeight="1" x14ac:dyDescent="0.25">
      <c r="A642" s="286"/>
      <c r="B642" s="287"/>
      <c r="C642" s="287"/>
    </row>
    <row r="643" spans="1:3" ht="18" customHeight="1" x14ac:dyDescent="0.25">
      <c r="A643" s="286"/>
      <c r="B643" s="287"/>
      <c r="C643" s="287"/>
    </row>
    <row r="644" spans="1:3" ht="18" customHeight="1" x14ac:dyDescent="0.25">
      <c r="A644" s="286"/>
      <c r="B644" s="287"/>
      <c r="C644" s="287"/>
    </row>
    <row r="645" spans="1:3" ht="18" customHeight="1" x14ac:dyDescent="0.25">
      <c r="A645" s="286"/>
      <c r="B645" s="287"/>
      <c r="C645" s="287"/>
    </row>
    <row r="646" spans="1:3" ht="18" customHeight="1" x14ac:dyDescent="0.25">
      <c r="A646" s="286"/>
      <c r="B646" s="287"/>
      <c r="C646" s="287"/>
    </row>
    <row r="647" spans="1:3" ht="18" customHeight="1" x14ac:dyDescent="0.25">
      <c r="A647" s="286"/>
      <c r="B647" s="287"/>
      <c r="C647" s="287"/>
    </row>
    <row r="648" spans="1:3" ht="18" customHeight="1" x14ac:dyDescent="0.25">
      <c r="A648" s="286"/>
      <c r="B648" s="287"/>
      <c r="C648" s="287"/>
    </row>
    <row r="649" spans="1:3" ht="18" customHeight="1" x14ac:dyDescent="0.25">
      <c r="A649" s="286"/>
      <c r="B649" s="287"/>
      <c r="C649" s="287"/>
    </row>
    <row r="650" spans="1:3" ht="18" customHeight="1" x14ac:dyDescent="0.25">
      <c r="A650" s="286"/>
      <c r="B650" s="287"/>
      <c r="C650" s="287"/>
    </row>
    <row r="651" spans="1:3" ht="18" customHeight="1" x14ac:dyDescent="0.25">
      <c r="A651" s="286"/>
      <c r="B651" s="287"/>
      <c r="C651" s="287"/>
    </row>
    <row r="652" spans="1:3" ht="18" customHeight="1" x14ac:dyDescent="0.25">
      <c r="A652" s="286"/>
      <c r="B652" s="287"/>
      <c r="C652" s="287"/>
    </row>
    <row r="653" spans="1:3" ht="18" customHeight="1" x14ac:dyDescent="0.25">
      <c r="A653" s="286"/>
      <c r="B653" s="287"/>
      <c r="C653" s="287"/>
    </row>
    <row r="654" spans="1:3" ht="18" customHeight="1" x14ac:dyDescent="0.25">
      <c r="A654" s="286"/>
      <c r="B654" s="287"/>
      <c r="C654" s="287"/>
    </row>
    <row r="655" spans="1:3" ht="18" customHeight="1" x14ac:dyDescent="0.25">
      <c r="A655" s="286"/>
      <c r="B655" s="287"/>
      <c r="C655" s="287"/>
    </row>
    <row r="656" spans="1:3" ht="18" customHeight="1" x14ac:dyDescent="0.25">
      <c r="A656" s="286"/>
      <c r="B656" s="287"/>
      <c r="C656" s="287"/>
    </row>
    <row r="657" spans="1:3" ht="18" customHeight="1" x14ac:dyDescent="0.25">
      <c r="A657" s="286"/>
      <c r="B657" s="287"/>
      <c r="C657" s="287"/>
    </row>
    <row r="658" spans="1:3" ht="18" customHeight="1" x14ac:dyDescent="0.25">
      <c r="A658" s="286"/>
      <c r="B658" s="287"/>
      <c r="C658" s="287"/>
    </row>
    <row r="659" spans="1:3" ht="18" customHeight="1" x14ac:dyDescent="0.25">
      <c r="A659" s="286"/>
      <c r="B659" s="287"/>
      <c r="C659" s="287"/>
    </row>
    <row r="660" spans="1:3" ht="18" customHeight="1" x14ac:dyDescent="0.25">
      <c r="A660" s="286"/>
      <c r="B660" s="287"/>
      <c r="C660" s="287"/>
    </row>
    <row r="661" spans="1:3" ht="18" customHeight="1" x14ac:dyDescent="0.25">
      <c r="A661" s="286"/>
      <c r="B661" s="287"/>
      <c r="C661" s="287"/>
    </row>
    <row r="662" spans="1:3" ht="18" customHeight="1" x14ac:dyDescent="0.25">
      <c r="A662" s="286"/>
      <c r="B662" s="287"/>
      <c r="C662" s="287"/>
    </row>
    <row r="663" spans="1:3" ht="18" customHeight="1" x14ac:dyDescent="0.25">
      <c r="A663" s="286"/>
      <c r="B663" s="287"/>
      <c r="C663" s="287"/>
    </row>
    <row r="664" spans="1:3" ht="18" customHeight="1" x14ac:dyDescent="0.25">
      <c r="A664" s="286"/>
      <c r="B664" s="287"/>
      <c r="C664" s="287"/>
    </row>
    <row r="665" spans="1:3" ht="18" customHeight="1" x14ac:dyDescent="0.25">
      <c r="A665" s="286"/>
      <c r="B665" s="287"/>
      <c r="C665" s="287"/>
    </row>
    <row r="666" spans="1:3" ht="18" customHeight="1" x14ac:dyDescent="0.25">
      <c r="A666" s="286"/>
      <c r="B666" s="287"/>
      <c r="C666" s="287"/>
    </row>
    <row r="667" spans="1:3" ht="18" customHeight="1" x14ac:dyDescent="0.25">
      <c r="A667" s="286"/>
      <c r="B667" s="287"/>
      <c r="C667" s="287"/>
    </row>
    <row r="668" spans="1:3" ht="18" customHeight="1" x14ac:dyDescent="0.25">
      <c r="A668" s="286"/>
      <c r="B668" s="287"/>
      <c r="C668" s="287"/>
    </row>
    <row r="669" spans="1:3" ht="18" customHeight="1" x14ac:dyDescent="0.25">
      <c r="A669" s="286"/>
      <c r="B669" s="287"/>
      <c r="C669" s="287"/>
    </row>
    <row r="670" spans="1:3" ht="18" customHeight="1" x14ac:dyDescent="0.25">
      <c r="A670" s="286"/>
      <c r="B670" s="287"/>
      <c r="C670" s="287"/>
    </row>
    <row r="671" spans="1:3" ht="18" customHeight="1" x14ac:dyDescent="0.25">
      <c r="A671" s="286"/>
      <c r="B671" s="287"/>
      <c r="C671" s="287"/>
    </row>
    <row r="672" spans="1:3" ht="18" customHeight="1" x14ac:dyDescent="0.25">
      <c r="A672" s="286"/>
      <c r="B672" s="287"/>
      <c r="C672" s="287"/>
    </row>
    <row r="673" spans="1:3" ht="18" customHeight="1" x14ac:dyDescent="0.25">
      <c r="A673" s="286"/>
      <c r="B673" s="287"/>
      <c r="C673" s="287"/>
    </row>
    <row r="674" spans="1:3" ht="18" customHeight="1" x14ac:dyDescent="0.25">
      <c r="A674" s="286"/>
      <c r="B674" s="287"/>
      <c r="C674" s="287"/>
    </row>
    <row r="675" spans="1:3" ht="18" customHeight="1" x14ac:dyDescent="0.25">
      <c r="A675" s="286"/>
      <c r="B675" s="287"/>
      <c r="C675" s="287"/>
    </row>
    <row r="676" spans="1:3" ht="18" customHeight="1" x14ac:dyDescent="0.25">
      <c r="A676" s="286"/>
      <c r="B676" s="287"/>
      <c r="C676" s="287"/>
    </row>
    <row r="677" spans="1:3" ht="18" customHeight="1" x14ac:dyDescent="0.25">
      <c r="A677" s="286"/>
      <c r="B677" s="287"/>
      <c r="C677" s="287"/>
    </row>
    <row r="678" spans="1:3" ht="18" customHeight="1" x14ac:dyDescent="0.25">
      <c r="A678" s="286"/>
      <c r="B678" s="287"/>
      <c r="C678" s="287"/>
    </row>
    <row r="679" spans="1:3" ht="18" customHeight="1" x14ac:dyDescent="0.25">
      <c r="A679" s="286"/>
      <c r="B679" s="287"/>
      <c r="C679" s="287"/>
    </row>
    <row r="680" spans="1:3" ht="18" customHeight="1" x14ac:dyDescent="0.25">
      <c r="A680" s="286"/>
      <c r="B680" s="287"/>
      <c r="C680" s="287"/>
    </row>
    <row r="681" spans="1:3" ht="18" customHeight="1" x14ac:dyDescent="0.25">
      <c r="A681" s="286"/>
      <c r="B681" s="287"/>
      <c r="C681" s="287"/>
    </row>
    <row r="682" spans="1:3" ht="18" customHeight="1" x14ac:dyDescent="0.25">
      <c r="A682" s="286"/>
      <c r="B682" s="287"/>
      <c r="C682" s="287"/>
    </row>
    <row r="683" spans="1:3" ht="18" customHeight="1" x14ac:dyDescent="0.25">
      <c r="A683" s="286"/>
      <c r="B683" s="287"/>
      <c r="C683" s="287"/>
    </row>
    <row r="684" spans="1:3" ht="18" customHeight="1" x14ac:dyDescent="0.25">
      <c r="A684" s="286"/>
      <c r="B684" s="287"/>
      <c r="C684" s="287"/>
    </row>
    <row r="685" spans="1:3" ht="18" customHeight="1" x14ac:dyDescent="0.25">
      <c r="A685" s="286"/>
      <c r="B685" s="287"/>
      <c r="C685" s="287"/>
    </row>
    <row r="686" spans="1:3" ht="18" customHeight="1" x14ac:dyDescent="0.25">
      <c r="A686" s="286"/>
      <c r="B686" s="287"/>
      <c r="C686" s="287"/>
    </row>
    <row r="687" spans="1:3" ht="18" customHeight="1" x14ac:dyDescent="0.25">
      <c r="A687" s="286"/>
      <c r="B687" s="287"/>
      <c r="C687" s="287"/>
    </row>
    <row r="688" spans="1:3" ht="18" customHeight="1" x14ac:dyDescent="0.25">
      <c r="A688" s="286"/>
      <c r="B688" s="287"/>
      <c r="C688" s="287"/>
    </row>
    <row r="689" spans="1:3" ht="18" customHeight="1" x14ac:dyDescent="0.25">
      <c r="A689" s="286"/>
      <c r="B689" s="287"/>
      <c r="C689" s="287"/>
    </row>
    <row r="690" spans="1:3" ht="18" customHeight="1" x14ac:dyDescent="0.25">
      <c r="A690" s="286"/>
      <c r="B690" s="287"/>
      <c r="C690" s="287"/>
    </row>
    <row r="691" spans="1:3" ht="18" customHeight="1" x14ac:dyDescent="0.25">
      <c r="A691" s="286"/>
      <c r="B691" s="287"/>
      <c r="C691" s="287"/>
    </row>
    <row r="692" spans="1:3" ht="18" customHeight="1" x14ac:dyDescent="0.25">
      <c r="A692" s="286"/>
      <c r="B692" s="287"/>
      <c r="C692" s="287"/>
    </row>
    <row r="693" spans="1:3" ht="18" customHeight="1" x14ac:dyDescent="0.25">
      <c r="A693" s="286"/>
      <c r="B693" s="287"/>
      <c r="C693" s="287"/>
    </row>
    <row r="694" spans="1:3" ht="18" customHeight="1" x14ac:dyDescent="0.25">
      <c r="A694" s="286"/>
      <c r="B694" s="287"/>
      <c r="C694" s="287"/>
    </row>
    <row r="695" spans="1:3" ht="18" customHeight="1" x14ac:dyDescent="0.25">
      <c r="A695" s="286"/>
      <c r="B695" s="287"/>
      <c r="C695" s="287"/>
    </row>
    <row r="696" spans="1:3" ht="18" customHeight="1" x14ac:dyDescent="0.25">
      <c r="A696" s="286"/>
      <c r="B696" s="287"/>
      <c r="C696" s="287"/>
    </row>
    <row r="697" spans="1:3" ht="18" customHeight="1" x14ac:dyDescent="0.25">
      <c r="A697" s="286"/>
      <c r="B697" s="287"/>
      <c r="C697" s="287"/>
    </row>
    <row r="698" spans="1:3" ht="18" customHeight="1" x14ac:dyDescent="0.25">
      <c r="A698" s="286"/>
      <c r="B698" s="287"/>
      <c r="C698" s="287"/>
    </row>
    <row r="699" spans="1:3" ht="18" customHeight="1" x14ac:dyDescent="0.25">
      <c r="A699" s="286"/>
      <c r="B699" s="287"/>
      <c r="C699" s="287"/>
    </row>
    <row r="700" spans="1:3" ht="18" customHeight="1" x14ac:dyDescent="0.25">
      <c r="A700" s="286"/>
      <c r="B700" s="287"/>
      <c r="C700" s="287"/>
    </row>
    <row r="701" spans="1:3" ht="18" customHeight="1" x14ac:dyDescent="0.25">
      <c r="A701" s="286"/>
      <c r="B701" s="287"/>
      <c r="C701" s="287"/>
    </row>
    <row r="702" spans="1:3" ht="18" customHeight="1" x14ac:dyDescent="0.25">
      <c r="A702" s="286"/>
      <c r="B702" s="287"/>
      <c r="C702" s="287"/>
    </row>
    <row r="703" spans="1:3" ht="18" customHeight="1" x14ac:dyDescent="0.25">
      <c r="A703" s="286"/>
      <c r="B703" s="287"/>
      <c r="C703" s="287"/>
    </row>
    <row r="704" spans="1:3" ht="18" customHeight="1" x14ac:dyDescent="0.25">
      <c r="A704" s="286"/>
      <c r="B704" s="287"/>
      <c r="C704" s="287"/>
    </row>
    <row r="705" spans="1:3" ht="18" customHeight="1" x14ac:dyDescent="0.25">
      <c r="A705" s="286"/>
      <c r="B705" s="287"/>
      <c r="C705" s="287"/>
    </row>
    <row r="706" spans="1:3" ht="18" customHeight="1" x14ac:dyDescent="0.25">
      <c r="A706" s="286"/>
      <c r="B706" s="287"/>
      <c r="C706" s="287"/>
    </row>
    <row r="707" spans="1:3" ht="18" customHeight="1" x14ac:dyDescent="0.25">
      <c r="A707" s="286"/>
      <c r="B707" s="287"/>
      <c r="C707" s="287"/>
    </row>
    <row r="708" spans="1:3" ht="18" customHeight="1" x14ac:dyDescent="0.25">
      <c r="A708" s="286"/>
      <c r="B708" s="287"/>
      <c r="C708" s="287"/>
    </row>
    <row r="709" spans="1:3" ht="18" customHeight="1" x14ac:dyDescent="0.25">
      <c r="A709" s="286"/>
      <c r="B709" s="287"/>
      <c r="C709" s="287"/>
    </row>
    <row r="710" spans="1:3" ht="18" customHeight="1" x14ac:dyDescent="0.25">
      <c r="A710" s="286"/>
      <c r="B710" s="287"/>
      <c r="C710" s="287"/>
    </row>
    <row r="711" spans="1:3" ht="18" customHeight="1" x14ac:dyDescent="0.25">
      <c r="A711" s="286"/>
      <c r="B711" s="287"/>
      <c r="C711" s="287"/>
    </row>
    <row r="712" spans="1:3" ht="18" customHeight="1" x14ac:dyDescent="0.25">
      <c r="A712" s="286"/>
      <c r="B712" s="287"/>
      <c r="C712" s="287"/>
    </row>
    <row r="713" spans="1:3" ht="18" customHeight="1" x14ac:dyDescent="0.25">
      <c r="A713" s="286"/>
      <c r="B713" s="287"/>
      <c r="C713" s="287"/>
    </row>
    <row r="714" spans="1:3" ht="18" customHeight="1" x14ac:dyDescent="0.25">
      <c r="A714" s="286"/>
      <c r="B714" s="287"/>
      <c r="C714" s="287"/>
    </row>
    <row r="715" spans="1:3" ht="18" customHeight="1" x14ac:dyDescent="0.25">
      <c r="A715" s="286"/>
      <c r="B715" s="287"/>
      <c r="C715" s="287"/>
    </row>
    <row r="716" spans="1:3" ht="18" customHeight="1" x14ac:dyDescent="0.25">
      <c r="A716" s="286"/>
      <c r="B716" s="287"/>
      <c r="C716" s="287"/>
    </row>
    <row r="717" spans="1:3" ht="18" customHeight="1" x14ac:dyDescent="0.25">
      <c r="A717" s="286"/>
      <c r="B717" s="287"/>
      <c r="C717" s="287"/>
    </row>
    <row r="718" spans="1:3" ht="18" customHeight="1" x14ac:dyDescent="0.25">
      <c r="A718" s="286"/>
      <c r="B718" s="287"/>
      <c r="C718" s="287"/>
    </row>
    <row r="719" spans="1:3" ht="18" customHeight="1" x14ac:dyDescent="0.25">
      <c r="A719" s="286"/>
      <c r="B719" s="287"/>
      <c r="C719" s="287"/>
    </row>
    <row r="720" spans="1:3" ht="18" customHeight="1" x14ac:dyDescent="0.25">
      <c r="A720" s="286"/>
      <c r="B720" s="287"/>
      <c r="C720" s="287"/>
    </row>
    <row r="721" spans="1:3" ht="18" customHeight="1" x14ac:dyDescent="0.25">
      <c r="A721" s="286"/>
      <c r="B721" s="287"/>
      <c r="C721" s="287"/>
    </row>
    <row r="722" spans="1:3" ht="18" customHeight="1" x14ac:dyDescent="0.25">
      <c r="A722" s="286"/>
      <c r="B722" s="287"/>
      <c r="C722" s="287"/>
    </row>
    <row r="723" spans="1:3" ht="18" customHeight="1" x14ac:dyDescent="0.25">
      <c r="A723" s="286"/>
      <c r="B723" s="287"/>
      <c r="C723" s="287"/>
    </row>
    <row r="724" spans="1:3" ht="18" customHeight="1" x14ac:dyDescent="0.25">
      <c r="A724" s="286"/>
      <c r="B724" s="287"/>
      <c r="C724" s="287"/>
    </row>
    <row r="725" spans="1:3" ht="18" customHeight="1" x14ac:dyDescent="0.25">
      <c r="A725" s="286"/>
      <c r="B725" s="287"/>
      <c r="C725" s="287"/>
    </row>
    <row r="726" spans="1:3" ht="18" customHeight="1" x14ac:dyDescent="0.25">
      <c r="A726" s="286"/>
      <c r="B726" s="287"/>
      <c r="C726" s="287"/>
    </row>
    <row r="727" spans="1:3" ht="18" customHeight="1" x14ac:dyDescent="0.25">
      <c r="A727" s="286"/>
      <c r="B727" s="287"/>
      <c r="C727" s="287"/>
    </row>
    <row r="728" spans="1:3" ht="18" customHeight="1" x14ac:dyDescent="0.25">
      <c r="A728" s="286"/>
      <c r="B728" s="287"/>
      <c r="C728" s="287"/>
    </row>
    <row r="729" spans="1:3" ht="18" customHeight="1" x14ac:dyDescent="0.25">
      <c r="A729" s="286"/>
      <c r="B729" s="287"/>
      <c r="C729" s="287"/>
    </row>
    <row r="730" spans="1:3" ht="18" customHeight="1" x14ac:dyDescent="0.25">
      <c r="A730" s="286"/>
      <c r="B730" s="287"/>
      <c r="C730" s="287"/>
    </row>
    <row r="731" spans="1:3" ht="18" customHeight="1" x14ac:dyDescent="0.25">
      <c r="A731" s="286"/>
      <c r="B731" s="287"/>
      <c r="C731" s="287"/>
    </row>
    <row r="732" spans="1:3" ht="18" customHeight="1" x14ac:dyDescent="0.25">
      <c r="A732" s="286"/>
      <c r="B732" s="287"/>
      <c r="C732" s="287"/>
    </row>
    <row r="733" spans="1:3" ht="18" customHeight="1" x14ac:dyDescent="0.25">
      <c r="A733" s="286"/>
      <c r="B733" s="287"/>
      <c r="C733" s="287"/>
    </row>
    <row r="734" spans="1:3" ht="18" customHeight="1" x14ac:dyDescent="0.25">
      <c r="A734" s="286"/>
      <c r="B734" s="287"/>
      <c r="C734" s="287"/>
    </row>
    <row r="735" spans="1:3" ht="18" customHeight="1" x14ac:dyDescent="0.25">
      <c r="A735" s="286"/>
      <c r="B735" s="287"/>
      <c r="C735" s="287"/>
    </row>
    <row r="736" spans="1:3" ht="18" customHeight="1" x14ac:dyDescent="0.25">
      <c r="A736" s="286"/>
      <c r="B736" s="287"/>
      <c r="C736" s="287"/>
    </row>
    <row r="737" spans="1:3" ht="18" customHeight="1" x14ac:dyDescent="0.25">
      <c r="A737" s="286"/>
      <c r="B737" s="287"/>
      <c r="C737" s="287"/>
    </row>
    <row r="738" spans="1:3" ht="18" customHeight="1" x14ac:dyDescent="0.25">
      <c r="A738" s="286"/>
      <c r="B738" s="287"/>
      <c r="C738" s="287"/>
    </row>
    <row r="739" spans="1:3" ht="18" customHeight="1" x14ac:dyDescent="0.25">
      <c r="A739" s="286"/>
      <c r="B739" s="287"/>
      <c r="C739" s="287"/>
    </row>
    <row r="740" spans="1:3" ht="18" customHeight="1" x14ac:dyDescent="0.25">
      <c r="A740" s="286"/>
      <c r="B740" s="287"/>
      <c r="C740" s="287"/>
    </row>
    <row r="741" spans="1:3" ht="18" customHeight="1" x14ac:dyDescent="0.25">
      <c r="A741" s="286"/>
      <c r="B741" s="287"/>
      <c r="C741" s="287"/>
    </row>
    <row r="742" spans="1:3" ht="18" customHeight="1" x14ac:dyDescent="0.25">
      <c r="A742" s="286"/>
      <c r="B742" s="287"/>
      <c r="C742" s="287"/>
    </row>
    <row r="743" spans="1:3" ht="18" customHeight="1" x14ac:dyDescent="0.25">
      <c r="A743" s="286"/>
      <c r="B743" s="287"/>
      <c r="C743" s="287"/>
    </row>
    <row r="744" spans="1:3" ht="18" customHeight="1" x14ac:dyDescent="0.25">
      <c r="A744" s="286"/>
      <c r="B744" s="287"/>
      <c r="C744" s="287"/>
    </row>
    <row r="745" spans="1:3" ht="18" customHeight="1" x14ac:dyDescent="0.25">
      <c r="A745" s="286"/>
      <c r="B745" s="287"/>
      <c r="C745" s="287"/>
    </row>
    <row r="746" spans="1:3" ht="18" customHeight="1" x14ac:dyDescent="0.25">
      <c r="A746" s="286"/>
      <c r="B746" s="287"/>
      <c r="C746" s="287"/>
    </row>
    <row r="747" spans="1:3" ht="18" customHeight="1" x14ac:dyDescent="0.25">
      <c r="A747" s="286"/>
      <c r="B747" s="287"/>
      <c r="C747" s="287"/>
    </row>
    <row r="748" spans="1:3" ht="18" customHeight="1" x14ac:dyDescent="0.25">
      <c r="A748" s="286"/>
      <c r="B748" s="287"/>
      <c r="C748" s="287"/>
    </row>
    <row r="749" spans="1:3" ht="18" customHeight="1" x14ac:dyDescent="0.25">
      <c r="A749" s="286"/>
      <c r="B749" s="287"/>
      <c r="C749" s="287"/>
    </row>
    <row r="750" spans="1:3" ht="18" customHeight="1" x14ac:dyDescent="0.25">
      <c r="A750" s="286"/>
      <c r="B750" s="287"/>
      <c r="C750" s="287"/>
    </row>
    <row r="751" spans="1:3" ht="18" customHeight="1" x14ac:dyDescent="0.25">
      <c r="A751" s="286"/>
      <c r="B751" s="287"/>
      <c r="C751" s="287"/>
    </row>
    <row r="752" spans="1:3" ht="18" customHeight="1" x14ac:dyDescent="0.25">
      <c r="A752" s="286"/>
      <c r="B752" s="287"/>
      <c r="C752" s="287"/>
    </row>
    <row r="753" spans="1:3" ht="18" customHeight="1" x14ac:dyDescent="0.25">
      <c r="A753" s="286"/>
      <c r="B753" s="287"/>
      <c r="C753" s="287"/>
    </row>
    <row r="754" spans="1:3" ht="18" customHeight="1" x14ac:dyDescent="0.25">
      <c r="A754" s="286"/>
      <c r="B754" s="287"/>
      <c r="C754" s="287"/>
    </row>
    <row r="755" spans="1:3" ht="18" customHeight="1" x14ac:dyDescent="0.25">
      <c r="A755" s="286"/>
      <c r="B755" s="287"/>
      <c r="C755" s="287"/>
    </row>
    <row r="756" spans="1:3" ht="18" customHeight="1" x14ac:dyDescent="0.25">
      <c r="A756" s="286"/>
      <c r="B756" s="287"/>
      <c r="C756" s="287"/>
    </row>
    <row r="757" spans="1:3" ht="18" customHeight="1" x14ac:dyDescent="0.25">
      <c r="A757" s="286"/>
      <c r="B757" s="287"/>
      <c r="C757" s="287"/>
    </row>
    <row r="758" spans="1:3" ht="18" customHeight="1" x14ac:dyDescent="0.25">
      <c r="A758" s="286"/>
      <c r="B758" s="287"/>
      <c r="C758" s="287"/>
    </row>
    <row r="759" spans="1:3" ht="18" customHeight="1" x14ac:dyDescent="0.25">
      <c r="A759" s="286"/>
      <c r="B759" s="287"/>
      <c r="C759" s="287"/>
    </row>
    <row r="760" spans="1:3" ht="18" customHeight="1" x14ac:dyDescent="0.25">
      <c r="A760" s="286"/>
      <c r="B760" s="287"/>
      <c r="C760" s="287"/>
    </row>
    <row r="761" spans="1:3" ht="18" customHeight="1" x14ac:dyDescent="0.25">
      <c r="A761" s="286"/>
      <c r="B761" s="287"/>
      <c r="C761" s="287"/>
    </row>
    <row r="762" spans="1:3" ht="18" customHeight="1" x14ac:dyDescent="0.25">
      <c r="A762" s="286"/>
      <c r="B762" s="287"/>
      <c r="C762" s="287"/>
    </row>
    <row r="763" spans="1:3" ht="18" customHeight="1" x14ac:dyDescent="0.25">
      <c r="A763" s="286"/>
      <c r="B763" s="287"/>
      <c r="C763" s="287"/>
    </row>
    <row r="764" spans="1:3" ht="18" customHeight="1" x14ac:dyDescent="0.25">
      <c r="A764" s="286"/>
      <c r="B764" s="287"/>
      <c r="C764" s="287"/>
    </row>
    <row r="765" spans="1:3" ht="18" customHeight="1" x14ac:dyDescent="0.25">
      <c r="A765" s="286"/>
      <c r="B765" s="287"/>
      <c r="C765" s="287"/>
    </row>
    <row r="766" spans="1:3" ht="18" customHeight="1" x14ac:dyDescent="0.25">
      <c r="A766" s="286"/>
      <c r="B766" s="287"/>
      <c r="C766" s="287"/>
    </row>
    <row r="767" spans="1:3" ht="18" customHeight="1" x14ac:dyDescent="0.25">
      <c r="A767" s="286"/>
      <c r="B767" s="287"/>
      <c r="C767" s="287"/>
    </row>
    <row r="768" spans="1:3" ht="18" customHeight="1" x14ac:dyDescent="0.25">
      <c r="A768" s="286"/>
      <c r="B768" s="287"/>
      <c r="C768" s="287"/>
    </row>
    <row r="769" spans="1:3" ht="18" customHeight="1" x14ac:dyDescent="0.25">
      <c r="A769" s="286"/>
      <c r="B769" s="287"/>
      <c r="C769" s="287"/>
    </row>
    <row r="770" spans="1:3" ht="18" customHeight="1" x14ac:dyDescent="0.25">
      <c r="A770" s="286"/>
      <c r="B770" s="287"/>
      <c r="C770" s="287"/>
    </row>
    <row r="771" spans="1:3" ht="18" customHeight="1" x14ac:dyDescent="0.25">
      <c r="A771" s="286"/>
      <c r="B771" s="287"/>
      <c r="C771" s="287"/>
    </row>
    <row r="772" spans="1:3" ht="18" customHeight="1" x14ac:dyDescent="0.25">
      <c r="A772" s="286"/>
      <c r="B772" s="287"/>
      <c r="C772" s="287"/>
    </row>
    <row r="773" spans="1:3" ht="18" customHeight="1" x14ac:dyDescent="0.25">
      <c r="A773" s="286"/>
      <c r="B773" s="287"/>
      <c r="C773" s="287"/>
    </row>
    <row r="774" spans="1:3" ht="18" customHeight="1" x14ac:dyDescent="0.25">
      <c r="A774" s="286"/>
      <c r="B774" s="287"/>
      <c r="C774" s="287"/>
    </row>
    <row r="775" spans="1:3" ht="18" customHeight="1" x14ac:dyDescent="0.25">
      <c r="A775" s="286"/>
      <c r="B775" s="287"/>
      <c r="C775" s="287"/>
    </row>
    <row r="776" spans="1:3" ht="18" customHeight="1" x14ac:dyDescent="0.25">
      <c r="A776" s="286"/>
      <c r="B776" s="287"/>
      <c r="C776" s="287"/>
    </row>
    <row r="777" spans="1:3" ht="18" customHeight="1" x14ac:dyDescent="0.25">
      <c r="A777" s="286"/>
      <c r="B777" s="287"/>
      <c r="C777" s="287"/>
    </row>
    <row r="778" spans="1:3" ht="18" customHeight="1" x14ac:dyDescent="0.25">
      <c r="A778" s="286"/>
      <c r="B778" s="287"/>
      <c r="C778" s="287"/>
    </row>
    <row r="779" spans="1:3" ht="18" customHeight="1" x14ac:dyDescent="0.25">
      <c r="A779" s="286"/>
      <c r="B779" s="287"/>
      <c r="C779" s="287"/>
    </row>
    <row r="780" spans="1:3" ht="18" customHeight="1" x14ac:dyDescent="0.25">
      <c r="A780" s="286"/>
      <c r="B780" s="287"/>
      <c r="C780" s="287"/>
    </row>
    <row r="781" spans="1:3" ht="18" customHeight="1" x14ac:dyDescent="0.25">
      <c r="A781" s="286"/>
      <c r="B781" s="287"/>
      <c r="C781" s="287"/>
    </row>
    <row r="782" spans="1:3" ht="18" customHeight="1" x14ac:dyDescent="0.25">
      <c r="A782" s="286"/>
      <c r="B782" s="287"/>
      <c r="C782" s="287"/>
    </row>
    <row r="783" spans="1:3" ht="18" customHeight="1" x14ac:dyDescent="0.25">
      <c r="A783" s="286"/>
      <c r="B783" s="287"/>
      <c r="C783" s="287"/>
    </row>
    <row r="784" spans="1:3" ht="18" customHeight="1" x14ac:dyDescent="0.25">
      <c r="A784" s="286"/>
      <c r="B784" s="287"/>
      <c r="C784" s="287"/>
    </row>
    <row r="785" spans="1:3" ht="18" customHeight="1" x14ac:dyDescent="0.25">
      <c r="A785" s="286"/>
      <c r="B785" s="287"/>
      <c r="C785" s="287"/>
    </row>
    <row r="786" spans="1:3" ht="18" customHeight="1" x14ac:dyDescent="0.25">
      <c r="A786" s="286"/>
      <c r="B786" s="287"/>
      <c r="C786" s="287"/>
    </row>
    <row r="787" spans="1:3" ht="18" customHeight="1" x14ac:dyDescent="0.25">
      <c r="A787" s="286"/>
      <c r="B787" s="287"/>
      <c r="C787" s="287"/>
    </row>
    <row r="788" spans="1:3" ht="18" customHeight="1" x14ac:dyDescent="0.25">
      <c r="A788" s="286"/>
      <c r="B788" s="287"/>
      <c r="C788" s="287"/>
    </row>
    <row r="789" spans="1:3" ht="18" customHeight="1" x14ac:dyDescent="0.25">
      <c r="A789" s="286"/>
      <c r="B789" s="287"/>
      <c r="C789" s="287"/>
    </row>
    <row r="790" spans="1:3" ht="18" customHeight="1" x14ac:dyDescent="0.25">
      <c r="A790" s="286"/>
      <c r="B790" s="287"/>
      <c r="C790" s="287"/>
    </row>
    <row r="791" spans="1:3" ht="18" customHeight="1" x14ac:dyDescent="0.25">
      <c r="A791" s="286"/>
      <c r="B791" s="287"/>
      <c r="C791" s="287"/>
    </row>
    <row r="792" spans="1:3" ht="18" customHeight="1" x14ac:dyDescent="0.25">
      <c r="A792" s="286"/>
      <c r="B792" s="287"/>
      <c r="C792" s="287"/>
    </row>
    <row r="793" spans="1:3" ht="18" customHeight="1" x14ac:dyDescent="0.25">
      <c r="A793" s="286"/>
      <c r="B793" s="287"/>
      <c r="C793" s="287"/>
    </row>
    <row r="794" spans="1:3" ht="18" customHeight="1" x14ac:dyDescent="0.25">
      <c r="A794" s="286"/>
      <c r="B794" s="287"/>
      <c r="C794" s="287"/>
    </row>
    <row r="795" spans="1:3" ht="18" customHeight="1" x14ac:dyDescent="0.25">
      <c r="A795" s="286"/>
      <c r="B795" s="287"/>
      <c r="C795" s="287"/>
    </row>
    <row r="796" spans="1:3" ht="18" customHeight="1" x14ac:dyDescent="0.25">
      <c r="A796" s="286"/>
      <c r="B796" s="287"/>
      <c r="C796" s="287"/>
    </row>
    <row r="797" spans="1:3" ht="18" customHeight="1" x14ac:dyDescent="0.25">
      <c r="A797" s="286"/>
      <c r="B797" s="287"/>
      <c r="C797" s="287"/>
    </row>
    <row r="798" spans="1:3" ht="18" customHeight="1" x14ac:dyDescent="0.25">
      <c r="A798" s="286"/>
      <c r="B798" s="287"/>
      <c r="C798" s="287"/>
    </row>
    <row r="799" spans="1:3" ht="18" customHeight="1" x14ac:dyDescent="0.25">
      <c r="A799" s="286"/>
      <c r="B799" s="287"/>
      <c r="C799" s="287"/>
    </row>
    <row r="800" spans="1:3" ht="18" customHeight="1" x14ac:dyDescent="0.25">
      <c r="A800" s="286"/>
      <c r="B800" s="287"/>
      <c r="C800" s="287"/>
    </row>
    <row r="801" spans="1:3" ht="18" customHeight="1" x14ac:dyDescent="0.25">
      <c r="A801" s="286"/>
      <c r="B801" s="287"/>
      <c r="C801" s="287"/>
    </row>
    <row r="802" spans="1:3" ht="18" customHeight="1" x14ac:dyDescent="0.25">
      <c r="A802" s="286"/>
      <c r="B802" s="287"/>
      <c r="C802" s="287"/>
    </row>
    <row r="803" spans="1:3" ht="18" customHeight="1" x14ac:dyDescent="0.25">
      <c r="A803" s="286"/>
      <c r="B803" s="287"/>
      <c r="C803" s="287"/>
    </row>
    <row r="804" spans="1:3" ht="18" customHeight="1" x14ac:dyDescent="0.25">
      <c r="A804" s="286"/>
      <c r="B804" s="287"/>
      <c r="C804" s="287"/>
    </row>
    <row r="805" spans="1:3" ht="18" customHeight="1" x14ac:dyDescent="0.25">
      <c r="A805" s="286"/>
      <c r="B805" s="287"/>
      <c r="C805" s="287"/>
    </row>
    <row r="806" spans="1:3" ht="18" customHeight="1" x14ac:dyDescent="0.25">
      <c r="A806" s="286"/>
      <c r="B806" s="287"/>
      <c r="C806" s="287"/>
    </row>
    <row r="807" spans="1:3" ht="18" customHeight="1" x14ac:dyDescent="0.25">
      <c r="A807" s="286"/>
      <c r="B807" s="287"/>
      <c r="C807" s="287"/>
    </row>
    <row r="808" spans="1:3" ht="18" customHeight="1" x14ac:dyDescent="0.25">
      <c r="A808" s="286"/>
      <c r="B808" s="287"/>
      <c r="C808" s="287"/>
    </row>
    <row r="809" spans="1:3" ht="18" customHeight="1" x14ac:dyDescent="0.25">
      <c r="A809" s="286"/>
      <c r="B809" s="287"/>
      <c r="C809" s="287"/>
    </row>
    <row r="810" spans="1:3" ht="18" customHeight="1" x14ac:dyDescent="0.25">
      <c r="A810" s="286"/>
      <c r="B810" s="287"/>
      <c r="C810" s="287"/>
    </row>
    <row r="811" spans="1:3" ht="18" customHeight="1" x14ac:dyDescent="0.25">
      <c r="A811" s="286"/>
      <c r="B811" s="287"/>
      <c r="C811" s="287"/>
    </row>
    <row r="812" spans="1:3" ht="18" customHeight="1" x14ac:dyDescent="0.25">
      <c r="A812" s="286"/>
      <c r="B812" s="287"/>
      <c r="C812" s="287"/>
    </row>
    <row r="813" spans="1:3" ht="18" customHeight="1" x14ac:dyDescent="0.25">
      <c r="A813" s="286"/>
      <c r="B813" s="287"/>
      <c r="C813" s="287"/>
    </row>
    <row r="814" spans="1:3" ht="18" customHeight="1" x14ac:dyDescent="0.25">
      <c r="A814" s="286"/>
      <c r="B814" s="287"/>
      <c r="C814" s="287"/>
    </row>
    <row r="815" spans="1:3" ht="18" customHeight="1" x14ac:dyDescent="0.25">
      <c r="A815" s="286"/>
      <c r="B815" s="287"/>
      <c r="C815" s="287"/>
    </row>
    <row r="816" spans="1:3" ht="18" customHeight="1" x14ac:dyDescent="0.25">
      <c r="A816" s="286"/>
      <c r="B816" s="287"/>
      <c r="C816" s="287"/>
    </row>
    <row r="817" spans="1:3" ht="18" customHeight="1" x14ac:dyDescent="0.25">
      <c r="A817" s="286"/>
      <c r="B817" s="287"/>
      <c r="C817" s="287"/>
    </row>
    <row r="818" spans="1:3" ht="18" customHeight="1" x14ac:dyDescent="0.25">
      <c r="A818" s="286"/>
      <c r="B818" s="287"/>
      <c r="C818" s="287"/>
    </row>
    <row r="819" spans="1:3" ht="18" customHeight="1" x14ac:dyDescent="0.25">
      <c r="A819" s="286"/>
      <c r="B819" s="287"/>
      <c r="C819" s="287"/>
    </row>
    <row r="820" spans="1:3" ht="18" customHeight="1" x14ac:dyDescent="0.25">
      <c r="A820" s="286"/>
      <c r="B820" s="287"/>
      <c r="C820" s="287"/>
    </row>
    <row r="821" spans="1:3" ht="18" customHeight="1" x14ac:dyDescent="0.25">
      <c r="A821" s="286"/>
      <c r="B821" s="287"/>
      <c r="C821" s="287"/>
    </row>
    <row r="822" spans="1:3" ht="18" customHeight="1" x14ac:dyDescent="0.25">
      <c r="A822" s="286"/>
      <c r="B822" s="287"/>
      <c r="C822" s="287"/>
    </row>
    <row r="823" spans="1:3" ht="18" customHeight="1" x14ac:dyDescent="0.25">
      <c r="A823" s="286"/>
      <c r="B823" s="287"/>
      <c r="C823" s="287"/>
    </row>
    <row r="824" spans="1:3" ht="18" customHeight="1" x14ac:dyDescent="0.25">
      <c r="A824" s="286"/>
      <c r="B824" s="287"/>
      <c r="C824" s="287"/>
    </row>
    <row r="825" spans="1:3" ht="18" customHeight="1" x14ac:dyDescent="0.25">
      <c r="A825" s="286"/>
      <c r="B825" s="287"/>
      <c r="C825" s="287"/>
    </row>
    <row r="826" spans="1:3" ht="18" customHeight="1" x14ac:dyDescent="0.25">
      <c r="A826" s="286"/>
      <c r="B826" s="287"/>
      <c r="C826" s="287"/>
    </row>
    <row r="827" spans="1:3" ht="18" customHeight="1" x14ac:dyDescent="0.25">
      <c r="A827" s="286"/>
      <c r="B827" s="287"/>
      <c r="C827" s="287"/>
    </row>
    <row r="828" spans="1:3" ht="18" customHeight="1" x14ac:dyDescent="0.25">
      <c r="A828" s="286"/>
      <c r="B828" s="287"/>
      <c r="C828" s="287"/>
    </row>
    <row r="829" spans="1:3" ht="18" customHeight="1" x14ac:dyDescent="0.25">
      <c r="A829" s="286"/>
      <c r="B829" s="287"/>
      <c r="C829" s="287"/>
    </row>
    <row r="830" spans="1:3" ht="18" customHeight="1" x14ac:dyDescent="0.25">
      <c r="A830" s="286"/>
      <c r="B830" s="287"/>
      <c r="C830" s="287"/>
    </row>
    <row r="831" spans="1:3" ht="18" customHeight="1" x14ac:dyDescent="0.25">
      <c r="A831" s="286"/>
      <c r="B831" s="287"/>
      <c r="C831" s="287"/>
    </row>
    <row r="832" spans="1:3" ht="18" customHeight="1" x14ac:dyDescent="0.25">
      <c r="A832" s="286"/>
      <c r="B832" s="287"/>
      <c r="C832" s="287"/>
    </row>
    <row r="833" spans="1:3" ht="18" customHeight="1" x14ac:dyDescent="0.25">
      <c r="A833" s="286"/>
      <c r="B833" s="287"/>
      <c r="C833" s="287"/>
    </row>
    <row r="834" spans="1:3" ht="18" customHeight="1" x14ac:dyDescent="0.25">
      <c r="A834" s="286"/>
      <c r="B834" s="287"/>
      <c r="C834" s="287"/>
    </row>
    <row r="835" spans="1:3" ht="18" customHeight="1" x14ac:dyDescent="0.25">
      <c r="A835" s="286"/>
      <c r="B835" s="287"/>
      <c r="C835" s="287"/>
    </row>
    <row r="836" spans="1:3" ht="18" customHeight="1" x14ac:dyDescent="0.25">
      <c r="A836" s="286"/>
      <c r="B836" s="287"/>
      <c r="C836" s="287"/>
    </row>
    <row r="837" spans="1:3" ht="18" customHeight="1" x14ac:dyDescent="0.25">
      <c r="A837" s="286"/>
      <c r="B837" s="287"/>
      <c r="C837" s="287"/>
    </row>
    <row r="838" spans="1:3" ht="18" customHeight="1" x14ac:dyDescent="0.25">
      <c r="A838" s="286"/>
      <c r="B838" s="287"/>
      <c r="C838" s="287"/>
    </row>
    <row r="839" spans="1:3" ht="18" customHeight="1" x14ac:dyDescent="0.25">
      <c r="A839" s="286"/>
      <c r="B839" s="287"/>
      <c r="C839" s="287"/>
    </row>
    <row r="840" spans="1:3" ht="18" customHeight="1" x14ac:dyDescent="0.25">
      <c r="A840" s="286"/>
      <c r="B840" s="287"/>
      <c r="C840" s="287"/>
    </row>
    <row r="841" spans="1:3" ht="18" customHeight="1" x14ac:dyDescent="0.25">
      <c r="A841" s="286"/>
      <c r="B841" s="287"/>
      <c r="C841" s="287"/>
    </row>
    <row r="842" spans="1:3" ht="18" customHeight="1" x14ac:dyDescent="0.25">
      <c r="A842" s="286"/>
      <c r="B842" s="287"/>
      <c r="C842" s="287"/>
    </row>
    <row r="843" spans="1:3" ht="18" customHeight="1" x14ac:dyDescent="0.25">
      <c r="A843" s="286"/>
      <c r="B843" s="287"/>
      <c r="C843" s="287"/>
    </row>
    <row r="844" spans="1:3" ht="18" customHeight="1" x14ac:dyDescent="0.25">
      <c r="A844" s="286"/>
      <c r="B844" s="287"/>
      <c r="C844" s="287"/>
    </row>
    <row r="845" spans="1:3" ht="18" customHeight="1" x14ac:dyDescent="0.25">
      <c r="A845" s="286"/>
      <c r="B845" s="287"/>
      <c r="C845" s="287"/>
    </row>
    <row r="846" spans="1:3" ht="18" customHeight="1" x14ac:dyDescent="0.25">
      <c r="A846" s="286"/>
      <c r="B846" s="287"/>
      <c r="C846" s="287"/>
    </row>
    <row r="847" spans="1:3" ht="18" customHeight="1" x14ac:dyDescent="0.25">
      <c r="A847" s="286"/>
      <c r="B847" s="287"/>
      <c r="C847" s="287"/>
    </row>
    <row r="848" spans="1:3" ht="18" customHeight="1" x14ac:dyDescent="0.25">
      <c r="A848" s="286"/>
      <c r="B848" s="287"/>
      <c r="C848" s="287"/>
    </row>
    <row r="849" spans="1:3" ht="18" customHeight="1" x14ac:dyDescent="0.25">
      <c r="A849" s="286"/>
      <c r="B849" s="287"/>
      <c r="C849" s="287"/>
    </row>
    <row r="850" spans="1:3" ht="18" customHeight="1" x14ac:dyDescent="0.25">
      <c r="A850" s="286"/>
      <c r="B850" s="287"/>
      <c r="C850" s="287"/>
    </row>
    <row r="851" spans="1:3" ht="18" customHeight="1" x14ac:dyDescent="0.25">
      <c r="A851" s="286"/>
      <c r="B851" s="287"/>
      <c r="C851" s="287"/>
    </row>
    <row r="852" spans="1:3" ht="18" customHeight="1" x14ac:dyDescent="0.25">
      <c r="A852" s="286"/>
      <c r="B852" s="287"/>
      <c r="C852" s="287"/>
    </row>
    <row r="853" spans="1:3" ht="18" customHeight="1" x14ac:dyDescent="0.25">
      <c r="A853" s="286"/>
      <c r="B853" s="287"/>
      <c r="C853" s="287"/>
    </row>
    <row r="854" spans="1:3" ht="18" customHeight="1" x14ac:dyDescent="0.25">
      <c r="A854" s="286"/>
      <c r="B854" s="287"/>
      <c r="C854" s="287"/>
    </row>
    <row r="855" spans="1:3" ht="18" customHeight="1" x14ac:dyDescent="0.25">
      <c r="A855" s="286"/>
      <c r="B855" s="287"/>
      <c r="C855" s="287"/>
    </row>
    <row r="856" spans="1:3" ht="18" customHeight="1" x14ac:dyDescent="0.25">
      <c r="A856" s="286"/>
      <c r="B856" s="287"/>
      <c r="C856" s="287"/>
    </row>
    <row r="857" spans="1:3" ht="18" customHeight="1" x14ac:dyDescent="0.25">
      <c r="A857" s="286"/>
      <c r="B857" s="287"/>
      <c r="C857" s="287"/>
    </row>
    <row r="858" spans="1:3" ht="18" customHeight="1" x14ac:dyDescent="0.25">
      <c r="A858" s="286"/>
      <c r="B858" s="287"/>
      <c r="C858" s="287"/>
    </row>
    <row r="859" spans="1:3" ht="18" customHeight="1" x14ac:dyDescent="0.25">
      <c r="A859" s="286"/>
      <c r="B859" s="287"/>
      <c r="C859" s="287"/>
    </row>
    <row r="860" spans="1:3" ht="18" customHeight="1" x14ac:dyDescent="0.25">
      <c r="A860" s="286"/>
      <c r="B860" s="287"/>
      <c r="C860" s="287"/>
    </row>
    <row r="861" spans="1:3" ht="18" customHeight="1" x14ac:dyDescent="0.25">
      <c r="A861" s="286"/>
      <c r="B861" s="287"/>
      <c r="C861" s="287"/>
    </row>
    <row r="862" spans="1:3" ht="18" customHeight="1" x14ac:dyDescent="0.25">
      <c r="A862" s="286"/>
      <c r="B862" s="287"/>
      <c r="C862" s="287"/>
    </row>
    <row r="863" spans="1:3" ht="18" customHeight="1" x14ac:dyDescent="0.25">
      <c r="A863" s="286"/>
      <c r="B863" s="287"/>
      <c r="C863" s="287"/>
    </row>
    <row r="864" spans="1:3" ht="18" customHeight="1" x14ac:dyDescent="0.25">
      <c r="A864" s="286"/>
      <c r="B864" s="287"/>
      <c r="C864" s="287"/>
    </row>
    <row r="865" spans="1:3" ht="18" customHeight="1" x14ac:dyDescent="0.25">
      <c r="A865" s="286"/>
      <c r="B865" s="287"/>
      <c r="C865" s="287"/>
    </row>
    <row r="866" spans="1:3" ht="18" customHeight="1" x14ac:dyDescent="0.25">
      <c r="A866" s="286"/>
      <c r="B866" s="287"/>
      <c r="C866" s="287"/>
    </row>
    <row r="867" spans="1:3" ht="18" customHeight="1" x14ac:dyDescent="0.25">
      <c r="A867" s="286"/>
      <c r="B867" s="287"/>
      <c r="C867" s="287"/>
    </row>
    <row r="868" spans="1:3" ht="18" customHeight="1" x14ac:dyDescent="0.25">
      <c r="A868" s="286"/>
      <c r="B868" s="287"/>
      <c r="C868" s="287"/>
    </row>
    <row r="869" spans="1:3" ht="18" customHeight="1" x14ac:dyDescent="0.25">
      <c r="A869" s="286"/>
      <c r="B869" s="287"/>
      <c r="C869" s="287"/>
    </row>
    <row r="870" spans="1:3" ht="18" customHeight="1" x14ac:dyDescent="0.25">
      <c r="A870" s="286"/>
      <c r="B870" s="287"/>
      <c r="C870" s="287"/>
    </row>
    <row r="871" spans="1:3" ht="18" customHeight="1" x14ac:dyDescent="0.25">
      <c r="A871" s="286"/>
      <c r="B871" s="287"/>
      <c r="C871" s="287"/>
    </row>
    <row r="872" spans="1:3" ht="18" customHeight="1" x14ac:dyDescent="0.25">
      <c r="A872" s="286"/>
      <c r="B872" s="287"/>
      <c r="C872" s="287"/>
    </row>
    <row r="873" spans="1:3" ht="18" customHeight="1" x14ac:dyDescent="0.25">
      <c r="A873" s="286"/>
      <c r="B873" s="287"/>
      <c r="C873" s="287"/>
    </row>
    <row r="874" spans="1:3" ht="18" customHeight="1" x14ac:dyDescent="0.25">
      <c r="A874" s="286"/>
      <c r="B874" s="287"/>
      <c r="C874" s="287"/>
    </row>
    <row r="875" spans="1:3" ht="18" customHeight="1" x14ac:dyDescent="0.25">
      <c r="A875" s="286"/>
      <c r="B875" s="287"/>
      <c r="C875" s="287"/>
    </row>
    <row r="876" spans="1:3" ht="18" customHeight="1" x14ac:dyDescent="0.25">
      <c r="A876" s="286"/>
      <c r="B876" s="287"/>
      <c r="C876" s="287"/>
    </row>
    <row r="877" spans="1:3" ht="18" customHeight="1" x14ac:dyDescent="0.25">
      <c r="A877" s="286"/>
      <c r="B877" s="287"/>
      <c r="C877" s="287"/>
    </row>
    <row r="878" spans="1:3" ht="18" customHeight="1" x14ac:dyDescent="0.25">
      <c r="A878" s="286"/>
      <c r="B878" s="287"/>
      <c r="C878" s="287"/>
    </row>
    <row r="879" spans="1:3" ht="18" customHeight="1" x14ac:dyDescent="0.25">
      <c r="A879" s="286"/>
      <c r="B879" s="287"/>
      <c r="C879" s="287"/>
    </row>
    <row r="880" spans="1:3" ht="18" customHeight="1" x14ac:dyDescent="0.25">
      <c r="A880" s="286"/>
      <c r="B880" s="287"/>
      <c r="C880" s="287"/>
    </row>
    <row r="881" spans="1:3" ht="18" customHeight="1" x14ac:dyDescent="0.25">
      <c r="A881" s="286"/>
      <c r="B881" s="287"/>
      <c r="C881" s="287"/>
    </row>
    <row r="882" spans="1:3" ht="18" customHeight="1" x14ac:dyDescent="0.25">
      <c r="A882" s="286"/>
      <c r="B882" s="287"/>
      <c r="C882" s="287"/>
    </row>
    <row r="883" spans="1:3" ht="18" customHeight="1" x14ac:dyDescent="0.25">
      <c r="A883" s="286"/>
      <c r="B883" s="287"/>
      <c r="C883" s="287"/>
    </row>
    <row r="884" spans="1:3" ht="18" customHeight="1" x14ac:dyDescent="0.25">
      <c r="A884" s="286"/>
      <c r="B884" s="287"/>
      <c r="C884" s="287"/>
    </row>
    <row r="885" spans="1:3" ht="18" customHeight="1" x14ac:dyDescent="0.25">
      <c r="A885" s="286"/>
      <c r="B885" s="287"/>
      <c r="C885" s="287"/>
    </row>
    <row r="886" spans="1:3" ht="18" customHeight="1" x14ac:dyDescent="0.25">
      <c r="A886" s="286"/>
      <c r="B886" s="287"/>
      <c r="C886" s="287"/>
    </row>
    <row r="887" spans="1:3" ht="18" customHeight="1" x14ac:dyDescent="0.25">
      <c r="A887" s="286"/>
      <c r="B887" s="287"/>
      <c r="C887" s="287"/>
    </row>
    <row r="888" spans="1:3" ht="18" customHeight="1" x14ac:dyDescent="0.25">
      <c r="A888" s="286"/>
      <c r="B888" s="287"/>
      <c r="C888" s="287"/>
    </row>
    <row r="889" spans="1:3" ht="18" customHeight="1" x14ac:dyDescent="0.25">
      <c r="A889" s="286"/>
      <c r="B889" s="287"/>
      <c r="C889" s="287"/>
    </row>
    <row r="890" spans="1:3" ht="18" customHeight="1" x14ac:dyDescent="0.25">
      <c r="A890" s="286"/>
      <c r="B890" s="287"/>
      <c r="C890" s="287"/>
    </row>
    <row r="891" spans="1:3" ht="18" customHeight="1" x14ac:dyDescent="0.25">
      <c r="A891" s="286"/>
      <c r="B891" s="287"/>
      <c r="C891" s="287"/>
    </row>
    <row r="892" spans="1:3" ht="18" customHeight="1" x14ac:dyDescent="0.25">
      <c r="A892" s="286"/>
      <c r="B892" s="287"/>
      <c r="C892" s="287"/>
    </row>
    <row r="893" spans="1:3" ht="18" customHeight="1" x14ac:dyDescent="0.25">
      <c r="A893" s="286"/>
      <c r="B893" s="287"/>
      <c r="C893" s="287"/>
    </row>
    <row r="894" spans="1:3" ht="18" customHeight="1" x14ac:dyDescent="0.25">
      <c r="A894" s="286"/>
      <c r="B894" s="287"/>
      <c r="C894" s="287"/>
    </row>
    <row r="895" spans="1:3" ht="18" customHeight="1" x14ac:dyDescent="0.25">
      <c r="A895" s="286"/>
      <c r="B895" s="287"/>
      <c r="C895" s="287"/>
    </row>
    <row r="896" spans="1:3" ht="18" customHeight="1" x14ac:dyDescent="0.25">
      <c r="A896" s="286"/>
      <c r="B896" s="287"/>
      <c r="C896" s="287"/>
    </row>
    <row r="897" spans="1:3" ht="18" customHeight="1" x14ac:dyDescent="0.25">
      <c r="A897" s="286"/>
      <c r="B897" s="287"/>
      <c r="C897" s="287"/>
    </row>
    <row r="898" spans="1:3" ht="18" customHeight="1" x14ac:dyDescent="0.25">
      <c r="A898" s="286"/>
      <c r="B898" s="287"/>
      <c r="C898" s="287"/>
    </row>
    <row r="899" spans="1:3" ht="18" customHeight="1" x14ac:dyDescent="0.25">
      <c r="A899" s="286"/>
      <c r="B899" s="287"/>
      <c r="C899" s="287"/>
    </row>
    <row r="900" spans="1:3" ht="18" customHeight="1" x14ac:dyDescent="0.25">
      <c r="A900" s="286"/>
      <c r="B900" s="287"/>
      <c r="C900" s="287"/>
    </row>
    <row r="901" spans="1:3" ht="18" customHeight="1" x14ac:dyDescent="0.25">
      <c r="A901" s="286"/>
      <c r="B901" s="287"/>
      <c r="C901" s="287"/>
    </row>
    <row r="902" spans="1:3" ht="18" customHeight="1" x14ac:dyDescent="0.25">
      <c r="A902" s="286"/>
      <c r="B902" s="287"/>
      <c r="C902" s="287"/>
    </row>
    <row r="903" spans="1:3" ht="18" customHeight="1" x14ac:dyDescent="0.25">
      <c r="A903" s="286"/>
      <c r="B903" s="287"/>
      <c r="C903" s="287"/>
    </row>
    <row r="904" spans="1:3" ht="18" customHeight="1" x14ac:dyDescent="0.25">
      <c r="A904" s="286"/>
      <c r="B904" s="287"/>
      <c r="C904" s="287"/>
    </row>
    <row r="905" spans="1:3" ht="18" customHeight="1" x14ac:dyDescent="0.25">
      <c r="A905" s="286"/>
      <c r="B905" s="287"/>
      <c r="C905" s="287"/>
    </row>
    <row r="906" spans="1:3" ht="18" customHeight="1" x14ac:dyDescent="0.25">
      <c r="A906" s="286"/>
      <c r="B906" s="287"/>
      <c r="C906" s="287"/>
    </row>
    <row r="907" spans="1:3" ht="18" customHeight="1" x14ac:dyDescent="0.25">
      <c r="A907" s="286"/>
      <c r="B907" s="287"/>
      <c r="C907" s="287"/>
    </row>
    <row r="908" spans="1:3" ht="18" customHeight="1" x14ac:dyDescent="0.25">
      <c r="A908" s="286"/>
      <c r="B908" s="287"/>
      <c r="C908" s="287"/>
    </row>
    <row r="909" spans="1:3" ht="18" customHeight="1" x14ac:dyDescent="0.25">
      <c r="A909" s="286"/>
      <c r="B909" s="287"/>
      <c r="C909" s="287"/>
    </row>
    <row r="910" spans="1:3" ht="18" customHeight="1" x14ac:dyDescent="0.25">
      <c r="A910" s="286"/>
      <c r="B910" s="287"/>
      <c r="C910" s="287"/>
    </row>
    <row r="911" spans="1:3" ht="18" customHeight="1" x14ac:dyDescent="0.25">
      <c r="A911" s="286"/>
      <c r="B911" s="287"/>
      <c r="C911" s="287"/>
    </row>
    <row r="912" spans="1:3" ht="18" customHeight="1" x14ac:dyDescent="0.25">
      <c r="A912" s="286"/>
      <c r="B912" s="287"/>
      <c r="C912" s="287"/>
    </row>
    <row r="913" spans="1:3" ht="18" customHeight="1" x14ac:dyDescent="0.25">
      <c r="A913" s="286"/>
      <c r="B913" s="287"/>
      <c r="C913" s="287"/>
    </row>
    <row r="914" spans="1:3" ht="18" customHeight="1" x14ac:dyDescent="0.25">
      <c r="A914" s="286"/>
      <c r="B914" s="287"/>
      <c r="C914" s="287"/>
    </row>
    <row r="915" spans="1:3" ht="18" customHeight="1" x14ac:dyDescent="0.25">
      <c r="A915" s="286"/>
      <c r="B915" s="287"/>
      <c r="C915" s="287"/>
    </row>
    <row r="916" spans="1:3" ht="18" customHeight="1" x14ac:dyDescent="0.25">
      <c r="A916" s="286"/>
      <c r="B916" s="287"/>
      <c r="C916" s="287"/>
    </row>
    <row r="917" spans="1:3" ht="18" customHeight="1" x14ac:dyDescent="0.25">
      <c r="A917" s="286"/>
      <c r="B917" s="287"/>
      <c r="C917" s="287"/>
    </row>
    <row r="918" spans="1:3" ht="18" customHeight="1" x14ac:dyDescent="0.25">
      <c r="A918" s="286"/>
      <c r="B918" s="287"/>
      <c r="C918" s="287"/>
    </row>
    <row r="919" spans="1:3" ht="18" customHeight="1" x14ac:dyDescent="0.25">
      <c r="A919" s="286"/>
      <c r="B919" s="287"/>
      <c r="C919" s="287"/>
    </row>
    <row r="920" spans="1:3" ht="18" customHeight="1" x14ac:dyDescent="0.25">
      <c r="A920" s="286"/>
      <c r="B920" s="287"/>
      <c r="C920" s="287"/>
    </row>
    <row r="921" spans="1:3" ht="18" customHeight="1" x14ac:dyDescent="0.25">
      <c r="A921" s="286"/>
      <c r="B921" s="287"/>
      <c r="C921" s="287"/>
    </row>
    <row r="922" spans="1:3" ht="18" customHeight="1" x14ac:dyDescent="0.25">
      <c r="A922" s="286"/>
      <c r="B922" s="287"/>
      <c r="C922" s="287"/>
    </row>
    <row r="923" spans="1:3" ht="18" customHeight="1" x14ac:dyDescent="0.25">
      <c r="A923" s="286"/>
      <c r="B923" s="287"/>
      <c r="C923" s="287"/>
    </row>
    <row r="924" spans="1:3" ht="18" customHeight="1" x14ac:dyDescent="0.25">
      <c r="A924" s="286"/>
      <c r="B924" s="287"/>
      <c r="C924" s="287"/>
    </row>
    <row r="925" spans="1:3" ht="18" customHeight="1" x14ac:dyDescent="0.25">
      <c r="A925" s="286"/>
      <c r="B925" s="287"/>
      <c r="C925" s="287"/>
    </row>
    <row r="926" spans="1:3" ht="18" customHeight="1" x14ac:dyDescent="0.25">
      <c r="A926" s="286"/>
      <c r="B926" s="287"/>
      <c r="C926" s="287"/>
    </row>
    <row r="927" spans="1:3" ht="18" customHeight="1" x14ac:dyDescent="0.25">
      <c r="A927" s="286"/>
      <c r="B927" s="287"/>
      <c r="C927" s="287"/>
    </row>
    <row r="928" spans="1:3" ht="18" customHeight="1" x14ac:dyDescent="0.25">
      <c r="A928" s="286"/>
      <c r="B928" s="287"/>
      <c r="C928" s="287"/>
    </row>
    <row r="929" spans="1:3" ht="18" customHeight="1" x14ac:dyDescent="0.25">
      <c r="A929" s="286"/>
      <c r="B929" s="287"/>
      <c r="C929" s="287"/>
    </row>
    <row r="930" spans="1:3" ht="18" customHeight="1" x14ac:dyDescent="0.25">
      <c r="A930" s="286"/>
      <c r="B930" s="287"/>
      <c r="C930" s="287"/>
    </row>
    <row r="931" spans="1:3" ht="18" customHeight="1" x14ac:dyDescent="0.25">
      <c r="A931" s="286"/>
      <c r="B931" s="287"/>
      <c r="C931" s="287"/>
    </row>
    <row r="932" spans="1:3" ht="18" customHeight="1" x14ac:dyDescent="0.25">
      <c r="A932" s="286"/>
      <c r="B932" s="287"/>
      <c r="C932" s="287"/>
    </row>
    <row r="933" spans="1:3" ht="18" customHeight="1" x14ac:dyDescent="0.25">
      <c r="A933" s="286"/>
      <c r="B933" s="287"/>
      <c r="C933" s="287"/>
    </row>
    <row r="934" spans="1:3" ht="18" customHeight="1" x14ac:dyDescent="0.25">
      <c r="A934" s="286"/>
      <c r="B934" s="287"/>
      <c r="C934" s="287"/>
    </row>
    <row r="935" spans="1:3" ht="18" customHeight="1" x14ac:dyDescent="0.25">
      <c r="A935" s="286"/>
      <c r="B935" s="287"/>
      <c r="C935" s="287"/>
    </row>
    <row r="936" spans="1:3" ht="18" customHeight="1" x14ac:dyDescent="0.25">
      <c r="A936" s="286"/>
      <c r="B936" s="287"/>
      <c r="C936" s="287"/>
    </row>
    <row r="937" spans="1:3" ht="18" customHeight="1" x14ac:dyDescent="0.25">
      <c r="A937" s="286"/>
      <c r="B937" s="287"/>
      <c r="C937" s="287"/>
    </row>
    <row r="938" spans="1:3" ht="18" customHeight="1" x14ac:dyDescent="0.25">
      <c r="A938" s="286"/>
      <c r="B938" s="287"/>
      <c r="C938" s="287"/>
    </row>
    <row r="939" spans="1:3" ht="18" customHeight="1" x14ac:dyDescent="0.25">
      <c r="A939" s="286"/>
      <c r="B939" s="287"/>
      <c r="C939" s="287"/>
    </row>
    <row r="940" spans="1:3" ht="18" customHeight="1" x14ac:dyDescent="0.25">
      <c r="A940" s="286"/>
      <c r="B940" s="287"/>
      <c r="C940" s="287"/>
    </row>
    <row r="941" spans="1:3" ht="18" customHeight="1" x14ac:dyDescent="0.25">
      <c r="A941" s="286"/>
      <c r="B941" s="287"/>
      <c r="C941" s="287"/>
    </row>
    <row r="942" spans="1:3" ht="18" customHeight="1" x14ac:dyDescent="0.25">
      <c r="A942" s="286"/>
      <c r="B942" s="287"/>
      <c r="C942" s="287"/>
    </row>
    <row r="943" spans="1:3" ht="18" customHeight="1" x14ac:dyDescent="0.25">
      <c r="A943" s="286"/>
      <c r="B943" s="287"/>
      <c r="C943" s="287"/>
    </row>
    <row r="944" spans="1:3" ht="18" customHeight="1" x14ac:dyDescent="0.25">
      <c r="A944" s="286"/>
      <c r="B944" s="287"/>
      <c r="C944" s="287"/>
    </row>
    <row r="945" spans="1:3" ht="18" customHeight="1" x14ac:dyDescent="0.25">
      <c r="A945" s="286"/>
      <c r="B945" s="287"/>
      <c r="C945" s="287"/>
    </row>
    <row r="946" spans="1:3" ht="18" customHeight="1" x14ac:dyDescent="0.25">
      <c r="A946" s="286"/>
      <c r="B946" s="287"/>
      <c r="C946" s="287"/>
    </row>
    <row r="947" spans="1:3" ht="18" customHeight="1" x14ac:dyDescent="0.25">
      <c r="A947" s="286"/>
      <c r="B947" s="287"/>
      <c r="C947" s="287"/>
    </row>
    <row r="948" spans="1:3" ht="18" customHeight="1" x14ac:dyDescent="0.25">
      <c r="A948" s="286"/>
      <c r="B948" s="287"/>
      <c r="C948" s="287"/>
    </row>
    <row r="949" spans="1:3" ht="18" customHeight="1" x14ac:dyDescent="0.25">
      <c r="A949" s="286"/>
      <c r="B949" s="287"/>
      <c r="C949" s="287"/>
    </row>
    <row r="950" spans="1:3" ht="18" customHeight="1" x14ac:dyDescent="0.25">
      <c r="A950" s="286"/>
      <c r="B950" s="287"/>
      <c r="C950" s="287"/>
    </row>
    <row r="951" spans="1:3" ht="18" customHeight="1" x14ac:dyDescent="0.25">
      <c r="A951" s="286"/>
      <c r="B951" s="287"/>
      <c r="C951" s="287"/>
    </row>
    <row r="952" spans="1:3" ht="18" customHeight="1" x14ac:dyDescent="0.25">
      <c r="A952" s="286"/>
      <c r="B952" s="287"/>
      <c r="C952" s="287"/>
    </row>
    <row r="953" spans="1:3" ht="18" customHeight="1" x14ac:dyDescent="0.25">
      <c r="A953" s="286"/>
      <c r="B953" s="287"/>
      <c r="C953" s="287"/>
    </row>
    <row r="954" spans="1:3" ht="18" customHeight="1" x14ac:dyDescent="0.25">
      <c r="A954" s="286"/>
      <c r="B954" s="287"/>
      <c r="C954" s="287"/>
    </row>
    <row r="955" spans="1:3" ht="18" customHeight="1" x14ac:dyDescent="0.25">
      <c r="A955" s="286"/>
      <c r="B955" s="287"/>
      <c r="C955" s="287"/>
    </row>
    <row r="956" spans="1:3" ht="18" customHeight="1" x14ac:dyDescent="0.25">
      <c r="A956" s="286"/>
      <c r="B956" s="287"/>
      <c r="C956" s="287"/>
    </row>
    <row r="957" spans="1:3" ht="18" customHeight="1" x14ac:dyDescent="0.25">
      <c r="A957" s="286"/>
      <c r="B957" s="287"/>
      <c r="C957" s="287"/>
    </row>
    <row r="958" spans="1:3" ht="18" customHeight="1" x14ac:dyDescent="0.25">
      <c r="A958" s="286"/>
      <c r="B958" s="287"/>
      <c r="C958" s="287"/>
    </row>
    <row r="959" spans="1:3" ht="18" customHeight="1" x14ac:dyDescent="0.25">
      <c r="A959" s="286"/>
      <c r="B959" s="287"/>
      <c r="C959" s="287"/>
    </row>
    <row r="960" spans="1:3" ht="18" customHeight="1" x14ac:dyDescent="0.25">
      <c r="A960" s="286"/>
      <c r="B960" s="287"/>
      <c r="C960" s="287"/>
    </row>
    <row r="961" spans="1:3" ht="18" customHeight="1" x14ac:dyDescent="0.25">
      <c r="A961" s="286"/>
      <c r="B961" s="287"/>
      <c r="C961" s="287"/>
    </row>
    <row r="962" spans="1:3" ht="18" customHeight="1" x14ac:dyDescent="0.25">
      <c r="A962" s="286"/>
      <c r="B962" s="287"/>
      <c r="C962" s="287"/>
    </row>
    <row r="963" spans="1:3" ht="18" customHeight="1" x14ac:dyDescent="0.25">
      <c r="A963" s="286"/>
      <c r="B963" s="287"/>
      <c r="C963" s="287"/>
    </row>
    <row r="964" spans="1:3" ht="18" customHeight="1" x14ac:dyDescent="0.25">
      <c r="A964" s="286"/>
      <c r="B964" s="287"/>
      <c r="C964" s="287"/>
    </row>
    <row r="965" spans="1:3" ht="18" customHeight="1" x14ac:dyDescent="0.25">
      <c r="A965" s="286"/>
      <c r="B965" s="287"/>
      <c r="C965" s="287"/>
    </row>
    <row r="966" spans="1:3" ht="18" customHeight="1" x14ac:dyDescent="0.25">
      <c r="A966" s="286"/>
      <c r="B966" s="287"/>
      <c r="C966" s="287"/>
    </row>
    <row r="967" spans="1:3" ht="18" customHeight="1" x14ac:dyDescent="0.25">
      <c r="A967" s="286"/>
      <c r="B967" s="287"/>
      <c r="C967" s="287"/>
    </row>
    <row r="968" spans="1:3" ht="18" customHeight="1" x14ac:dyDescent="0.25">
      <c r="A968" s="286"/>
      <c r="B968" s="287"/>
      <c r="C968" s="287"/>
    </row>
    <row r="969" spans="1:3" ht="18" customHeight="1" x14ac:dyDescent="0.25">
      <c r="A969" s="286"/>
      <c r="B969" s="287"/>
      <c r="C969" s="287"/>
    </row>
    <row r="970" spans="1:3" ht="18" customHeight="1" x14ac:dyDescent="0.25">
      <c r="A970" s="286"/>
      <c r="B970" s="287"/>
      <c r="C970" s="287"/>
    </row>
    <row r="971" spans="1:3" ht="18" customHeight="1" x14ac:dyDescent="0.25">
      <c r="A971" s="286"/>
      <c r="B971" s="287"/>
      <c r="C971" s="287"/>
    </row>
    <row r="972" spans="1:3" ht="18" customHeight="1" x14ac:dyDescent="0.25">
      <c r="A972" s="286"/>
      <c r="B972" s="287"/>
      <c r="C972" s="287"/>
    </row>
    <row r="973" spans="1:3" ht="18" customHeight="1" x14ac:dyDescent="0.25">
      <c r="A973" s="286"/>
      <c r="B973" s="287"/>
      <c r="C973" s="287"/>
    </row>
    <row r="974" spans="1:3" ht="18" customHeight="1" x14ac:dyDescent="0.25">
      <c r="A974" s="286"/>
      <c r="B974" s="287"/>
      <c r="C974" s="287"/>
    </row>
    <row r="975" spans="1:3" ht="18" customHeight="1" x14ac:dyDescent="0.25">
      <c r="A975" s="286"/>
      <c r="B975" s="287"/>
      <c r="C975" s="287"/>
    </row>
    <row r="976" spans="1:3" ht="18" customHeight="1" x14ac:dyDescent="0.25">
      <c r="A976" s="286"/>
      <c r="B976" s="287"/>
      <c r="C976" s="287"/>
    </row>
    <row r="977" spans="1:3" ht="18" customHeight="1" x14ac:dyDescent="0.25">
      <c r="A977" s="286"/>
      <c r="B977" s="287"/>
      <c r="C977" s="287"/>
    </row>
    <row r="978" spans="1:3" ht="18" customHeight="1" x14ac:dyDescent="0.25">
      <c r="A978" s="286"/>
      <c r="B978" s="287"/>
      <c r="C978" s="287"/>
    </row>
    <row r="979" spans="1:3" ht="18" customHeight="1" x14ac:dyDescent="0.25">
      <c r="A979" s="286"/>
      <c r="B979" s="287"/>
      <c r="C979" s="287"/>
    </row>
    <row r="980" spans="1:3" ht="18" customHeight="1" x14ac:dyDescent="0.25">
      <c r="A980" s="286"/>
      <c r="B980" s="287"/>
      <c r="C980" s="287"/>
    </row>
    <row r="981" spans="1:3" ht="18" customHeight="1" x14ac:dyDescent="0.25">
      <c r="A981" s="286"/>
      <c r="B981" s="287"/>
      <c r="C981" s="287"/>
    </row>
    <row r="982" spans="1:3" ht="18" customHeight="1" x14ac:dyDescent="0.25">
      <c r="A982" s="286"/>
      <c r="B982" s="287"/>
      <c r="C982" s="287"/>
    </row>
    <row r="983" spans="1:3" ht="18" customHeight="1" x14ac:dyDescent="0.25">
      <c r="A983" s="286"/>
      <c r="B983" s="287"/>
      <c r="C983" s="287"/>
    </row>
    <row r="984" spans="1:3" ht="18" customHeight="1" x14ac:dyDescent="0.25">
      <c r="A984" s="286"/>
      <c r="B984" s="287"/>
      <c r="C984" s="287"/>
    </row>
    <row r="985" spans="1:3" ht="18" customHeight="1" x14ac:dyDescent="0.25">
      <c r="A985" s="286"/>
      <c r="B985" s="287"/>
      <c r="C985" s="287"/>
    </row>
    <row r="986" spans="1:3" ht="18" customHeight="1" x14ac:dyDescent="0.25">
      <c r="A986" s="286"/>
      <c r="B986" s="287"/>
      <c r="C986" s="287"/>
    </row>
    <row r="987" spans="1:3" ht="18" customHeight="1" x14ac:dyDescent="0.25">
      <c r="A987" s="286"/>
      <c r="B987" s="287"/>
      <c r="C987" s="287"/>
    </row>
    <row r="988" spans="1:3" ht="18" customHeight="1" x14ac:dyDescent="0.25">
      <c r="A988" s="286"/>
      <c r="B988" s="287"/>
      <c r="C988" s="287"/>
    </row>
    <row r="989" spans="1:3" ht="18" customHeight="1" x14ac:dyDescent="0.25">
      <c r="A989" s="286"/>
      <c r="B989" s="287"/>
      <c r="C989" s="287"/>
    </row>
    <row r="990" spans="1:3" ht="18" customHeight="1" x14ac:dyDescent="0.25">
      <c r="A990" s="286"/>
      <c r="B990" s="287"/>
      <c r="C990" s="287"/>
    </row>
    <row r="991" spans="1:3" ht="18" customHeight="1" x14ac:dyDescent="0.25">
      <c r="A991" s="286"/>
      <c r="B991" s="287"/>
      <c r="C991" s="287"/>
    </row>
    <row r="992" spans="1:3" ht="18" customHeight="1" x14ac:dyDescent="0.25">
      <c r="A992" s="286"/>
      <c r="B992" s="287"/>
      <c r="C992" s="287"/>
    </row>
    <row r="993" spans="1:3" ht="18" customHeight="1" x14ac:dyDescent="0.25">
      <c r="A993" s="286"/>
      <c r="B993" s="287"/>
      <c r="C993" s="287"/>
    </row>
    <row r="994" spans="1:3" ht="18" customHeight="1" x14ac:dyDescent="0.25">
      <c r="A994" s="286"/>
      <c r="B994" s="287"/>
      <c r="C994" s="287"/>
    </row>
    <row r="995" spans="1:3" ht="18" customHeight="1" x14ac:dyDescent="0.25">
      <c r="A995" s="286"/>
      <c r="B995" s="287"/>
      <c r="C995" s="287"/>
    </row>
    <row r="996" spans="1:3" ht="18" customHeight="1" x14ac:dyDescent="0.25">
      <c r="A996" s="286"/>
      <c r="B996" s="287"/>
      <c r="C996" s="287"/>
    </row>
    <row r="997" spans="1:3" ht="18" customHeight="1" x14ac:dyDescent="0.25">
      <c r="A997" s="286"/>
      <c r="B997" s="287"/>
      <c r="C997" s="287"/>
    </row>
    <row r="998" spans="1:3" ht="18" customHeight="1" x14ac:dyDescent="0.25">
      <c r="A998" s="286"/>
      <c r="B998" s="287"/>
      <c r="C998" s="287"/>
    </row>
    <row r="999" spans="1:3" ht="18" customHeight="1" x14ac:dyDescent="0.25">
      <c r="A999" s="286"/>
      <c r="B999" s="287"/>
      <c r="C999" s="287"/>
    </row>
    <row r="1000" spans="1:3" ht="18" customHeight="1" x14ac:dyDescent="0.25">
      <c r="A1000" s="286"/>
      <c r="B1000" s="287"/>
      <c r="C1000" s="287"/>
    </row>
    <row r="1001" spans="1:3" ht="18" customHeight="1" x14ac:dyDescent="0.25">
      <c r="A1001" s="286"/>
      <c r="B1001" s="287"/>
      <c r="C1001" s="287"/>
    </row>
    <row r="1002" spans="1:3" ht="18" customHeight="1" x14ac:dyDescent="0.25">
      <c r="A1002" s="286"/>
      <c r="B1002" s="287"/>
      <c r="C1002" s="287"/>
    </row>
    <row r="1003" spans="1:3" ht="18" customHeight="1" x14ac:dyDescent="0.25">
      <c r="A1003" s="286"/>
      <c r="B1003" s="287"/>
      <c r="C1003" s="287"/>
    </row>
    <row r="1004" spans="1:3" ht="18" customHeight="1" x14ac:dyDescent="0.25">
      <c r="A1004" s="286"/>
      <c r="B1004" s="287"/>
      <c r="C1004" s="287"/>
    </row>
    <row r="1005" spans="1:3" ht="18" customHeight="1" x14ac:dyDescent="0.25">
      <c r="A1005" s="286"/>
      <c r="B1005" s="287"/>
      <c r="C1005" s="287"/>
    </row>
    <row r="1006" spans="1:3" ht="18" customHeight="1" x14ac:dyDescent="0.25">
      <c r="A1006" s="286"/>
      <c r="B1006" s="287"/>
      <c r="C1006" s="287"/>
    </row>
    <row r="1007" spans="1:3" ht="18" customHeight="1" x14ac:dyDescent="0.25">
      <c r="A1007" s="286"/>
      <c r="B1007" s="287"/>
      <c r="C1007" s="287"/>
    </row>
    <row r="1008" spans="1:3" ht="18" customHeight="1" x14ac:dyDescent="0.25">
      <c r="A1008" s="286"/>
      <c r="B1008" s="287"/>
      <c r="C1008" s="287"/>
    </row>
    <row r="1009" spans="1:3" ht="18" customHeight="1" x14ac:dyDescent="0.25">
      <c r="A1009" s="286"/>
      <c r="B1009" s="287"/>
      <c r="C1009" s="287"/>
    </row>
    <row r="1010" spans="1:3" ht="18" customHeight="1" x14ac:dyDescent="0.25">
      <c r="A1010" s="286"/>
      <c r="B1010" s="287"/>
      <c r="C1010" s="287"/>
    </row>
    <row r="1011" spans="1:3" ht="18" customHeight="1" x14ac:dyDescent="0.25">
      <c r="A1011" s="286"/>
      <c r="B1011" s="287"/>
      <c r="C1011" s="287"/>
    </row>
    <row r="1012" spans="1:3" ht="18" customHeight="1" x14ac:dyDescent="0.25">
      <c r="A1012" s="286"/>
      <c r="B1012" s="287"/>
      <c r="C1012" s="287"/>
    </row>
    <row r="1013" spans="1:3" ht="18" customHeight="1" x14ac:dyDescent="0.25">
      <c r="A1013" s="286"/>
      <c r="B1013" s="287"/>
      <c r="C1013" s="287"/>
    </row>
    <row r="1014" spans="1:3" ht="18" customHeight="1" x14ac:dyDescent="0.25">
      <c r="A1014" s="286"/>
      <c r="B1014" s="287"/>
      <c r="C1014" s="287"/>
    </row>
    <row r="1015" spans="1:3" ht="18" customHeight="1" x14ac:dyDescent="0.25">
      <c r="A1015" s="286"/>
      <c r="B1015" s="287"/>
      <c r="C1015" s="287"/>
    </row>
    <row r="1016" spans="1:3" ht="18" customHeight="1" x14ac:dyDescent="0.25">
      <c r="A1016" s="286"/>
      <c r="B1016" s="287"/>
      <c r="C1016" s="287"/>
    </row>
    <row r="1017" spans="1:3" ht="18" customHeight="1" x14ac:dyDescent="0.25">
      <c r="A1017" s="286"/>
      <c r="B1017" s="287"/>
      <c r="C1017" s="287"/>
    </row>
    <row r="1018" spans="1:3" ht="18" customHeight="1" x14ac:dyDescent="0.25">
      <c r="A1018" s="286"/>
      <c r="B1018" s="287"/>
      <c r="C1018" s="287"/>
    </row>
    <row r="1019" spans="1:3" ht="18" customHeight="1" x14ac:dyDescent="0.25">
      <c r="A1019" s="286"/>
      <c r="B1019" s="287"/>
      <c r="C1019" s="287"/>
    </row>
    <row r="1020" spans="1:3" ht="18" customHeight="1" x14ac:dyDescent="0.25">
      <c r="A1020" s="286"/>
      <c r="B1020" s="287"/>
      <c r="C1020" s="287"/>
    </row>
    <row r="1021" spans="1:3" ht="18" customHeight="1" x14ac:dyDescent="0.25">
      <c r="A1021" s="286"/>
      <c r="B1021" s="287"/>
      <c r="C1021" s="287"/>
    </row>
    <row r="1022" spans="1:3" ht="18" customHeight="1" x14ac:dyDescent="0.25">
      <c r="A1022" s="286"/>
      <c r="B1022" s="287"/>
      <c r="C1022" s="287"/>
    </row>
    <row r="1023" spans="1:3" ht="18" customHeight="1" x14ac:dyDescent="0.25">
      <c r="A1023" s="286"/>
      <c r="B1023" s="287"/>
      <c r="C1023" s="287"/>
    </row>
    <row r="1024" spans="1:3" ht="18" customHeight="1" x14ac:dyDescent="0.25">
      <c r="A1024" s="286"/>
      <c r="B1024" s="287"/>
      <c r="C1024" s="287"/>
    </row>
    <row r="1025" spans="1:3" ht="18" customHeight="1" x14ac:dyDescent="0.25">
      <c r="A1025" s="286"/>
      <c r="B1025" s="287"/>
      <c r="C1025" s="287"/>
    </row>
    <row r="1026" spans="1:3" ht="18" customHeight="1" x14ac:dyDescent="0.25">
      <c r="A1026" s="286"/>
      <c r="B1026" s="287"/>
      <c r="C1026" s="287"/>
    </row>
    <row r="1027" spans="1:3" ht="18" customHeight="1" x14ac:dyDescent="0.25">
      <c r="A1027" s="286"/>
      <c r="B1027" s="287"/>
      <c r="C1027" s="287"/>
    </row>
    <row r="1028" spans="1:3" ht="18" customHeight="1" x14ac:dyDescent="0.25">
      <c r="A1028" s="286"/>
      <c r="B1028" s="287"/>
      <c r="C1028" s="287"/>
    </row>
    <row r="1029" spans="1:3" ht="18" customHeight="1" x14ac:dyDescent="0.25">
      <c r="A1029" s="286"/>
      <c r="B1029" s="287"/>
      <c r="C1029" s="287"/>
    </row>
    <row r="1030" spans="1:3" ht="18" customHeight="1" x14ac:dyDescent="0.25">
      <c r="A1030" s="286"/>
      <c r="B1030" s="287"/>
      <c r="C1030" s="287"/>
    </row>
    <row r="1031" spans="1:3" ht="18" customHeight="1" x14ac:dyDescent="0.25">
      <c r="A1031" s="286"/>
      <c r="B1031" s="287"/>
      <c r="C1031" s="287"/>
    </row>
    <row r="1032" spans="1:3" ht="18" customHeight="1" x14ac:dyDescent="0.25">
      <c r="A1032" s="286"/>
      <c r="B1032" s="287"/>
      <c r="C1032" s="287"/>
    </row>
    <row r="1033" spans="1:3" ht="18" customHeight="1" x14ac:dyDescent="0.25">
      <c r="A1033" s="286"/>
      <c r="B1033" s="287"/>
      <c r="C1033" s="287"/>
    </row>
    <row r="1034" spans="1:3" ht="18" customHeight="1" x14ac:dyDescent="0.25">
      <c r="A1034" s="286"/>
      <c r="B1034" s="287"/>
      <c r="C1034" s="287"/>
    </row>
    <row r="1035" spans="1:3" ht="18" customHeight="1" x14ac:dyDescent="0.25">
      <c r="A1035" s="286"/>
      <c r="B1035" s="287"/>
      <c r="C1035" s="287"/>
    </row>
    <row r="1036" spans="1:3" ht="18" customHeight="1" x14ac:dyDescent="0.25">
      <c r="A1036" s="286"/>
      <c r="B1036" s="287"/>
      <c r="C1036" s="287"/>
    </row>
    <row r="1037" spans="1:3" ht="18" customHeight="1" x14ac:dyDescent="0.25">
      <c r="A1037" s="286"/>
      <c r="B1037" s="287"/>
      <c r="C1037" s="287"/>
    </row>
    <row r="1038" spans="1:3" ht="18" customHeight="1" x14ac:dyDescent="0.25">
      <c r="A1038" s="286"/>
      <c r="B1038" s="287"/>
      <c r="C1038" s="287"/>
    </row>
    <row r="1039" spans="1:3" ht="18" customHeight="1" x14ac:dyDescent="0.25">
      <c r="A1039" s="286"/>
      <c r="B1039" s="287"/>
      <c r="C1039" s="287"/>
    </row>
    <row r="1040" spans="1:3" ht="18" customHeight="1" x14ac:dyDescent="0.25">
      <c r="A1040" s="286"/>
      <c r="B1040" s="287"/>
      <c r="C1040" s="287"/>
    </row>
    <row r="1041" spans="1:3" ht="18" customHeight="1" x14ac:dyDescent="0.25">
      <c r="A1041" s="286"/>
      <c r="B1041" s="287"/>
      <c r="C1041" s="287"/>
    </row>
    <row r="1042" spans="1:3" ht="18" customHeight="1" x14ac:dyDescent="0.25">
      <c r="A1042" s="286"/>
      <c r="B1042" s="287"/>
      <c r="C1042" s="287"/>
    </row>
    <row r="1043" spans="1:3" ht="18" customHeight="1" x14ac:dyDescent="0.25">
      <c r="A1043" s="286"/>
      <c r="B1043" s="287"/>
      <c r="C1043" s="287"/>
    </row>
    <row r="1044" spans="1:3" ht="18" customHeight="1" x14ac:dyDescent="0.25">
      <c r="A1044" s="286"/>
      <c r="B1044" s="287"/>
      <c r="C1044" s="287"/>
    </row>
    <row r="1045" spans="1:3" ht="18" customHeight="1" x14ac:dyDescent="0.25">
      <c r="A1045" s="286"/>
      <c r="B1045" s="287"/>
      <c r="C1045" s="287"/>
    </row>
    <row r="1046" spans="1:3" ht="18" customHeight="1" x14ac:dyDescent="0.25">
      <c r="A1046" s="286"/>
      <c r="B1046" s="287"/>
      <c r="C1046" s="287"/>
    </row>
    <row r="1047" spans="1:3" ht="18" customHeight="1" x14ac:dyDescent="0.25">
      <c r="A1047" s="286"/>
      <c r="B1047" s="287"/>
      <c r="C1047" s="287"/>
    </row>
    <row r="1048" spans="1:3" ht="18" customHeight="1" x14ac:dyDescent="0.25">
      <c r="A1048" s="286"/>
      <c r="B1048" s="287"/>
      <c r="C1048" s="287"/>
    </row>
    <row r="1049" spans="1:3" ht="18" customHeight="1" x14ac:dyDescent="0.25">
      <c r="A1049" s="286"/>
      <c r="B1049" s="287"/>
      <c r="C1049" s="287"/>
    </row>
    <row r="1050" spans="1:3" ht="18" customHeight="1" x14ac:dyDescent="0.25">
      <c r="A1050" s="286"/>
      <c r="B1050" s="287"/>
      <c r="C1050" s="287"/>
    </row>
    <row r="1051" spans="1:3" ht="18" customHeight="1" x14ac:dyDescent="0.25">
      <c r="A1051" s="286"/>
      <c r="B1051" s="287"/>
      <c r="C1051" s="287"/>
    </row>
    <row r="1052" spans="1:3" ht="18" customHeight="1" x14ac:dyDescent="0.25">
      <c r="A1052" s="286"/>
      <c r="B1052" s="287"/>
      <c r="C1052" s="287"/>
    </row>
    <row r="1053" spans="1:3" ht="18" customHeight="1" x14ac:dyDescent="0.25">
      <c r="A1053" s="286"/>
      <c r="B1053" s="287"/>
      <c r="C1053" s="287"/>
    </row>
    <row r="1054" spans="1:3" ht="18" customHeight="1" x14ac:dyDescent="0.25">
      <c r="A1054" s="286"/>
      <c r="B1054" s="287"/>
      <c r="C1054" s="287"/>
    </row>
    <row r="1055" spans="1:3" ht="18" customHeight="1" x14ac:dyDescent="0.25">
      <c r="A1055" s="286"/>
      <c r="B1055" s="287"/>
      <c r="C1055" s="287"/>
    </row>
    <row r="1056" spans="1:3" ht="18" customHeight="1" x14ac:dyDescent="0.25">
      <c r="A1056" s="286"/>
      <c r="B1056" s="287"/>
      <c r="C1056" s="287"/>
    </row>
    <row r="1057" spans="1:3" ht="18" customHeight="1" x14ac:dyDescent="0.25">
      <c r="A1057" s="286"/>
      <c r="B1057" s="287"/>
      <c r="C1057" s="287"/>
    </row>
    <row r="1058" spans="1:3" ht="18" customHeight="1" x14ac:dyDescent="0.25">
      <c r="A1058" s="286"/>
      <c r="B1058" s="287"/>
      <c r="C1058" s="287"/>
    </row>
    <row r="1059" spans="1:3" ht="18" customHeight="1" x14ac:dyDescent="0.25">
      <c r="A1059" s="286"/>
      <c r="B1059" s="287"/>
      <c r="C1059" s="287"/>
    </row>
    <row r="1060" spans="1:3" ht="18" customHeight="1" x14ac:dyDescent="0.25">
      <c r="A1060" s="286"/>
      <c r="B1060" s="287"/>
      <c r="C1060" s="287"/>
    </row>
    <row r="1061" spans="1:3" ht="18" customHeight="1" x14ac:dyDescent="0.25">
      <c r="A1061" s="286"/>
      <c r="B1061" s="287"/>
      <c r="C1061" s="287"/>
    </row>
    <row r="1062" spans="1:3" ht="18" customHeight="1" x14ac:dyDescent="0.25">
      <c r="A1062" s="286"/>
      <c r="B1062" s="287"/>
      <c r="C1062" s="287"/>
    </row>
    <row r="1063" spans="1:3" ht="18" customHeight="1" x14ac:dyDescent="0.25">
      <c r="A1063" s="286"/>
      <c r="B1063" s="287"/>
      <c r="C1063" s="287"/>
    </row>
    <row r="1064" spans="1:3" ht="18" customHeight="1" x14ac:dyDescent="0.25">
      <c r="A1064" s="286"/>
      <c r="B1064" s="287"/>
      <c r="C1064" s="287"/>
    </row>
    <row r="1065" spans="1:3" ht="18" customHeight="1" x14ac:dyDescent="0.25">
      <c r="A1065" s="286"/>
      <c r="B1065" s="287"/>
      <c r="C1065" s="287"/>
    </row>
    <row r="1066" spans="1:3" ht="18" customHeight="1" x14ac:dyDescent="0.25">
      <c r="A1066" s="286"/>
      <c r="B1066" s="287"/>
      <c r="C1066" s="287"/>
    </row>
    <row r="1067" spans="1:3" ht="18" customHeight="1" x14ac:dyDescent="0.25">
      <c r="A1067" s="286"/>
      <c r="B1067" s="287"/>
      <c r="C1067" s="287"/>
    </row>
    <row r="1068" spans="1:3" ht="18" customHeight="1" x14ac:dyDescent="0.25">
      <c r="A1068" s="286"/>
      <c r="B1068" s="287"/>
      <c r="C1068" s="287"/>
    </row>
    <row r="1069" spans="1:3" ht="18" customHeight="1" x14ac:dyDescent="0.25">
      <c r="A1069" s="286"/>
      <c r="B1069" s="287"/>
      <c r="C1069" s="287"/>
    </row>
    <row r="1070" spans="1:3" ht="18" customHeight="1" x14ac:dyDescent="0.25">
      <c r="A1070" s="286"/>
      <c r="B1070" s="287"/>
      <c r="C1070" s="287"/>
    </row>
    <row r="1071" spans="1:3" ht="18" customHeight="1" x14ac:dyDescent="0.25">
      <c r="A1071" s="286"/>
      <c r="B1071" s="287"/>
      <c r="C1071" s="287"/>
    </row>
    <row r="1072" spans="1:3" ht="18" customHeight="1" x14ac:dyDescent="0.25">
      <c r="A1072" s="286"/>
      <c r="B1072" s="287"/>
      <c r="C1072" s="287"/>
    </row>
    <row r="1073" spans="1:3" ht="18" customHeight="1" x14ac:dyDescent="0.25">
      <c r="A1073" s="286"/>
      <c r="B1073" s="287"/>
      <c r="C1073" s="287"/>
    </row>
    <row r="1074" spans="1:3" ht="18" customHeight="1" x14ac:dyDescent="0.25">
      <c r="A1074" s="286"/>
      <c r="B1074" s="287"/>
      <c r="C1074" s="287"/>
    </row>
    <row r="1075" spans="1:3" ht="18" customHeight="1" x14ac:dyDescent="0.25">
      <c r="A1075" s="286"/>
      <c r="B1075" s="287"/>
      <c r="C1075" s="287"/>
    </row>
    <row r="1076" spans="1:3" ht="18" customHeight="1" x14ac:dyDescent="0.25">
      <c r="A1076" s="286"/>
      <c r="B1076" s="287"/>
      <c r="C1076" s="287"/>
    </row>
    <row r="1077" spans="1:3" ht="18" customHeight="1" x14ac:dyDescent="0.25">
      <c r="A1077" s="286"/>
      <c r="B1077" s="287"/>
      <c r="C1077" s="287"/>
    </row>
    <row r="1078" spans="1:3" ht="18" customHeight="1" x14ac:dyDescent="0.25">
      <c r="A1078" s="286"/>
      <c r="B1078" s="287"/>
      <c r="C1078" s="287"/>
    </row>
    <row r="1079" spans="1:3" ht="18" customHeight="1" x14ac:dyDescent="0.25">
      <c r="A1079" s="286"/>
      <c r="B1079" s="287"/>
      <c r="C1079" s="287"/>
    </row>
    <row r="1080" spans="1:3" ht="18" customHeight="1" x14ac:dyDescent="0.25">
      <c r="A1080" s="286"/>
      <c r="B1080" s="287"/>
      <c r="C1080" s="287"/>
    </row>
    <row r="1081" spans="1:3" ht="18" customHeight="1" x14ac:dyDescent="0.25">
      <c r="A1081" s="286"/>
      <c r="B1081" s="287"/>
      <c r="C1081" s="287"/>
    </row>
    <row r="1082" spans="1:3" ht="18" customHeight="1" x14ac:dyDescent="0.25">
      <c r="A1082" s="286"/>
      <c r="B1082" s="287"/>
      <c r="C1082" s="287"/>
    </row>
    <row r="1083" spans="1:3" ht="18" customHeight="1" x14ac:dyDescent="0.25">
      <c r="A1083" s="286"/>
      <c r="B1083" s="287"/>
      <c r="C1083" s="287"/>
    </row>
    <row r="1084" spans="1:3" ht="18" customHeight="1" x14ac:dyDescent="0.25">
      <c r="A1084" s="286"/>
      <c r="B1084" s="287"/>
      <c r="C1084" s="287"/>
    </row>
    <row r="1085" spans="1:3" ht="18" customHeight="1" x14ac:dyDescent="0.25">
      <c r="A1085" s="286"/>
      <c r="B1085" s="287"/>
      <c r="C1085" s="287"/>
    </row>
    <row r="1086" spans="1:3" ht="18" customHeight="1" x14ac:dyDescent="0.25">
      <c r="A1086" s="286"/>
      <c r="B1086" s="287"/>
      <c r="C1086" s="287"/>
    </row>
    <row r="1087" spans="1:3" ht="18" customHeight="1" x14ac:dyDescent="0.25">
      <c r="A1087" s="286"/>
      <c r="B1087" s="287"/>
      <c r="C1087" s="287"/>
    </row>
    <row r="1088" spans="1:3" ht="18" customHeight="1" x14ac:dyDescent="0.25">
      <c r="A1088" s="286"/>
      <c r="B1088" s="287"/>
      <c r="C1088" s="287"/>
    </row>
    <row r="1089" spans="1:3" ht="18" customHeight="1" x14ac:dyDescent="0.25">
      <c r="A1089" s="286"/>
      <c r="B1089" s="287"/>
      <c r="C1089" s="287"/>
    </row>
    <row r="1090" spans="1:3" ht="18" customHeight="1" x14ac:dyDescent="0.25">
      <c r="A1090" s="286"/>
      <c r="B1090" s="287"/>
      <c r="C1090" s="287"/>
    </row>
    <row r="1091" spans="1:3" ht="18" customHeight="1" x14ac:dyDescent="0.25">
      <c r="A1091" s="286"/>
      <c r="B1091" s="287"/>
      <c r="C1091" s="287"/>
    </row>
    <row r="1092" spans="1:3" ht="18" customHeight="1" x14ac:dyDescent="0.25">
      <c r="A1092" s="286"/>
      <c r="B1092" s="287"/>
      <c r="C1092" s="287"/>
    </row>
    <row r="1093" spans="1:3" ht="18" customHeight="1" x14ac:dyDescent="0.25">
      <c r="A1093" s="286"/>
      <c r="B1093" s="287"/>
      <c r="C1093" s="287"/>
    </row>
    <row r="1094" spans="1:3" ht="18" customHeight="1" x14ac:dyDescent="0.25">
      <c r="A1094" s="286"/>
      <c r="B1094" s="287"/>
      <c r="C1094" s="287"/>
    </row>
    <row r="1095" spans="1:3" ht="18" customHeight="1" x14ac:dyDescent="0.25">
      <c r="A1095" s="286"/>
      <c r="B1095" s="287"/>
      <c r="C1095" s="287"/>
    </row>
    <row r="1096" spans="1:3" ht="18" customHeight="1" x14ac:dyDescent="0.25">
      <c r="A1096" s="286"/>
      <c r="B1096" s="287"/>
      <c r="C1096" s="287"/>
    </row>
    <row r="1097" spans="1:3" ht="18" customHeight="1" x14ac:dyDescent="0.25">
      <c r="A1097" s="286"/>
      <c r="B1097" s="287"/>
      <c r="C1097" s="287"/>
    </row>
    <row r="1098" spans="1:3" ht="18" customHeight="1" x14ac:dyDescent="0.25">
      <c r="A1098" s="286"/>
      <c r="B1098" s="287"/>
      <c r="C1098" s="287"/>
    </row>
    <row r="1099" spans="1:3" ht="18" customHeight="1" x14ac:dyDescent="0.25">
      <c r="A1099" s="286"/>
      <c r="B1099" s="287"/>
      <c r="C1099" s="287"/>
    </row>
    <row r="1100" spans="1:3" ht="18" customHeight="1" x14ac:dyDescent="0.25">
      <c r="A1100" s="286"/>
      <c r="B1100" s="287"/>
      <c r="C1100" s="287"/>
    </row>
    <row r="1101" spans="1:3" ht="18" customHeight="1" x14ac:dyDescent="0.25">
      <c r="A1101" s="286"/>
      <c r="B1101" s="287"/>
      <c r="C1101" s="287"/>
    </row>
    <row r="1102" spans="1:3" ht="18" customHeight="1" x14ac:dyDescent="0.25">
      <c r="A1102" s="286"/>
      <c r="B1102" s="287"/>
      <c r="C1102" s="287"/>
    </row>
    <row r="1103" spans="1:3" ht="18" customHeight="1" x14ac:dyDescent="0.25">
      <c r="A1103" s="286"/>
      <c r="B1103" s="287"/>
      <c r="C1103" s="287"/>
    </row>
    <row r="1104" spans="1:3" ht="18" customHeight="1" x14ac:dyDescent="0.25">
      <c r="A1104" s="286"/>
      <c r="B1104" s="287"/>
      <c r="C1104" s="287"/>
    </row>
    <row r="1105" spans="1:3" ht="18" customHeight="1" x14ac:dyDescent="0.25">
      <c r="A1105" s="286"/>
      <c r="B1105" s="287"/>
      <c r="C1105" s="287"/>
    </row>
    <row r="1106" spans="1:3" ht="18" customHeight="1" x14ac:dyDescent="0.25">
      <c r="A1106" s="286"/>
      <c r="B1106" s="287"/>
      <c r="C1106" s="287"/>
    </row>
    <row r="1107" spans="1:3" ht="18" customHeight="1" x14ac:dyDescent="0.25">
      <c r="A1107" s="286"/>
      <c r="B1107" s="287"/>
      <c r="C1107" s="287"/>
    </row>
    <row r="1108" spans="1:3" ht="18" customHeight="1" x14ac:dyDescent="0.25">
      <c r="A1108" s="286"/>
      <c r="B1108" s="287"/>
      <c r="C1108" s="287"/>
    </row>
    <row r="1109" spans="1:3" ht="18" customHeight="1" x14ac:dyDescent="0.25">
      <c r="A1109" s="286"/>
      <c r="B1109" s="287"/>
      <c r="C1109" s="287"/>
    </row>
    <row r="1110" spans="1:3" ht="18" customHeight="1" x14ac:dyDescent="0.25">
      <c r="A1110" s="286"/>
      <c r="B1110" s="287"/>
      <c r="C1110" s="287"/>
    </row>
    <row r="1111" spans="1:3" ht="18" customHeight="1" x14ac:dyDescent="0.25">
      <c r="A1111" s="286"/>
      <c r="B1111" s="287"/>
      <c r="C1111" s="287"/>
    </row>
    <row r="1112" spans="1:3" ht="18" customHeight="1" x14ac:dyDescent="0.25">
      <c r="A1112" s="286"/>
      <c r="B1112" s="287"/>
      <c r="C1112" s="287"/>
    </row>
    <row r="1113" spans="1:3" ht="18" customHeight="1" x14ac:dyDescent="0.25">
      <c r="A1113" s="286"/>
      <c r="B1113" s="287"/>
      <c r="C1113" s="287"/>
    </row>
    <row r="1114" spans="1:3" ht="18" customHeight="1" x14ac:dyDescent="0.25">
      <c r="A1114" s="286"/>
      <c r="B1114" s="287"/>
      <c r="C1114" s="287"/>
    </row>
    <row r="1115" spans="1:3" ht="18" customHeight="1" x14ac:dyDescent="0.25">
      <c r="A1115" s="286"/>
      <c r="B1115" s="287"/>
      <c r="C1115" s="287"/>
    </row>
    <row r="1116" spans="1:3" ht="18" customHeight="1" x14ac:dyDescent="0.25">
      <c r="A1116" s="286"/>
      <c r="B1116" s="287"/>
      <c r="C1116" s="287"/>
    </row>
    <row r="1117" spans="1:3" ht="18" customHeight="1" x14ac:dyDescent="0.25">
      <c r="A1117" s="286"/>
      <c r="B1117" s="287"/>
      <c r="C1117" s="287"/>
    </row>
    <row r="1118" spans="1:3" ht="18" customHeight="1" x14ac:dyDescent="0.25">
      <c r="A1118" s="286"/>
      <c r="B1118" s="287"/>
      <c r="C1118" s="287"/>
    </row>
    <row r="1119" spans="1:3" ht="18" customHeight="1" x14ac:dyDescent="0.25">
      <c r="A1119" s="286"/>
      <c r="B1119" s="287"/>
      <c r="C1119" s="287"/>
    </row>
    <row r="1120" spans="1:3" ht="18" customHeight="1" x14ac:dyDescent="0.25">
      <c r="A1120" s="286"/>
      <c r="B1120" s="287"/>
      <c r="C1120" s="287"/>
    </row>
    <row r="1121" spans="1:3" ht="18" customHeight="1" x14ac:dyDescent="0.25">
      <c r="A1121" s="286"/>
      <c r="B1121" s="287"/>
      <c r="C1121" s="287"/>
    </row>
    <row r="1122" spans="1:3" ht="18" customHeight="1" x14ac:dyDescent="0.25">
      <c r="A1122" s="286"/>
      <c r="B1122" s="287"/>
      <c r="C1122" s="287"/>
    </row>
    <row r="1123" spans="1:3" ht="18" customHeight="1" x14ac:dyDescent="0.25">
      <c r="A1123" s="286"/>
      <c r="B1123" s="287"/>
      <c r="C1123" s="287"/>
    </row>
    <row r="1124" spans="1:3" ht="18" customHeight="1" x14ac:dyDescent="0.25">
      <c r="A1124" s="286"/>
      <c r="B1124" s="287"/>
      <c r="C1124" s="287"/>
    </row>
    <row r="1125" spans="1:3" ht="18" customHeight="1" x14ac:dyDescent="0.25">
      <c r="A1125" s="286"/>
      <c r="B1125" s="287"/>
      <c r="C1125" s="287"/>
    </row>
    <row r="1126" spans="1:3" ht="18" customHeight="1" x14ac:dyDescent="0.25">
      <c r="A1126" s="286"/>
      <c r="B1126" s="287"/>
      <c r="C1126" s="287"/>
    </row>
    <row r="1127" spans="1:3" ht="18" customHeight="1" x14ac:dyDescent="0.25">
      <c r="A1127" s="286"/>
      <c r="B1127" s="287"/>
      <c r="C1127" s="287"/>
    </row>
    <row r="1128" spans="1:3" ht="18" customHeight="1" x14ac:dyDescent="0.25">
      <c r="A1128" s="286"/>
      <c r="B1128" s="287"/>
      <c r="C1128" s="287"/>
    </row>
    <row r="1129" spans="1:3" ht="18" customHeight="1" x14ac:dyDescent="0.25">
      <c r="A1129" s="286"/>
      <c r="B1129" s="287"/>
      <c r="C1129" s="287"/>
    </row>
    <row r="1130" spans="1:3" ht="18" customHeight="1" x14ac:dyDescent="0.25">
      <c r="A1130" s="286"/>
      <c r="B1130" s="287"/>
      <c r="C1130" s="287"/>
    </row>
    <row r="1131" spans="1:3" ht="18" customHeight="1" x14ac:dyDescent="0.25">
      <c r="A1131" s="286"/>
      <c r="B1131" s="287"/>
      <c r="C1131" s="287"/>
    </row>
    <row r="1132" spans="1:3" ht="18" customHeight="1" x14ac:dyDescent="0.25">
      <c r="A1132" s="286"/>
      <c r="B1132" s="287"/>
      <c r="C1132" s="287"/>
    </row>
    <row r="1133" spans="1:3" ht="18" customHeight="1" x14ac:dyDescent="0.25">
      <c r="A1133" s="286"/>
      <c r="B1133" s="287"/>
      <c r="C1133" s="287"/>
    </row>
    <row r="1134" spans="1:3" ht="18" customHeight="1" x14ac:dyDescent="0.25">
      <c r="A1134" s="286"/>
      <c r="B1134" s="287"/>
      <c r="C1134" s="287"/>
    </row>
    <row r="1135" spans="1:3" ht="18" customHeight="1" x14ac:dyDescent="0.25">
      <c r="A1135" s="286"/>
      <c r="B1135" s="287"/>
      <c r="C1135" s="287"/>
    </row>
    <row r="1136" spans="1:3" ht="18" customHeight="1" x14ac:dyDescent="0.25">
      <c r="A1136" s="286"/>
      <c r="B1136" s="287"/>
      <c r="C1136" s="287"/>
    </row>
    <row r="1137" spans="1:3" ht="18" customHeight="1" x14ac:dyDescent="0.25">
      <c r="A1137" s="286"/>
      <c r="B1137" s="287"/>
      <c r="C1137" s="287"/>
    </row>
    <row r="1138" spans="1:3" ht="18" customHeight="1" x14ac:dyDescent="0.25">
      <c r="A1138" s="286"/>
      <c r="B1138" s="287"/>
      <c r="C1138" s="287"/>
    </row>
    <row r="1139" spans="1:3" ht="18" customHeight="1" x14ac:dyDescent="0.25">
      <c r="A1139" s="286"/>
      <c r="B1139" s="287"/>
      <c r="C1139" s="287"/>
    </row>
    <row r="1140" spans="1:3" ht="18" customHeight="1" x14ac:dyDescent="0.25">
      <c r="A1140" s="286"/>
      <c r="B1140" s="287"/>
      <c r="C1140" s="287"/>
    </row>
    <row r="1141" spans="1:3" ht="18" customHeight="1" x14ac:dyDescent="0.25">
      <c r="A1141" s="286"/>
      <c r="B1141" s="287"/>
      <c r="C1141" s="287"/>
    </row>
    <row r="1142" spans="1:3" ht="18" customHeight="1" x14ac:dyDescent="0.25">
      <c r="A1142" s="286"/>
      <c r="B1142" s="287"/>
      <c r="C1142" s="287"/>
    </row>
    <row r="1143" spans="1:3" ht="18" customHeight="1" x14ac:dyDescent="0.25">
      <c r="A1143" s="286"/>
      <c r="B1143" s="287"/>
      <c r="C1143" s="287"/>
    </row>
    <row r="1144" spans="1:3" ht="18" customHeight="1" x14ac:dyDescent="0.25">
      <c r="A1144" s="286"/>
      <c r="B1144" s="287"/>
      <c r="C1144" s="287"/>
    </row>
    <row r="1145" spans="1:3" ht="18" customHeight="1" x14ac:dyDescent="0.25">
      <c r="A1145" s="286"/>
      <c r="B1145" s="287"/>
      <c r="C1145" s="287"/>
    </row>
    <row r="1146" spans="1:3" ht="18" customHeight="1" x14ac:dyDescent="0.25">
      <c r="A1146" s="286"/>
      <c r="B1146" s="287"/>
      <c r="C1146" s="287"/>
    </row>
    <row r="1147" spans="1:3" ht="18" customHeight="1" x14ac:dyDescent="0.25">
      <c r="A1147" s="286"/>
      <c r="B1147" s="287"/>
      <c r="C1147" s="287"/>
    </row>
    <row r="1148" spans="1:3" ht="18" customHeight="1" x14ac:dyDescent="0.25">
      <c r="A1148" s="286"/>
      <c r="B1148" s="287"/>
      <c r="C1148" s="287"/>
    </row>
    <row r="1149" spans="1:3" ht="18" customHeight="1" x14ac:dyDescent="0.25">
      <c r="A1149" s="286"/>
      <c r="B1149" s="287"/>
      <c r="C1149" s="287"/>
    </row>
    <row r="1150" spans="1:3" ht="18" customHeight="1" x14ac:dyDescent="0.25">
      <c r="A1150" s="286"/>
      <c r="B1150" s="287"/>
      <c r="C1150" s="287"/>
    </row>
    <row r="1151" spans="1:3" ht="18" customHeight="1" x14ac:dyDescent="0.25">
      <c r="A1151" s="286"/>
      <c r="B1151" s="287"/>
      <c r="C1151" s="287"/>
    </row>
    <row r="1152" spans="1:3" ht="18" customHeight="1" x14ac:dyDescent="0.25">
      <c r="A1152" s="286"/>
      <c r="B1152" s="287"/>
      <c r="C1152" s="287"/>
    </row>
    <row r="1153" spans="1:3" ht="18" customHeight="1" x14ac:dyDescent="0.25">
      <c r="A1153" s="286"/>
      <c r="B1153" s="287"/>
      <c r="C1153" s="287"/>
    </row>
    <row r="1154" spans="1:3" ht="18" customHeight="1" x14ac:dyDescent="0.25">
      <c r="A1154" s="286"/>
      <c r="B1154" s="287"/>
      <c r="C1154" s="287"/>
    </row>
    <row r="1155" spans="1:3" ht="18" customHeight="1" x14ac:dyDescent="0.25">
      <c r="A1155" s="286"/>
      <c r="B1155" s="287"/>
      <c r="C1155" s="287"/>
    </row>
    <row r="1156" spans="1:3" ht="18" customHeight="1" x14ac:dyDescent="0.25">
      <c r="A1156" s="286"/>
      <c r="B1156" s="287"/>
      <c r="C1156" s="287"/>
    </row>
    <row r="1157" spans="1:3" ht="18" customHeight="1" x14ac:dyDescent="0.25">
      <c r="A1157" s="286"/>
      <c r="B1157" s="287"/>
      <c r="C1157" s="287"/>
    </row>
    <row r="1158" spans="1:3" ht="18" customHeight="1" x14ac:dyDescent="0.25">
      <c r="A1158" s="286"/>
      <c r="B1158" s="287"/>
      <c r="C1158" s="287"/>
    </row>
    <row r="1159" spans="1:3" ht="18" customHeight="1" x14ac:dyDescent="0.25">
      <c r="A1159" s="286"/>
      <c r="B1159" s="287"/>
      <c r="C1159" s="287"/>
    </row>
    <row r="1160" spans="1:3" ht="18" customHeight="1" x14ac:dyDescent="0.25">
      <c r="A1160" s="286"/>
      <c r="B1160" s="287"/>
      <c r="C1160" s="287"/>
    </row>
    <row r="1161" spans="1:3" ht="18" customHeight="1" x14ac:dyDescent="0.25">
      <c r="A1161" s="286"/>
      <c r="B1161" s="287"/>
      <c r="C1161" s="287"/>
    </row>
    <row r="1162" spans="1:3" ht="18" customHeight="1" x14ac:dyDescent="0.25">
      <c r="A1162" s="286"/>
      <c r="B1162" s="287"/>
      <c r="C1162" s="287"/>
    </row>
    <row r="1163" spans="1:3" ht="18" customHeight="1" x14ac:dyDescent="0.25">
      <c r="A1163" s="286"/>
      <c r="B1163" s="287"/>
      <c r="C1163" s="287"/>
    </row>
    <row r="1164" spans="1:3" ht="18" customHeight="1" x14ac:dyDescent="0.25">
      <c r="A1164" s="286"/>
      <c r="B1164" s="287"/>
      <c r="C1164" s="287"/>
    </row>
    <row r="1165" spans="1:3" ht="18" customHeight="1" x14ac:dyDescent="0.25">
      <c r="A1165" s="286"/>
      <c r="B1165" s="287"/>
      <c r="C1165" s="287"/>
    </row>
    <row r="1166" spans="1:3" ht="18" customHeight="1" x14ac:dyDescent="0.25">
      <c r="A1166" s="286"/>
      <c r="B1166" s="287"/>
      <c r="C1166" s="287"/>
    </row>
    <row r="1167" spans="1:3" ht="18" customHeight="1" x14ac:dyDescent="0.25">
      <c r="A1167" s="286"/>
      <c r="B1167" s="287"/>
      <c r="C1167" s="287"/>
    </row>
    <row r="1168" spans="1:3" ht="18" customHeight="1" x14ac:dyDescent="0.25">
      <c r="A1168" s="286"/>
      <c r="B1168" s="287"/>
      <c r="C1168" s="287"/>
    </row>
    <row r="1169" spans="1:3" ht="18" customHeight="1" x14ac:dyDescent="0.25">
      <c r="A1169" s="286"/>
      <c r="B1169" s="287"/>
      <c r="C1169" s="287"/>
    </row>
    <row r="1170" spans="1:3" ht="18" customHeight="1" x14ac:dyDescent="0.25">
      <c r="A1170" s="286"/>
      <c r="B1170" s="287"/>
      <c r="C1170" s="287"/>
    </row>
    <row r="1171" spans="1:3" ht="18" customHeight="1" x14ac:dyDescent="0.25">
      <c r="A1171" s="286"/>
      <c r="B1171" s="287"/>
      <c r="C1171" s="287"/>
    </row>
    <row r="1172" spans="1:3" ht="18" customHeight="1" x14ac:dyDescent="0.25">
      <c r="A1172" s="286"/>
      <c r="B1172" s="287"/>
      <c r="C1172" s="287"/>
    </row>
    <row r="1173" spans="1:3" ht="18" customHeight="1" x14ac:dyDescent="0.25">
      <c r="A1173" s="286"/>
      <c r="B1173" s="287"/>
      <c r="C1173" s="287"/>
    </row>
    <row r="1174" spans="1:3" ht="18" customHeight="1" x14ac:dyDescent="0.25">
      <c r="A1174" s="286"/>
      <c r="B1174" s="287"/>
      <c r="C1174" s="287"/>
    </row>
    <row r="1175" spans="1:3" ht="18" customHeight="1" x14ac:dyDescent="0.25">
      <c r="A1175" s="286"/>
      <c r="B1175" s="287"/>
      <c r="C1175" s="287"/>
    </row>
    <row r="1176" spans="1:3" ht="18" customHeight="1" x14ac:dyDescent="0.25">
      <c r="A1176" s="286"/>
      <c r="B1176" s="287"/>
      <c r="C1176" s="287"/>
    </row>
    <row r="1177" spans="1:3" ht="18" customHeight="1" x14ac:dyDescent="0.25">
      <c r="A1177" s="286"/>
      <c r="B1177" s="287"/>
      <c r="C1177" s="287"/>
    </row>
    <row r="1178" spans="1:3" ht="18" customHeight="1" x14ac:dyDescent="0.25">
      <c r="A1178" s="286"/>
      <c r="B1178" s="287"/>
      <c r="C1178" s="287"/>
    </row>
    <row r="1179" spans="1:3" ht="18" customHeight="1" x14ac:dyDescent="0.25">
      <c r="A1179" s="286"/>
      <c r="B1179" s="287"/>
      <c r="C1179" s="287"/>
    </row>
    <row r="1180" spans="1:3" ht="18" customHeight="1" x14ac:dyDescent="0.25">
      <c r="A1180" s="286"/>
      <c r="B1180" s="287"/>
      <c r="C1180" s="287"/>
    </row>
    <row r="1181" spans="1:3" ht="18" customHeight="1" x14ac:dyDescent="0.25">
      <c r="A1181" s="286"/>
      <c r="B1181" s="287"/>
      <c r="C1181" s="287"/>
    </row>
    <row r="1182" spans="1:3" ht="18" customHeight="1" x14ac:dyDescent="0.25">
      <c r="A1182" s="286"/>
      <c r="B1182" s="287"/>
      <c r="C1182" s="287"/>
    </row>
    <row r="1183" spans="1:3" ht="18" customHeight="1" x14ac:dyDescent="0.25">
      <c r="A1183" s="286"/>
      <c r="B1183" s="287"/>
      <c r="C1183" s="287"/>
    </row>
    <row r="1184" spans="1:3" ht="18" customHeight="1" x14ac:dyDescent="0.25">
      <c r="A1184" s="286"/>
      <c r="B1184" s="287"/>
      <c r="C1184" s="287"/>
    </row>
    <row r="1185" spans="1:3" ht="18" customHeight="1" x14ac:dyDescent="0.25">
      <c r="A1185" s="286"/>
      <c r="B1185" s="287"/>
      <c r="C1185" s="287"/>
    </row>
    <row r="1186" spans="1:3" ht="18" customHeight="1" x14ac:dyDescent="0.25">
      <c r="A1186" s="286"/>
      <c r="B1186" s="287"/>
      <c r="C1186" s="287"/>
    </row>
    <row r="1187" spans="1:3" ht="18" customHeight="1" x14ac:dyDescent="0.25">
      <c r="A1187" s="286"/>
      <c r="B1187" s="287"/>
      <c r="C1187" s="287"/>
    </row>
    <row r="1188" spans="1:3" ht="18" customHeight="1" x14ac:dyDescent="0.25">
      <c r="A1188" s="286"/>
      <c r="B1188" s="287"/>
      <c r="C1188" s="287"/>
    </row>
    <row r="1189" spans="1:3" ht="18" customHeight="1" x14ac:dyDescent="0.25">
      <c r="A1189" s="286"/>
      <c r="B1189" s="287"/>
      <c r="C1189" s="287"/>
    </row>
    <row r="1190" spans="1:3" ht="18" customHeight="1" x14ac:dyDescent="0.25">
      <c r="A1190" s="286"/>
      <c r="B1190" s="287"/>
      <c r="C1190" s="287"/>
    </row>
    <row r="1191" spans="1:3" ht="18" customHeight="1" x14ac:dyDescent="0.25">
      <c r="A1191" s="286"/>
      <c r="B1191" s="287"/>
      <c r="C1191" s="287"/>
    </row>
    <row r="1192" spans="1:3" ht="18" customHeight="1" x14ac:dyDescent="0.25">
      <c r="A1192" s="286"/>
      <c r="B1192" s="287"/>
      <c r="C1192" s="287"/>
    </row>
    <row r="1193" spans="1:3" ht="18" customHeight="1" x14ac:dyDescent="0.25">
      <c r="A1193" s="286"/>
      <c r="B1193" s="287"/>
      <c r="C1193" s="287"/>
    </row>
    <row r="1194" spans="1:3" ht="18" customHeight="1" x14ac:dyDescent="0.25">
      <c r="A1194" s="286"/>
      <c r="B1194" s="287"/>
      <c r="C1194" s="287"/>
    </row>
    <row r="1195" spans="1:3" ht="18" customHeight="1" x14ac:dyDescent="0.25">
      <c r="A1195" s="286"/>
      <c r="B1195" s="287"/>
      <c r="C1195" s="287"/>
    </row>
    <row r="1196" spans="1:3" ht="18" customHeight="1" x14ac:dyDescent="0.25">
      <c r="A1196" s="286"/>
      <c r="B1196" s="287"/>
      <c r="C1196" s="287"/>
    </row>
    <row r="1197" spans="1:3" ht="18" customHeight="1" x14ac:dyDescent="0.25">
      <c r="A1197" s="286"/>
      <c r="B1197" s="287"/>
      <c r="C1197" s="287"/>
    </row>
    <row r="1198" spans="1:3" ht="18" customHeight="1" x14ac:dyDescent="0.25">
      <c r="A1198" s="286"/>
      <c r="B1198" s="287"/>
      <c r="C1198" s="287"/>
    </row>
    <row r="1199" spans="1:3" ht="18" customHeight="1" x14ac:dyDescent="0.25">
      <c r="A1199" s="286"/>
      <c r="B1199" s="287"/>
      <c r="C1199" s="287"/>
    </row>
    <row r="1200" spans="1:3" ht="18" customHeight="1" x14ac:dyDescent="0.25">
      <c r="A1200" s="286"/>
      <c r="B1200" s="287"/>
      <c r="C1200" s="287"/>
    </row>
    <row r="1201" spans="1:3" ht="18" customHeight="1" x14ac:dyDescent="0.25">
      <c r="A1201" s="286"/>
      <c r="B1201" s="287"/>
      <c r="C1201" s="287"/>
    </row>
    <row r="1202" spans="1:3" ht="18" customHeight="1" x14ac:dyDescent="0.25">
      <c r="A1202" s="286"/>
      <c r="B1202" s="287"/>
      <c r="C1202" s="287"/>
    </row>
    <row r="1203" spans="1:3" ht="18" customHeight="1" x14ac:dyDescent="0.25">
      <c r="A1203" s="286"/>
      <c r="B1203" s="287"/>
      <c r="C1203" s="287"/>
    </row>
    <row r="1204" spans="1:3" ht="18" customHeight="1" x14ac:dyDescent="0.25">
      <c r="A1204" s="286"/>
      <c r="B1204" s="287"/>
      <c r="C1204" s="287"/>
    </row>
    <row r="1205" spans="1:3" ht="18" customHeight="1" x14ac:dyDescent="0.25">
      <c r="A1205" s="286"/>
      <c r="B1205" s="287"/>
      <c r="C1205" s="287"/>
    </row>
    <row r="1206" spans="1:3" ht="18" customHeight="1" x14ac:dyDescent="0.25">
      <c r="A1206" s="286"/>
      <c r="B1206" s="287"/>
      <c r="C1206" s="287"/>
    </row>
    <row r="1207" spans="1:3" ht="18" customHeight="1" x14ac:dyDescent="0.25">
      <c r="A1207" s="286"/>
      <c r="B1207" s="287"/>
      <c r="C1207" s="287"/>
    </row>
    <row r="1208" spans="1:3" ht="18" customHeight="1" x14ac:dyDescent="0.25">
      <c r="A1208" s="286"/>
      <c r="B1208" s="287"/>
      <c r="C1208" s="287"/>
    </row>
    <row r="1209" spans="1:3" ht="18" customHeight="1" x14ac:dyDescent="0.25">
      <c r="A1209" s="286"/>
      <c r="B1209" s="287"/>
      <c r="C1209" s="287"/>
    </row>
    <row r="1210" spans="1:3" ht="18" customHeight="1" x14ac:dyDescent="0.25">
      <c r="A1210" s="286"/>
      <c r="B1210" s="287"/>
      <c r="C1210" s="287"/>
    </row>
    <row r="1211" spans="1:3" ht="18" customHeight="1" x14ac:dyDescent="0.25">
      <c r="A1211" s="286"/>
      <c r="B1211" s="287"/>
      <c r="C1211" s="287"/>
    </row>
    <row r="1212" spans="1:3" ht="18" customHeight="1" x14ac:dyDescent="0.25">
      <c r="A1212" s="286"/>
      <c r="B1212" s="287"/>
      <c r="C1212" s="287"/>
    </row>
    <row r="1213" spans="1:3" ht="18" customHeight="1" x14ac:dyDescent="0.25">
      <c r="A1213" s="286"/>
      <c r="B1213" s="287"/>
      <c r="C1213" s="287"/>
    </row>
    <row r="1214" spans="1:3" ht="18" customHeight="1" x14ac:dyDescent="0.25">
      <c r="A1214" s="286"/>
      <c r="B1214" s="287"/>
      <c r="C1214" s="287"/>
    </row>
    <row r="1215" spans="1:3" ht="18" customHeight="1" x14ac:dyDescent="0.25">
      <c r="A1215" s="286"/>
      <c r="B1215" s="287"/>
      <c r="C1215" s="287"/>
    </row>
    <row r="1216" spans="1:3" ht="18" customHeight="1" x14ac:dyDescent="0.25">
      <c r="A1216" s="286"/>
      <c r="B1216" s="287"/>
      <c r="C1216" s="287"/>
    </row>
    <row r="1217" spans="1:3" ht="18" customHeight="1" x14ac:dyDescent="0.25">
      <c r="A1217" s="286"/>
      <c r="B1217" s="287"/>
      <c r="C1217" s="287"/>
    </row>
    <row r="1218" spans="1:3" ht="18" customHeight="1" x14ac:dyDescent="0.25">
      <c r="A1218" s="286"/>
      <c r="B1218" s="287"/>
      <c r="C1218" s="287"/>
    </row>
    <row r="1219" spans="1:3" ht="18" customHeight="1" x14ac:dyDescent="0.25">
      <c r="A1219" s="286"/>
      <c r="B1219" s="287"/>
      <c r="C1219" s="287"/>
    </row>
    <row r="1220" spans="1:3" ht="18" customHeight="1" x14ac:dyDescent="0.25">
      <c r="A1220" s="286"/>
      <c r="B1220" s="287"/>
      <c r="C1220" s="287"/>
    </row>
    <row r="1221" spans="1:3" ht="18" customHeight="1" x14ac:dyDescent="0.25">
      <c r="A1221" s="286"/>
      <c r="B1221" s="287"/>
      <c r="C1221" s="287"/>
    </row>
    <row r="1222" spans="1:3" ht="18" customHeight="1" x14ac:dyDescent="0.25">
      <c r="A1222" s="286"/>
      <c r="B1222" s="287"/>
      <c r="C1222" s="287"/>
    </row>
    <row r="1223" spans="1:3" ht="18" customHeight="1" x14ac:dyDescent="0.25">
      <c r="A1223" s="286"/>
      <c r="B1223" s="287"/>
      <c r="C1223" s="287"/>
    </row>
    <row r="1224" spans="1:3" ht="18" customHeight="1" x14ac:dyDescent="0.25">
      <c r="A1224" s="286"/>
      <c r="B1224" s="287"/>
      <c r="C1224" s="287"/>
    </row>
    <row r="1225" spans="1:3" ht="18" customHeight="1" x14ac:dyDescent="0.25">
      <c r="A1225" s="286"/>
      <c r="B1225" s="287"/>
      <c r="C1225" s="287"/>
    </row>
    <row r="1226" spans="1:3" ht="18" customHeight="1" x14ac:dyDescent="0.25">
      <c r="A1226" s="286"/>
      <c r="B1226" s="287"/>
      <c r="C1226" s="287"/>
    </row>
    <row r="1227" spans="1:3" ht="18" customHeight="1" x14ac:dyDescent="0.25">
      <c r="A1227" s="286"/>
      <c r="B1227" s="287"/>
      <c r="C1227" s="287"/>
    </row>
    <row r="1228" spans="1:3" ht="18" customHeight="1" x14ac:dyDescent="0.25">
      <c r="A1228" s="286"/>
      <c r="B1228" s="287"/>
      <c r="C1228" s="287"/>
    </row>
    <row r="1229" spans="1:3" ht="18" customHeight="1" x14ac:dyDescent="0.25">
      <c r="A1229" s="286"/>
      <c r="B1229" s="287"/>
      <c r="C1229" s="287"/>
    </row>
    <row r="1230" spans="1:3" ht="18" customHeight="1" x14ac:dyDescent="0.25">
      <c r="A1230" s="286"/>
      <c r="B1230" s="287"/>
      <c r="C1230" s="287"/>
    </row>
    <row r="1231" spans="1:3" ht="18" customHeight="1" x14ac:dyDescent="0.25">
      <c r="A1231" s="286"/>
      <c r="B1231" s="287"/>
      <c r="C1231" s="287"/>
    </row>
    <row r="1232" spans="1:3" ht="18" customHeight="1" x14ac:dyDescent="0.25">
      <c r="A1232" s="286"/>
      <c r="B1232" s="287"/>
      <c r="C1232" s="287"/>
    </row>
    <row r="1233" spans="1:3" ht="18" customHeight="1" x14ac:dyDescent="0.25">
      <c r="A1233" s="286"/>
      <c r="B1233" s="287"/>
      <c r="C1233" s="287"/>
    </row>
    <row r="1234" spans="1:3" ht="18" customHeight="1" x14ac:dyDescent="0.25">
      <c r="A1234" s="286"/>
      <c r="B1234" s="287"/>
      <c r="C1234" s="287"/>
    </row>
    <row r="1235" spans="1:3" ht="18" customHeight="1" x14ac:dyDescent="0.25">
      <c r="A1235" s="286"/>
      <c r="B1235" s="287"/>
      <c r="C1235" s="287"/>
    </row>
    <row r="1236" spans="1:3" ht="18" customHeight="1" x14ac:dyDescent="0.25">
      <c r="A1236" s="286"/>
      <c r="B1236" s="287"/>
      <c r="C1236" s="287"/>
    </row>
    <row r="1237" spans="1:3" ht="18" customHeight="1" x14ac:dyDescent="0.25">
      <c r="A1237" s="286"/>
      <c r="B1237" s="287"/>
      <c r="C1237" s="287"/>
    </row>
    <row r="1238" spans="1:3" ht="18" customHeight="1" x14ac:dyDescent="0.25">
      <c r="A1238" s="286"/>
      <c r="B1238" s="287"/>
      <c r="C1238" s="287"/>
    </row>
    <row r="1239" spans="1:3" ht="18" customHeight="1" x14ac:dyDescent="0.25">
      <c r="A1239" s="286"/>
      <c r="B1239" s="287"/>
      <c r="C1239" s="287"/>
    </row>
    <row r="1240" spans="1:3" ht="18" customHeight="1" x14ac:dyDescent="0.25">
      <c r="A1240" s="286"/>
      <c r="B1240" s="287"/>
      <c r="C1240" s="287"/>
    </row>
    <row r="1241" spans="1:3" ht="18" customHeight="1" x14ac:dyDescent="0.25">
      <c r="A1241" s="286"/>
      <c r="B1241" s="287"/>
      <c r="C1241" s="287"/>
    </row>
    <row r="1242" spans="1:3" ht="18" customHeight="1" x14ac:dyDescent="0.25">
      <c r="A1242" s="286"/>
      <c r="B1242" s="287"/>
      <c r="C1242" s="287"/>
    </row>
    <row r="1243" spans="1:3" ht="18" customHeight="1" x14ac:dyDescent="0.25">
      <c r="A1243" s="286"/>
      <c r="B1243" s="287"/>
      <c r="C1243" s="287"/>
    </row>
    <row r="1244" spans="1:3" ht="18" customHeight="1" x14ac:dyDescent="0.25">
      <c r="A1244" s="286"/>
      <c r="B1244" s="287"/>
      <c r="C1244" s="287"/>
    </row>
    <row r="1245" spans="1:3" ht="18" customHeight="1" x14ac:dyDescent="0.25">
      <c r="A1245" s="286"/>
      <c r="B1245" s="287"/>
      <c r="C1245" s="287"/>
    </row>
    <row r="1246" spans="1:3" ht="18" customHeight="1" x14ac:dyDescent="0.25">
      <c r="A1246" s="286"/>
      <c r="B1246" s="287"/>
      <c r="C1246" s="287"/>
    </row>
    <row r="1247" spans="1:3" ht="18" customHeight="1" x14ac:dyDescent="0.25">
      <c r="A1247" s="286"/>
      <c r="B1247" s="287"/>
      <c r="C1247" s="287"/>
    </row>
    <row r="1248" spans="1:3" ht="18" customHeight="1" x14ac:dyDescent="0.25">
      <c r="A1248" s="286"/>
      <c r="B1248" s="287"/>
      <c r="C1248" s="287"/>
    </row>
    <row r="1249" spans="1:3" ht="18" customHeight="1" x14ac:dyDescent="0.25">
      <c r="A1249" s="286"/>
      <c r="B1249" s="287"/>
      <c r="C1249" s="287"/>
    </row>
    <row r="1250" spans="1:3" ht="18" customHeight="1" x14ac:dyDescent="0.25">
      <c r="A1250" s="286"/>
      <c r="B1250" s="287"/>
      <c r="C1250" s="287"/>
    </row>
    <row r="1251" spans="1:3" ht="18" customHeight="1" x14ac:dyDescent="0.25">
      <c r="A1251" s="286"/>
      <c r="B1251" s="287"/>
      <c r="C1251" s="287"/>
    </row>
    <row r="1252" spans="1:3" ht="18" customHeight="1" x14ac:dyDescent="0.25">
      <c r="A1252" s="286"/>
      <c r="B1252" s="287"/>
      <c r="C1252" s="287"/>
    </row>
    <row r="1253" spans="1:3" ht="18" customHeight="1" x14ac:dyDescent="0.25">
      <c r="A1253" s="286"/>
      <c r="B1253" s="287"/>
      <c r="C1253" s="287"/>
    </row>
    <row r="1254" spans="1:3" ht="18" customHeight="1" x14ac:dyDescent="0.25">
      <c r="A1254" s="286"/>
      <c r="B1254" s="287"/>
      <c r="C1254" s="287"/>
    </row>
    <row r="1255" spans="1:3" ht="18" customHeight="1" x14ac:dyDescent="0.25">
      <c r="A1255" s="286"/>
      <c r="B1255" s="287"/>
      <c r="C1255" s="287"/>
    </row>
    <row r="1256" spans="1:3" ht="18" customHeight="1" x14ac:dyDescent="0.25">
      <c r="A1256" s="286"/>
      <c r="B1256" s="287"/>
      <c r="C1256" s="287"/>
    </row>
    <row r="1257" spans="1:3" ht="18" customHeight="1" x14ac:dyDescent="0.25">
      <c r="A1257" s="286"/>
      <c r="B1257" s="287"/>
      <c r="C1257" s="287"/>
    </row>
    <row r="1258" spans="1:3" ht="18" customHeight="1" x14ac:dyDescent="0.25">
      <c r="A1258" s="286"/>
      <c r="B1258" s="287"/>
      <c r="C1258" s="287"/>
    </row>
    <row r="1259" spans="1:3" ht="18" customHeight="1" x14ac:dyDescent="0.25">
      <c r="A1259" s="286"/>
      <c r="B1259" s="287"/>
      <c r="C1259" s="287"/>
    </row>
    <row r="1260" spans="1:3" ht="18" customHeight="1" x14ac:dyDescent="0.25">
      <c r="A1260" s="286"/>
      <c r="B1260" s="287"/>
      <c r="C1260" s="287"/>
    </row>
    <row r="1261" spans="1:3" ht="18" customHeight="1" x14ac:dyDescent="0.25">
      <c r="A1261" s="286"/>
      <c r="B1261" s="287"/>
      <c r="C1261" s="287"/>
    </row>
    <row r="1262" spans="1:3" ht="18" customHeight="1" x14ac:dyDescent="0.25">
      <c r="A1262" s="286"/>
      <c r="B1262" s="287"/>
      <c r="C1262" s="287"/>
    </row>
    <row r="1263" spans="1:3" ht="18" customHeight="1" x14ac:dyDescent="0.25">
      <c r="A1263" s="286"/>
      <c r="B1263" s="287"/>
      <c r="C1263" s="287"/>
    </row>
    <row r="1264" spans="1:3" ht="18" customHeight="1" x14ac:dyDescent="0.25">
      <c r="A1264" s="286"/>
      <c r="B1264" s="287"/>
      <c r="C1264" s="287"/>
    </row>
    <row r="1265" spans="1:3" ht="18" customHeight="1" x14ac:dyDescent="0.25">
      <c r="A1265" s="286"/>
      <c r="B1265" s="287"/>
      <c r="C1265" s="287"/>
    </row>
    <row r="1266" spans="1:3" ht="18" customHeight="1" x14ac:dyDescent="0.25">
      <c r="A1266" s="286"/>
      <c r="B1266" s="287"/>
      <c r="C1266" s="287"/>
    </row>
    <row r="1267" spans="1:3" ht="18" customHeight="1" x14ac:dyDescent="0.25">
      <c r="A1267" s="286"/>
      <c r="B1267" s="287"/>
      <c r="C1267" s="287"/>
    </row>
    <row r="1268" spans="1:3" ht="18" customHeight="1" x14ac:dyDescent="0.25">
      <c r="A1268" s="286"/>
      <c r="B1268" s="287"/>
      <c r="C1268" s="287"/>
    </row>
    <row r="1269" spans="1:3" ht="18" customHeight="1" x14ac:dyDescent="0.25">
      <c r="A1269" s="286"/>
      <c r="B1269" s="287"/>
      <c r="C1269" s="287"/>
    </row>
    <row r="1270" spans="1:3" ht="18" customHeight="1" x14ac:dyDescent="0.25">
      <c r="A1270" s="286"/>
      <c r="B1270" s="287"/>
      <c r="C1270" s="287"/>
    </row>
    <row r="1271" spans="1:3" ht="18" customHeight="1" x14ac:dyDescent="0.25">
      <c r="A1271" s="286"/>
      <c r="B1271" s="287"/>
      <c r="C1271" s="287"/>
    </row>
    <row r="1272" spans="1:3" ht="18" customHeight="1" x14ac:dyDescent="0.25">
      <c r="A1272" s="286"/>
      <c r="B1272" s="287"/>
      <c r="C1272" s="287"/>
    </row>
    <row r="1273" spans="1:3" ht="18" customHeight="1" x14ac:dyDescent="0.25">
      <c r="A1273" s="286"/>
      <c r="B1273" s="287"/>
      <c r="C1273" s="287"/>
    </row>
    <row r="1274" spans="1:3" ht="18" customHeight="1" x14ac:dyDescent="0.25">
      <c r="A1274" s="286"/>
      <c r="B1274" s="287"/>
      <c r="C1274" s="287"/>
    </row>
    <row r="1275" spans="1:3" ht="18" customHeight="1" x14ac:dyDescent="0.25">
      <c r="A1275" s="286"/>
      <c r="B1275" s="287"/>
      <c r="C1275" s="287"/>
    </row>
    <row r="1276" spans="1:3" ht="18" customHeight="1" x14ac:dyDescent="0.25">
      <c r="A1276" s="286"/>
      <c r="B1276" s="287"/>
      <c r="C1276" s="287"/>
    </row>
    <row r="1277" spans="1:3" ht="18" customHeight="1" x14ac:dyDescent="0.25">
      <c r="A1277" s="286"/>
      <c r="B1277" s="287"/>
      <c r="C1277" s="287"/>
    </row>
    <row r="1278" spans="1:3" ht="18" customHeight="1" x14ac:dyDescent="0.25">
      <c r="A1278" s="286"/>
      <c r="B1278" s="287"/>
      <c r="C1278" s="287"/>
    </row>
    <row r="1279" spans="1:3" ht="18" customHeight="1" x14ac:dyDescent="0.25">
      <c r="A1279" s="286"/>
      <c r="B1279" s="287"/>
      <c r="C1279" s="287"/>
    </row>
    <row r="1280" spans="1:3" ht="18" customHeight="1" x14ac:dyDescent="0.25">
      <c r="A1280" s="286"/>
      <c r="B1280" s="287"/>
      <c r="C1280" s="287"/>
    </row>
    <row r="1281" spans="1:3" ht="18" customHeight="1" x14ac:dyDescent="0.25">
      <c r="A1281" s="286"/>
      <c r="B1281" s="287"/>
      <c r="C1281" s="287"/>
    </row>
    <row r="1282" spans="1:3" ht="18" customHeight="1" x14ac:dyDescent="0.25">
      <c r="A1282" s="286"/>
      <c r="B1282" s="287"/>
      <c r="C1282" s="287"/>
    </row>
    <row r="1283" spans="1:3" ht="18" customHeight="1" x14ac:dyDescent="0.25">
      <c r="A1283" s="286"/>
      <c r="B1283" s="287"/>
      <c r="C1283" s="287"/>
    </row>
    <row r="1284" spans="1:3" ht="18" customHeight="1" x14ac:dyDescent="0.25">
      <c r="A1284" s="286"/>
      <c r="B1284" s="287"/>
      <c r="C1284" s="287"/>
    </row>
    <row r="1285" spans="1:3" ht="18" customHeight="1" x14ac:dyDescent="0.25">
      <c r="A1285" s="286"/>
      <c r="B1285" s="287"/>
      <c r="C1285" s="287"/>
    </row>
    <row r="1286" spans="1:3" ht="18" customHeight="1" x14ac:dyDescent="0.25">
      <c r="A1286" s="286"/>
      <c r="B1286" s="287"/>
      <c r="C1286" s="287"/>
    </row>
    <row r="1287" spans="1:3" ht="18" customHeight="1" x14ac:dyDescent="0.25">
      <c r="A1287" s="286"/>
      <c r="B1287" s="287"/>
      <c r="C1287" s="287"/>
    </row>
    <row r="1288" spans="1:3" ht="18" customHeight="1" x14ac:dyDescent="0.25">
      <c r="A1288" s="286"/>
      <c r="B1288" s="287"/>
      <c r="C1288" s="287"/>
    </row>
    <row r="1289" spans="1:3" ht="18" customHeight="1" x14ac:dyDescent="0.25">
      <c r="A1289" s="286"/>
      <c r="B1289" s="287"/>
      <c r="C1289" s="287"/>
    </row>
    <row r="1290" spans="1:3" ht="18" customHeight="1" x14ac:dyDescent="0.25">
      <c r="A1290" s="286"/>
      <c r="B1290" s="287"/>
      <c r="C1290" s="287"/>
    </row>
    <row r="1291" spans="1:3" ht="18" customHeight="1" x14ac:dyDescent="0.25">
      <c r="A1291" s="286"/>
      <c r="B1291" s="287"/>
      <c r="C1291" s="287"/>
    </row>
    <row r="1292" spans="1:3" ht="18" customHeight="1" x14ac:dyDescent="0.25">
      <c r="A1292" s="286"/>
      <c r="B1292" s="287"/>
      <c r="C1292" s="287"/>
    </row>
    <row r="1293" spans="1:3" ht="18" customHeight="1" x14ac:dyDescent="0.25">
      <c r="A1293" s="286"/>
      <c r="B1293" s="287"/>
      <c r="C1293" s="287"/>
    </row>
    <row r="1294" spans="1:3" ht="18" customHeight="1" x14ac:dyDescent="0.25">
      <c r="A1294" s="286"/>
      <c r="B1294" s="287"/>
      <c r="C1294" s="287"/>
    </row>
    <row r="1295" spans="1:3" ht="18" customHeight="1" x14ac:dyDescent="0.25">
      <c r="A1295" s="286"/>
      <c r="B1295" s="287"/>
      <c r="C1295" s="287"/>
    </row>
    <row r="1296" spans="1:3" ht="18" customHeight="1" x14ac:dyDescent="0.25">
      <c r="A1296" s="286"/>
      <c r="B1296" s="287"/>
      <c r="C1296" s="287"/>
    </row>
    <row r="1297" spans="1:3" ht="18" customHeight="1" x14ac:dyDescent="0.25">
      <c r="A1297" s="286"/>
      <c r="B1297" s="287"/>
      <c r="C1297" s="287"/>
    </row>
    <row r="1298" spans="1:3" ht="18" customHeight="1" x14ac:dyDescent="0.25">
      <c r="A1298" s="286"/>
      <c r="B1298" s="287"/>
      <c r="C1298" s="287"/>
    </row>
    <row r="1299" spans="1:3" ht="18" customHeight="1" x14ac:dyDescent="0.25">
      <c r="A1299" s="286"/>
      <c r="B1299" s="287"/>
      <c r="C1299" s="287"/>
    </row>
    <row r="1300" spans="1:3" ht="18" customHeight="1" x14ac:dyDescent="0.25">
      <c r="A1300" s="286"/>
      <c r="B1300" s="287"/>
      <c r="C1300" s="287"/>
    </row>
    <row r="1301" spans="1:3" ht="18" customHeight="1" x14ac:dyDescent="0.25">
      <c r="A1301" s="286"/>
      <c r="B1301" s="287"/>
      <c r="C1301" s="287"/>
    </row>
    <row r="1302" spans="1:3" ht="18" customHeight="1" x14ac:dyDescent="0.25">
      <c r="A1302" s="286"/>
      <c r="B1302" s="287"/>
      <c r="C1302" s="287"/>
    </row>
    <row r="1303" spans="1:3" ht="18" customHeight="1" x14ac:dyDescent="0.25">
      <c r="A1303" s="286"/>
      <c r="B1303" s="287"/>
      <c r="C1303" s="287"/>
    </row>
    <row r="1304" spans="1:3" ht="18" customHeight="1" x14ac:dyDescent="0.25">
      <c r="A1304" s="286"/>
      <c r="B1304" s="287"/>
      <c r="C1304" s="287"/>
    </row>
    <row r="1305" spans="1:3" ht="18" customHeight="1" x14ac:dyDescent="0.25">
      <c r="A1305" s="286"/>
      <c r="B1305" s="287"/>
      <c r="C1305" s="287"/>
    </row>
    <row r="1306" spans="1:3" ht="18" customHeight="1" x14ac:dyDescent="0.25">
      <c r="A1306" s="286"/>
      <c r="B1306" s="287"/>
      <c r="C1306" s="287"/>
    </row>
    <row r="1307" spans="1:3" ht="18" customHeight="1" x14ac:dyDescent="0.25">
      <c r="A1307" s="286"/>
      <c r="B1307" s="287"/>
      <c r="C1307" s="287"/>
    </row>
    <row r="1308" spans="1:3" ht="18" customHeight="1" x14ac:dyDescent="0.25">
      <c r="A1308" s="286"/>
      <c r="B1308" s="287"/>
      <c r="C1308" s="287"/>
    </row>
    <row r="1309" spans="1:3" ht="18" customHeight="1" x14ac:dyDescent="0.25">
      <c r="A1309" s="286"/>
      <c r="B1309" s="287"/>
      <c r="C1309" s="287"/>
    </row>
    <row r="1310" spans="1:3" ht="18" customHeight="1" x14ac:dyDescent="0.25">
      <c r="A1310" s="286"/>
      <c r="B1310" s="287"/>
      <c r="C1310" s="287"/>
    </row>
    <row r="1311" spans="1:3" ht="18" customHeight="1" x14ac:dyDescent="0.25">
      <c r="A1311" s="286"/>
      <c r="B1311" s="287"/>
      <c r="C1311" s="287"/>
    </row>
    <row r="1312" spans="1:3" ht="18" customHeight="1" x14ac:dyDescent="0.25">
      <c r="A1312" s="286"/>
      <c r="B1312" s="287"/>
      <c r="C1312" s="287"/>
    </row>
    <row r="1313" spans="1:3" ht="18" customHeight="1" x14ac:dyDescent="0.25">
      <c r="A1313" s="286"/>
      <c r="B1313" s="287"/>
      <c r="C1313" s="287"/>
    </row>
    <row r="1314" spans="1:3" ht="18" customHeight="1" x14ac:dyDescent="0.25">
      <c r="A1314" s="286"/>
      <c r="B1314" s="287"/>
      <c r="C1314" s="287"/>
    </row>
    <row r="1315" spans="1:3" ht="18" customHeight="1" x14ac:dyDescent="0.25">
      <c r="A1315" s="286"/>
      <c r="B1315" s="287"/>
      <c r="C1315" s="287"/>
    </row>
    <row r="1316" spans="1:3" ht="18" customHeight="1" x14ac:dyDescent="0.25">
      <c r="A1316" s="286"/>
      <c r="B1316" s="287"/>
      <c r="C1316" s="287"/>
    </row>
    <row r="1317" spans="1:3" ht="18" customHeight="1" x14ac:dyDescent="0.25">
      <c r="A1317" s="286"/>
      <c r="B1317" s="287"/>
      <c r="C1317" s="287"/>
    </row>
    <row r="1318" spans="1:3" ht="18" customHeight="1" x14ac:dyDescent="0.25">
      <c r="A1318" s="286"/>
      <c r="B1318" s="287"/>
      <c r="C1318" s="287"/>
    </row>
    <row r="1319" spans="1:3" ht="18" customHeight="1" x14ac:dyDescent="0.25">
      <c r="A1319" s="286"/>
      <c r="B1319" s="287"/>
      <c r="C1319" s="287"/>
    </row>
    <row r="1320" spans="1:3" ht="18" customHeight="1" x14ac:dyDescent="0.25">
      <c r="A1320" s="286"/>
      <c r="B1320" s="287"/>
      <c r="C1320" s="287"/>
    </row>
    <row r="1321" spans="1:3" ht="18" customHeight="1" x14ac:dyDescent="0.25">
      <c r="A1321" s="286"/>
      <c r="B1321" s="287"/>
      <c r="C1321" s="287"/>
    </row>
    <row r="1322" spans="1:3" ht="18" customHeight="1" x14ac:dyDescent="0.25">
      <c r="A1322" s="286"/>
      <c r="B1322" s="287"/>
      <c r="C1322" s="287"/>
    </row>
    <row r="1323" spans="1:3" ht="18" customHeight="1" x14ac:dyDescent="0.25">
      <c r="A1323" s="286"/>
      <c r="B1323" s="287"/>
      <c r="C1323" s="287"/>
    </row>
    <row r="1324" spans="1:3" ht="18" customHeight="1" x14ac:dyDescent="0.25">
      <c r="A1324" s="286"/>
      <c r="B1324" s="287"/>
      <c r="C1324" s="287"/>
    </row>
    <row r="1325" spans="1:3" ht="18" customHeight="1" x14ac:dyDescent="0.25">
      <c r="A1325" s="286"/>
      <c r="B1325" s="287"/>
      <c r="C1325" s="287"/>
    </row>
    <row r="1326" spans="1:3" ht="18" customHeight="1" x14ac:dyDescent="0.25">
      <c r="A1326" s="286"/>
      <c r="B1326" s="287"/>
      <c r="C1326" s="287"/>
    </row>
    <row r="1327" spans="1:3" ht="18" customHeight="1" x14ac:dyDescent="0.25">
      <c r="A1327" s="286"/>
      <c r="B1327" s="287"/>
      <c r="C1327" s="287"/>
    </row>
    <row r="1328" spans="1:3" ht="18" customHeight="1" x14ac:dyDescent="0.25">
      <c r="A1328" s="286"/>
      <c r="B1328" s="287"/>
      <c r="C1328" s="287"/>
    </row>
    <row r="1329" spans="1:3" ht="18" customHeight="1" x14ac:dyDescent="0.25">
      <c r="A1329" s="286"/>
      <c r="B1329" s="287"/>
      <c r="C1329" s="287"/>
    </row>
    <row r="1330" spans="1:3" ht="18" customHeight="1" x14ac:dyDescent="0.25">
      <c r="A1330" s="286"/>
      <c r="B1330" s="287"/>
      <c r="C1330" s="287"/>
    </row>
    <row r="1331" spans="1:3" ht="18" customHeight="1" x14ac:dyDescent="0.25">
      <c r="A1331" s="286"/>
      <c r="B1331" s="287"/>
      <c r="C1331" s="287"/>
    </row>
    <row r="1332" spans="1:3" ht="18" customHeight="1" x14ac:dyDescent="0.25">
      <c r="A1332" s="286"/>
      <c r="B1332" s="287"/>
      <c r="C1332" s="287"/>
    </row>
    <row r="1333" spans="1:3" ht="18" customHeight="1" x14ac:dyDescent="0.25">
      <c r="A1333" s="286"/>
      <c r="B1333" s="287"/>
      <c r="C1333" s="287"/>
    </row>
    <row r="1334" spans="1:3" ht="18" customHeight="1" x14ac:dyDescent="0.25">
      <c r="A1334" s="286"/>
      <c r="B1334" s="287"/>
      <c r="C1334" s="287"/>
    </row>
    <row r="1335" spans="1:3" ht="18" customHeight="1" x14ac:dyDescent="0.25">
      <c r="A1335" s="286"/>
      <c r="B1335" s="287"/>
      <c r="C1335" s="287"/>
    </row>
    <row r="1336" spans="1:3" ht="18" customHeight="1" x14ac:dyDescent="0.25">
      <c r="A1336" s="286"/>
      <c r="B1336" s="287"/>
      <c r="C1336" s="287"/>
    </row>
    <row r="1337" spans="1:3" ht="18" customHeight="1" x14ac:dyDescent="0.25">
      <c r="A1337" s="286"/>
      <c r="B1337" s="287"/>
      <c r="C1337" s="287"/>
    </row>
    <row r="1338" spans="1:3" ht="18" customHeight="1" x14ac:dyDescent="0.25">
      <c r="A1338" s="286"/>
      <c r="B1338" s="287"/>
      <c r="C1338" s="287"/>
    </row>
    <row r="1339" spans="1:3" ht="18" customHeight="1" x14ac:dyDescent="0.25">
      <c r="A1339" s="286"/>
      <c r="B1339" s="287"/>
      <c r="C1339" s="287"/>
    </row>
    <row r="1340" spans="1:3" ht="18" customHeight="1" x14ac:dyDescent="0.25">
      <c r="A1340" s="286"/>
      <c r="B1340" s="287"/>
      <c r="C1340" s="287"/>
    </row>
    <row r="1341" spans="1:3" ht="18" customHeight="1" x14ac:dyDescent="0.25">
      <c r="A1341" s="286"/>
      <c r="B1341" s="287"/>
      <c r="C1341" s="287"/>
    </row>
    <row r="1342" spans="1:3" ht="18" customHeight="1" x14ac:dyDescent="0.25">
      <c r="A1342" s="286"/>
      <c r="B1342" s="287"/>
      <c r="C1342" s="287"/>
    </row>
    <row r="1343" spans="1:3" ht="18" customHeight="1" x14ac:dyDescent="0.25">
      <c r="A1343" s="286"/>
      <c r="B1343" s="287"/>
      <c r="C1343" s="287"/>
    </row>
    <row r="1344" spans="1:3" ht="18" customHeight="1" x14ac:dyDescent="0.25">
      <c r="A1344" s="286"/>
      <c r="B1344" s="287"/>
      <c r="C1344" s="287"/>
    </row>
    <row r="1345" spans="1:3" ht="18" customHeight="1" x14ac:dyDescent="0.25">
      <c r="A1345" s="286"/>
      <c r="B1345" s="287"/>
      <c r="C1345" s="287"/>
    </row>
    <row r="1346" spans="1:3" ht="18" customHeight="1" x14ac:dyDescent="0.25">
      <c r="A1346" s="286"/>
      <c r="B1346" s="287"/>
      <c r="C1346" s="287"/>
    </row>
    <row r="1347" spans="1:3" ht="18" customHeight="1" x14ac:dyDescent="0.25">
      <c r="A1347" s="286"/>
      <c r="B1347" s="287"/>
      <c r="C1347" s="287"/>
    </row>
    <row r="1348" spans="1:3" ht="18" customHeight="1" x14ac:dyDescent="0.25">
      <c r="A1348" s="286"/>
      <c r="B1348" s="287"/>
      <c r="C1348" s="287"/>
    </row>
    <row r="1349" spans="1:3" ht="18" customHeight="1" x14ac:dyDescent="0.25">
      <c r="A1349" s="286"/>
      <c r="B1349" s="287"/>
      <c r="C1349" s="287"/>
    </row>
    <row r="1350" spans="1:3" ht="18" customHeight="1" x14ac:dyDescent="0.25">
      <c r="A1350" s="286"/>
      <c r="B1350" s="287"/>
      <c r="C1350" s="287"/>
    </row>
    <row r="1351" spans="1:3" ht="18" customHeight="1" x14ac:dyDescent="0.25">
      <c r="A1351" s="286"/>
      <c r="B1351" s="287"/>
      <c r="C1351" s="287"/>
    </row>
    <row r="1352" spans="1:3" ht="18" customHeight="1" x14ac:dyDescent="0.25">
      <c r="A1352" s="286"/>
      <c r="B1352" s="287"/>
      <c r="C1352" s="287"/>
    </row>
    <row r="1353" spans="1:3" ht="18" customHeight="1" x14ac:dyDescent="0.25">
      <c r="A1353" s="286"/>
      <c r="B1353" s="287"/>
      <c r="C1353" s="287"/>
    </row>
    <row r="1354" spans="1:3" ht="18" customHeight="1" x14ac:dyDescent="0.25">
      <c r="A1354" s="286"/>
      <c r="B1354" s="287"/>
      <c r="C1354" s="287"/>
    </row>
    <row r="1355" spans="1:3" ht="18" customHeight="1" x14ac:dyDescent="0.25">
      <c r="A1355" s="286"/>
      <c r="B1355" s="287"/>
      <c r="C1355" s="287"/>
    </row>
    <row r="1356" spans="1:3" ht="18" customHeight="1" x14ac:dyDescent="0.25">
      <c r="A1356" s="286"/>
      <c r="B1356" s="287"/>
      <c r="C1356" s="287"/>
    </row>
    <row r="1357" spans="1:3" ht="18" customHeight="1" x14ac:dyDescent="0.25">
      <c r="A1357" s="286"/>
      <c r="B1357" s="287"/>
      <c r="C1357" s="287"/>
    </row>
    <row r="1358" spans="1:3" ht="18" customHeight="1" x14ac:dyDescent="0.25">
      <c r="A1358" s="286"/>
      <c r="B1358" s="287"/>
      <c r="C1358" s="287"/>
    </row>
    <row r="1359" spans="1:3" ht="18" customHeight="1" x14ac:dyDescent="0.25">
      <c r="A1359" s="286"/>
      <c r="B1359" s="287"/>
      <c r="C1359" s="287"/>
    </row>
    <row r="1360" spans="1:3" ht="18" customHeight="1" x14ac:dyDescent="0.25">
      <c r="A1360" s="286"/>
      <c r="B1360" s="287"/>
      <c r="C1360" s="287"/>
    </row>
    <row r="1361" spans="1:3" ht="18" customHeight="1" x14ac:dyDescent="0.25">
      <c r="A1361" s="286"/>
      <c r="B1361" s="287"/>
      <c r="C1361" s="287"/>
    </row>
    <row r="1362" spans="1:3" ht="18" customHeight="1" x14ac:dyDescent="0.25">
      <c r="A1362" s="286"/>
      <c r="B1362" s="287"/>
      <c r="C1362" s="287"/>
    </row>
    <row r="1363" spans="1:3" ht="18" customHeight="1" x14ac:dyDescent="0.25">
      <c r="A1363" s="286"/>
      <c r="B1363" s="287"/>
      <c r="C1363" s="287"/>
    </row>
    <row r="1364" spans="1:3" ht="18" customHeight="1" x14ac:dyDescent="0.25">
      <c r="A1364" s="286"/>
      <c r="B1364" s="287"/>
      <c r="C1364" s="287"/>
    </row>
    <row r="1365" spans="1:3" ht="18" customHeight="1" x14ac:dyDescent="0.25">
      <c r="A1365" s="286"/>
      <c r="B1365" s="287"/>
      <c r="C1365" s="287"/>
    </row>
    <row r="1366" spans="1:3" ht="18" customHeight="1" x14ac:dyDescent="0.25">
      <c r="A1366" s="286"/>
      <c r="B1366" s="287"/>
      <c r="C1366" s="287"/>
    </row>
    <row r="1367" spans="1:3" ht="18" customHeight="1" x14ac:dyDescent="0.25">
      <c r="A1367" s="286"/>
      <c r="B1367" s="287"/>
      <c r="C1367" s="287"/>
    </row>
    <row r="1368" spans="1:3" ht="18" customHeight="1" x14ac:dyDescent="0.25">
      <c r="A1368" s="286"/>
      <c r="B1368" s="287"/>
      <c r="C1368" s="287"/>
    </row>
    <row r="1369" spans="1:3" ht="18" customHeight="1" x14ac:dyDescent="0.25">
      <c r="A1369" s="286"/>
      <c r="B1369" s="287"/>
      <c r="C1369" s="287"/>
    </row>
    <row r="1370" spans="1:3" ht="18" customHeight="1" x14ac:dyDescent="0.25">
      <c r="A1370" s="286"/>
      <c r="B1370" s="287"/>
      <c r="C1370" s="287"/>
    </row>
    <row r="1371" spans="1:3" ht="18" customHeight="1" x14ac:dyDescent="0.25">
      <c r="A1371" s="286"/>
      <c r="B1371" s="287"/>
      <c r="C1371" s="287"/>
    </row>
    <row r="1372" spans="1:3" ht="18" customHeight="1" x14ac:dyDescent="0.25">
      <c r="A1372" s="286"/>
      <c r="B1372" s="287"/>
      <c r="C1372" s="287"/>
    </row>
    <row r="1373" spans="1:3" ht="18" customHeight="1" x14ac:dyDescent="0.25">
      <c r="A1373" s="286"/>
      <c r="B1373" s="287"/>
      <c r="C1373" s="287"/>
    </row>
    <row r="1374" spans="1:3" ht="18" customHeight="1" x14ac:dyDescent="0.25">
      <c r="A1374" s="286"/>
      <c r="B1374" s="287"/>
      <c r="C1374" s="287"/>
    </row>
    <row r="1375" spans="1:3" ht="18" customHeight="1" x14ac:dyDescent="0.25">
      <c r="A1375" s="286"/>
      <c r="B1375" s="287"/>
      <c r="C1375" s="287"/>
    </row>
    <row r="1376" spans="1:3" ht="18" customHeight="1" x14ac:dyDescent="0.25">
      <c r="A1376" s="286"/>
      <c r="B1376" s="287"/>
      <c r="C1376" s="287"/>
    </row>
    <row r="1377" spans="1:3" ht="18" customHeight="1" x14ac:dyDescent="0.25">
      <c r="A1377" s="286"/>
      <c r="B1377" s="287"/>
      <c r="C1377" s="287"/>
    </row>
    <row r="1378" spans="1:3" ht="18" customHeight="1" x14ac:dyDescent="0.25">
      <c r="A1378" s="286"/>
      <c r="B1378" s="287"/>
      <c r="C1378" s="287"/>
    </row>
    <row r="1379" spans="1:3" ht="18" customHeight="1" x14ac:dyDescent="0.25">
      <c r="A1379" s="286"/>
      <c r="B1379" s="287"/>
      <c r="C1379" s="287"/>
    </row>
    <row r="1380" spans="1:3" ht="18" customHeight="1" x14ac:dyDescent="0.25">
      <c r="A1380" s="286"/>
      <c r="B1380" s="287"/>
      <c r="C1380" s="287"/>
    </row>
    <row r="1381" spans="1:3" ht="18" customHeight="1" x14ac:dyDescent="0.25">
      <c r="A1381" s="286"/>
      <c r="B1381" s="287"/>
      <c r="C1381" s="287"/>
    </row>
    <row r="1382" spans="1:3" ht="18" customHeight="1" x14ac:dyDescent="0.25">
      <c r="A1382" s="286"/>
      <c r="B1382" s="287"/>
      <c r="C1382" s="287"/>
    </row>
    <row r="1383" spans="1:3" ht="18" customHeight="1" x14ac:dyDescent="0.25">
      <c r="A1383" s="286"/>
      <c r="B1383" s="287"/>
      <c r="C1383" s="287"/>
    </row>
    <row r="1384" spans="1:3" ht="18" customHeight="1" x14ac:dyDescent="0.25">
      <c r="A1384" s="286"/>
      <c r="B1384" s="287"/>
      <c r="C1384" s="287"/>
    </row>
    <row r="1385" spans="1:3" ht="18" customHeight="1" x14ac:dyDescent="0.25">
      <c r="A1385" s="286"/>
      <c r="B1385" s="287"/>
      <c r="C1385" s="287"/>
    </row>
    <row r="1386" spans="1:3" ht="18" customHeight="1" x14ac:dyDescent="0.25">
      <c r="A1386" s="286"/>
      <c r="B1386" s="287"/>
      <c r="C1386" s="287"/>
    </row>
    <row r="1387" spans="1:3" ht="18" customHeight="1" x14ac:dyDescent="0.25">
      <c r="A1387" s="286"/>
      <c r="B1387" s="287"/>
      <c r="C1387" s="287"/>
    </row>
    <row r="1388" spans="1:3" ht="18" customHeight="1" x14ac:dyDescent="0.25">
      <c r="A1388" s="286"/>
      <c r="B1388" s="287"/>
      <c r="C1388" s="287"/>
    </row>
    <row r="1389" spans="1:3" ht="18" customHeight="1" x14ac:dyDescent="0.25">
      <c r="A1389" s="286"/>
      <c r="B1389" s="287"/>
      <c r="C1389" s="287"/>
    </row>
    <row r="1390" spans="1:3" ht="18" customHeight="1" x14ac:dyDescent="0.25">
      <c r="A1390" s="286"/>
      <c r="B1390" s="287"/>
      <c r="C1390" s="287"/>
    </row>
    <row r="1391" spans="1:3" ht="18" customHeight="1" x14ac:dyDescent="0.25">
      <c r="A1391" s="286"/>
      <c r="B1391" s="287"/>
      <c r="C1391" s="287"/>
    </row>
    <row r="1392" spans="1:3" ht="18" customHeight="1" x14ac:dyDescent="0.25">
      <c r="A1392" s="286"/>
      <c r="B1392" s="287"/>
      <c r="C1392" s="287"/>
    </row>
    <row r="1393" spans="1:3" ht="18" customHeight="1" x14ac:dyDescent="0.25">
      <c r="A1393" s="286"/>
      <c r="B1393" s="287"/>
      <c r="C1393" s="287"/>
    </row>
    <row r="1394" spans="1:3" ht="18" customHeight="1" x14ac:dyDescent="0.25">
      <c r="A1394" s="286"/>
      <c r="B1394" s="287"/>
      <c r="C1394" s="287"/>
    </row>
    <row r="1395" spans="1:3" ht="18" customHeight="1" x14ac:dyDescent="0.25">
      <c r="A1395" s="286"/>
      <c r="B1395" s="287"/>
      <c r="C1395" s="287"/>
    </row>
    <row r="1396" spans="1:3" ht="18" customHeight="1" x14ac:dyDescent="0.25">
      <c r="A1396" s="286"/>
      <c r="B1396" s="287"/>
      <c r="C1396" s="287"/>
    </row>
    <row r="1397" spans="1:3" ht="18" customHeight="1" x14ac:dyDescent="0.25">
      <c r="A1397" s="286"/>
      <c r="B1397" s="287"/>
      <c r="C1397" s="287"/>
    </row>
    <row r="1398" spans="1:3" ht="18" customHeight="1" x14ac:dyDescent="0.25">
      <c r="A1398" s="286"/>
      <c r="B1398" s="287"/>
      <c r="C1398" s="287"/>
    </row>
    <row r="1399" spans="1:3" ht="18" customHeight="1" x14ac:dyDescent="0.25">
      <c r="A1399" s="286"/>
      <c r="B1399" s="287"/>
      <c r="C1399" s="287"/>
    </row>
    <row r="1400" spans="1:3" ht="18" customHeight="1" x14ac:dyDescent="0.25">
      <c r="A1400" s="286"/>
      <c r="B1400" s="287"/>
      <c r="C1400" s="287"/>
    </row>
    <row r="1401" spans="1:3" ht="18" customHeight="1" x14ac:dyDescent="0.25">
      <c r="A1401" s="286"/>
      <c r="B1401" s="287"/>
      <c r="C1401" s="287"/>
    </row>
    <row r="1402" spans="1:3" ht="18" customHeight="1" x14ac:dyDescent="0.25">
      <c r="A1402" s="286"/>
      <c r="B1402" s="287"/>
      <c r="C1402" s="287"/>
    </row>
    <row r="1403" spans="1:3" ht="18" customHeight="1" x14ac:dyDescent="0.25">
      <c r="A1403" s="286"/>
      <c r="B1403" s="287"/>
      <c r="C1403" s="287"/>
    </row>
    <row r="1404" spans="1:3" ht="18" customHeight="1" x14ac:dyDescent="0.25">
      <c r="A1404" s="286"/>
      <c r="B1404" s="287"/>
      <c r="C1404" s="287"/>
    </row>
    <row r="1405" spans="1:3" ht="18" customHeight="1" x14ac:dyDescent="0.25">
      <c r="A1405" s="286"/>
      <c r="B1405" s="287"/>
      <c r="C1405" s="287"/>
    </row>
    <row r="1406" spans="1:3" ht="18" customHeight="1" x14ac:dyDescent="0.25">
      <c r="A1406" s="286"/>
      <c r="B1406" s="287"/>
      <c r="C1406" s="287"/>
    </row>
    <row r="1407" spans="1:3" ht="18" customHeight="1" x14ac:dyDescent="0.25">
      <c r="A1407" s="286"/>
      <c r="B1407" s="287"/>
      <c r="C1407" s="287"/>
    </row>
    <row r="1408" spans="1:3" ht="18" customHeight="1" x14ac:dyDescent="0.25">
      <c r="A1408" s="286"/>
      <c r="B1408" s="287"/>
      <c r="C1408" s="287"/>
    </row>
    <row r="1409" spans="1:3" ht="18" customHeight="1" x14ac:dyDescent="0.25">
      <c r="A1409" s="286"/>
      <c r="B1409" s="287"/>
      <c r="C1409" s="287"/>
    </row>
    <row r="1410" spans="1:3" ht="18" customHeight="1" x14ac:dyDescent="0.25">
      <c r="A1410" s="286"/>
      <c r="B1410" s="287"/>
      <c r="C1410" s="287"/>
    </row>
    <row r="1411" spans="1:3" ht="18" customHeight="1" x14ac:dyDescent="0.25">
      <c r="A1411" s="286"/>
      <c r="B1411" s="287"/>
      <c r="C1411" s="287"/>
    </row>
    <row r="1412" spans="1:3" ht="18" customHeight="1" x14ac:dyDescent="0.25">
      <c r="A1412" s="286"/>
      <c r="B1412" s="287"/>
      <c r="C1412" s="287"/>
    </row>
    <row r="1413" spans="1:3" ht="18" customHeight="1" x14ac:dyDescent="0.25">
      <c r="A1413" s="286"/>
      <c r="B1413" s="287"/>
      <c r="C1413" s="287"/>
    </row>
    <row r="1414" spans="1:3" ht="18" customHeight="1" x14ac:dyDescent="0.25">
      <c r="A1414" s="286"/>
      <c r="B1414" s="287"/>
      <c r="C1414" s="287"/>
    </row>
    <row r="1415" spans="1:3" ht="18" customHeight="1" x14ac:dyDescent="0.25">
      <c r="A1415" s="286"/>
      <c r="B1415" s="287"/>
      <c r="C1415" s="287"/>
    </row>
    <row r="1416" spans="1:3" ht="18" customHeight="1" x14ac:dyDescent="0.25">
      <c r="A1416" s="286"/>
      <c r="B1416" s="287"/>
      <c r="C1416" s="287"/>
    </row>
    <row r="1417" spans="1:3" ht="18" customHeight="1" x14ac:dyDescent="0.25">
      <c r="A1417" s="286"/>
      <c r="B1417" s="287"/>
      <c r="C1417" s="287"/>
    </row>
    <row r="1418" spans="1:3" ht="18" customHeight="1" x14ac:dyDescent="0.25">
      <c r="A1418" s="286"/>
      <c r="B1418" s="287"/>
      <c r="C1418" s="287"/>
    </row>
    <row r="1419" spans="1:3" ht="18" customHeight="1" x14ac:dyDescent="0.25">
      <c r="A1419" s="286"/>
      <c r="B1419" s="287"/>
      <c r="C1419" s="287"/>
    </row>
    <row r="1420" spans="1:3" ht="18" customHeight="1" x14ac:dyDescent="0.25">
      <c r="A1420" s="286"/>
      <c r="B1420" s="287"/>
      <c r="C1420" s="287"/>
    </row>
    <row r="1421" spans="1:3" ht="18" customHeight="1" x14ac:dyDescent="0.25">
      <c r="A1421" s="286"/>
      <c r="B1421" s="287"/>
      <c r="C1421" s="287"/>
    </row>
    <row r="1422" spans="1:3" ht="18" customHeight="1" x14ac:dyDescent="0.25">
      <c r="A1422" s="286"/>
      <c r="B1422" s="287"/>
      <c r="C1422" s="287"/>
    </row>
    <row r="1423" spans="1:3" ht="18" customHeight="1" x14ac:dyDescent="0.25">
      <c r="A1423" s="286"/>
      <c r="B1423" s="287"/>
      <c r="C1423" s="287"/>
    </row>
    <row r="1424" spans="1:3" ht="18" customHeight="1" x14ac:dyDescent="0.25">
      <c r="A1424" s="286"/>
      <c r="B1424" s="287"/>
      <c r="C1424" s="287"/>
    </row>
    <row r="1425" spans="1:3" ht="18" customHeight="1" x14ac:dyDescent="0.25">
      <c r="A1425" s="286"/>
      <c r="B1425" s="287"/>
      <c r="C1425" s="287"/>
    </row>
    <row r="1426" spans="1:3" ht="18" customHeight="1" x14ac:dyDescent="0.25">
      <c r="A1426" s="286"/>
      <c r="B1426" s="287"/>
      <c r="C1426" s="287"/>
    </row>
    <row r="1427" spans="1:3" ht="18" customHeight="1" x14ac:dyDescent="0.25">
      <c r="A1427" s="286"/>
      <c r="B1427" s="287"/>
      <c r="C1427" s="287"/>
    </row>
    <row r="1428" spans="1:3" ht="18" customHeight="1" x14ac:dyDescent="0.25">
      <c r="A1428" s="286"/>
      <c r="B1428" s="287"/>
      <c r="C1428" s="287"/>
    </row>
    <row r="1429" spans="1:3" ht="18" customHeight="1" x14ac:dyDescent="0.25">
      <c r="A1429" s="286"/>
      <c r="B1429" s="287"/>
      <c r="C1429" s="287"/>
    </row>
    <row r="1430" spans="1:3" ht="18" customHeight="1" x14ac:dyDescent="0.25">
      <c r="A1430" s="286"/>
      <c r="B1430" s="287"/>
      <c r="C1430" s="287"/>
    </row>
    <row r="1431" spans="1:3" ht="18" customHeight="1" x14ac:dyDescent="0.25">
      <c r="A1431" s="286"/>
      <c r="B1431" s="287"/>
      <c r="C1431" s="287"/>
    </row>
    <row r="1432" spans="1:3" ht="18" customHeight="1" x14ac:dyDescent="0.25">
      <c r="A1432" s="286"/>
      <c r="B1432" s="287"/>
      <c r="C1432" s="287"/>
    </row>
    <row r="1433" spans="1:3" ht="18" customHeight="1" x14ac:dyDescent="0.25">
      <c r="A1433" s="286"/>
      <c r="B1433" s="287"/>
      <c r="C1433" s="287"/>
    </row>
    <row r="1434" spans="1:3" ht="18" customHeight="1" x14ac:dyDescent="0.25">
      <c r="A1434" s="286"/>
      <c r="B1434" s="287"/>
      <c r="C1434" s="287"/>
    </row>
    <row r="1435" spans="1:3" ht="18" customHeight="1" x14ac:dyDescent="0.25">
      <c r="A1435" s="286"/>
      <c r="B1435" s="287"/>
      <c r="C1435" s="287"/>
    </row>
    <row r="1436" spans="1:3" ht="18" customHeight="1" x14ac:dyDescent="0.25">
      <c r="A1436" s="286"/>
      <c r="B1436" s="287"/>
      <c r="C1436" s="287"/>
    </row>
    <row r="1437" spans="1:3" ht="18" customHeight="1" x14ac:dyDescent="0.25">
      <c r="A1437" s="286"/>
      <c r="B1437" s="287"/>
      <c r="C1437" s="287"/>
    </row>
    <row r="1438" spans="1:3" ht="18" customHeight="1" x14ac:dyDescent="0.25">
      <c r="A1438" s="286"/>
      <c r="B1438" s="287"/>
      <c r="C1438" s="287"/>
    </row>
    <row r="1439" spans="1:3" ht="18" customHeight="1" x14ac:dyDescent="0.25">
      <c r="A1439" s="286"/>
      <c r="B1439" s="287"/>
      <c r="C1439" s="287"/>
    </row>
    <row r="1440" spans="1:3" ht="18" customHeight="1" x14ac:dyDescent="0.25">
      <c r="A1440" s="286"/>
      <c r="B1440" s="287"/>
      <c r="C1440" s="287"/>
    </row>
    <row r="1441" spans="1:3" ht="18" customHeight="1" x14ac:dyDescent="0.25">
      <c r="A1441" s="286"/>
      <c r="B1441" s="287"/>
      <c r="C1441" s="287"/>
    </row>
    <row r="1442" spans="1:3" ht="18" customHeight="1" x14ac:dyDescent="0.25">
      <c r="A1442" s="286"/>
      <c r="B1442" s="287"/>
      <c r="C1442" s="287"/>
    </row>
    <row r="1443" spans="1:3" ht="18" customHeight="1" x14ac:dyDescent="0.25">
      <c r="A1443" s="286"/>
      <c r="B1443" s="287"/>
      <c r="C1443" s="287"/>
    </row>
    <row r="1444" spans="1:3" ht="18" customHeight="1" x14ac:dyDescent="0.25">
      <c r="A1444" s="286"/>
      <c r="B1444" s="287"/>
      <c r="C1444" s="287"/>
    </row>
    <row r="1445" spans="1:3" ht="18" customHeight="1" x14ac:dyDescent="0.25">
      <c r="A1445" s="286"/>
      <c r="B1445" s="287"/>
      <c r="C1445" s="287"/>
    </row>
    <row r="1446" spans="1:3" ht="18" customHeight="1" x14ac:dyDescent="0.25">
      <c r="A1446" s="286"/>
      <c r="B1446" s="287"/>
      <c r="C1446" s="287"/>
    </row>
    <row r="1447" spans="1:3" ht="18" customHeight="1" x14ac:dyDescent="0.25">
      <c r="A1447" s="286"/>
      <c r="B1447" s="287"/>
      <c r="C1447" s="287"/>
    </row>
    <row r="1448" spans="1:3" ht="18" customHeight="1" x14ac:dyDescent="0.25">
      <c r="A1448" s="286"/>
      <c r="B1448" s="287"/>
      <c r="C1448" s="287"/>
    </row>
    <row r="1449" spans="1:3" ht="18" customHeight="1" x14ac:dyDescent="0.25">
      <c r="A1449" s="286"/>
      <c r="B1449" s="287"/>
      <c r="C1449" s="287"/>
    </row>
    <row r="1450" spans="1:3" ht="18" customHeight="1" x14ac:dyDescent="0.25">
      <c r="A1450" s="286"/>
      <c r="B1450" s="287"/>
      <c r="C1450" s="287"/>
    </row>
    <row r="1451" spans="1:3" ht="18" customHeight="1" x14ac:dyDescent="0.25">
      <c r="A1451" s="286"/>
      <c r="B1451" s="287"/>
      <c r="C1451" s="287"/>
    </row>
    <row r="1452" spans="1:3" ht="18" customHeight="1" x14ac:dyDescent="0.25">
      <c r="A1452" s="286"/>
      <c r="B1452" s="287"/>
      <c r="C1452" s="287"/>
    </row>
    <row r="1453" spans="1:3" ht="18" customHeight="1" x14ac:dyDescent="0.25">
      <c r="A1453" s="286"/>
      <c r="B1453" s="287"/>
      <c r="C1453" s="287"/>
    </row>
  </sheetData>
  <pageMargins left="0.70866141732283472" right="0.70866141732283472" top="1.1916666666666667" bottom="0.74803149606299213" header="0.31496062992125984" footer="0.31496062992125984"/>
  <pageSetup paperSize="9" scale="80" orientation="landscape" r:id="rId1"/>
  <headerFooter>
    <oddHeader>&amp;L&amp;10Vászoly Község Önkormányzata&amp;C&amp;"-,Félkövér"FELHALMOZÁSI KIADÁSOK 2015. ÉV
A 3/2016. (V.30.) RENDELETHEZ&amp;R&amp;10 8. sz. melléklet
&amp;P. oldal
ezer forint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5"/>
  <sheetViews>
    <sheetView view="pageLayout" zoomScaleNormal="100" workbookViewId="0">
      <selection activeCell="F1" sqref="F1"/>
    </sheetView>
  </sheetViews>
  <sheetFormatPr defaultColWidth="9.109375" defaultRowHeight="11.4" x14ac:dyDescent="0.2"/>
  <cols>
    <col min="1" max="1" width="41.109375" style="331" customWidth="1"/>
    <col min="2" max="2" width="11.44140625" style="331" customWidth="1"/>
    <col min="3" max="3" width="9.33203125" style="332" customWidth="1"/>
    <col min="4" max="4" width="14.109375" style="332" customWidth="1"/>
    <col min="5" max="5" width="10.5546875" style="332" customWidth="1"/>
    <col min="6" max="6" width="6.88671875" style="332" customWidth="1"/>
    <col min="7" max="7" width="42" style="331" customWidth="1"/>
    <col min="8" max="8" width="12.44140625" style="331" customWidth="1"/>
    <col min="9" max="9" width="11.109375" style="332" customWidth="1"/>
    <col min="10" max="10" width="13.88671875" style="332" customWidth="1"/>
    <col min="11" max="11" width="11.109375" style="332" customWidth="1"/>
    <col min="12" max="12" width="7.33203125" style="332" customWidth="1"/>
    <col min="13" max="16384" width="9.109375" style="332"/>
  </cols>
  <sheetData>
    <row r="2" spans="1:12" x14ac:dyDescent="0.2">
      <c r="G2" s="333"/>
      <c r="H2" s="333"/>
      <c r="I2" s="334"/>
    </row>
    <row r="4" spans="1:12" ht="15.75" customHeight="1" x14ac:dyDescent="0.25">
      <c r="A4" s="725" t="s">
        <v>725</v>
      </c>
      <c r="B4" s="725"/>
      <c r="C4" s="725"/>
      <c r="D4" s="725"/>
      <c r="E4" s="725"/>
      <c r="F4" s="725"/>
      <c r="G4" s="725"/>
      <c r="H4" s="725"/>
      <c r="I4" s="725"/>
      <c r="J4" s="725"/>
    </row>
    <row r="6" spans="1:12" s="331" customFormat="1" ht="45.6" x14ac:dyDescent="0.25">
      <c r="A6" s="335" t="s">
        <v>307</v>
      </c>
      <c r="B6" s="612" t="s">
        <v>1234</v>
      </c>
      <c r="C6" s="339" t="s">
        <v>714</v>
      </c>
      <c r="D6" s="337" t="s">
        <v>715</v>
      </c>
      <c r="E6" s="621" t="s">
        <v>492</v>
      </c>
      <c r="F6" s="337" t="s">
        <v>125</v>
      </c>
      <c r="G6" s="338" t="s">
        <v>308</v>
      </c>
      <c r="H6" s="620" t="s">
        <v>1234</v>
      </c>
      <c r="I6" s="336" t="s">
        <v>714</v>
      </c>
      <c r="J6" s="339" t="s">
        <v>715</v>
      </c>
      <c r="K6" s="385" t="s">
        <v>492</v>
      </c>
      <c r="L6" s="385" t="s">
        <v>125</v>
      </c>
    </row>
    <row r="7" spans="1:12" x14ac:dyDescent="0.2">
      <c r="A7" s="340" t="s">
        <v>390</v>
      </c>
      <c r="B7" s="414">
        <f>'4. tábla'!B4</f>
        <v>20630</v>
      </c>
      <c r="C7" s="414">
        <f>'4. tábla'!C4</f>
        <v>15524</v>
      </c>
      <c r="D7" s="416">
        <f>'4. tábla'!D4</f>
        <v>19460</v>
      </c>
      <c r="E7" s="622">
        <f>'4. tábla'!E4</f>
        <v>19460</v>
      </c>
      <c r="F7" s="699">
        <f>E7/D7</f>
        <v>1</v>
      </c>
      <c r="G7" s="341" t="s">
        <v>726</v>
      </c>
      <c r="H7" s="350">
        <v>8506</v>
      </c>
      <c r="I7" s="379">
        <f>'6.tábla'!B4</f>
        <v>3903</v>
      </c>
      <c r="J7" s="379">
        <f>'6.tábla'!C4</f>
        <v>7179</v>
      </c>
      <c r="K7" s="379">
        <f>'6.tábla'!D4</f>
        <v>7038</v>
      </c>
      <c r="L7" s="702">
        <f>K7/J7</f>
        <v>0.98035938152946089</v>
      </c>
    </row>
    <row r="8" spans="1:12" x14ac:dyDescent="0.2">
      <c r="A8" s="344" t="s">
        <v>309</v>
      </c>
      <c r="B8" s="414">
        <f>'4. tábla'!B6</f>
        <v>10237</v>
      </c>
      <c r="C8" s="414">
        <f>'4. tábla'!C6</f>
        <v>11200</v>
      </c>
      <c r="D8" s="414">
        <f>'4. tábla'!D6</f>
        <v>11823</v>
      </c>
      <c r="E8" s="414">
        <f>'4. tábla'!E6</f>
        <v>11821</v>
      </c>
      <c r="F8" s="699">
        <f t="shared" ref="F8:F27" si="0">E8/D8</f>
        <v>0.99983083819673513</v>
      </c>
      <c r="G8" s="345" t="s">
        <v>391</v>
      </c>
      <c r="H8" s="613">
        <v>1410</v>
      </c>
      <c r="I8" s="379">
        <f>'6.tábla'!B7</f>
        <v>882</v>
      </c>
      <c r="J8" s="379">
        <f>'6.tábla'!C7</f>
        <v>1603</v>
      </c>
      <c r="K8" s="379">
        <f>'6.tábla'!D7</f>
        <v>1362</v>
      </c>
      <c r="L8" s="702">
        <f t="shared" ref="L8:L27" si="1">K8/J8</f>
        <v>0.84965689332501559</v>
      </c>
    </row>
    <row r="9" spans="1:12" x14ac:dyDescent="0.2">
      <c r="A9" s="344"/>
      <c r="B9" s="610"/>
      <c r="C9" s="414"/>
      <c r="D9" s="415"/>
      <c r="E9" s="416"/>
      <c r="F9" s="699"/>
      <c r="G9" s="345" t="s">
        <v>392</v>
      </c>
      <c r="H9" s="613">
        <v>6957</v>
      </c>
      <c r="I9" s="379">
        <f>'6.tábla'!B8</f>
        <v>8992</v>
      </c>
      <c r="J9" s="379">
        <f>'6.tábla'!C8</f>
        <v>9175</v>
      </c>
      <c r="K9" s="379">
        <f>'6.tábla'!D8</f>
        <v>8436</v>
      </c>
      <c r="L9" s="702">
        <f t="shared" si="1"/>
        <v>0.91945504087193464</v>
      </c>
    </row>
    <row r="10" spans="1:12" x14ac:dyDescent="0.2">
      <c r="A10" s="344"/>
      <c r="B10" s="610"/>
      <c r="C10" s="414"/>
      <c r="D10" s="415"/>
      <c r="E10" s="416"/>
      <c r="F10" s="699"/>
      <c r="G10" s="341" t="s">
        <v>312</v>
      </c>
      <c r="H10" s="350">
        <v>36</v>
      </c>
      <c r="I10" s="379">
        <f>'6.tábla'!B19</f>
        <v>500</v>
      </c>
      <c r="J10" s="379">
        <f>'6.tábla'!C19</f>
        <v>770</v>
      </c>
      <c r="K10" s="379">
        <f>'6.tábla'!D19</f>
        <v>560</v>
      </c>
      <c r="L10" s="702">
        <f t="shared" si="1"/>
        <v>0.72727272727272729</v>
      </c>
    </row>
    <row r="11" spans="1:12" x14ac:dyDescent="0.2">
      <c r="A11" s="344"/>
      <c r="B11" s="610"/>
      <c r="C11" s="414"/>
      <c r="D11" s="415"/>
      <c r="E11" s="416"/>
      <c r="F11" s="699"/>
      <c r="G11" s="345" t="s">
        <v>313</v>
      </c>
      <c r="H11" s="613">
        <v>16963</v>
      </c>
      <c r="I11" s="379">
        <f>'6.tábla'!D29</f>
        <v>6344</v>
      </c>
      <c r="J11" s="379">
        <f>SUM(J12:J13)</f>
        <v>6909</v>
      </c>
      <c r="K11" s="379">
        <f>SUM(K12:K13)</f>
        <v>6198</v>
      </c>
      <c r="L11" s="702">
        <f t="shared" si="1"/>
        <v>0.89709075119409465</v>
      </c>
    </row>
    <row r="12" spans="1:12" x14ac:dyDescent="0.2">
      <c r="A12" s="346" t="s">
        <v>310</v>
      </c>
      <c r="B12" s="414">
        <f>'4. tábla'!B7</f>
        <v>2756</v>
      </c>
      <c r="C12" s="414">
        <f>'4. tábla'!C7</f>
        <v>2908</v>
      </c>
      <c r="D12" s="414">
        <f>'4. tábla'!D7</f>
        <v>2818</v>
      </c>
      <c r="E12" s="414">
        <f>'4. tábla'!E7</f>
        <v>2818</v>
      </c>
      <c r="F12" s="699">
        <f t="shared" si="0"/>
        <v>1</v>
      </c>
      <c r="G12" s="345" t="s">
        <v>1188</v>
      </c>
      <c r="H12" s="613">
        <v>3801</v>
      </c>
      <c r="I12" s="379">
        <f>'6.tábla'!B30</f>
        <v>5245</v>
      </c>
      <c r="J12" s="379">
        <f>'6.tábla'!C30</f>
        <v>6629</v>
      </c>
      <c r="K12" s="379">
        <f>'6.tábla'!D30</f>
        <v>5918</v>
      </c>
      <c r="L12" s="702">
        <f t="shared" si="1"/>
        <v>0.89274400362045558</v>
      </c>
    </row>
    <row r="13" spans="1:12" x14ac:dyDescent="0.2">
      <c r="A13" s="340" t="s">
        <v>727</v>
      </c>
      <c r="B13" s="414">
        <f>'4. tábla'!B9</f>
        <v>2</v>
      </c>
      <c r="C13" s="414">
        <f>'4. tábla'!C9</f>
        <v>0</v>
      </c>
      <c r="D13" s="414">
        <f>'4. tábla'!D9</f>
        <v>0</v>
      </c>
      <c r="E13" s="414">
        <f>'4. tábla'!E9</f>
        <v>0</v>
      </c>
      <c r="F13" s="699"/>
      <c r="G13" s="629" t="s">
        <v>728</v>
      </c>
      <c r="H13" s="631">
        <v>13162</v>
      </c>
      <c r="I13" s="379">
        <f>'6.tábla'!B31</f>
        <v>140</v>
      </c>
      <c r="J13" s="379">
        <f>'6.tábla'!C31</f>
        <v>280</v>
      </c>
      <c r="K13" s="379">
        <f>'6.tábla'!D31</f>
        <v>280</v>
      </c>
      <c r="L13" s="702">
        <f t="shared" si="1"/>
        <v>1</v>
      </c>
    </row>
    <row r="14" spans="1:12" ht="22.8" x14ac:dyDescent="0.2">
      <c r="A14" s="348" t="s">
        <v>729</v>
      </c>
      <c r="B14" s="414">
        <f>'4. tábla'!B9</f>
        <v>2</v>
      </c>
      <c r="C14" s="414">
        <f>'4. tábla'!C9</f>
        <v>0</v>
      </c>
      <c r="D14" s="414">
        <f>'4. tábla'!D9</f>
        <v>0</v>
      </c>
      <c r="E14" s="414">
        <f>'4. tábla'!E9</f>
        <v>0</v>
      </c>
      <c r="F14" s="699"/>
      <c r="G14" s="625" t="s">
        <v>730</v>
      </c>
      <c r="H14" s="625"/>
      <c r="I14" s="626"/>
      <c r="J14" s="343"/>
      <c r="K14" s="347"/>
      <c r="L14" s="702"/>
    </row>
    <row r="15" spans="1:12" x14ac:dyDescent="0.2">
      <c r="A15" s="344" t="s">
        <v>731</v>
      </c>
      <c r="B15" s="610"/>
      <c r="C15" s="414"/>
      <c r="D15" s="415"/>
      <c r="E15" s="416"/>
      <c r="F15" s="699"/>
      <c r="G15" s="630"/>
      <c r="H15" s="630"/>
      <c r="I15" s="627"/>
      <c r="J15" s="343"/>
      <c r="K15" s="347"/>
      <c r="L15" s="702"/>
    </row>
    <row r="16" spans="1:12" x14ac:dyDescent="0.2">
      <c r="A16" s="344"/>
      <c r="B16" s="610"/>
      <c r="C16" s="414"/>
      <c r="D16" s="415"/>
      <c r="E16" s="416"/>
      <c r="F16" s="699"/>
      <c r="G16" s="625" t="s">
        <v>314</v>
      </c>
      <c r="H16" s="625">
        <v>0</v>
      </c>
      <c r="I16" s="626">
        <f>'4. tábla'!C29</f>
        <v>1309</v>
      </c>
      <c r="J16" s="379">
        <f>'4. tábla'!D29</f>
        <v>1833</v>
      </c>
      <c r="K16" s="379">
        <f>'4. tábla'!E29</f>
        <v>0</v>
      </c>
      <c r="L16" s="702">
        <f t="shared" si="1"/>
        <v>0</v>
      </c>
    </row>
    <row r="17" spans="1:12" x14ac:dyDescent="0.2">
      <c r="A17" s="344"/>
      <c r="B17" s="610"/>
      <c r="C17" s="414"/>
      <c r="D17" s="415"/>
      <c r="E17" s="416"/>
      <c r="F17" s="699"/>
      <c r="G17" s="625" t="s">
        <v>732</v>
      </c>
      <c r="H17" s="625">
        <v>0</v>
      </c>
      <c r="I17" s="628">
        <f>'4. tábla'!C29</f>
        <v>1309</v>
      </c>
      <c r="J17" s="361">
        <f>'4. tábla'!D29</f>
        <v>1833</v>
      </c>
      <c r="K17" s="361">
        <f>'4. tábla'!E29</f>
        <v>0</v>
      </c>
      <c r="L17" s="702">
        <f t="shared" si="1"/>
        <v>0</v>
      </c>
    </row>
    <row r="18" spans="1:12" x14ac:dyDescent="0.2">
      <c r="A18" s="344"/>
      <c r="B18" s="610"/>
      <c r="C18" s="414"/>
      <c r="D18" s="415"/>
      <c r="E18" s="416"/>
      <c r="F18" s="699"/>
      <c r="G18" s="341" t="s">
        <v>733</v>
      </c>
      <c r="H18" s="350"/>
      <c r="I18" s="379"/>
      <c r="J18" s="343"/>
      <c r="K18" s="347"/>
      <c r="L18" s="702"/>
    </row>
    <row r="19" spans="1:12" ht="12" x14ac:dyDescent="0.25">
      <c r="A19" s="335" t="s">
        <v>315</v>
      </c>
      <c r="B19" s="417">
        <f>SUM(B7:B13)</f>
        <v>33625</v>
      </c>
      <c r="C19" s="417">
        <f>SUM(C7:C13)</f>
        <v>29632</v>
      </c>
      <c r="D19" s="418">
        <f>SUM(D7:D13)</f>
        <v>34101</v>
      </c>
      <c r="E19" s="418">
        <f>SUM(E7:E13)</f>
        <v>34099</v>
      </c>
      <c r="F19" s="699">
        <f t="shared" si="0"/>
        <v>0.99994135069352807</v>
      </c>
      <c r="G19" s="352" t="s">
        <v>316</v>
      </c>
      <c r="H19" s="420">
        <f>SUM(H7:H11)</f>
        <v>33872</v>
      </c>
      <c r="I19" s="420">
        <f>SUM(I7:I11)</f>
        <v>20621</v>
      </c>
      <c r="J19" s="420">
        <f>SUM(J7:J11)</f>
        <v>25636</v>
      </c>
      <c r="K19" s="420">
        <f>SUM(K7:K11)</f>
        <v>23594</v>
      </c>
      <c r="L19" s="702">
        <f t="shared" si="1"/>
        <v>0.92034638789202683</v>
      </c>
    </row>
    <row r="20" spans="1:12" ht="12" x14ac:dyDescent="0.25">
      <c r="A20" s="335" t="s">
        <v>317</v>
      </c>
      <c r="B20" s="611"/>
      <c r="C20" s="417"/>
      <c r="D20" s="417"/>
      <c r="E20" s="417"/>
      <c r="F20" s="699"/>
      <c r="G20" s="335" t="s">
        <v>318</v>
      </c>
      <c r="H20" s="365">
        <f>B19-H19</f>
        <v>-247</v>
      </c>
      <c r="I20" s="365">
        <f>C19-I19</f>
        <v>9011</v>
      </c>
      <c r="J20" s="365">
        <f>D19-J19</f>
        <v>8465</v>
      </c>
      <c r="K20" s="365">
        <f>E19-K19</f>
        <v>10505</v>
      </c>
      <c r="L20" s="702">
        <f t="shared" si="1"/>
        <v>1.2409923213230951</v>
      </c>
    </row>
    <row r="21" spans="1:12" ht="24" x14ac:dyDescent="0.25">
      <c r="A21" s="353" t="s">
        <v>319</v>
      </c>
      <c r="B21" s="419">
        <f t="shared" ref="B21:C21" si="2">SUM(B22:B23)</f>
        <v>9210</v>
      </c>
      <c r="C21" s="419">
        <f t="shared" si="2"/>
        <v>11139</v>
      </c>
      <c r="D21" s="419">
        <f>SUM(D22:D23)</f>
        <v>12024</v>
      </c>
      <c r="E21" s="419">
        <f>SUM(E22:E23)</f>
        <v>12024</v>
      </c>
      <c r="F21" s="699">
        <f t="shared" si="0"/>
        <v>1</v>
      </c>
      <c r="G21" s="335" t="s">
        <v>320</v>
      </c>
      <c r="H21" s="365">
        <f>SUM(H22:H24)</f>
        <v>0</v>
      </c>
      <c r="I21" s="365">
        <f>SUM(I22:I24)</f>
        <v>0</v>
      </c>
      <c r="J21" s="365">
        <f>SUM(J22:J24)</f>
        <v>1611</v>
      </c>
      <c r="K21" s="365">
        <f>SUM(K22:K25)</f>
        <v>1353</v>
      </c>
      <c r="L21" s="702">
        <f t="shared" si="1"/>
        <v>0.83985102420856605</v>
      </c>
    </row>
    <row r="22" spans="1:12" x14ac:dyDescent="0.2">
      <c r="A22" s="344" t="s">
        <v>734</v>
      </c>
      <c r="B22" s="414">
        <f>'4. tábla'!B14</f>
        <v>8639</v>
      </c>
      <c r="C22" s="414">
        <f>'4. tábla'!C14</f>
        <v>11139</v>
      </c>
      <c r="D22" s="414">
        <f>'4. tábla'!D14</f>
        <v>10618</v>
      </c>
      <c r="E22" s="414">
        <f>'4. tábla'!E14</f>
        <v>10618</v>
      </c>
      <c r="F22" s="699">
        <f t="shared" si="0"/>
        <v>1</v>
      </c>
      <c r="G22" s="346" t="s">
        <v>735</v>
      </c>
      <c r="H22" s="610"/>
      <c r="I22" s="379"/>
      <c r="J22" s="343"/>
      <c r="K22" s="347">
        <f>'4. tábla'!E33</f>
        <v>0</v>
      </c>
      <c r="L22" s="702"/>
    </row>
    <row r="23" spans="1:12" x14ac:dyDescent="0.2">
      <c r="A23" s="344" t="s">
        <v>736</v>
      </c>
      <c r="B23" s="414">
        <f>'4. tábla'!B17</f>
        <v>571</v>
      </c>
      <c r="C23" s="414">
        <f>'4. tábla'!C17</f>
        <v>0</v>
      </c>
      <c r="D23" s="414">
        <f>'4. tábla'!D17</f>
        <v>1406</v>
      </c>
      <c r="E23" s="414">
        <f>'4. tábla'!E17</f>
        <v>1406</v>
      </c>
      <c r="F23" s="699">
        <f t="shared" si="0"/>
        <v>1</v>
      </c>
      <c r="G23" s="346" t="s">
        <v>737</v>
      </c>
      <c r="H23" s="379">
        <f>'4. tábla'!B34</f>
        <v>0</v>
      </c>
      <c r="I23" s="379">
        <f>'4. tábla'!C34</f>
        <v>0</v>
      </c>
      <c r="J23" s="379">
        <f>'4. tábla'!D34</f>
        <v>1611</v>
      </c>
      <c r="K23" s="379">
        <f>'4. tábla'!E34</f>
        <v>1353</v>
      </c>
      <c r="L23" s="702">
        <f t="shared" si="1"/>
        <v>0.83985102420856605</v>
      </c>
    </row>
    <row r="24" spans="1:12" ht="24" x14ac:dyDescent="0.25">
      <c r="A24" s="335" t="s">
        <v>321</v>
      </c>
      <c r="B24" s="624"/>
      <c r="C24" s="414"/>
      <c r="D24" s="414"/>
      <c r="E24" s="414"/>
      <c r="F24" s="699"/>
      <c r="G24" s="344" t="s">
        <v>738</v>
      </c>
      <c r="H24" s="614"/>
      <c r="I24" s="379"/>
      <c r="J24" s="343"/>
      <c r="K24" s="347"/>
      <c r="L24" s="702"/>
    </row>
    <row r="25" spans="1:12" x14ac:dyDescent="0.2">
      <c r="A25" s="623" t="s">
        <v>739</v>
      </c>
      <c r="B25" s="625"/>
      <c r="C25" s="622"/>
      <c r="D25" s="414"/>
      <c r="E25" s="414"/>
      <c r="F25" s="699"/>
      <c r="G25" s="344" t="s">
        <v>1138</v>
      </c>
      <c r="H25" s="614"/>
      <c r="I25" s="379"/>
      <c r="J25" s="343"/>
      <c r="K25" s="347"/>
      <c r="L25" s="702"/>
    </row>
    <row r="26" spans="1:12" x14ac:dyDescent="0.2">
      <c r="A26" s="614" t="s">
        <v>740</v>
      </c>
      <c r="B26" s="625"/>
      <c r="C26" s="622"/>
      <c r="D26" s="414"/>
      <c r="E26" s="414"/>
      <c r="F26" s="699"/>
      <c r="G26" s="356"/>
      <c r="H26" s="615"/>
      <c r="I26" s="379"/>
      <c r="J26" s="343"/>
      <c r="K26" s="347"/>
      <c r="L26" s="702"/>
    </row>
    <row r="27" spans="1:12" ht="12" x14ac:dyDescent="0.25">
      <c r="A27" s="335" t="s">
        <v>322</v>
      </c>
      <c r="B27" s="419">
        <f>B19+B21+B24</f>
        <v>42835</v>
      </c>
      <c r="C27" s="417">
        <f>C19+C21+C24</f>
        <v>40771</v>
      </c>
      <c r="D27" s="417">
        <f>D19+D21+D24</f>
        <v>46125</v>
      </c>
      <c r="E27" s="417">
        <f>E19+E21+E24</f>
        <v>46123</v>
      </c>
      <c r="F27" s="699">
        <f t="shared" si="0"/>
        <v>0.99995663956639569</v>
      </c>
      <c r="G27" s="335" t="s">
        <v>323</v>
      </c>
      <c r="H27" s="365">
        <f>H19+H21</f>
        <v>33872</v>
      </c>
      <c r="I27" s="365">
        <f>I19+I21</f>
        <v>20621</v>
      </c>
      <c r="J27" s="386">
        <f>J19+J21</f>
        <v>27247</v>
      </c>
      <c r="K27" s="386">
        <f>K19+K21</f>
        <v>24947</v>
      </c>
      <c r="L27" s="702">
        <f t="shared" si="1"/>
        <v>0.91558703710500233</v>
      </c>
    </row>
    <row r="28" spans="1:12" ht="12" x14ac:dyDescent="0.25">
      <c r="A28" s="357"/>
      <c r="B28" s="357"/>
      <c r="C28" s="358"/>
      <c r="D28" s="358"/>
      <c r="E28" s="358"/>
      <c r="F28" s="358"/>
      <c r="G28" s="357"/>
      <c r="H28" s="357"/>
      <c r="I28" s="359"/>
      <c r="J28" s="359"/>
    </row>
    <row r="29" spans="1:12" ht="12" x14ac:dyDescent="0.25">
      <c r="A29" s="357"/>
      <c r="B29" s="357"/>
      <c r="C29" s="358"/>
      <c r="D29" s="358"/>
      <c r="E29" s="358"/>
      <c r="F29" s="358"/>
      <c r="G29" s="357"/>
      <c r="H29" s="357"/>
      <c r="I29" s="359"/>
      <c r="J29" s="359"/>
    </row>
    <row r="30" spans="1:12" ht="12" x14ac:dyDescent="0.25">
      <c r="A30" s="357"/>
      <c r="B30" s="357"/>
      <c r="C30" s="358"/>
      <c r="D30" s="358"/>
      <c r="E30" s="358"/>
      <c r="F30" s="358"/>
      <c r="G30" s="357"/>
      <c r="H30" s="357"/>
      <c r="I30" s="359"/>
      <c r="J30" s="359"/>
    </row>
    <row r="31" spans="1:12" ht="12" x14ac:dyDescent="0.25">
      <c r="A31" s="357"/>
      <c r="B31" s="357"/>
      <c r="C31" s="358"/>
      <c r="D31" s="358"/>
      <c r="E31" s="358"/>
      <c r="F31" s="358"/>
      <c r="G31" s="357"/>
      <c r="H31" s="357"/>
      <c r="I31" s="359"/>
      <c r="J31" s="359"/>
    </row>
    <row r="32" spans="1:12" ht="12" x14ac:dyDescent="0.25">
      <c r="A32" s="357"/>
      <c r="B32" s="357"/>
      <c r="C32" s="358"/>
      <c r="D32" s="358"/>
      <c r="E32" s="358"/>
      <c r="F32" s="358"/>
      <c r="G32" s="357"/>
      <c r="H32" s="357"/>
      <c r="I32" s="359"/>
      <c r="J32" s="359"/>
    </row>
    <row r="33" spans="1:12" ht="12" x14ac:dyDescent="0.25">
      <c r="A33" s="357"/>
      <c r="B33" s="357"/>
      <c r="C33" s="358"/>
      <c r="D33" s="358"/>
      <c r="E33" s="358"/>
      <c r="F33" s="358"/>
      <c r="G33" s="357"/>
      <c r="H33" s="357"/>
      <c r="I33" s="359"/>
      <c r="J33" s="359"/>
    </row>
    <row r="34" spans="1:12" ht="12" x14ac:dyDescent="0.25">
      <c r="A34" s="357"/>
      <c r="B34" s="357"/>
      <c r="C34" s="358"/>
      <c r="D34" s="358"/>
      <c r="E34" s="358"/>
      <c r="F34" s="358"/>
      <c r="G34" s="357"/>
      <c r="H34" s="357"/>
      <c r="I34" s="359"/>
      <c r="J34" s="359"/>
    </row>
    <row r="36" spans="1:12" ht="12" x14ac:dyDescent="0.25">
      <c r="A36" s="725" t="s">
        <v>741</v>
      </c>
      <c r="B36" s="725"/>
      <c r="C36" s="725"/>
      <c r="D36" s="725"/>
      <c r="E36" s="725"/>
      <c r="F36" s="725"/>
      <c r="G36" s="725"/>
      <c r="H36" s="725"/>
      <c r="I36" s="725"/>
      <c r="J36" s="725"/>
    </row>
    <row r="38" spans="1:12" s="331" customFormat="1" ht="45.6" x14ac:dyDescent="0.25">
      <c r="A38" s="335" t="s">
        <v>324</v>
      </c>
      <c r="B38" s="612" t="s">
        <v>1234</v>
      </c>
      <c r="C38" s="336" t="s">
        <v>714</v>
      </c>
      <c r="D38" s="337" t="s">
        <v>715</v>
      </c>
      <c r="E38" s="337" t="s">
        <v>492</v>
      </c>
      <c r="F38" s="337" t="s">
        <v>125</v>
      </c>
      <c r="G38" s="632" t="s">
        <v>325</v>
      </c>
      <c r="H38" s="385" t="s">
        <v>1234</v>
      </c>
      <c r="I38" s="360" t="s">
        <v>714</v>
      </c>
      <c r="J38" s="337" t="s">
        <v>715</v>
      </c>
      <c r="K38" s="337" t="s">
        <v>492</v>
      </c>
      <c r="L38" s="337" t="s">
        <v>125</v>
      </c>
    </row>
    <row r="39" spans="1:12" x14ac:dyDescent="0.2">
      <c r="A39" s="340" t="s">
        <v>742</v>
      </c>
      <c r="B39" s="635">
        <v>1350</v>
      </c>
      <c r="C39" s="361">
        <f>'4. tábla'!C5</f>
        <v>18548</v>
      </c>
      <c r="D39" s="361">
        <f>'4. tábla'!D5</f>
        <v>30438</v>
      </c>
      <c r="E39" s="361">
        <f>'4. tábla'!E5</f>
        <v>30438</v>
      </c>
      <c r="F39" s="700">
        <f>E39/D39</f>
        <v>1</v>
      </c>
      <c r="G39" s="610" t="s">
        <v>326</v>
      </c>
      <c r="H39" s="625">
        <v>386</v>
      </c>
      <c r="I39" s="626">
        <f>'4. tábla'!C25</f>
        <v>13729</v>
      </c>
      <c r="J39" s="379">
        <f>'4. tábla'!D25</f>
        <v>11900</v>
      </c>
      <c r="K39" s="379">
        <f>'4. tábla'!E25</f>
        <v>4932</v>
      </c>
      <c r="L39" s="702">
        <f>K39/J39</f>
        <v>0.41445378151260504</v>
      </c>
    </row>
    <row r="40" spans="1:12" x14ac:dyDescent="0.2">
      <c r="A40" s="344" t="s">
        <v>743</v>
      </c>
      <c r="B40" s="610"/>
      <c r="C40" s="361">
        <f>'4. tábla'!C8</f>
        <v>0</v>
      </c>
      <c r="D40" s="361">
        <f>'4. tábla'!D8</f>
        <v>0</v>
      </c>
      <c r="E40" s="361">
        <f>'4. tábla'!E8</f>
        <v>0</v>
      </c>
      <c r="F40" s="700"/>
      <c r="G40" s="344"/>
      <c r="H40" s="610"/>
      <c r="I40" s="342"/>
      <c r="J40" s="349"/>
      <c r="K40" s="349"/>
      <c r="L40" s="702"/>
    </row>
    <row r="41" spans="1:12" ht="12" x14ac:dyDescent="0.25">
      <c r="A41" s="344" t="s">
        <v>327</v>
      </c>
      <c r="B41" s="610">
        <v>846</v>
      </c>
      <c r="C41" s="361">
        <f>'4. tábla'!C10</f>
        <v>0</v>
      </c>
      <c r="D41" s="361">
        <f>'4. tábla'!D10</f>
        <v>215</v>
      </c>
      <c r="E41" s="361">
        <f>'4. tábla'!E10</f>
        <v>215</v>
      </c>
      <c r="F41" s="700">
        <f t="shared" ref="F41:F56" si="3">E41/D41</f>
        <v>1</v>
      </c>
      <c r="G41" s="344" t="s">
        <v>328</v>
      </c>
      <c r="H41" s="344"/>
      <c r="I41" s="362">
        <f>'4. tábla'!C26</f>
        <v>24619</v>
      </c>
      <c r="J41" s="362">
        <f>'4. tábla'!D26</f>
        <v>35571</v>
      </c>
      <c r="K41" s="362">
        <f>'4. tábla'!E26</f>
        <v>24493</v>
      </c>
      <c r="L41" s="702">
        <f t="shared" ref="L41:L56" si="4">K41/J41</f>
        <v>0.68856652891400294</v>
      </c>
    </row>
    <row r="42" spans="1:12" x14ac:dyDescent="0.2">
      <c r="A42" s="344" t="s">
        <v>744</v>
      </c>
      <c r="B42" s="610"/>
      <c r="C42" s="361">
        <f>'4. tábla'!C10</f>
        <v>0</v>
      </c>
      <c r="D42" s="361">
        <f>'4. tábla'!D10</f>
        <v>215</v>
      </c>
      <c r="E42" s="361">
        <f>'4. tábla'!E10</f>
        <v>215</v>
      </c>
      <c r="F42" s="700">
        <f t="shared" si="3"/>
        <v>1</v>
      </c>
      <c r="G42" s="344" t="s">
        <v>329</v>
      </c>
      <c r="H42" s="614"/>
      <c r="I42" s="342">
        <f>'4. tábla'!C27</f>
        <v>0</v>
      </c>
      <c r="J42" s="342">
        <f>'4. tábla'!D27</f>
        <v>81</v>
      </c>
      <c r="K42" s="342">
        <f>'4. tábla'!E27</f>
        <v>81</v>
      </c>
      <c r="L42" s="702">
        <f t="shared" si="4"/>
        <v>1</v>
      </c>
    </row>
    <row r="43" spans="1:12" x14ac:dyDescent="0.2">
      <c r="A43" s="344" t="s">
        <v>745</v>
      </c>
      <c r="B43" s="610"/>
      <c r="C43" s="351"/>
      <c r="D43" s="351"/>
      <c r="E43" s="361"/>
      <c r="F43" s="700"/>
      <c r="G43" s="344"/>
      <c r="H43" s="614"/>
      <c r="I43" s="342"/>
      <c r="J43" s="349"/>
      <c r="K43" s="349"/>
      <c r="L43" s="702"/>
    </row>
    <row r="44" spans="1:12" x14ac:dyDescent="0.2">
      <c r="A44" s="344"/>
      <c r="B44" s="610"/>
      <c r="C44" s="351"/>
      <c r="D44" s="351"/>
      <c r="E44" s="361"/>
      <c r="F44" s="700"/>
      <c r="G44" s="363" t="s">
        <v>746</v>
      </c>
      <c r="H44" s="616"/>
      <c r="I44" s="342"/>
      <c r="J44" s="349"/>
      <c r="K44" s="349"/>
      <c r="L44" s="702"/>
    </row>
    <row r="45" spans="1:12" x14ac:dyDescent="0.2">
      <c r="A45" s="344"/>
      <c r="B45" s="610"/>
      <c r="C45" s="351"/>
      <c r="D45" s="351"/>
      <c r="E45" s="351"/>
      <c r="F45" s="700"/>
      <c r="G45" s="344" t="s">
        <v>747</v>
      </c>
      <c r="H45" s="614"/>
      <c r="I45" s="342"/>
      <c r="J45" s="349"/>
      <c r="K45" s="349"/>
      <c r="L45" s="702"/>
    </row>
    <row r="46" spans="1:12" x14ac:dyDescent="0.2">
      <c r="A46" s="344"/>
      <c r="B46" s="610"/>
      <c r="C46" s="351"/>
      <c r="D46" s="351"/>
      <c r="E46" s="351"/>
      <c r="F46" s="700"/>
      <c r="G46" s="344" t="s">
        <v>748</v>
      </c>
      <c r="H46" s="614"/>
      <c r="I46" s="342"/>
      <c r="J46" s="349"/>
      <c r="K46" s="349"/>
      <c r="L46" s="702"/>
    </row>
    <row r="47" spans="1:12" x14ac:dyDescent="0.2">
      <c r="A47" s="344"/>
      <c r="B47" s="610"/>
      <c r="C47" s="351"/>
      <c r="D47" s="351"/>
      <c r="E47" s="351"/>
      <c r="F47" s="700"/>
      <c r="G47" s="344"/>
      <c r="H47" s="614"/>
      <c r="I47" s="342"/>
      <c r="J47" s="383"/>
      <c r="K47" s="349"/>
      <c r="L47" s="702"/>
    </row>
    <row r="48" spans="1:12" x14ac:dyDescent="0.2">
      <c r="A48" s="344"/>
      <c r="B48" s="610"/>
      <c r="C48" s="351"/>
      <c r="D48" s="351"/>
      <c r="E48" s="351"/>
      <c r="F48" s="700"/>
      <c r="G48" s="344"/>
      <c r="H48" s="614"/>
      <c r="I48" s="342"/>
      <c r="J48" s="383"/>
      <c r="K48" s="349"/>
      <c r="L48" s="702"/>
    </row>
    <row r="49" spans="1:12" ht="12" x14ac:dyDescent="0.25">
      <c r="A49" s="335" t="s">
        <v>330</v>
      </c>
      <c r="B49" s="364">
        <f>SUM(B39:B41)</f>
        <v>2196</v>
      </c>
      <c r="C49" s="364">
        <f>SUM(C39:C41)</f>
        <v>18548</v>
      </c>
      <c r="D49" s="364">
        <f>SUM(D39:D41)</f>
        <v>30653</v>
      </c>
      <c r="E49" s="364">
        <f>SUM(E39:E41)</f>
        <v>30653</v>
      </c>
      <c r="F49" s="700">
        <f t="shared" si="3"/>
        <v>1</v>
      </c>
      <c r="G49" s="338" t="s">
        <v>331</v>
      </c>
      <c r="H49" s="365">
        <f>SUM(H39:H44)</f>
        <v>386</v>
      </c>
      <c r="I49" s="365">
        <f>SUM(I39:I44)</f>
        <v>38348</v>
      </c>
      <c r="J49" s="386">
        <f>SUM(J39:J44)</f>
        <v>47552</v>
      </c>
      <c r="K49" s="386">
        <f>SUM(K39:K44)</f>
        <v>29506</v>
      </c>
      <c r="L49" s="702">
        <f t="shared" si="4"/>
        <v>0.62049966352624497</v>
      </c>
    </row>
    <row r="50" spans="1:12" ht="12" x14ac:dyDescent="0.25">
      <c r="A50" s="335" t="s">
        <v>332</v>
      </c>
      <c r="B50" s="366">
        <f>B49-H49</f>
        <v>1810</v>
      </c>
      <c r="C50" s="366">
        <f>C49-I49</f>
        <v>-19800</v>
      </c>
      <c r="D50" s="366">
        <f>D49-J49</f>
        <v>-16899</v>
      </c>
      <c r="E50" s="366">
        <f>E49-K49</f>
        <v>1147</v>
      </c>
      <c r="F50" s="700">
        <f t="shared" si="3"/>
        <v>-6.78738386886798E-2</v>
      </c>
      <c r="G50" s="338" t="s">
        <v>333</v>
      </c>
      <c r="H50" s="617"/>
      <c r="I50" s="354"/>
      <c r="J50" s="383"/>
      <c r="K50" s="349"/>
      <c r="L50" s="702"/>
    </row>
    <row r="51" spans="1:12" ht="24" x14ac:dyDescent="0.25">
      <c r="A51" s="335" t="s">
        <v>334</v>
      </c>
      <c r="B51" s="367">
        <f>SUM(B52)</f>
        <v>0</v>
      </c>
      <c r="C51" s="367">
        <f>SUM(C52)</f>
        <v>0</v>
      </c>
      <c r="D51" s="367">
        <f>SUM(D52)</f>
        <v>0</v>
      </c>
      <c r="E51" s="368"/>
      <c r="F51" s="700"/>
      <c r="G51" s="338" t="s">
        <v>335</v>
      </c>
      <c r="H51" s="354">
        <f>SUM(H52:H53)</f>
        <v>0</v>
      </c>
      <c r="I51" s="354">
        <f>SUM(I52:I53)</f>
        <v>0</v>
      </c>
      <c r="J51" s="384">
        <f>SUM(J52:J53)</f>
        <v>0</v>
      </c>
      <c r="K51" s="384">
        <f>SUM(K52:K53)</f>
        <v>0</v>
      </c>
      <c r="L51" s="702"/>
    </row>
    <row r="52" spans="1:12" x14ac:dyDescent="0.2">
      <c r="A52" s="344" t="s">
        <v>749</v>
      </c>
      <c r="B52" s="344"/>
      <c r="C52" s="369"/>
      <c r="D52" s="370"/>
      <c r="E52" s="370"/>
      <c r="F52" s="700"/>
      <c r="G52" s="371" t="s">
        <v>750</v>
      </c>
      <c r="H52" s="618"/>
      <c r="I52" s="342"/>
      <c r="J52" s="383"/>
      <c r="K52" s="349"/>
      <c r="L52" s="702"/>
    </row>
    <row r="53" spans="1:12" ht="24" x14ac:dyDescent="0.25">
      <c r="A53" s="335" t="s">
        <v>336</v>
      </c>
      <c r="B53" s="372">
        <f>SUM(B54:B55)</f>
        <v>0</v>
      </c>
      <c r="C53" s="372">
        <f>SUM(C54:C55)</f>
        <v>0</v>
      </c>
      <c r="D53" s="372">
        <f>SUM(D54:D55)</f>
        <v>0</v>
      </c>
      <c r="E53" s="373"/>
      <c r="F53" s="700"/>
      <c r="G53" s="371" t="s">
        <v>751</v>
      </c>
      <c r="H53" s="618"/>
      <c r="I53" s="342"/>
      <c r="J53" s="383"/>
      <c r="K53" s="349"/>
      <c r="L53" s="702"/>
    </row>
    <row r="54" spans="1:12" x14ac:dyDescent="0.2">
      <c r="A54" s="355" t="s">
        <v>752</v>
      </c>
      <c r="B54" s="355"/>
      <c r="C54" s="369"/>
      <c r="D54" s="370"/>
      <c r="E54" s="370"/>
      <c r="F54" s="700"/>
      <c r="G54" s="345"/>
      <c r="H54" s="613"/>
      <c r="I54" s="342"/>
      <c r="J54" s="383"/>
      <c r="K54" s="349"/>
      <c r="L54" s="702"/>
    </row>
    <row r="55" spans="1:12" x14ac:dyDescent="0.2">
      <c r="A55" s="344" t="s">
        <v>753</v>
      </c>
      <c r="B55" s="344"/>
      <c r="C55" s="369"/>
      <c r="D55" s="369"/>
      <c r="E55" s="369"/>
      <c r="F55" s="700"/>
      <c r="G55" s="344"/>
      <c r="H55" s="614"/>
      <c r="I55" s="342"/>
      <c r="J55" s="383"/>
      <c r="K55" s="349"/>
      <c r="L55" s="702"/>
    </row>
    <row r="56" spans="1:12" ht="12" x14ac:dyDescent="0.25">
      <c r="A56" s="335" t="s">
        <v>337</v>
      </c>
      <c r="B56" s="374">
        <f>B49+B51+B53</f>
        <v>2196</v>
      </c>
      <c r="C56" s="374">
        <f>C49+C51+C53</f>
        <v>18548</v>
      </c>
      <c r="D56" s="374">
        <f>D49+D51+D53</f>
        <v>30653</v>
      </c>
      <c r="E56" s="374">
        <f>E49+E51+E53</f>
        <v>30653</v>
      </c>
      <c r="F56" s="700">
        <f t="shared" si="3"/>
        <v>1</v>
      </c>
      <c r="G56" s="335" t="s">
        <v>338</v>
      </c>
      <c r="H56" s="365">
        <f>H49+H51</f>
        <v>386</v>
      </c>
      <c r="I56" s="365">
        <f>I49+I51</f>
        <v>38348</v>
      </c>
      <c r="J56" s="365">
        <f>J49+J51</f>
        <v>47552</v>
      </c>
      <c r="K56" s="365">
        <f>K49+K51</f>
        <v>29506</v>
      </c>
      <c r="L56" s="702">
        <f t="shared" si="4"/>
        <v>0.62049966352624497</v>
      </c>
    </row>
    <row r="57" spans="1:12" ht="12" x14ac:dyDescent="0.25">
      <c r="A57" s="357"/>
      <c r="B57" s="357"/>
      <c r="C57" s="359"/>
      <c r="D57" s="359"/>
      <c r="E57" s="359"/>
      <c r="F57" s="359"/>
      <c r="G57" s="357"/>
      <c r="H57" s="357"/>
      <c r="I57" s="375"/>
      <c r="J57" s="375"/>
    </row>
    <row r="58" spans="1:12" ht="12" x14ac:dyDescent="0.25">
      <c r="A58" s="357"/>
      <c r="B58" s="357"/>
      <c r="C58" s="359"/>
      <c r="D58" s="359"/>
      <c r="E58" s="359"/>
      <c r="F58" s="359"/>
      <c r="G58" s="357"/>
      <c r="H58" s="357"/>
      <c r="I58" s="375"/>
      <c r="J58" s="375"/>
    </row>
    <row r="59" spans="1:12" ht="12" x14ac:dyDescent="0.25">
      <c r="A59" s="357"/>
      <c r="B59" s="357"/>
      <c r="C59" s="359"/>
      <c r="D59" s="359"/>
      <c r="E59" s="359"/>
      <c r="F59" s="359"/>
      <c r="G59" s="357"/>
      <c r="H59" s="357"/>
      <c r="I59" s="375"/>
      <c r="J59" s="375"/>
    </row>
    <row r="60" spans="1:12" ht="12" x14ac:dyDescent="0.25">
      <c r="A60" s="357"/>
      <c r="B60" s="357"/>
      <c r="C60" s="359"/>
      <c r="D60" s="359"/>
      <c r="E60" s="359"/>
      <c r="F60" s="359"/>
      <c r="G60" s="357"/>
      <c r="H60" s="357"/>
      <c r="I60" s="375"/>
      <c r="J60" s="375"/>
    </row>
    <row r="61" spans="1:12" ht="12" x14ac:dyDescent="0.25">
      <c r="A61" s="357"/>
      <c r="B61" s="357"/>
      <c r="C61" s="359"/>
      <c r="D61" s="359"/>
      <c r="E61" s="359"/>
      <c r="F61" s="359"/>
      <c r="G61" s="357"/>
      <c r="H61" s="357"/>
      <c r="I61" s="375"/>
      <c r="J61" s="375"/>
    </row>
    <row r="62" spans="1:12" ht="12" x14ac:dyDescent="0.25">
      <c r="A62" s="357"/>
      <c r="B62" s="357"/>
      <c r="C62" s="359"/>
      <c r="D62" s="359"/>
      <c r="E62" s="359"/>
      <c r="F62" s="359"/>
      <c r="G62" s="357"/>
      <c r="H62" s="357"/>
      <c r="I62" s="375"/>
      <c r="J62" s="375"/>
    </row>
    <row r="63" spans="1:12" ht="12" x14ac:dyDescent="0.25">
      <c r="A63" s="357"/>
      <c r="B63" s="357"/>
      <c r="C63" s="359"/>
      <c r="D63" s="359"/>
      <c r="E63" s="359"/>
      <c r="F63" s="359"/>
      <c r="G63" s="357"/>
      <c r="H63" s="357"/>
      <c r="I63" s="375"/>
      <c r="J63" s="375"/>
    </row>
    <row r="64" spans="1:12" ht="12" x14ac:dyDescent="0.25">
      <c r="A64" s="357"/>
      <c r="B64" s="357"/>
      <c r="C64" s="359"/>
      <c r="D64" s="359"/>
      <c r="E64" s="359"/>
      <c r="F64" s="359"/>
      <c r="G64" s="357"/>
      <c r="H64" s="357"/>
      <c r="I64" s="375"/>
      <c r="J64" s="375"/>
    </row>
    <row r="65" spans="1:12" ht="12" x14ac:dyDescent="0.25">
      <c r="A65" s="357"/>
      <c r="B65" s="357"/>
      <c r="C65" s="359"/>
      <c r="D65" s="359"/>
      <c r="E65" s="359"/>
      <c r="F65" s="359"/>
      <c r="G65" s="357"/>
      <c r="H65" s="357"/>
      <c r="I65" s="375"/>
      <c r="J65" s="375"/>
    </row>
    <row r="66" spans="1:12" ht="12" x14ac:dyDescent="0.25">
      <c r="A66" s="357"/>
      <c r="B66" s="357"/>
      <c r="C66" s="359"/>
      <c r="D66" s="359"/>
      <c r="E66" s="359"/>
      <c r="F66" s="359"/>
      <c r="G66" s="357"/>
      <c r="H66" s="357"/>
      <c r="I66" s="375"/>
      <c r="J66" s="375"/>
    </row>
    <row r="67" spans="1:12" ht="12" x14ac:dyDescent="0.25">
      <c r="A67" s="357"/>
      <c r="B67" s="357"/>
      <c r="C67" s="359"/>
      <c r="D67" s="359"/>
      <c r="E67" s="359"/>
      <c r="F67" s="359"/>
      <c r="G67" s="357"/>
      <c r="H67" s="357"/>
      <c r="I67" s="375"/>
      <c r="J67" s="375"/>
    </row>
    <row r="68" spans="1:12" ht="12" x14ac:dyDescent="0.25">
      <c r="A68" s="357"/>
      <c r="B68" s="357"/>
      <c r="C68" s="359"/>
      <c r="D68" s="359"/>
      <c r="E68" s="359"/>
      <c r="F68" s="359"/>
      <c r="G68" s="357"/>
      <c r="H68" s="357"/>
      <c r="I68" s="375"/>
      <c r="J68" s="375"/>
    </row>
    <row r="69" spans="1:12" ht="12" x14ac:dyDescent="0.25">
      <c r="A69" s="357"/>
      <c r="B69" s="357"/>
      <c r="C69" s="359"/>
      <c r="D69" s="359"/>
      <c r="E69" s="359"/>
      <c r="F69" s="359"/>
      <c r="G69" s="357"/>
      <c r="H69" s="357"/>
      <c r="I69" s="375"/>
      <c r="J69" s="375"/>
    </row>
    <row r="70" spans="1:12" ht="12" x14ac:dyDescent="0.25">
      <c r="A70" s="357"/>
      <c r="B70" s="357"/>
      <c r="C70" s="359"/>
      <c r="D70" s="359"/>
      <c r="E70" s="359"/>
      <c r="F70" s="359"/>
      <c r="G70" s="357"/>
      <c r="H70" s="357"/>
      <c r="I70" s="359"/>
    </row>
    <row r="71" spans="1:12" ht="12" x14ac:dyDescent="0.25">
      <c r="A71" s="725" t="s">
        <v>754</v>
      </c>
      <c r="B71" s="725"/>
      <c r="C71" s="725"/>
      <c r="D71" s="725"/>
      <c r="E71" s="725"/>
      <c r="F71" s="725"/>
      <c r="G71" s="725"/>
      <c r="H71" s="725"/>
      <c r="I71" s="725"/>
      <c r="J71" s="725"/>
    </row>
    <row r="73" spans="1:12" s="331" customFormat="1" ht="45.6" x14ac:dyDescent="0.25">
      <c r="A73" s="335" t="s">
        <v>339</v>
      </c>
      <c r="B73" s="612" t="s">
        <v>1234</v>
      </c>
      <c r="C73" s="336" t="s">
        <v>714</v>
      </c>
      <c r="D73" s="337" t="s">
        <v>715</v>
      </c>
      <c r="E73" s="337" t="s">
        <v>492</v>
      </c>
      <c r="F73" s="337" t="s">
        <v>125</v>
      </c>
      <c r="G73" s="632" t="s">
        <v>340</v>
      </c>
      <c r="H73" s="385" t="s">
        <v>1234</v>
      </c>
      <c r="I73" s="360" t="s">
        <v>714</v>
      </c>
      <c r="J73" s="337" t="s">
        <v>715</v>
      </c>
      <c r="K73" s="337" t="s">
        <v>492</v>
      </c>
      <c r="L73" s="337" t="s">
        <v>125</v>
      </c>
    </row>
    <row r="74" spans="1:12" x14ac:dyDescent="0.2">
      <c r="A74" s="346" t="s">
        <v>341</v>
      </c>
      <c r="B74" s="376">
        <f>B19</f>
        <v>33625</v>
      </c>
      <c r="C74" s="376">
        <f>C19</f>
        <v>29632</v>
      </c>
      <c r="D74" s="376">
        <f>D19</f>
        <v>34101</v>
      </c>
      <c r="E74" s="376">
        <f t="shared" ref="E74" si="5">E19</f>
        <v>34099</v>
      </c>
      <c r="F74" s="701">
        <f>E74/D74</f>
        <v>0.99994135069352807</v>
      </c>
      <c r="G74" s="350" t="s">
        <v>342</v>
      </c>
      <c r="H74" s="633">
        <f>H19</f>
        <v>33872</v>
      </c>
      <c r="I74" s="633">
        <f>I19</f>
        <v>20621</v>
      </c>
      <c r="J74" s="383">
        <f>J19</f>
        <v>25636</v>
      </c>
      <c r="K74" s="383">
        <f>K19</f>
        <v>23594</v>
      </c>
      <c r="L74" s="702">
        <f>K74/J74</f>
        <v>0.92034638789202683</v>
      </c>
    </row>
    <row r="75" spans="1:12" x14ac:dyDescent="0.2">
      <c r="A75" s="344" t="s">
        <v>343</v>
      </c>
      <c r="B75" s="369">
        <f>B49</f>
        <v>2196</v>
      </c>
      <c r="C75" s="369">
        <f>C49</f>
        <v>18548</v>
      </c>
      <c r="D75" s="369">
        <f>D49</f>
        <v>30653</v>
      </c>
      <c r="E75" s="369">
        <f t="shared" ref="E75" si="6">E49</f>
        <v>30653</v>
      </c>
      <c r="F75" s="701">
        <f t="shared" ref="F75:F84" si="7">E75/D75</f>
        <v>1</v>
      </c>
      <c r="G75" s="613" t="s">
        <v>344</v>
      </c>
      <c r="H75" s="634">
        <f>H49</f>
        <v>386</v>
      </c>
      <c r="I75" s="634">
        <f>I49</f>
        <v>38348</v>
      </c>
      <c r="J75" s="383">
        <f>J49</f>
        <v>47552</v>
      </c>
      <c r="K75" s="383">
        <f>K49</f>
        <v>29506</v>
      </c>
      <c r="L75" s="702">
        <f t="shared" ref="L75:L84" si="8">K75/J75</f>
        <v>0.62049966352624497</v>
      </c>
    </row>
    <row r="76" spans="1:12" ht="12" x14ac:dyDescent="0.25">
      <c r="A76" s="335" t="s">
        <v>345</v>
      </c>
      <c r="B76" s="366">
        <f>SUM(B74:B75)</f>
        <v>35821</v>
      </c>
      <c r="C76" s="366">
        <f>SUM(C74:C75)</f>
        <v>48180</v>
      </c>
      <c r="D76" s="366">
        <f>SUM(D74:D75)</f>
        <v>64754</v>
      </c>
      <c r="E76" s="366">
        <f t="shared" ref="E76" si="9">SUM(E74:E75)</f>
        <v>64752</v>
      </c>
      <c r="F76" s="701">
        <f t="shared" si="7"/>
        <v>0.99996911387713505</v>
      </c>
      <c r="G76" s="338" t="s">
        <v>346</v>
      </c>
      <c r="H76" s="365">
        <f>SUM(H74:H75)</f>
        <v>34258</v>
      </c>
      <c r="I76" s="365">
        <f>SUM(I74:I75)</f>
        <v>58969</v>
      </c>
      <c r="J76" s="386">
        <f>SUM(J74:J75)</f>
        <v>73188</v>
      </c>
      <c r="K76" s="386">
        <f>SUM(K74:K75)</f>
        <v>53100</v>
      </c>
      <c r="L76" s="702">
        <f t="shared" si="8"/>
        <v>0.72552877520905068</v>
      </c>
    </row>
    <row r="77" spans="1:12" ht="12" x14ac:dyDescent="0.25">
      <c r="A77" s="335" t="s">
        <v>347</v>
      </c>
      <c r="B77" s="335"/>
      <c r="C77" s="377"/>
      <c r="D77" s="378"/>
      <c r="E77" s="378"/>
      <c r="F77" s="701"/>
      <c r="G77" s="338" t="s">
        <v>348</v>
      </c>
      <c r="H77" s="365">
        <f>B76-H76</f>
        <v>1563</v>
      </c>
      <c r="I77" s="365">
        <f>C76-I76</f>
        <v>-10789</v>
      </c>
      <c r="J77" s="386">
        <f>D76-J76</f>
        <v>-8434</v>
      </c>
      <c r="K77" s="386">
        <f>E76-K76</f>
        <v>11652</v>
      </c>
      <c r="L77" s="702">
        <f t="shared" si="8"/>
        <v>-1.3815508655442257</v>
      </c>
    </row>
    <row r="78" spans="1:12" ht="12" x14ac:dyDescent="0.25">
      <c r="A78" s="335" t="s">
        <v>349</v>
      </c>
      <c r="B78" s="366">
        <f>SUM(B79:B80)</f>
        <v>9210</v>
      </c>
      <c r="C78" s="366">
        <f>SUM(C79:C80)</f>
        <v>11139</v>
      </c>
      <c r="D78" s="366">
        <f>SUM(D79:D80)</f>
        <v>12024</v>
      </c>
      <c r="E78" s="366">
        <f>SUM(E79:E80)</f>
        <v>12024</v>
      </c>
      <c r="F78" s="701">
        <f t="shared" si="7"/>
        <v>1</v>
      </c>
      <c r="G78" s="338" t="s">
        <v>350</v>
      </c>
      <c r="H78" s="365">
        <f>SUM(H79:H80)</f>
        <v>0</v>
      </c>
      <c r="I78" s="365">
        <f>SUM(I79:I80)</f>
        <v>0</v>
      </c>
      <c r="J78" s="386">
        <f>SUM(J79:J80)</f>
        <v>1611</v>
      </c>
      <c r="K78" s="386">
        <f>SUM(K79:K80)</f>
        <v>1353</v>
      </c>
      <c r="L78" s="702">
        <f t="shared" si="8"/>
        <v>0.83985102420856605</v>
      </c>
    </row>
    <row r="79" spans="1:12" ht="22.8" x14ac:dyDescent="0.2">
      <c r="A79" s="344" t="s">
        <v>319</v>
      </c>
      <c r="B79" s="377">
        <f>B21</f>
        <v>9210</v>
      </c>
      <c r="C79" s="377">
        <f>C21</f>
        <v>11139</v>
      </c>
      <c r="D79" s="377">
        <f>D21</f>
        <v>12024</v>
      </c>
      <c r="E79" s="377">
        <f>E21</f>
        <v>12024</v>
      </c>
      <c r="F79" s="701">
        <f t="shared" si="7"/>
        <v>1</v>
      </c>
      <c r="G79" s="345" t="s">
        <v>351</v>
      </c>
      <c r="H79" s="379">
        <f>H21</f>
        <v>0</v>
      </c>
      <c r="I79" s="379">
        <f>I21</f>
        <v>0</v>
      </c>
      <c r="J79" s="343">
        <f>J21</f>
        <v>1611</v>
      </c>
      <c r="K79" s="343">
        <f>K21</f>
        <v>1353</v>
      </c>
      <c r="L79" s="702">
        <f t="shared" si="8"/>
        <v>0.83985102420856605</v>
      </c>
    </row>
    <row r="80" spans="1:12" ht="22.8" x14ac:dyDescent="0.2">
      <c r="A80" s="344" t="s">
        <v>334</v>
      </c>
      <c r="B80" s="377">
        <f>B51</f>
        <v>0</v>
      </c>
      <c r="C80" s="377">
        <f>C51</f>
        <v>0</v>
      </c>
      <c r="D80" s="377">
        <f>D51</f>
        <v>0</v>
      </c>
      <c r="E80" s="377">
        <f>E51</f>
        <v>0</v>
      </c>
      <c r="F80" s="701"/>
      <c r="G80" s="345" t="s">
        <v>352</v>
      </c>
      <c r="H80" s="379">
        <f>H51</f>
        <v>0</v>
      </c>
      <c r="I80" s="379">
        <f>I51</f>
        <v>0</v>
      </c>
      <c r="J80" s="343">
        <f>J51</f>
        <v>0</v>
      </c>
      <c r="K80" s="343">
        <f>K51</f>
        <v>0</v>
      </c>
      <c r="L80" s="702"/>
    </row>
    <row r="81" spans="1:12" ht="12" x14ac:dyDescent="0.25">
      <c r="A81" s="335" t="s">
        <v>353</v>
      </c>
      <c r="B81" s="366">
        <f>SUM(B82:B83)</f>
        <v>0</v>
      </c>
      <c r="C81" s="366">
        <f>SUM(C82:C83)</f>
        <v>0</v>
      </c>
      <c r="D81" s="366">
        <f>SUM(D82:D83)</f>
        <v>0</v>
      </c>
      <c r="E81" s="366">
        <f>SUM(E82:E83)</f>
        <v>0</v>
      </c>
      <c r="F81" s="701"/>
      <c r="G81" s="345"/>
      <c r="H81" s="613"/>
      <c r="I81" s="342"/>
      <c r="J81" s="383"/>
      <c r="K81" s="349"/>
      <c r="L81" s="702"/>
    </row>
    <row r="82" spans="1:12" ht="22.8" x14ac:dyDescent="0.2">
      <c r="A82" s="344" t="s">
        <v>321</v>
      </c>
      <c r="B82" s="377">
        <f>B24</f>
        <v>0</v>
      </c>
      <c r="C82" s="377">
        <f>C24</f>
        <v>0</v>
      </c>
      <c r="D82" s="377">
        <f>D24</f>
        <v>0</v>
      </c>
      <c r="E82" s="377">
        <f>E24</f>
        <v>0</v>
      </c>
      <c r="F82" s="701"/>
      <c r="G82" s="345"/>
      <c r="H82" s="613"/>
      <c r="I82" s="342"/>
      <c r="J82" s="383"/>
      <c r="K82" s="349"/>
      <c r="L82" s="702"/>
    </row>
    <row r="83" spans="1:12" ht="23.4" x14ac:dyDescent="0.25">
      <c r="A83" s="355" t="s">
        <v>336</v>
      </c>
      <c r="B83" s="380">
        <f>B53</f>
        <v>0</v>
      </c>
      <c r="C83" s="380">
        <f>C53</f>
        <v>0</v>
      </c>
      <c r="D83" s="380">
        <f>D53</f>
        <v>0</v>
      </c>
      <c r="E83" s="380">
        <f>E53</f>
        <v>0</v>
      </c>
      <c r="F83" s="701"/>
      <c r="G83" s="381"/>
      <c r="H83" s="619"/>
      <c r="I83" s="342"/>
      <c r="J83" s="383"/>
      <c r="K83" s="349"/>
      <c r="L83" s="702"/>
    </row>
    <row r="84" spans="1:12" ht="12" x14ac:dyDescent="0.25">
      <c r="A84" s="335" t="s">
        <v>354</v>
      </c>
      <c r="B84" s="366">
        <f>B76+B78+B81</f>
        <v>45031</v>
      </c>
      <c r="C84" s="366">
        <f>C76+C78+C81</f>
        <v>59319</v>
      </c>
      <c r="D84" s="366">
        <f>D76+D78+D81</f>
        <v>76778</v>
      </c>
      <c r="E84" s="366">
        <f>E76+E78+E81</f>
        <v>76776</v>
      </c>
      <c r="F84" s="701">
        <f t="shared" si="7"/>
        <v>0.99997395087134333</v>
      </c>
      <c r="G84" s="338" t="s">
        <v>355</v>
      </c>
      <c r="H84" s="365">
        <f>H76+H78</f>
        <v>34258</v>
      </c>
      <c r="I84" s="365">
        <f>I76+I78</f>
        <v>58969</v>
      </c>
      <c r="J84" s="365">
        <f>J76+J78</f>
        <v>74799</v>
      </c>
      <c r="K84" s="365">
        <f>K76+K78</f>
        <v>54453</v>
      </c>
      <c r="L84" s="702">
        <f t="shared" si="8"/>
        <v>0.72799101592267279</v>
      </c>
    </row>
    <row r="85" spans="1:12" x14ac:dyDescent="0.2">
      <c r="A85" s="331" t="s">
        <v>356</v>
      </c>
      <c r="C85" s="382">
        <f>C84-I84</f>
        <v>350</v>
      </c>
      <c r="D85" s="382">
        <f>D84-J84</f>
        <v>1979</v>
      </c>
      <c r="E85" s="382">
        <f>E84-K84</f>
        <v>22323</v>
      </c>
      <c r="F85" s="382"/>
    </row>
  </sheetData>
  <mergeCells count="3">
    <mergeCell ref="A4:J4"/>
    <mergeCell ref="A36:J36"/>
    <mergeCell ref="A71:J71"/>
  </mergeCells>
  <pageMargins left="0.1953125" right="9.375E-2" top="0.9140625" bottom="0.74803149606299213" header="0.31496062992125984" footer="0.31496062992125984"/>
  <pageSetup paperSize="9" scale="75" orientation="landscape" r:id="rId1"/>
  <headerFooter>
    <oddHeader>&amp;L&amp;10Vászoly Község Önkormányzata&amp;C&amp;"-,Félkövér"AZ ÖNKORMÁNYZAT BEVÉTELEI ÉS KIADÁSAI 2015. ÉV
A 3/2016. (V.30.) RENDELETHEZ&amp;R&amp;10 9. sz. mellélet
&amp;P. oldal
ezer forint</oddHeader>
  </headerFooter>
  <rowBreaks count="2" manualBreakCount="2">
    <brk id="31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23</vt:i4>
      </vt:variant>
    </vt:vector>
  </HeadingPairs>
  <TitlesOfParts>
    <vt:vector size="47" baseType="lpstr">
      <vt:lpstr>1. tábla (mérleg)</vt:lpstr>
      <vt:lpstr>2. tábla (eredménykimutatás)</vt:lpstr>
      <vt:lpstr>3. tábla (maradványkimutatás)</vt:lpstr>
      <vt:lpstr>4. tábla</vt:lpstr>
      <vt:lpstr>5. tábla</vt:lpstr>
      <vt:lpstr>6.tábla</vt:lpstr>
      <vt:lpstr>7.tábla</vt:lpstr>
      <vt:lpstr>8.tábla</vt:lpstr>
      <vt:lpstr>9. tábla</vt:lpstr>
      <vt:lpstr>10.tábla</vt:lpstr>
      <vt:lpstr>11. tábla</vt:lpstr>
      <vt:lpstr>12.mell (3)</vt:lpstr>
      <vt:lpstr>13. sz. tábla</vt:lpstr>
      <vt:lpstr>14. sz. stabilitási tv </vt:lpstr>
      <vt:lpstr>15. sz.tábla</vt:lpstr>
      <vt:lpstr>15.a. sz.tábla</vt:lpstr>
      <vt:lpstr>15.B.sz.tábla</vt:lpstr>
      <vt:lpstr>15.C. sz. melléklet</vt:lpstr>
      <vt:lpstr>16.sz.tábla</vt:lpstr>
      <vt:lpstr>17. tábla</vt:lpstr>
      <vt:lpstr>18.tábla (2)</vt:lpstr>
      <vt:lpstr>19. tábla</vt:lpstr>
      <vt:lpstr>19a.tábla</vt:lpstr>
      <vt:lpstr>19b tábla</vt:lpstr>
      <vt:lpstr>'1. tábla (mérleg)'!Nyomtatási_terület</vt:lpstr>
      <vt:lpstr>'10.tábla'!Nyomtatási_terület</vt:lpstr>
      <vt:lpstr>'11. tábla'!Nyomtatási_terület</vt:lpstr>
      <vt:lpstr>'12.mell (3)'!Nyomtatási_terület</vt:lpstr>
      <vt:lpstr>'13. sz. tábla'!Nyomtatási_terület</vt:lpstr>
      <vt:lpstr>'14. sz. stabilitási tv '!Nyomtatási_terület</vt:lpstr>
      <vt:lpstr>'15. sz.tábla'!Nyomtatási_terület</vt:lpstr>
      <vt:lpstr>'15.a. sz.tábla'!Nyomtatási_terület</vt:lpstr>
      <vt:lpstr>'15.B.sz.tábla'!Nyomtatási_terület</vt:lpstr>
      <vt:lpstr>'15.C. sz. melléklet'!Nyomtatási_terület</vt:lpstr>
      <vt:lpstr>'16.sz.tábla'!Nyomtatási_terület</vt:lpstr>
      <vt:lpstr>'17. tábla'!Nyomtatási_terület</vt:lpstr>
      <vt:lpstr>'18.tábla (2)'!Nyomtatási_terület</vt:lpstr>
      <vt:lpstr>'19. tábla'!Nyomtatási_terület</vt:lpstr>
      <vt:lpstr>'19a.tábla'!Nyomtatási_terület</vt:lpstr>
      <vt:lpstr>'19b tábla'!Nyomtatási_terület</vt:lpstr>
      <vt:lpstr>'2. tábla (eredménykimutatás)'!Nyomtatási_terület</vt:lpstr>
      <vt:lpstr>'3. tábla (maradványkimutatás)'!Nyomtatási_terület</vt:lpstr>
      <vt:lpstr>'4. tábla'!Nyomtatási_terület</vt:lpstr>
      <vt:lpstr>'5. tábla'!Nyomtatási_terület</vt:lpstr>
      <vt:lpstr>'6.tábla'!Nyomtatási_terület</vt:lpstr>
      <vt:lpstr>'7.tábla'!Nyomtatási_terület</vt:lpstr>
      <vt:lpstr>'8.tábla'!Nyomtatási_terület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2016-05-31T13:20:22Z</dcterms:modified>
</cp:coreProperties>
</file>