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90" windowWidth="11325" windowHeight="6135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Munka1!$6:$6</definedName>
  </definedNames>
  <calcPr calcId="144525"/>
</workbook>
</file>

<file path=xl/calcChain.xml><?xml version="1.0" encoding="utf-8"?>
<calcChain xmlns="http://schemas.openxmlformats.org/spreadsheetml/2006/main">
  <c r="F72" i="1" l="1"/>
  <c r="G17" i="1" l="1"/>
  <c r="G77" i="1"/>
  <c r="F54" i="1"/>
  <c r="F53" i="1" s="1"/>
  <c r="D54" i="1"/>
  <c r="D17" i="1"/>
  <c r="D13" i="1"/>
  <c r="D12" i="1" s="1"/>
  <c r="D9" i="1"/>
  <c r="D8" i="1" s="1"/>
  <c r="D27" i="1"/>
  <c r="G31" i="1"/>
  <c r="G32" i="1"/>
  <c r="E72" i="1"/>
  <c r="E57" i="1"/>
  <c r="E53" i="1"/>
  <c r="G44" i="1"/>
  <c r="E42" i="1"/>
  <c r="G29" i="1"/>
  <c r="E20" i="1"/>
  <c r="G9" i="1"/>
  <c r="G30" i="1"/>
  <c r="E12" i="1"/>
  <c r="F27" i="1"/>
  <c r="F35" i="1"/>
  <c r="E68" i="1"/>
  <c r="E67" i="1"/>
  <c r="E61" i="1"/>
  <c r="G61" i="1" s="1"/>
  <c r="E8" i="1"/>
  <c r="E16" i="1"/>
  <c r="E35" i="1"/>
  <c r="G35" i="1"/>
  <c r="F12" i="1"/>
  <c r="D66" i="1"/>
  <c r="D53" i="1"/>
  <c r="D16" i="1"/>
  <c r="D72" i="1"/>
  <c r="D71" i="1" s="1"/>
  <c r="F57" i="1"/>
  <c r="G57" i="1" s="1"/>
  <c r="F61" i="1"/>
  <c r="F16" i="1"/>
  <c r="F8" i="1"/>
  <c r="F42" i="1"/>
  <c r="G42" i="1" s="1"/>
  <c r="F20" i="1"/>
  <c r="D42" i="1"/>
  <c r="G28" i="1"/>
  <c r="G73" i="1"/>
  <c r="G74" i="1"/>
  <c r="G75" i="1"/>
  <c r="G76" i="1"/>
  <c r="G43" i="1"/>
  <c r="G36" i="1"/>
  <c r="G37" i="1"/>
  <c r="G38" i="1"/>
  <c r="G39" i="1"/>
  <c r="G41" i="1"/>
  <c r="D20" i="1"/>
  <c r="F68" i="1"/>
  <c r="G68" i="1" s="1"/>
  <c r="F67" i="1"/>
  <c r="F66" i="1"/>
  <c r="D68" i="1"/>
  <c r="D67" i="1"/>
  <c r="D57" i="1"/>
  <c r="D61" i="1"/>
  <c r="G82" i="1"/>
  <c r="G81" i="1"/>
  <c r="G80" i="1"/>
  <c r="G70" i="1"/>
  <c r="G64" i="1"/>
  <c r="G63" i="1"/>
  <c r="G62" i="1"/>
  <c r="G60" i="1"/>
  <c r="G59" i="1"/>
  <c r="G56" i="1"/>
  <c r="G55" i="1"/>
  <c r="G51" i="1"/>
  <c r="G50" i="1"/>
  <c r="G49" i="1"/>
  <c r="G47" i="1"/>
  <c r="G46" i="1"/>
  <c r="G45" i="1"/>
  <c r="G33" i="1"/>
  <c r="G25" i="1"/>
  <c r="G23" i="1"/>
  <c r="G22" i="1"/>
  <c r="G21" i="1"/>
  <c r="G19" i="1"/>
  <c r="G18" i="1"/>
  <c r="G15" i="1"/>
  <c r="G14" i="1"/>
  <c r="G13" i="1"/>
  <c r="G11" i="1"/>
  <c r="G10" i="1"/>
  <c r="D35" i="1"/>
  <c r="G58" i="1"/>
  <c r="G54" i="1"/>
  <c r="D24" i="1"/>
  <c r="E66" i="1"/>
  <c r="G78" i="1"/>
  <c r="E27" i="1"/>
  <c r="E24" i="1"/>
  <c r="G8" i="1"/>
  <c r="E48" i="1" l="1"/>
  <c r="G16" i="1"/>
  <c r="F24" i="1"/>
  <c r="F48" i="1" s="1"/>
  <c r="G48" i="1" s="1"/>
  <c r="D65" i="1"/>
  <c r="G67" i="1"/>
  <c r="E65" i="1"/>
  <c r="G72" i="1"/>
  <c r="D48" i="1"/>
  <c r="D69" i="1" s="1"/>
  <c r="D79" i="1" s="1"/>
  <c r="G27" i="1"/>
  <c r="E71" i="1"/>
  <c r="G71" i="1" s="1"/>
  <c r="G53" i="1"/>
  <c r="F65" i="1"/>
  <c r="G66" i="1"/>
  <c r="G65" i="1"/>
  <c r="G20" i="1"/>
  <c r="G12" i="1"/>
  <c r="E69" i="1"/>
  <c r="G24" i="1" l="1"/>
  <c r="F69" i="1"/>
  <c r="F79" i="1" s="1"/>
  <c r="E79" i="1"/>
  <c r="G69" i="1" l="1"/>
  <c r="G79" i="1"/>
</calcChain>
</file>

<file path=xl/sharedStrings.xml><?xml version="1.0" encoding="utf-8"?>
<sst xmlns="http://schemas.openxmlformats.org/spreadsheetml/2006/main" count="146" uniqueCount="85">
  <si>
    <t>(ezer Ft)</t>
  </si>
  <si>
    <t>Kiemelt EI.</t>
  </si>
  <si>
    <t>Módosított előirányzat</t>
  </si>
  <si>
    <t>Jelenlegi módosítás</t>
  </si>
  <si>
    <t>K 1.</t>
  </si>
  <si>
    <t xml:space="preserve">Személyi juttatások </t>
  </si>
  <si>
    <t>1.</t>
  </si>
  <si>
    <t>Kötelező feladatok</t>
  </si>
  <si>
    <t>2.</t>
  </si>
  <si>
    <t xml:space="preserve">Önként vállalt feladatok </t>
  </si>
  <si>
    <t>3.</t>
  </si>
  <si>
    <t>Állami (államigazgatási) feladatok</t>
  </si>
  <si>
    <t>K 2.</t>
  </si>
  <si>
    <t>Munkaadókat terhelő jár. és szoc. hozzájárulási adó</t>
  </si>
  <si>
    <t>K 3.</t>
  </si>
  <si>
    <t>Dologi kiadások</t>
  </si>
  <si>
    <t>K 4.</t>
  </si>
  <si>
    <t>Ellátottak pénzbeli juttatásai</t>
  </si>
  <si>
    <t>K 5.</t>
  </si>
  <si>
    <t>Egyéb működési célú kiadások</t>
  </si>
  <si>
    <t>K 506</t>
  </si>
  <si>
    <t>Egyéb működési célú támogatások államháztatráson belülre</t>
  </si>
  <si>
    <t>K 507</t>
  </si>
  <si>
    <t>Működési célú garancia-és kezességvállalásból származó kifizetés államháztartáson kívülre (MKB)</t>
  </si>
  <si>
    <t>Egyéb működési célú támogatások államháztartáson kívülre</t>
  </si>
  <si>
    <t>K 512</t>
  </si>
  <si>
    <t>Tartalékok</t>
  </si>
  <si>
    <t xml:space="preserve">    1. Általános  tartalék</t>
  </si>
  <si>
    <t xml:space="preserve">    2. Céltartalék</t>
  </si>
  <si>
    <t xml:space="preserve"> K1-K5.</t>
  </si>
  <si>
    <t xml:space="preserve">     Működési költségvetési kiadások összesen</t>
  </si>
  <si>
    <t>K6</t>
  </si>
  <si>
    <t>Beruházások</t>
  </si>
  <si>
    <t>K7</t>
  </si>
  <si>
    <t>Felújítások</t>
  </si>
  <si>
    <t>K8</t>
  </si>
  <si>
    <t>Egyéb felhalmozási kiadások</t>
  </si>
  <si>
    <t xml:space="preserve">K6-K8   </t>
  </si>
  <si>
    <t>Felhalmozási költségvetési kiadások összesen</t>
  </si>
  <si>
    <t>K1-K8</t>
  </si>
  <si>
    <t>Költségvetési Kiadások összesen</t>
  </si>
  <si>
    <t xml:space="preserve">K 9         </t>
  </si>
  <si>
    <t>Finanszírozási kiadások</t>
  </si>
  <si>
    <t>K 91</t>
  </si>
  <si>
    <t xml:space="preserve"> Belföldi finanszírozás kiadásai</t>
  </si>
  <si>
    <t xml:space="preserve">K911 </t>
  </si>
  <si>
    <t>K9111</t>
  </si>
  <si>
    <t>Hosszú lejártú hitelek, kölcsönök törlesztése</t>
  </si>
  <si>
    <t>K9112</t>
  </si>
  <si>
    <t>Likviditásíi célú hitelek, kölcsönök törlesztése pénzügyi vállalkozásnak</t>
  </si>
  <si>
    <t>K9113</t>
  </si>
  <si>
    <t xml:space="preserve"> Rövid lejáratú hitelek</t>
  </si>
  <si>
    <t>K 915</t>
  </si>
  <si>
    <t xml:space="preserve"> Központi irányító szervi támogatás folyósítása</t>
  </si>
  <si>
    <t xml:space="preserve">K1-K9 </t>
  </si>
  <si>
    <t>Önkormányzat kiadásai mindösszesen</t>
  </si>
  <si>
    <t>Önként vállalt feladatok / Reprezentáció/</t>
  </si>
  <si>
    <t>Hitel-,kölcsöntörlesztés államháztartáson belülre</t>
  </si>
  <si>
    <t>Megnevezés</t>
  </si>
  <si>
    <t>Eredeti előirányzat</t>
  </si>
  <si>
    <t>Kötelező feladatok (átadás Kelet-Hajdúsag)</t>
  </si>
  <si>
    <t>K504</t>
  </si>
  <si>
    <t>Működési célú visszatérítendő támogatások, kölcsönök ÁHT-n belülre</t>
  </si>
  <si>
    <t>K508</t>
  </si>
  <si>
    <t>K 513</t>
  </si>
  <si>
    <t>kiadások kiemelt előirányzatonként</t>
  </si>
  <si>
    <t xml:space="preserve">    1. Egyéb keret</t>
  </si>
  <si>
    <t xml:space="preserve">    6. Tas Humánjóléti Bt</t>
  </si>
  <si>
    <t xml:space="preserve"> Előző évi megelőlegezés visszafizetése</t>
  </si>
  <si>
    <t>I. MŰKÖDÉSI KIADÁSOK</t>
  </si>
  <si>
    <t>II. FELHALMOZÁSI KIADÁSOK</t>
  </si>
  <si>
    <t xml:space="preserve"> Fülöp Község Önkormányzata  és intézménye</t>
  </si>
  <si>
    <t>K 502</t>
  </si>
  <si>
    <t>Helyi Önkormányzatok előző évi elszámolásából származó kiadások teljesítése</t>
  </si>
  <si>
    <t xml:space="preserve">    5. Nonprofit gazd.társaságoknak</t>
  </si>
  <si>
    <t xml:space="preserve">    3. Civil szervezeteknek</t>
  </si>
  <si>
    <t xml:space="preserve">    4. Sportegyesületnek</t>
  </si>
  <si>
    <t xml:space="preserve">        1. Nyíradonyi Szociális és Gyermekjóléti Társulás</t>
  </si>
  <si>
    <t xml:space="preserve">        2. Nyírábrány NK Önk. Orvosi ügyelet hozzájárulás</t>
  </si>
  <si>
    <t xml:space="preserve">        3. Nyírábrány NK Önk.Közös hivatali hozzájárulás</t>
  </si>
  <si>
    <t xml:space="preserve">        4. Vámospércsi Mikrotérségi Int. fennt.Társulás</t>
  </si>
  <si>
    <t xml:space="preserve">        5. EMMI Tám.kezelő BURSA HUNGARICA</t>
  </si>
  <si>
    <t xml:space="preserve">    2. Egyházaknak</t>
  </si>
  <si>
    <t>2018. évi költségvetés II. módosítása</t>
  </si>
  <si>
    <t>1/b számú  melléklet a 9/2019.(V.29.) 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</si>
</sst>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Fill="1" applyAlignment="1">
      <alignment wrapText="1"/>
    </xf>
    <xf numFmtId="3" fontId="6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3" fontId="4" fillId="2" borderId="0" xfId="0" applyNumberFormat="1" applyFont="1" applyFill="1" applyAlignment="1">
      <alignment horizontal="right" wrapText="1"/>
    </xf>
    <xf numFmtId="3" fontId="4" fillId="2" borderId="2" xfId="0" applyNumberFormat="1" applyFont="1" applyFill="1" applyBorder="1" applyAlignment="1">
      <alignment vertical="center" textRotation="180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3" fontId="5" fillId="2" borderId="9" xfId="0" applyNumberFormat="1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wrapText="1"/>
    </xf>
    <xf numFmtId="3" fontId="5" fillId="2" borderId="12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wrapText="1"/>
    </xf>
    <xf numFmtId="3" fontId="4" fillId="2" borderId="13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wrapText="1"/>
    </xf>
    <xf numFmtId="3" fontId="5" fillId="2" borderId="1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3" fontId="4" fillId="2" borderId="14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wrapText="1"/>
    </xf>
    <xf numFmtId="3" fontId="3" fillId="2" borderId="12" xfId="0" applyNumberFormat="1" applyFont="1" applyFill="1" applyBorder="1" applyAlignment="1">
      <alignment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wrapText="1"/>
    </xf>
    <xf numFmtId="3" fontId="4" fillId="2" borderId="4" xfId="0" applyNumberFormat="1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wrapText="1"/>
    </xf>
    <xf numFmtId="164" fontId="4" fillId="2" borderId="0" xfId="1" applyNumberFormat="1" applyFont="1" applyFill="1" applyAlignment="1">
      <alignment wrapText="1"/>
    </xf>
    <xf numFmtId="3" fontId="4" fillId="2" borderId="0" xfId="0" applyNumberFormat="1" applyFont="1" applyFill="1" applyAlignment="1">
      <alignment wrapText="1"/>
    </xf>
    <xf numFmtId="3" fontId="8" fillId="2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wrapText="1"/>
    </xf>
    <xf numFmtId="3" fontId="4" fillId="2" borderId="12" xfId="0" applyNumberFormat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8" fillId="2" borderId="5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wrapText="1"/>
    </xf>
    <xf numFmtId="3" fontId="4" fillId="2" borderId="9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0" fontId="4" fillId="2" borderId="0" xfId="0" applyFont="1" applyFill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selection sqref="A1:G1"/>
    </sheetView>
  </sheetViews>
  <sheetFormatPr defaultColWidth="8.85546875" defaultRowHeight="15" x14ac:dyDescent="0.25"/>
  <cols>
    <col min="1" max="1" width="8.85546875" style="6" customWidth="1"/>
    <col min="2" max="2" width="9.42578125" style="6" customWidth="1"/>
    <col min="3" max="3" width="52" style="6" customWidth="1"/>
    <col min="4" max="7" width="11.5703125" style="6" customWidth="1"/>
    <col min="8" max="8" width="14.42578125" style="7" customWidth="1"/>
    <col min="9" max="9" width="8.85546875" style="1" customWidth="1"/>
    <col min="10" max="10" width="11" style="1" customWidth="1"/>
    <col min="11" max="16384" width="8.85546875" style="1"/>
  </cols>
  <sheetData>
    <row r="1" spans="1:7" ht="27" customHeight="1" x14ac:dyDescent="0.25">
      <c r="A1" s="84" t="s">
        <v>84</v>
      </c>
      <c r="B1" s="84"/>
      <c r="C1" s="84"/>
      <c r="D1" s="84"/>
      <c r="E1" s="84"/>
      <c r="F1" s="84"/>
      <c r="G1" s="84"/>
    </row>
    <row r="2" spans="1:7" ht="21" customHeight="1" x14ac:dyDescent="0.25">
      <c r="A2" s="85" t="s">
        <v>71</v>
      </c>
      <c r="B2" s="85"/>
      <c r="C2" s="85"/>
      <c r="D2" s="85"/>
      <c r="E2" s="85"/>
      <c r="F2" s="85"/>
      <c r="G2" s="85"/>
    </row>
    <row r="3" spans="1:7" ht="15" customHeight="1" x14ac:dyDescent="0.25">
      <c r="A3" s="86" t="s">
        <v>65</v>
      </c>
      <c r="B3" s="86"/>
      <c r="C3" s="86"/>
      <c r="D3" s="86"/>
      <c r="E3" s="86"/>
      <c r="F3" s="86"/>
      <c r="G3" s="86"/>
    </row>
    <row r="4" spans="1:7" ht="18" customHeight="1" x14ac:dyDescent="0.25">
      <c r="A4" s="86" t="s">
        <v>83</v>
      </c>
      <c r="B4" s="86"/>
      <c r="C4" s="86"/>
      <c r="D4" s="86"/>
      <c r="E4" s="86"/>
      <c r="F4" s="86"/>
      <c r="G4" s="86"/>
    </row>
    <row r="5" spans="1:7" ht="20.25" customHeight="1" thickBot="1" x14ac:dyDescent="0.3">
      <c r="A5" s="92"/>
      <c r="B5" s="92"/>
      <c r="C5" s="92"/>
      <c r="D5" s="8"/>
      <c r="G5" s="8" t="s">
        <v>0</v>
      </c>
    </row>
    <row r="6" spans="1:7" ht="52.9" customHeight="1" thickBot="1" x14ac:dyDescent="0.3">
      <c r="A6" s="9" t="s">
        <v>1</v>
      </c>
      <c r="B6" s="90" t="s">
        <v>58</v>
      </c>
      <c r="C6" s="91"/>
      <c r="D6" s="10" t="s">
        <v>59</v>
      </c>
      <c r="E6" s="42" t="s">
        <v>2</v>
      </c>
      <c r="F6" s="42" t="s">
        <v>3</v>
      </c>
      <c r="G6" s="42" t="s">
        <v>2</v>
      </c>
    </row>
    <row r="7" spans="1:7" ht="15.75" thickBot="1" x14ac:dyDescent="0.3">
      <c r="A7" s="87" t="s">
        <v>69</v>
      </c>
      <c r="B7" s="88"/>
      <c r="C7" s="88"/>
      <c r="D7" s="89"/>
      <c r="E7" s="43"/>
      <c r="F7" s="44"/>
      <c r="G7" s="45"/>
    </row>
    <row r="8" spans="1:7" x14ac:dyDescent="0.25">
      <c r="A8" s="11" t="s">
        <v>4</v>
      </c>
      <c r="B8" s="94" t="s">
        <v>5</v>
      </c>
      <c r="C8" s="94"/>
      <c r="D8" s="12">
        <f>SUM(D9:D11)</f>
        <v>115148</v>
      </c>
      <c r="E8" s="12">
        <f>SUM(E9:E11)</f>
        <v>126266</v>
      </c>
      <c r="F8" s="17">
        <f>SUM(F9:F11)</f>
        <v>4392</v>
      </c>
      <c r="G8" s="46">
        <f>+E8+F8</f>
        <v>130658</v>
      </c>
    </row>
    <row r="9" spans="1:7" x14ac:dyDescent="0.25">
      <c r="A9" s="13"/>
      <c r="B9" s="14" t="s">
        <v>6</v>
      </c>
      <c r="C9" s="5" t="s">
        <v>7</v>
      </c>
      <c r="D9" s="15">
        <f>83723+31425</f>
        <v>115148</v>
      </c>
      <c r="E9" s="15">
        <v>126266</v>
      </c>
      <c r="F9" s="47">
        <v>4392</v>
      </c>
      <c r="G9" s="48">
        <f t="shared" ref="G9:G51" si="0">+E9+F9</f>
        <v>130658</v>
      </c>
    </row>
    <row r="10" spans="1:7" x14ac:dyDescent="0.25">
      <c r="A10" s="13"/>
      <c r="B10" s="14" t="s">
        <v>8</v>
      </c>
      <c r="C10" s="5" t="s">
        <v>9</v>
      </c>
      <c r="D10" s="15"/>
      <c r="E10" s="15"/>
      <c r="F10" s="47"/>
      <c r="G10" s="48">
        <f t="shared" si="0"/>
        <v>0</v>
      </c>
    </row>
    <row r="11" spans="1:7" x14ac:dyDescent="0.25">
      <c r="A11" s="13"/>
      <c r="B11" s="14" t="s">
        <v>10</v>
      </c>
      <c r="C11" s="5" t="s">
        <v>11</v>
      </c>
      <c r="D11" s="15"/>
      <c r="E11" s="15"/>
      <c r="F11" s="47"/>
      <c r="G11" s="48">
        <f t="shared" si="0"/>
        <v>0</v>
      </c>
    </row>
    <row r="12" spans="1:7" x14ac:dyDescent="0.25">
      <c r="A12" s="16" t="s">
        <v>12</v>
      </c>
      <c r="B12" s="93" t="s">
        <v>13</v>
      </c>
      <c r="C12" s="93"/>
      <c r="D12" s="17">
        <f>SUM(D13:D15)</f>
        <v>18808</v>
      </c>
      <c r="E12" s="17">
        <f>SUM(E13:E15)</f>
        <v>20978</v>
      </c>
      <c r="F12" s="17">
        <f>SUM(F13:F15)</f>
        <v>1030</v>
      </c>
      <c r="G12" s="46">
        <f t="shared" si="0"/>
        <v>22008</v>
      </c>
    </row>
    <row r="13" spans="1:7" x14ac:dyDescent="0.25">
      <c r="A13" s="13"/>
      <c r="B13" s="14" t="s">
        <v>6</v>
      </c>
      <c r="C13" s="5" t="s">
        <v>7</v>
      </c>
      <c r="D13" s="15">
        <f>12542+6266</f>
        <v>18808</v>
      </c>
      <c r="E13" s="15">
        <v>20978</v>
      </c>
      <c r="F13" s="47">
        <v>1030</v>
      </c>
      <c r="G13" s="48">
        <f t="shared" si="0"/>
        <v>22008</v>
      </c>
    </row>
    <row r="14" spans="1:7" x14ac:dyDescent="0.25">
      <c r="A14" s="13"/>
      <c r="B14" s="14" t="s">
        <v>8</v>
      </c>
      <c r="C14" s="5" t="s">
        <v>9</v>
      </c>
      <c r="D14" s="15"/>
      <c r="E14" s="15"/>
      <c r="F14" s="47"/>
      <c r="G14" s="48">
        <f t="shared" si="0"/>
        <v>0</v>
      </c>
    </row>
    <row r="15" spans="1:7" x14ac:dyDescent="0.25">
      <c r="A15" s="13"/>
      <c r="B15" s="14" t="s">
        <v>10</v>
      </c>
      <c r="C15" s="5" t="s">
        <v>11</v>
      </c>
      <c r="D15" s="15"/>
      <c r="E15" s="15"/>
      <c r="F15" s="47"/>
      <c r="G15" s="48">
        <f t="shared" si="0"/>
        <v>0</v>
      </c>
    </row>
    <row r="16" spans="1:7" x14ac:dyDescent="0.25">
      <c r="A16" s="16" t="s">
        <v>14</v>
      </c>
      <c r="B16" s="93" t="s">
        <v>15</v>
      </c>
      <c r="C16" s="93"/>
      <c r="D16" s="17">
        <f>SUM(D17:D19)</f>
        <v>131570</v>
      </c>
      <c r="E16" s="17">
        <f>SUM(E17:E19)</f>
        <v>135582</v>
      </c>
      <c r="F16" s="17">
        <f>SUM(F17:F19)</f>
        <v>1432</v>
      </c>
      <c r="G16" s="46">
        <f t="shared" si="0"/>
        <v>137014</v>
      </c>
    </row>
    <row r="17" spans="1:8" x14ac:dyDescent="0.25">
      <c r="A17" s="13"/>
      <c r="B17" s="14" t="s">
        <v>6</v>
      </c>
      <c r="C17" s="5" t="s">
        <v>7</v>
      </c>
      <c r="D17" s="15">
        <f>96646+34924</f>
        <v>131570</v>
      </c>
      <c r="E17" s="15">
        <v>135582</v>
      </c>
      <c r="F17" s="47">
        <v>1432</v>
      </c>
      <c r="G17" s="48">
        <f>E17+F17</f>
        <v>137014</v>
      </c>
    </row>
    <row r="18" spans="1:8" x14ac:dyDescent="0.25">
      <c r="A18" s="13"/>
      <c r="B18" s="14" t="s">
        <v>8</v>
      </c>
      <c r="C18" s="5" t="s">
        <v>56</v>
      </c>
      <c r="D18" s="15"/>
      <c r="E18" s="15"/>
      <c r="F18" s="47"/>
      <c r="G18" s="48">
        <f t="shared" si="0"/>
        <v>0</v>
      </c>
    </row>
    <row r="19" spans="1:8" x14ac:dyDescent="0.25">
      <c r="A19" s="13"/>
      <c r="B19" s="14" t="s">
        <v>10</v>
      </c>
      <c r="C19" s="5" t="s">
        <v>11</v>
      </c>
      <c r="D19" s="15"/>
      <c r="E19" s="15"/>
      <c r="F19" s="47"/>
      <c r="G19" s="48">
        <f t="shared" si="0"/>
        <v>0</v>
      </c>
    </row>
    <row r="20" spans="1:8" x14ac:dyDescent="0.25">
      <c r="A20" s="16" t="s">
        <v>16</v>
      </c>
      <c r="B20" s="93" t="s">
        <v>17</v>
      </c>
      <c r="C20" s="93"/>
      <c r="D20" s="17">
        <f>SUM(D21:D23)</f>
        <v>12422</v>
      </c>
      <c r="E20" s="17">
        <f>SUM(E21:E23)</f>
        <v>13929</v>
      </c>
      <c r="F20" s="17">
        <f>SUM(F21:F23)</f>
        <v>7750</v>
      </c>
      <c r="G20" s="46">
        <f t="shared" si="0"/>
        <v>21679</v>
      </c>
    </row>
    <row r="21" spans="1:8" x14ac:dyDescent="0.25">
      <c r="A21" s="13"/>
      <c r="B21" s="14" t="s">
        <v>6</v>
      </c>
      <c r="C21" s="5" t="s">
        <v>7</v>
      </c>
      <c r="D21" s="15">
        <v>12422</v>
      </c>
      <c r="E21" s="15">
        <v>13929</v>
      </c>
      <c r="F21" s="47">
        <v>7750</v>
      </c>
      <c r="G21" s="48">
        <f t="shared" si="0"/>
        <v>21679</v>
      </c>
    </row>
    <row r="22" spans="1:8" x14ac:dyDescent="0.25">
      <c r="A22" s="13"/>
      <c r="B22" s="14" t="s">
        <v>8</v>
      </c>
      <c r="C22" s="5" t="s">
        <v>9</v>
      </c>
      <c r="D22" s="15"/>
      <c r="E22" s="15"/>
      <c r="F22" s="47"/>
      <c r="G22" s="48">
        <f t="shared" si="0"/>
        <v>0</v>
      </c>
    </row>
    <row r="23" spans="1:8" x14ac:dyDescent="0.25">
      <c r="A23" s="13"/>
      <c r="B23" s="14" t="s">
        <v>10</v>
      </c>
      <c r="C23" s="5" t="s">
        <v>11</v>
      </c>
      <c r="D23" s="15"/>
      <c r="E23" s="15"/>
      <c r="F23" s="47"/>
      <c r="G23" s="48">
        <f t="shared" si="0"/>
        <v>0</v>
      </c>
    </row>
    <row r="24" spans="1:8" x14ac:dyDescent="0.25">
      <c r="A24" s="16" t="s">
        <v>18</v>
      </c>
      <c r="B24" s="93" t="s">
        <v>19</v>
      </c>
      <c r="C24" s="93"/>
      <c r="D24" s="18">
        <f>SUM(D25,D26,D27,D33,D34,D35,D42)</f>
        <v>18564</v>
      </c>
      <c r="E24" s="18">
        <f>SUM(E25,E26,E27,E33,E34,E35,E42)</f>
        <v>73104</v>
      </c>
      <c r="F24" s="18">
        <f>+F25+F27+F33+F35+F42</f>
        <v>1721</v>
      </c>
      <c r="G24" s="46">
        <f t="shared" si="0"/>
        <v>74825</v>
      </c>
    </row>
    <row r="25" spans="1:8" ht="30.75" customHeight="1" x14ac:dyDescent="0.25">
      <c r="A25" s="19" t="s">
        <v>72</v>
      </c>
      <c r="B25" s="95" t="s">
        <v>73</v>
      </c>
      <c r="C25" s="96"/>
      <c r="D25" s="20"/>
      <c r="E25" s="20">
        <v>6311</v>
      </c>
      <c r="F25" s="49"/>
      <c r="G25" s="50">
        <f t="shared" si="0"/>
        <v>6311</v>
      </c>
    </row>
    <row r="26" spans="1:8" s="4" customFormat="1" x14ac:dyDescent="0.25">
      <c r="A26" s="19" t="s">
        <v>61</v>
      </c>
      <c r="B26" s="95" t="s">
        <v>62</v>
      </c>
      <c r="C26" s="96"/>
      <c r="D26" s="20"/>
      <c r="E26" s="20"/>
      <c r="F26" s="49"/>
      <c r="G26" s="50"/>
      <c r="H26" s="41"/>
    </row>
    <row r="27" spans="1:8" s="72" customFormat="1" x14ac:dyDescent="0.2">
      <c r="A27" s="70" t="s">
        <v>20</v>
      </c>
      <c r="B27" s="97" t="s">
        <v>21</v>
      </c>
      <c r="C27" s="98"/>
      <c r="D27" s="18">
        <f>SUM(D28:D32)</f>
        <v>11252</v>
      </c>
      <c r="E27" s="18">
        <f>E28+E29+E30+E31+E32</f>
        <v>13612</v>
      </c>
      <c r="F27" s="18">
        <f>F28+F29+F30+F32</f>
        <v>100</v>
      </c>
      <c r="G27" s="46">
        <f>+E27+F27</f>
        <v>13712</v>
      </c>
      <c r="H27" s="71"/>
    </row>
    <row r="28" spans="1:8" x14ac:dyDescent="0.25">
      <c r="A28" s="19"/>
      <c r="B28" s="95" t="s">
        <v>77</v>
      </c>
      <c r="C28" s="96"/>
      <c r="D28" s="20">
        <v>2709</v>
      </c>
      <c r="E28" s="20">
        <v>4252</v>
      </c>
      <c r="F28" s="49"/>
      <c r="G28" s="50">
        <f t="shared" si="0"/>
        <v>4252</v>
      </c>
    </row>
    <row r="29" spans="1:8" x14ac:dyDescent="0.25">
      <c r="A29" s="19"/>
      <c r="B29" s="95" t="s">
        <v>78</v>
      </c>
      <c r="C29" s="96"/>
      <c r="D29" s="20">
        <v>2107</v>
      </c>
      <c r="E29" s="20">
        <v>2924</v>
      </c>
      <c r="F29" s="49"/>
      <c r="G29" s="50">
        <f t="shared" si="0"/>
        <v>2924</v>
      </c>
    </row>
    <row r="30" spans="1:8" ht="12.75" customHeight="1" x14ac:dyDescent="0.25">
      <c r="A30" s="19"/>
      <c r="B30" s="99" t="s">
        <v>79</v>
      </c>
      <c r="C30" s="96"/>
      <c r="D30" s="20">
        <v>5832</v>
      </c>
      <c r="E30" s="20">
        <v>5832</v>
      </c>
      <c r="F30" s="49">
        <v>100</v>
      </c>
      <c r="G30" s="50">
        <f t="shared" si="0"/>
        <v>5932</v>
      </c>
    </row>
    <row r="31" spans="1:8" ht="12.75" customHeight="1" x14ac:dyDescent="0.25">
      <c r="A31" s="19"/>
      <c r="B31" s="99" t="s">
        <v>80</v>
      </c>
      <c r="C31" s="96"/>
      <c r="D31" s="20">
        <v>204</v>
      </c>
      <c r="E31" s="20">
        <v>204</v>
      </c>
      <c r="F31" s="49"/>
      <c r="G31" s="50">
        <f t="shared" si="0"/>
        <v>204</v>
      </c>
    </row>
    <row r="32" spans="1:8" x14ac:dyDescent="0.25">
      <c r="A32" s="19"/>
      <c r="B32" s="99" t="s">
        <v>81</v>
      </c>
      <c r="C32" s="96"/>
      <c r="D32" s="20">
        <v>400</v>
      </c>
      <c r="E32" s="20">
        <v>400</v>
      </c>
      <c r="F32" s="49"/>
      <c r="G32" s="50">
        <f t="shared" si="0"/>
        <v>400</v>
      </c>
    </row>
    <row r="33" spans="1:8" x14ac:dyDescent="0.25">
      <c r="A33" s="19" t="s">
        <v>22</v>
      </c>
      <c r="B33" s="95" t="s">
        <v>23</v>
      </c>
      <c r="C33" s="96"/>
      <c r="D33" s="20"/>
      <c r="E33" s="20"/>
      <c r="F33" s="49"/>
      <c r="G33" s="50">
        <f t="shared" si="0"/>
        <v>0</v>
      </c>
    </row>
    <row r="34" spans="1:8" s="4" customFormat="1" ht="19.899999999999999" customHeight="1" x14ac:dyDescent="0.25">
      <c r="A34" s="19" t="s">
        <v>63</v>
      </c>
      <c r="B34" s="95" t="s">
        <v>62</v>
      </c>
      <c r="C34" s="96"/>
      <c r="D34" s="20"/>
      <c r="E34" s="20"/>
      <c r="F34" s="49"/>
      <c r="G34" s="50"/>
      <c r="H34" s="41"/>
    </row>
    <row r="35" spans="1:8" s="72" customFormat="1" x14ac:dyDescent="0.2">
      <c r="A35" s="70" t="s">
        <v>25</v>
      </c>
      <c r="B35" s="97" t="s">
        <v>24</v>
      </c>
      <c r="C35" s="98"/>
      <c r="D35" s="18">
        <f>SUM(D36:D41)</f>
        <v>2735</v>
      </c>
      <c r="E35" s="18">
        <f>SUM(E36:E41)</f>
        <v>2735</v>
      </c>
      <c r="F35" s="18">
        <f>SUM(F36:F41)</f>
        <v>0</v>
      </c>
      <c r="G35" s="46">
        <f t="shared" si="0"/>
        <v>2735</v>
      </c>
      <c r="H35" s="71"/>
    </row>
    <row r="36" spans="1:8" x14ac:dyDescent="0.25">
      <c r="A36" s="19"/>
      <c r="B36" s="95" t="s">
        <v>66</v>
      </c>
      <c r="C36" s="96"/>
      <c r="D36" s="20">
        <v>400</v>
      </c>
      <c r="E36" s="20">
        <v>400</v>
      </c>
      <c r="F36" s="49"/>
      <c r="G36" s="50">
        <f t="shared" si="0"/>
        <v>400</v>
      </c>
    </row>
    <row r="37" spans="1:8" x14ac:dyDescent="0.25">
      <c r="A37" s="19"/>
      <c r="B37" s="95" t="s">
        <v>82</v>
      </c>
      <c r="C37" s="96"/>
      <c r="D37" s="20">
        <v>500</v>
      </c>
      <c r="E37" s="20">
        <v>500</v>
      </c>
      <c r="F37" s="49"/>
      <c r="G37" s="50">
        <f t="shared" si="0"/>
        <v>500</v>
      </c>
    </row>
    <row r="38" spans="1:8" x14ac:dyDescent="0.25">
      <c r="A38" s="19"/>
      <c r="B38" s="95" t="s">
        <v>75</v>
      </c>
      <c r="C38" s="96"/>
      <c r="D38" s="20">
        <v>710</v>
      </c>
      <c r="E38" s="20">
        <v>710</v>
      </c>
      <c r="F38" s="49"/>
      <c r="G38" s="50">
        <f t="shared" si="0"/>
        <v>710</v>
      </c>
    </row>
    <row r="39" spans="1:8" x14ac:dyDescent="0.25">
      <c r="A39" s="19"/>
      <c r="B39" s="95" t="s">
        <v>76</v>
      </c>
      <c r="C39" s="96"/>
      <c r="D39" s="20">
        <v>500</v>
      </c>
      <c r="E39" s="20">
        <v>500</v>
      </c>
      <c r="F39" s="49"/>
      <c r="G39" s="50">
        <f t="shared" si="0"/>
        <v>500</v>
      </c>
    </row>
    <row r="40" spans="1:8" ht="12.75" customHeight="1" x14ac:dyDescent="0.25">
      <c r="A40" s="19"/>
      <c r="B40" s="95" t="s">
        <v>74</v>
      </c>
      <c r="C40" s="96"/>
      <c r="D40" s="20">
        <v>145</v>
      </c>
      <c r="E40" s="20">
        <v>145</v>
      </c>
      <c r="F40" s="49"/>
      <c r="G40" s="50"/>
    </row>
    <row r="41" spans="1:8" x14ac:dyDescent="0.25">
      <c r="A41" s="19"/>
      <c r="B41" s="95" t="s">
        <v>67</v>
      </c>
      <c r="C41" s="96"/>
      <c r="D41" s="20">
        <v>480</v>
      </c>
      <c r="E41" s="20">
        <v>480</v>
      </c>
      <c r="F41" s="49"/>
      <c r="G41" s="50">
        <f t="shared" si="0"/>
        <v>480</v>
      </c>
    </row>
    <row r="42" spans="1:8" s="72" customFormat="1" x14ac:dyDescent="0.2">
      <c r="A42" s="70" t="s">
        <v>64</v>
      </c>
      <c r="B42" s="97" t="s">
        <v>26</v>
      </c>
      <c r="C42" s="98"/>
      <c r="D42" s="18">
        <f>+D43+D44</f>
        <v>4577</v>
      </c>
      <c r="E42" s="18">
        <f>+E43+E44</f>
        <v>50446</v>
      </c>
      <c r="F42" s="18">
        <f>+F43+F44</f>
        <v>1621</v>
      </c>
      <c r="G42" s="46">
        <f t="shared" ref="G42:G47" si="1">+E42+F42</f>
        <v>52067</v>
      </c>
      <c r="H42" s="71"/>
    </row>
    <row r="43" spans="1:8" x14ac:dyDescent="0.25">
      <c r="A43" s="13"/>
      <c r="B43" s="95" t="s">
        <v>27</v>
      </c>
      <c r="C43" s="96"/>
      <c r="D43" s="20"/>
      <c r="E43" s="20">
        <v>45869</v>
      </c>
      <c r="F43" s="49">
        <v>1621</v>
      </c>
      <c r="G43" s="50">
        <f t="shared" si="1"/>
        <v>47490</v>
      </c>
    </row>
    <row r="44" spans="1:8" ht="21" customHeight="1" thickBot="1" x14ac:dyDescent="0.3">
      <c r="A44" s="21"/>
      <c r="B44" s="108" t="s">
        <v>28</v>
      </c>
      <c r="C44" s="109"/>
      <c r="D44" s="22">
        <v>4577</v>
      </c>
      <c r="E44" s="22">
        <v>4577</v>
      </c>
      <c r="F44" s="51"/>
      <c r="G44" s="52">
        <f t="shared" si="1"/>
        <v>4577</v>
      </c>
    </row>
    <row r="45" spans="1:8" ht="15.75" thickTop="1" x14ac:dyDescent="0.25">
      <c r="A45" s="23"/>
      <c r="B45" s="24" t="s">
        <v>6</v>
      </c>
      <c r="C45" s="25" t="s">
        <v>7</v>
      </c>
      <c r="D45" s="26"/>
      <c r="E45" s="26"/>
      <c r="F45" s="53"/>
      <c r="G45" s="54">
        <f t="shared" si="1"/>
        <v>0</v>
      </c>
    </row>
    <row r="46" spans="1:8" x14ac:dyDescent="0.25">
      <c r="A46" s="27"/>
      <c r="B46" s="14" t="s">
        <v>8</v>
      </c>
      <c r="C46" s="5" t="s">
        <v>9</v>
      </c>
      <c r="D46" s="28"/>
      <c r="E46" s="28"/>
      <c r="F46" s="55"/>
      <c r="G46" s="48">
        <f t="shared" si="1"/>
        <v>0</v>
      </c>
    </row>
    <row r="47" spans="1:8" x14ac:dyDescent="0.25">
      <c r="A47" s="27"/>
      <c r="B47" s="14" t="s">
        <v>10</v>
      </c>
      <c r="C47" s="5" t="s">
        <v>11</v>
      </c>
      <c r="D47" s="28"/>
      <c r="E47" s="28"/>
      <c r="F47" s="55"/>
      <c r="G47" s="48">
        <f t="shared" si="1"/>
        <v>0</v>
      </c>
    </row>
    <row r="48" spans="1:8" x14ac:dyDescent="0.25">
      <c r="A48" s="29" t="s">
        <v>29</v>
      </c>
      <c r="B48" s="97" t="s">
        <v>30</v>
      </c>
      <c r="C48" s="107"/>
      <c r="D48" s="18">
        <f>D8+D12+D16+D20+D24</f>
        <v>296512</v>
      </c>
      <c r="E48" s="18">
        <f>E8+E12+E16+E20+E24</f>
        <v>369859</v>
      </c>
      <c r="F48" s="18">
        <f>F8+F12+F16+F20+F24</f>
        <v>16325</v>
      </c>
      <c r="G48" s="46">
        <f t="shared" si="0"/>
        <v>386184</v>
      </c>
    </row>
    <row r="49" spans="1:7" x14ac:dyDescent="0.25">
      <c r="A49" s="114"/>
      <c r="B49" s="14" t="s">
        <v>6</v>
      </c>
      <c r="C49" s="5" t="s">
        <v>7</v>
      </c>
      <c r="D49" s="28"/>
      <c r="E49" s="28"/>
      <c r="F49" s="56"/>
      <c r="G49" s="50">
        <f t="shared" si="0"/>
        <v>0</v>
      </c>
    </row>
    <row r="50" spans="1:7" x14ac:dyDescent="0.25">
      <c r="A50" s="114"/>
      <c r="B50" s="14" t="s">
        <v>8</v>
      </c>
      <c r="C50" s="5" t="s">
        <v>9</v>
      </c>
      <c r="D50" s="28"/>
      <c r="E50" s="28"/>
      <c r="F50" s="56"/>
      <c r="G50" s="50">
        <f t="shared" si="0"/>
        <v>0</v>
      </c>
    </row>
    <row r="51" spans="1:7" ht="15.75" thickBot="1" x14ac:dyDescent="0.3">
      <c r="A51" s="115"/>
      <c r="B51" s="30" t="s">
        <v>10</v>
      </c>
      <c r="C51" s="31" t="s">
        <v>11</v>
      </c>
      <c r="D51" s="32"/>
      <c r="E51" s="32"/>
      <c r="F51" s="57"/>
      <c r="G51" s="58">
        <f t="shared" si="0"/>
        <v>0</v>
      </c>
    </row>
    <row r="52" spans="1:7" ht="15.75" thickBot="1" x14ac:dyDescent="0.3">
      <c r="A52" s="110" t="s">
        <v>70</v>
      </c>
      <c r="B52" s="111"/>
      <c r="C52" s="111"/>
      <c r="D52" s="111"/>
      <c r="E52" s="112"/>
      <c r="F52" s="112"/>
      <c r="G52" s="113"/>
    </row>
    <row r="53" spans="1:7" x14ac:dyDescent="0.25">
      <c r="A53" s="11" t="s">
        <v>31</v>
      </c>
      <c r="B53" s="94" t="s">
        <v>32</v>
      </c>
      <c r="C53" s="94"/>
      <c r="D53" s="12">
        <f>SUM(D54:D56)</f>
        <v>22488</v>
      </c>
      <c r="E53" s="12">
        <f>SUM(E54:E56)</f>
        <v>29900</v>
      </c>
      <c r="F53" s="12">
        <f>SUM(F54:F56)</f>
        <v>9147</v>
      </c>
      <c r="G53" s="59">
        <f>+E53+F53</f>
        <v>39047</v>
      </c>
    </row>
    <row r="54" spans="1:7" x14ac:dyDescent="0.25">
      <c r="A54" s="16"/>
      <c r="B54" s="14" t="s">
        <v>6</v>
      </c>
      <c r="C54" s="5" t="s">
        <v>7</v>
      </c>
      <c r="D54" s="15">
        <f>21606+882</f>
        <v>22488</v>
      </c>
      <c r="E54" s="15">
        <v>29900</v>
      </c>
      <c r="F54" s="47">
        <f>7595+1552</f>
        <v>9147</v>
      </c>
      <c r="G54" s="48">
        <f t="shared" ref="G54:G68" si="2">+E54+F54</f>
        <v>39047</v>
      </c>
    </row>
    <row r="55" spans="1:7" x14ac:dyDescent="0.25">
      <c r="A55" s="16"/>
      <c r="B55" s="14" t="s">
        <v>8</v>
      </c>
      <c r="C55" s="5" t="s">
        <v>9</v>
      </c>
      <c r="D55" s="15"/>
      <c r="E55" s="15"/>
      <c r="F55" s="55"/>
      <c r="G55" s="48">
        <f t="shared" si="2"/>
        <v>0</v>
      </c>
    </row>
    <row r="56" spans="1:7" x14ac:dyDescent="0.25">
      <c r="A56" s="16"/>
      <c r="B56" s="14" t="s">
        <v>10</v>
      </c>
      <c r="C56" s="5" t="s">
        <v>11</v>
      </c>
      <c r="D56" s="15"/>
      <c r="E56" s="15"/>
      <c r="F56" s="55"/>
      <c r="G56" s="48">
        <f t="shared" si="2"/>
        <v>0</v>
      </c>
    </row>
    <row r="57" spans="1:7" x14ac:dyDescent="0.25">
      <c r="A57" s="16" t="s">
        <v>33</v>
      </c>
      <c r="B57" s="93" t="s">
        <v>34</v>
      </c>
      <c r="C57" s="93"/>
      <c r="D57" s="17">
        <f>SUM(D58:D60)</f>
        <v>230798</v>
      </c>
      <c r="E57" s="17">
        <f>SUM(E58:E60)</f>
        <v>238065</v>
      </c>
      <c r="F57" s="17">
        <f>SUM(F58:F60)</f>
        <v>14701</v>
      </c>
      <c r="G57" s="46">
        <f t="shared" si="2"/>
        <v>252766</v>
      </c>
    </row>
    <row r="58" spans="1:7" x14ac:dyDescent="0.25">
      <c r="A58" s="16"/>
      <c r="B58" s="14" t="s">
        <v>6</v>
      </c>
      <c r="C58" s="5" t="s">
        <v>7</v>
      </c>
      <c r="D58" s="15">
        <v>230798</v>
      </c>
      <c r="E58" s="15">
        <v>238065</v>
      </c>
      <c r="F58" s="47">
        <v>14701</v>
      </c>
      <c r="G58" s="48">
        <f t="shared" si="2"/>
        <v>252766</v>
      </c>
    </row>
    <row r="59" spans="1:7" x14ac:dyDescent="0.25">
      <c r="A59" s="16"/>
      <c r="B59" s="14" t="s">
        <v>8</v>
      </c>
      <c r="C59" s="5" t="s">
        <v>9</v>
      </c>
      <c r="D59" s="15"/>
      <c r="E59" s="15"/>
      <c r="F59" s="47"/>
      <c r="G59" s="48">
        <f t="shared" si="2"/>
        <v>0</v>
      </c>
    </row>
    <row r="60" spans="1:7" x14ac:dyDescent="0.25">
      <c r="A60" s="16"/>
      <c r="B60" s="14" t="s">
        <v>10</v>
      </c>
      <c r="C60" s="5" t="s">
        <v>11</v>
      </c>
      <c r="D60" s="15"/>
      <c r="E60" s="15"/>
      <c r="F60" s="47"/>
      <c r="G60" s="48">
        <f t="shared" si="2"/>
        <v>0</v>
      </c>
    </row>
    <row r="61" spans="1:7" x14ac:dyDescent="0.25">
      <c r="A61" s="16" t="s">
        <v>35</v>
      </c>
      <c r="B61" s="93" t="s">
        <v>36</v>
      </c>
      <c r="C61" s="93"/>
      <c r="D61" s="17">
        <f>D62+D63+D64</f>
        <v>0</v>
      </c>
      <c r="E61" s="17">
        <f>E62+E63+E64</f>
        <v>0</v>
      </c>
      <c r="F61" s="17">
        <f>F62+F63+F64</f>
        <v>0</v>
      </c>
      <c r="G61" s="46">
        <f t="shared" si="2"/>
        <v>0</v>
      </c>
    </row>
    <row r="62" spans="1:7" x14ac:dyDescent="0.25">
      <c r="A62" s="16"/>
      <c r="B62" s="14" t="s">
        <v>6</v>
      </c>
      <c r="C62" s="5" t="s">
        <v>60</v>
      </c>
      <c r="D62" s="15"/>
      <c r="E62" s="15"/>
      <c r="F62" s="47"/>
      <c r="G62" s="48">
        <f t="shared" si="2"/>
        <v>0</v>
      </c>
    </row>
    <row r="63" spans="1:7" x14ac:dyDescent="0.25">
      <c r="A63" s="16"/>
      <c r="B63" s="14" t="s">
        <v>8</v>
      </c>
      <c r="C63" s="5" t="s">
        <v>9</v>
      </c>
      <c r="D63" s="15"/>
      <c r="E63" s="15"/>
      <c r="F63" s="47"/>
      <c r="G63" s="48">
        <f t="shared" si="2"/>
        <v>0</v>
      </c>
    </row>
    <row r="64" spans="1:7" x14ac:dyDescent="0.25">
      <c r="A64" s="33"/>
      <c r="B64" s="14" t="s">
        <v>10</v>
      </c>
      <c r="C64" s="5" t="s">
        <v>11</v>
      </c>
      <c r="D64" s="15"/>
      <c r="E64" s="15"/>
      <c r="F64" s="47"/>
      <c r="G64" s="48">
        <f t="shared" si="2"/>
        <v>0</v>
      </c>
    </row>
    <row r="65" spans="1:11" x14ac:dyDescent="0.25">
      <c r="A65" s="29" t="s">
        <v>37</v>
      </c>
      <c r="B65" s="97" t="s">
        <v>38</v>
      </c>
      <c r="C65" s="107"/>
      <c r="D65" s="17">
        <f>D53+D57+D61</f>
        <v>253286</v>
      </c>
      <c r="E65" s="17">
        <f>E53+E57+E61</f>
        <v>267965</v>
      </c>
      <c r="F65" s="17">
        <f>F53+F57+F61</f>
        <v>23848</v>
      </c>
      <c r="G65" s="46">
        <f t="shared" si="2"/>
        <v>291813</v>
      </c>
    </row>
    <row r="66" spans="1:11" x14ac:dyDescent="0.25">
      <c r="A66" s="100"/>
      <c r="B66" s="14" t="s">
        <v>6</v>
      </c>
      <c r="C66" s="5" t="s">
        <v>7</v>
      </c>
      <c r="D66" s="17">
        <f t="shared" ref="D66:F68" si="3">+D54+D58+D62</f>
        <v>253286</v>
      </c>
      <c r="E66" s="17">
        <f>+E54+E58+E62</f>
        <v>267965</v>
      </c>
      <c r="F66" s="17">
        <f t="shared" si="3"/>
        <v>23848</v>
      </c>
      <c r="G66" s="46">
        <f t="shared" si="2"/>
        <v>291813</v>
      </c>
    </row>
    <row r="67" spans="1:11" x14ac:dyDescent="0.25">
      <c r="A67" s="101"/>
      <c r="B67" s="14" t="s">
        <v>8</v>
      </c>
      <c r="C67" s="5" t="s">
        <v>9</v>
      </c>
      <c r="D67" s="17">
        <f t="shared" si="3"/>
        <v>0</v>
      </c>
      <c r="E67" s="17">
        <f>+E55+E59+E63</f>
        <v>0</v>
      </c>
      <c r="F67" s="17">
        <f t="shared" si="3"/>
        <v>0</v>
      </c>
      <c r="G67" s="46">
        <f t="shared" si="2"/>
        <v>0</v>
      </c>
    </row>
    <row r="68" spans="1:11" x14ac:dyDescent="0.25">
      <c r="A68" s="102"/>
      <c r="B68" s="14" t="s">
        <v>10</v>
      </c>
      <c r="C68" s="5" t="s">
        <v>11</v>
      </c>
      <c r="D68" s="17">
        <f t="shared" si="3"/>
        <v>0</v>
      </c>
      <c r="E68" s="17">
        <f>+E56+E60+E64</f>
        <v>0</v>
      </c>
      <c r="F68" s="17">
        <f t="shared" si="3"/>
        <v>0</v>
      </c>
      <c r="G68" s="46">
        <f t="shared" si="2"/>
        <v>0</v>
      </c>
    </row>
    <row r="69" spans="1:11" s="2" customFormat="1" ht="15.75" x14ac:dyDescent="0.25">
      <c r="A69" s="34" t="s">
        <v>39</v>
      </c>
      <c r="B69" s="103" t="s">
        <v>40</v>
      </c>
      <c r="C69" s="104"/>
      <c r="D69" s="17">
        <f>+D48+D65</f>
        <v>549798</v>
      </c>
      <c r="E69" s="17">
        <f>+E48+E65</f>
        <v>637824</v>
      </c>
      <c r="F69" s="17">
        <f>+F48+F65</f>
        <v>40173</v>
      </c>
      <c r="G69" s="46">
        <f>+E69+F69</f>
        <v>677997</v>
      </c>
      <c r="H69" s="41"/>
      <c r="J69" s="3"/>
    </row>
    <row r="70" spans="1:11" ht="1.1499999999999999" hidden="1" customHeight="1" x14ac:dyDescent="0.25">
      <c r="A70" s="105"/>
      <c r="B70" s="106"/>
      <c r="C70" s="106"/>
      <c r="D70" s="17"/>
      <c r="E70" s="17"/>
      <c r="F70" s="56"/>
      <c r="G70" s="60">
        <f>+E70+F70</f>
        <v>0</v>
      </c>
    </row>
    <row r="71" spans="1:11" s="72" customFormat="1" ht="14.25" x14ac:dyDescent="0.2">
      <c r="A71" s="29" t="s">
        <v>41</v>
      </c>
      <c r="B71" s="97" t="s">
        <v>42</v>
      </c>
      <c r="C71" s="107"/>
      <c r="D71" s="18">
        <f>D72</f>
        <v>4803</v>
      </c>
      <c r="E71" s="18">
        <f>E72</f>
        <v>4803</v>
      </c>
      <c r="F71" s="18">
        <v>922</v>
      </c>
      <c r="G71" s="61">
        <f>+E71+F71</f>
        <v>5725</v>
      </c>
      <c r="H71" s="71"/>
    </row>
    <row r="72" spans="1:11" s="72" customFormat="1" x14ac:dyDescent="0.2">
      <c r="A72" s="75" t="s">
        <v>43</v>
      </c>
      <c r="B72" s="97" t="s">
        <v>44</v>
      </c>
      <c r="C72" s="107"/>
      <c r="D72" s="18">
        <f>SUM(D73:D78)</f>
        <v>4803</v>
      </c>
      <c r="E72" s="18">
        <f>SUM(E73:E78)</f>
        <v>4803</v>
      </c>
      <c r="F72" s="18">
        <f>SUM(F73:F78)</f>
        <v>922</v>
      </c>
      <c r="G72" s="61">
        <f t="shared" ref="G72:G78" si="4">+E72+F72</f>
        <v>5725</v>
      </c>
      <c r="H72" s="71"/>
      <c r="J72" s="76"/>
    </row>
    <row r="73" spans="1:11" x14ac:dyDescent="0.25">
      <c r="A73" s="35" t="s">
        <v>45</v>
      </c>
      <c r="B73" s="95" t="s">
        <v>57</v>
      </c>
      <c r="C73" s="118"/>
      <c r="D73" s="18"/>
      <c r="E73" s="18"/>
      <c r="F73" s="18"/>
      <c r="G73" s="61">
        <f t="shared" si="4"/>
        <v>0</v>
      </c>
    </row>
    <row r="74" spans="1:11" x14ac:dyDescent="0.25">
      <c r="A74" s="35" t="s">
        <v>46</v>
      </c>
      <c r="B74" s="95" t="s">
        <v>47</v>
      </c>
      <c r="C74" s="118"/>
      <c r="D74" s="18"/>
      <c r="E74" s="18"/>
      <c r="F74" s="18"/>
      <c r="G74" s="61">
        <f t="shared" si="4"/>
        <v>0</v>
      </c>
    </row>
    <row r="75" spans="1:11" x14ac:dyDescent="0.25">
      <c r="A75" s="35" t="s">
        <v>48</v>
      </c>
      <c r="B75" s="95" t="s">
        <v>49</v>
      </c>
      <c r="C75" s="118"/>
      <c r="D75" s="18"/>
      <c r="E75" s="18"/>
      <c r="F75" s="18"/>
      <c r="G75" s="61">
        <f t="shared" si="4"/>
        <v>0</v>
      </c>
    </row>
    <row r="76" spans="1:11" x14ac:dyDescent="0.25">
      <c r="A76" s="35" t="s">
        <v>50</v>
      </c>
      <c r="B76" s="95" t="s">
        <v>51</v>
      </c>
      <c r="C76" s="118"/>
      <c r="D76" s="18"/>
      <c r="E76" s="18"/>
      <c r="F76" s="18"/>
      <c r="G76" s="61">
        <f t="shared" si="4"/>
        <v>0</v>
      </c>
    </row>
    <row r="77" spans="1:11" ht="12.75" customHeight="1" x14ac:dyDescent="0.2">
      <c r="A77" s="36" t="s">
        <v>52</v>
      </c>
      <c r="B77" s="119" t="s">
        <v>53</v>
      </c>
      <c r="C77" s="120"/>
      <c r="D77" s="37"/>
      <c r="E77" s="37"/>
      <c r="F77" s="20"/>
      <c r="G77" s="61">
        <f t="shared" si="4"/>
        <v>0</v>
      </c>
      <c r="H77" s="79"/>
      <c r="I77" s="80"/>
    </row>
    <row r="78" spans="1:11" s="74" customFormat="1" ht="15.75" thickBot="1" x14ac:dyDescent="0.25">
      <c r="A78" s="36" t="s">
        <v>52</v>
      </c>
      <c r="B78" s="119" t="s">
        <v>68</v>
      </c>
      <c r="C78" s="120"/>
      <c r="D78" s="77">
        <v>4803</v>
      </c>
      <c r="E78" s="77">
        <v>4803</v>
      </c>
      <c r="F78" s="20">
        <v>922</v>
      </c>
      <c r="G78" s="73">
        <f t="shared" si="4"/>
        <v>5725</v>
      </c>
      <c r="H78" s="79"/>
      <c r="I78" s="80"/>
    </row>
    <row r="79" spans="1:11" thickBot="1" x14ac:dyDescent="0.25">
      <c r="A79" s="38" t="s">
        <v>54</v>
      </c>
      <c r="B79" s="121" t="s">
        <v>55</v>
      </c>
      <c r="C79" s="122"/>
      <c r="D79" s="39">
        <f>D69+D71</f>
        <v>554601</v>
      </c>
      <c r="E79" s="62">
        <f>E69+E71</f>
        <v>642627</v>
      </c>
      <c r="F79" s="63">
        <f>F69+F71</f>
        <v>41095</v>
      </c>
      <c r="G79" s="64">
        <f>+E79+F79</f>
        <v>683722</v>
      </c>
      <c r="H79" s="82"/>
      <c r="I79" s="81"/>
      <c r="K79" s="78"/>
    </row>
    <row r="80" spans="1:11" hidden="1" x14ac:dyDescent="0.25">
      <c r="A80" s="116"/>
      <c r="B80" s="24" t="s">
        <v>6</v>
      </c>
      <c r="C80" s="25" t="s">
        <v>7</v>
      </c>
      <c r="D80" s="40"/>
      <c r="E80" s="40"/>
      <c r="F80" s="65"/>
      <c r="G80" s="66">
        <f>+E80+F80</f>
        <v>0</v>
      </c>
    </row>
    <row r="81" spans="1:11" hidden="1" x14ac:dyDescent="0.25">
      <c r="A81" s="117"/>
      <c r="B81" s="14" t="s">
        <v>8</v>
      </c>
      <c r="C81" s="5" t="s">
        <v>9</v>
      </c>
      <c r="D81" s="15"/>
      <c r="E81" s="15"/>
      <c r="F81" s="56"/>
      <c r="G81" s="20">
        <f>+E81+F81</f>
        <v>0</v>
      </c>
    </row>
    <row r="82" spans="1:11" hidden="1" x14ac:dyDescent="0.25">
      <c r="A82" s="117"/>
      <c r="B82" s="14" t="s">
        <v>10</v>
      </c>
      <c r="C82" s="5" t="s">
        <v>11</v>
      </c>
      <c r="D82" s="15">
        <v>0</v>
      </c>
      <c r="E82" s="15">
        <v>0</v>
      </c>
      <c r="F82" s="56"/>
      <c r="G82" s="20">
        <f>+E82+F82</f>
        <v>0</v>
      </c>
    </row>
    <row r="83" spans="1:11" x14ac:dyDescent="0.25">
      <c r="F83" s="67"/>
      <c r="H83" s="83"/>
      <c r="K83" s="78"/>
    </row>
    <row r="84" spans="1:11" x14ac:dyDescent="0.25">
      <c r="F84" s="68"/>
    </row>
    <row r="85" spans="1:11" x14ac:dyDescent="0.25">
      <c r="I85" s="78"/>
      <c r="J85" s="78"/>
      <c r="K85" s="78"/>
    </row>
    <row r="86" spans="1:11" x14ac:dyDescent="0.25">
      <c r="F86" s="69"/>
    </row>
    <row r="88" spans="1:11" x14ac:dyDescent="0.25">
      <c r="I88" s="78"/>
      <c r="K88" s="78"/>
    </row>
  </sheetData>
  <mergeCells count="52">
    <mergeCell ref="B71:C71"/>
    <mergeCell ref="A80:A82"/>
    <mergeCell ref="B74:C74"/>
    <mergeCell ref="B75:C75"/>
    <mergeCell ref="B76:C76"/>
    <mergeCell ref="B78:C78"/>
    <mergeCell ref="B73:C73"/>
    <mergeCell ref="B79:C79"/>
    <mergeCell ref="B77:C77"/>
    <mergeCell ref="B72:C72"/>
    <mergeCell ref="A66:A68"/>
    <mergeCell ref="B69:C69"/>
    <mergeCell ref="A70:C70"/>
    <mergeCell ref="B65:C65"/>
    <mergeCell ref="B44:C44"/>
    <mergeCell ref="B48:C48"/>
    <mergeCell ref="A52:G52"/>
    <mergeCell ref="B53:C53"/>
    <mergeCell ref="B57:C57"/>
    <mergeCell ref="B61:C61"/>
    <mergeCell ref="A49:A51"/>
    <mergeCell ref="B43:C43"/>
    <mergeCell ref="B40:C40"/>
    <mergeCell ref="B30:C30"/>
    <mergeCell ref="B38:C38"/>
    <mergeCell ref="B32:C32"/>
    <mergeCell ref="B31:C31"/>
    <mergeCell ref="B41:C41"/>
    <mergeCell ref="B42:C42"/>
    <mergeCell ref="B39:C39"/>
    <mergeCell ref="B35:C35"/>
    <mergeCell ref="B36:C36"/>
    <mergeCell ref="B37:C37"/>
    <mergeCell ref="B28:C28"/>
    <mergeCell ref="B26:C26"/>
    <mergeCell ref="B20:C20"/>
    <mergeCell ref="B34:C34"/>
    <mergeCell ref="B33:C33"/>
    <mergeCell ref="B29:C29"/>
    <mergeCell ref="B24:C24"/>
    <mergeCell ref="B12:C12"/>
    <mergeCell ref="B16:C16"/>
    <mergeCell ref="B8:C8"/>
    <mergeCell ref="B25:C25"/>
    <mergeCell ref="B27:C27"/>
    <mergeCell ref="A1:G1"/>
    <mergeCell ref="A2:G2"/>
    <mergeCell ref="A3:G3"/>
    <mergeCell ref="A4:G4"/>
    <mergeCell ref="A7:D7"/>
    <mergeCell ref="B6:C6"/>
    <mergeCell ref="A5:C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Erzsike</dc:creator>
  <cp:lastModifiedBy>Dell</cp:lastModifiedBy>
  <cp:lastPrinted>2018-05-22T15:15:51Z</cp:lastPrinted>
  <dcterms:created xsi:type="dcterms:W3CDTF">2014-02-03T12:00:46Z</dcterms:created>
  <dcterms:modified xsi:type="dcterms:W3CDTF">2019-07-06T16:01:53Z</dcterms:modified>
</cp:coreProperties>
</file>