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Munka1" sheetId="12" r:id="rId12"/>
  </sheets>
  <definedNames>
    <definedName name="_xlfn.IFERROR" hidden="1">#NAME?</definedName>
    <definedName name="_xlnm.Print_Titles" localSheetId="0">'1'!$4:$5</definedName>
    <definedName name="_xlnm.Print_Titles" localSheetId="10">'11'!$4:$6</definedName>
    <definedName name="_xlnm.Print_Titles" localSheetId="1">'2'!$3:$5</definedName>
    <definedName name="_xlnm.Print_Titles" localSheetId="2">'3'!$3:$6</definedName>
    <definedName name="_xlnm.Print_Titles" localSheetId="3">'4'!$3:$6</definedName>
    <definedName name="_xlnm.Print_Titles" localSheetId="4">'5'!$3:$6</definedName>
    <definedName name="_xlnm.Print_Area" localSheetId="0">'1'!$A$1:$BR$28</definedName>
    <definedName name="_xlnm.Print_Area" localSheetId="10">'11'!$A$1:$E$75</definedName>
    <definedName name="_xlnm.Print_Area" localSheetId="1">'2'!$A$1:$AV$95</definedName>
    <definedName name="_xlnm.Print_Area" localSheetId="2">'3'!$A$1:$AV$65</definedName>
    <definedName name="_xlnm.Print_Area" localSheetId="3">'4'!$A$1:$AU$35</definedName>
    <definedName name="_xlnm.Print_Area" localSheetId="4">'5'!$A$1:$AS$25</definedName>
  </definedNames>
  <calcPr fullCalcOnLoad="1"/>
</workbook>
</file>

<file path=xl/sharedStrings.xml><?xml version="1.0" encoding="utf-8"?>
<sst xmlns="http://schemas.openxmlformats.org/spreadsheetml/2006/main" count="896" uniqueCount="754">
  <si>
    <t>K1-K8. Költségvetési kiadások</t>
  </si>
  <si>
    <t>Sor-
szám</t>
  </si>
  <si>
    <t>Rovat megnevezése</t>
  </si>
  <si>
    <t>Rovat
száma</t>
  </si>
  <si>
    <t>Eredeti
előirányzat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</si>
  <si>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</si>
  <si>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</si>
  <si>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</si>
  <si>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</si>
  <si>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</si>
  <si>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</si>
  <si>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</si>
  <si>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</si>
  <si>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</si>
  <si>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</si>
  <si>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</si>
  <si>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</si>
  <si>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</si>
  <si>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</si>
  <si>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</si>
  <si>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</si>
  <si>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</si>
  <si>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</si>
  <si>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</si>
  <si>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</si>
  <si>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</si>
  <si>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</si>
  <si>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</si>
  <si>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</si>
  <si>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</si>
  <si>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</si>
  <si>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</si>
  <si>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</si>
  <si>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</si>
  <si>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</si>
  <si>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</si>
  <si>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</si>
  <si>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</si>
  <si>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</si>
  <si>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</si>
  <si>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</si>
  <si>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</si>
  <si>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</si>
  <si>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</si>
  <si>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</si>
  <si>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</si>
  <si>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</si>
  <si>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</si>
  <si>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</si>
  <si>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</si>
  <si>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</si>
  <si>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</si>
  <si>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</si>
  <si>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</si>
  <si>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</si>
  <si>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</si>
  <si>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</si>
  <si>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</si>
  <si>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</si>
  <si>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</si>
  <si>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</si>
  <si>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</si>
  <si>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</si>
  <si>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</si>
  <si>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</si>
  <si>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</si>
  <si>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</si>
  <si>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</si>
  <si>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</si>
  <si>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</si>
  <si>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</si>
  <si>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</si>
  <si>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</si>
  <si>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</si>
  <si>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</si>
  <si>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</si>
  <si>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</si>
  <si>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</si>
  <si>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</si>
  <si>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</si>
  <si>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</si>
  <si>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</si>
  <si>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</si>
  <si>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</si>
  <si>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</si>
  <si>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</si>
  <si>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</si>
  <si>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</si>
  <si>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</si>
  <si>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</si>
  <si>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</si>
  <si>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</si>
  <si>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</si>
  <si>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</si>
  <si>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</si>
  <si>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</si>
  <si>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</si>
  <si>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</si>
  <si>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</si>
  <si>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</si>
  <si>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</si>
  <si>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</si>
  <si>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</si>
  <si>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</si>
  <si>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</si>
  <si>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</si>
  <si>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</si>
  <si>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</si>
  <si>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</si>
  <si>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</si>
  <si>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</si>
  <si>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</si>
  <si>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</si>
  <si>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</si>
  <si>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</si>
  <si>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</si>
  <si>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</si>
  <si>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</si>
  <si>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</si>
  <si>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</si>
  <si>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</si>
  <si>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</si>
  <si>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</si>
  <si>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</si>
  <si>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</si>
  <si>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</si>
  <si>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</si>
  <si>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</si>
  <si>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</si>
  <si>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</si>
  <si>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</si>
  <si>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</si>
  <si>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</si>
  <si>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</si>
  <si>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</si>
  <si>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</si>
  <si>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</si>
  <si>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</si>
  <si>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</si>
  <si>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</si>
  <si>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</si>
  <si>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</si>
  <si>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</si>
  <si>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</si>
  <si>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</si>
  <si>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</si>
  <si>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</si>
  <si>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</si>
  <si>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</si>
  <si>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</si>
  <si>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</si>
  <si>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</si>
  <si>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</si>
  <si>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</si>
  <si>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</si>
  <si>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</si>
  <si>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</si>
  <si>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</si>
  <si>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</si>
  <si>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</si>
  <si>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</si>
  <si>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</si>
  <si>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</si>
  <si>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</si>
  <si>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</si>
  <si>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</si>
  <si>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</si>
  <si>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</si>
  <si>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</si>
  <si>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</si>
  <si>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</si>
  <si>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</si>
  <si>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</si>
  <si>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</si>
  <si>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</si>
  <si>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</si>
  <si>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</si>
  <si>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</si>
  <si>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</si>
  <si>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</si>
  <si>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</si>
  <si>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</si>
  <si>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</si>
  <si>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</si>
  <si>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</si>
  <si>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</si>
  <si>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</si>
  <si>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</si>
  <si>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</si>
  <si>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</si>
  <si>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</si>
  <si>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</si>
  <si>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</si>
  <si>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</si>
  <si>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</si>
  <si>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</si>
  <si>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</si>
  <si>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</si>
  <si>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</si>
  <si>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</si>
  <si>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</si>
  <si>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</si>
  <si>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</si>
  <si>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</si>
  <si>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</si>
  <si>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</si>
  <si>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</si>
  <si>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</si>
  <si>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</si>
  <si>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</si>
  <si>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</si>
  <si>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</si>
  <si>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</si>
  <si>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</si>
  <si>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</si>
  <si>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</si>
  <si>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</si>
  <si>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</si>
  <si>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</si>
  <si>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</si>
  <si>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</si>
  <si>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</si>
  <si>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</si>
  <si>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</si>
  <si>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</si>
  <si>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</si>
  <si>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</si>
  <si>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</si>
  <si>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</si>
  <si>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</si>
  <si>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</si>
  <si>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</si>
  <si>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</si>
  <si>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</si>
  <si>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</si>
  <si>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</si>
  <si>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</si>
  <si>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</si>
  <si>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</si>
  <si>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</si>
  <si>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</si>
  <si>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</si>
  <si>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</si>
  <si>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</si>
  <si>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</si>
  <si>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</si>
  <si>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</si>
  <si>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</si>
  <si>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</si>
  <si>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</si>
  <si>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</si>
  <si>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</si>
  <si>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</si>
  <si>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</si>
  <si>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</si>
  <si>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</si>
  <si>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</si>
  <si>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</si>
  <si>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</si>
  <si>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</si>
  <si>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</si>
  <si>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</si>
  <si>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</si>
  <si>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</si>
  <si>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</si>
  <si>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</si>
  <si>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</si>
  <si>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</si>
  <si>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</si>
  <si>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</si>
  <si>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</si>
  <si>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</si>
  <si>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</si>
  <si>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</si>
  <si>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</si>
  <si>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</si>
  <si>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</si>
  <si>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</si>
  <si>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</si>
  <si>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</si>
  <si>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</si>
  <si>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</si>
  <si>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</si>
  <si>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</si>
  <si>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</si>
  <si>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</si>
  <si>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</si>
  <si>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</si>
  <si>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</si>
  <si>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</si>
  <si>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</si>
  <si>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</si>
  <si>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</si>
  <si>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</si>
  <si>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</si>
  <si>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</si>
  <si>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</si>
  <si>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</si>
  <si>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</si>
  <si>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</si>
  <si>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</si>
  <si>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</si>
  <si>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</si>
  <si>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</si>
  <si>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</si>
  <si>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</si>
  <si>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</si>
  <si>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</si>
  <si>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</si>
  <si>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</si>
  <si>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</si>
  <si>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</si>
  <si>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</si>
  <si>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</si>
  <si>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</si>
  <si>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</si>
  <si>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</si>
  <si>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</si>
  <si>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</si>
  <si>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</si>
  <si>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</si>
  <si>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</si>
  <si>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</si>
  <si>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</si>
  <si>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</si>
  <si>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</si>
  <si>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</si>
  <si>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</si>
  <si>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</si>
  <si>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</si>
  <si>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</si>
  <si>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</si>
  <si>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</si>
  <si>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</si>
  <si>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</si>
  <si>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</si>
  <si>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</si>
  <si>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</si>
  <si>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</si>
  <si>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</si>
  <si>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</si>
  <si>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B401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</si>
  <si>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</si>
  <si>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</si>
  <si>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</si>
  <si>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</si>
  <si>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</si>
  <si>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</si>
  <si>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</si>
  <si>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</si>
  <si>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</si>
  <si>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</si>
  <si>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</si>
  <si>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</si>
  <si>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</si>
  <si>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</si>
  <si>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</si>
  <si>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</si>
  <si>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</si>
  <si>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</si>
  <si>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</si>
  <si>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</si>
  <si>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</si>
  <si>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</si>
  <si>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</si>
  <si>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</si>
  <si>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</si>
  <si>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</si>
  <si>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</si>
  <si>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</si>
  <si>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</si>
  <si>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</si>
  <si>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</si>
  <si>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</si>
  <si>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</si>
  <si>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</si>
  <si>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</si>
  <si>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</si>
  <si>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</si>
  <si>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</si>
  <si>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</si>
  <si>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</si>
  <si>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</si>
  <si>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</si>
  <si>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</si>
  <si>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</si>
  <si>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</si>
  <si>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</si>
  <si>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</si>
  <si>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</si>
  <si>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</si>
  <si>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</si>
  <si>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</si>
  <si>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</si>
  <si>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</si>
  <si>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</si>
  <si>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</si>
  <si>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</si>
  <si>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</si>
  <si>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</si>
  <si>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</si>
  <si>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</si>
  <si>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</si>
  <si>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</si>
  <si>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</si>
  <si>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</si>
  <si>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</si>
  <si>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</si>
  <si>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</si>
  <si>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</si>
  <si>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</si>
  <si>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</si>
  <si>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</si>
  <si>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</si>
  <si>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</si>
  <si>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</si>
  <si>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</si>
  <si>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</si>
  <si>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</si>
  <si>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Ellátottak pénzbeli juttatásai</t>
  </si>
  <si>
    <t>Költségvetési bevételek (=1+…+7)</t>
  </si>
  <si>
    <t>Finanszírozási bevételek (=9+…..+13)</t>
  </si>
  <si>
    <t xml:space="preserve">Felhalmozási célú átvett pénzeszközök </t>
  </si>
  <si>
    <t xml:space="preserve">Sand Község Önkormányzata </t>
  </si>
  <si>
    <t>Egyéb nem intézményi ellátások- települési támogatás</t>
  </si>
  <si>
    <t xml:space="preserve">     </t>
  </si>
  <si>
    <t>2015. évi módosított előiárnyzat 2015. 09.</t>
  </si>
  <si>
    <t>2015. évi módosított előiárnyzat 2015.09</t>
  </si>
  <si>
    <t>Módosított
előirányzat 2015.09</t>
  </si>
  <si>
    <t xml:space="preserve">Módosított
előirányzat </t>
  </si>
  <si>
    <t>Teljesített kiadások kormányzati funkciónként</t>
  </si>
  <si>
    <t>Kormányzati funkció</t>
  </si>
  <si>
    <t>Személyi juttatások</t>
  </si>
  <si>
    <t>Munkaadót terhelő járulékok</t>
  </si>
  <si>
    <t>Dologi kiadások</t>
  </si>
  <si>
    <t>Egyéb működési célú támogatások</t>
  </si>
  <si>
    <t>Beruházok</t>
  </si>
  <si>
    <t>Felújítások</t>
  </si>
  <si>
    <t>Finanszírozási kiadások</t>
  </si>
  <si>
    <t>Összesen</t>
  </si>
  <si>
    <t>011130 Önkormányzatok és önkormányzati hivatalok jogalkotó és általános ig. tev.</t>
  </si>
  <si>
    <t>013320 Köztemető fenntartás- és működtetés</t>
  </si>
  <si>
    <t>018010 Önkormányzatok elszámolás központi költségvetéssel</t>
  </si>
  <si>
    <t>041233 Hosszabb időtartamú közfoglalkoztatás</t>
  </si>
  <si>
    <t>041237 Közfoglalkoztatási mintaprogram</t>
  </si>
  <si>
    <t>064010 Közvilágítás</t>
  </si>
  <si>
    <t>066020  Város- és községgazdálkodási egyéb szolgáltatások</t>
  </si>
  <si>
    <t>072112 Háziorvosi ügyeleti ellátás</t>
  </si>
  <si>
    <t>072312 Fogorvosi ügyeleti ellátások</t>
  </si>
  <si>
    <t>81030 Sportlétesítmények, edzőtáborok működtetése és fejlesztése</t>
  </si>
  <si>
    <t>082091 Közművelődés-közösségi és társadalmi részvétel fejlesztése</t>
  </si>
  <si>
    <t>082092 Közművelődés - hagyományos közösségi kulturális értékek gondozása</t>
  </si>
  <si>
    <t>084031 Civil szervezetk működési támogatása</t>
  </si>
  <si>
    <t>091140 Óvodai nevelés, ellátás működtetési feladati</t>
  </si>
  <si>
    <t>104051 Gyermekvédelmi pénzbeli és természetbeni ellátások</t>
  </si>
  <si>
    <t>105020 Foglalkoztatást elősegítő képzések és egyéb támogatások</t>
  </si>
  <si>
    <t>106020 Lakásfenntartással, lakhatással összefüggő ellátások</t>
  </si>
  <si>
    <t>107052 Házi segítségnyújtás</t>
  </si>
  <si>
    <t>107055 Falugondnoki, tanyagondnoki szolgáltatás</t>
  </si>
  <si>
    <t>107060 Egyéb szociális pénzbeli és természetbeni ellátások, támogatások</t>
  </si>
  <si>
    <t>900060 Forgatási és befektetési célú finanszírozási műveletek</t>
  </si>
  <si>
    <t>Teljesített bevételek kormányzati funkciónként</t>
  </si>
  <si>
    <t>Önkormányzatok működési támogatásai</t>
  </si>
  <si>
    <t>Működési bevételek</t>
  </si>
  <si>
    <t>Működési célú átvett pénzeszközök</t>
  </si>
  <si>
    <t>Finanszírozási bevételek</t>
  </si>
  <si>
    <t>013350 Az önkormányzati vagyonnal való gazdálkodással kapcsolatos feladatok</t>
  </si>
  <si>
    <t>018010 Önkormányzatok elszámolása a központi költségvetéssel</t>
  </si>
  <si>
    <t>018020 Központi költségvetési befizetések</t>
  </si>
  <si>
    <t>018030 Támogatási célú finanszírozási műveletek</t>
  </si>
  <si>
    <t>900020 Önkormányzatok funkcióra nem sorolható bevételei államháztartáson kívülről</t>
  </si>
  <si>
    <t>Maradványkimutatás</t>
  </si>
  <si>
    <t>Pénzeszközváltozás levezetése</t>
  </si>
  <si>
    <t>Megnevezés</t>
  </si>
  <si>
    <t>Összeg</t>
  </si>
  <si>
    <t>Alaptevékenység költségvetési bevételei</t>
  </si>
  <si>
    <t>Alaptevékenység költségvetési kiadásai</t>
  </si>
  <si>
    <t>Alaptevékenység költségvetési egyenleg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</si>
  <si>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</si>
  <si>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</si>
  <si>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</si>
  <si>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</si>
  <si>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</si>
  <si>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45160 Közutak, hidak, alagutak üzemeltetése, fenntartása</t>
  </si>
  <si>
    <t>051030 Nem veszélyes települési hulladék vegyes begyűjtése, szállítása</t>
  </si>
  <si>
    <t>052020 Szenyvíz gyűjtése, tisztítása, elhelyezése</t>
  </si>
  <si>
    <t>066010 Zöldterület kezelés</t>
  </si>
  <si>
    <t>Egyéb felhalmozási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</si>
  <si>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</si>
  <si>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</si>
  <si>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</si>
  <si>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</si>
  <si>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</si>
  <si>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</si>
  <si>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</si>
  <si>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</si>
  <si>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</si>
  <si>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</si>
  <si>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</si>
  <si>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</si>
  <si>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</si>
  <si>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</si>
  <si>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</si>
  <si>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</si>
  <si>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</si>
  <si>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</si>
  <si>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</si>
  <si>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</si>
  <si>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</si>
  <si>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</si>
  <si>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</si>
  <si>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</si>
  <si>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</si>
  <si>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Működési és felhalmozsái célú támogatások államháztartá-son belül</t>
  </si>
  <si>
    <t>900010Központi költségvetés funkcióra nem sorolható bevételei államháztartáson kívülről</t>
  </si>
  <si>
    <t>Sand Község Önkormányzata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</si>
  <si>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</si>
  <si>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</si>
  <si>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</si>
  <si>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</si>
  <si>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</si>
  <si>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</si>
  <si>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</si>
  <si>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</si>
  <si>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</si>
  <si>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</si>
  <si>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</si>
  <si>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</si>
  <si>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</si>
  <si>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</si>
  <si>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</si>
  <si>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</si>
  <si>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</si>
  <si>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</si>
  <si>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</si>
  <si>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</si>
  <si>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</si>
  <si>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</si>
  <si>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Sorszám</t>
  </si>
  <si>
    <t>Gazdálkodó szervezet megnevezése</t>
  </si>
  <si>
    <t>Részesedés mértéke (%-ban)</t>
  </si>
  <si>
    <t>Részesedés összege (Ft-ban)</t>
  </si>
  <si>
    <t>Délzalai Víz- és Csatornamű Zrt.</t>
  </si>
  <si>
    <t xml:space="preserve">       ÖSSZESEN:</t>
  </si>
  <si>
    <t>Vagyonkimutatás</t>
  </si>
  <si>
    <t>Záró érték december 31-én</t>
  </si>
  <si>
    <t>Bruttó</t>
  </si>
  <si>
    <t>Nettó</t>
  </si>
  <si>
    <t>A)</t>
  </si>
  <si>
    <t>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</si>
  <si>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</si>
  <si>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</si>
  <si>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</si>
  <si>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</si>
  <si>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</si>
  <si>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</si>
  <si>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</si>
  <si>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</si>
  <si>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</si>
  <si>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</si>
  <si>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</si>
  <si>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3. Beruházások, felújítások</t>
  </si>
  <si>
    <t>3.1 Forgalomképtelen eszköz létesítésére irányuló beruházások, felújítások</t>
  </si>
  <si>
    <t>3.2. Korlátozttan forgalomképes eszköz létesítésére irányuló beruházások,</t>
  </si>
  <si>
    <t>felújítások</t>
  </si>
  <si>
    <t>3.3. Forgalomképes eszköz létesítésére irányuló beruházások, felújítások</t>
  </si>
  <si>
    <t>4. Beruházásra adott előlegek</t>
  </si>
  <si>
    <t>4.1. Forgalomképtelen tárgyi eszközök létesítésére irányuló beruházásra adott</t>
  </si>
  <si>
    <t>előlegek</t>
  </si>
  <si>
    <t>4.2. Korlátozottan forgalomképes tárgyi eszköz létesítésére irányuló beruházásra</t>
  </si>
  <si>
    <t>adott előlegek</t>
  </si>
  <si>
    <t>4.3. Forgalomképes tárgyi eszköz létesítésére irányuló beruházásra adott előlegek</t>
  </si>
  <si>
    <t>5. Tárgyi eszközök értékhelyesbítése (forgalomképes)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</si>
  <si>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</si>
  <si>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</si>
  <si>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</si>
  <si>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</si>
  <si>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</si>
  <si>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3.Befektetett pénzügyi eszközök értékhelyesbítése</t>
  </si>
  <si>
    <t>IV. Koncesszióba, vagyonkezelésbe adott eszközök</t>
  </si>
  <si>
    <t>eszközök</t>
  </si>
  <si>
    <t>B)</t>
  </si>
  <si>
    <t>NEMZETI VAGYONBA TARTOZÓ FORGÓESZKÖZÖK</t>
  </si>
  <si>
    <t>I.    Készletek (forgalomképes)</t>
  </si>
  <si>
    <t>II.   Értékpapírok (forgalomképes)</t>
  </si>
  <si>
    <t>III.  Értékpapírok</t>
  </si>
  <si>
    <t>1. Egyéb részesedés (forgalomképes)</t>
  </si>
  <si>
    <t>2. Forgatási célú hitelviszonyt megtestesítő értékpapírok (forgalomképes)</t>
  </si>
  <si>
    <t>C)</t>
  </si>
  <si>
    <t xml:space="preserve"> PÉNZESZKÖZÖK (forgalomképes)</t>
  </si>
  <si>
    <t>D)</t>
  </si>
  <si>
    <t>KÖVETELÉSEK</t>
  </si>
  <si>
    <t>I.Költségvetési évben esedékes követelések</t>
  </si>
  <si>
    <t>II.Költségvetési évet követő követelések</t>
  </si>
  <si>
    <t>III.Követelés jellegű sajátos elszámolások</t>
  </si>
  <si>
    <t>E)</t>
  </si>
  <si>
    <t xml:space="preserve"> Egyéb sajátos eszközoldali elszámolások (forgalomképes)</t>
  </si>
  <si>
    <t>F)</t>
  </si>
  <si>
    <t>AKTÍV IDŐBELI ELHATÁROLÁSOK</t>
  </si>
  <si>
    <t>ESZKÖZÖK</t>
  </si>
  <si>
    <t>G)</t>
  </si>
  <si>
    <t>SAJÁT TŐKE</t>
  </si>
  <si>
    <t>I.Nemzeti vagyon induláskori értéke</t>
  </si>
  <si>
    <t>II.Nemzeti vagyon változásai</t>
  </si>
  <si>
    <t>III.Egyéb eszközök induláskori értéke</t>
  </si>
  <si>
    <t>IV.Felhalmozott eredmény</t>
  </si>
  <si>
    <t>V. Eszközök értékhelyesbítésének forrása</t>
  </si>
  <si>
    <t>VI. Mérleg szerinti eredmény</t>
  </si>
  <si>
    <t>H)</t>
  </si>
  <si>
    <t>KÖTELEZETTSÉGEK</t>
  </si>
  <si>
    <t>I. Költségvetési évben esedékes kötelezettség</t>
  </si>
  <si>
    <t>II.Költlségvetési évet követően esedékes kötelezettség</t>
  </si>
  <si>
    <t>III.Kötelezettség jellegű sajátos elszámolások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</si>
  <si>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</si>
  <si>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</si>
  <si>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</si>
  <si>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</si>
  <si>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</si>
  <si>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</si>
  <si>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FORRÁSOK</t>
  </si>
  <si>
    <t>KÖNYVVITELI MÉRLEGEN KÍVÜLI TÉTELEK</t>
  </si>
  <si>
    <t>KÖNYVVITELI MÉRLEGEN KÍVÜLI ESZKÖZÖK</t>
  </si>
  <si>
    <t xml:space="preserve"> -  "0"-ra leírt, de használatban lévő eszközök állománya</t>
  </si>
  <si>
    <t>Működésből származó kötelezettségek összege XII. 31-én
 (Ft-ban)*</t>
  </si>
  <si>
    <t>*</t>
  </si>
  <si>
    <t>Kompenzációs megállapodás alapján</t>
  </si>
  <si>
    <t>Előző időszak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</si>
  <si>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</si>
  <si>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</si>
  <si>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</si>
  <si>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</si>
  <si>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</si>
  <si>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</si>
  <si>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</si>
  <si>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</si>
  <si>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</si>
  <si>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</si>
  <si>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</si>
  <si>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</si>
  <si>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</si>
  <si>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</si>
  <si>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</si>
  <si>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</si>
  <si>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</si>
  <si>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</si>
  <si>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</si>
  <si>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</si>
  <si>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D/I/6 Költségvetési évben esedékes követelések működési célú átvett pénzeszközre (&gt;=D/I/6a+D/I/6b+D/I/6c)</t>
  </si>
  <si>
    <t>92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</si>
  <si>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</si>
  <si>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</si>
  <si>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</si>
  <si>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</si>
  <si>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</si>
  <si>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</si>
  <si>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141</t>
  </si>
  <si>
    <t>D/II Költségvetési évet követően esedékes követelések (=D/II/1+…+D/II/8)</t>
  </si>
  <si>
    <t>142</t>
  </si>
  <si>
    <t>D/III/1 Adott előlegek (=D/III/1a+…+D/III/1f)</t>
  </si>
  <si>
    <t>146</t>
  </si>
  <si>
    <t>D/III/1d - ebből: igénybe vett szolgáltatásra adott előlegek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</si>
  <si>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</si>
  <si>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</si>
  <si>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</si>
  <si>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</si>
  <si>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 December havi illetmények, munkabérek elszámolása</t>
  </si>
  <si>
    <t>E) EGYÉB SAJÁTOS ESZKÖZOLDALI  ELSZÁMOLÁSOK (=E/I+…+E/II)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</si>
  <si>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</si>
  <si>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</si>
  <si>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</si>
  <si>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</si>
  <si>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</si>
  <si>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</si>
  <si>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</si>
  <si>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H/I/7 Költségvetési évben esedékes kötelezettségek felújításokra</t>
  </si>
  <si>
    <t>H/I Költségvetési évben esedékes kötelezettségek (=H/I/1+…+H/I/9)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</si>
  <si>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</si>
  <si>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</si>
  <si>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 Kapott előlegek (=H/III/1a+H/III/1b+H/III/1c)</t>
  </si>
  <si>
    <t>H/III/1c - ebből: egyéb túlfizetések, téves és visszajáró befizetések, egyéb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</si>
  <si>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</si>
  <si>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</si>
  <si>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</si>
  <si>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</si>
  <si>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</si>
  <si>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J) PASSZÍV IDŐBELI ELHATÁROLÁSOK (=J/1+J/2+J/3)</t>
  </si>
  <si>
    <t>FORRÁSOK ÖSSZESEN (=G+H+I+J)</t>
  </si>
  <si>
    <t>Mérleg</t>
  </si>
  <si>
    <t>2016. ÉVI KÖLTSÉGVETÉSE</t>
  </si>
  <si>
    <t>013350 Önkormányzati vagyonnal való gazdálkodással kapcsolatos feladatok</t>
  </si>
  <si>
    <t>26.</t>
  </si>
  <si>
    <t>104037 Intézményen kívüli gyermekétkeztetés</t>
  </si>
  <si>
    <t>045160 Közutak, hidak, alagutak</t>
  </si>
  <si>
    <t>051030 nem veszélyes (települési) hulladék vegyes (ömlesztett) begyűjt.szállítása</t>
  </si>
  <si>
    <t>082091 Közművelődés hagy. közösségi kult. értékek gondozása</t>
  </si>
  <si>
    <t xml:space="preserve">Kötelezettséggel terhelt </t>
  </si>
  <si>
    <t>1. Ingatlanok és kapcsolódó vagyoni értékű jogok</t>
  </si>
  <si>
    <t>Készletértékesítés ellenértéke (zöldségértékesítés)</t>
  </si>
  <si>
    <t>Szolgáltatások ellenértéke (úthasználati díj, bérleti díj, közter.haszn.díj)</t>
  </si>
  <si>
    <t>041232 Start munkaprogram-Téli</t>
  </si>
  <si>
    <t>045120 Út, autópálya építése</t>
  </si>
  <si>
    <t>27.</t>
  </si>
  <si>
    <t>28.</t>
  </si>
  <si>
    <t>29.</t>
  </si>
  <si>
    <t>A/I/2 Szellemi termékek</t>
  </si>
  <si>
    <t>A/I Immateriális javak</t>
  </si>
  <si>
    <t>2018. évi eredeti előirányzat</t>
  </si>
  <si>
    <t xml:space="preserve">2018. évi módosított előiárnyzat </t>
  </si>
  <si>
    <t>2018. évi teljesítés</t>
  </si>
  <si>
    <t>Teljesítés 2018.12.31</t>
  </si>
  <si>
    <t>2018. ÉVI BESZÁMOLÓ</t>
  </si>
  <si>
    <t>adatok forintban</t>
  </si>
  <si>
    <t>Teljesítés 2018.12.31.</t>
  </si>
  <si>
    <t>2018. évi beszámoló</t>
  </si>
  <si>
    <t>2018. évi  beszámoló</t>
  </si>
  <si>
    <t>adatok Ft-ban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</si>
  <si>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</si>
  <si>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066010 Zöldterület-kezelés</t>
  </si>
  <si>
    <t>041237 Közfoglalkoztatási munkaprogram</t>
  </si>
  <si>
    <t>066020  Város- és községgazdálkodás</t>
  </si>
  <si>
    <t>2018. ÉVI BESZÁMOLÓ ÖSSZEVONT MÉRLEGE</t>
  </si>
  <si>
    <t xml:space="preserve">adatok forintban </t>
  </si>
  <si>
    <t>Az önkormányzat által adott közvetett támogatások, kedvezmények</t>
  </si>
  <si>
    <t>Sand Község Önkormányzat tulajdonában álló gazdálkodó szervezetek működéséből származó 
kötelezettségek és részesedések alakulása a 2018. évben</t>
  </si>
  <si>
    <t>Adósság állomány alakulása lejárat, eszközök, bel- és külföldi hitelezők szerinti bontásban 
2018. december 31-én</t>
  </si>
  <si>
    <t xml:space="preserve">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</si>
  <si>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</si>
  <si>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</si>
  <si>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</si>
  <si>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</si>
  <si>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</si>
  <si>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</si>
  <si>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</si>
  <si>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</si>
  <si>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</si>
  <si>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</si>
  <si>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</si>
  <si>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</si>
  <si>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</si>
  <si>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</si>
  <si>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</si>
  <si>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</si>
  <si>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</si>
  <si>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</si>
  <si>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kötelezettség</t>
  </si>
  <si>
    <t>Belföldi összesen:</t>
  </si>
  <si>
    <t>II. Külföldi hitelezők</t>
  </si>
  <si>
    <t>Külföldi szállítók</t>
  </si>
  <si>
    <t>Egyéb adósság</t>
  </si>
  <si>
    <t>Külföldi összesen:</t>
  </si>
  <si>
    <t>Adósságállomány mindösszesen:</t>
  </si>
  <si>
    <t>D/I/4b - ebből: költségvetési évben esedékes követelések tulajdonosi bevételre</t>
  </si>
  <si>
    <t>D/I/4i - ebből: költségvetési évben esedékes követelések egyéb működési bevételre</t>
  </si>
  <si>
    <t>H/I/3 Költségvetési évet követően esedékes kötelezettségek dologi kiadásokra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</si>
</sst>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\ ##########"/>
    <numFmt numFmtId="168" formatCode="0__"/>
    <numFmt numFmtId="169" formatCode="#,###"/>
    <numFmt numFmtId="170" formatCode="_-* #,##0\ _F_t_-;\-* #,##0\ _F_t_-;_-* &quot;-&quot;??\ _F_t_-;_-@_-"/>
    <numFmt numFmtId="171" formatCode="#"/>
    <numFmt numFmtId="172" formatCode="#,##0\ _F_t"/>
    <numFmt numFmtId="173" formatCode="0.000%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E"/>
      <family val="0"/>
    </font>
    <font>
      <b/>
      <sz val="14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2"/>
    </font>
    <font>
      <b/>
      <sz val="14"/>
      <name val="Times New Roman CE"/>
      <family val="0"/>
    </font>
    <font>
      <b/>
      <sz val="12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2"/>
      <name val="Times New Roman"/>
      <family val="1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1" borderId="7" applyNumberFormat="0" applyFon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3">
    <xf numFmtId="0" fontId="0" fillId="0" borderId="0" xfId="0" applyFont="1" applyAlignment="1">
      <alignment/>
    </xf>
    <xf numFmtId="0" fontId="4" fillId="0" borderId="0" xfId="59" applyFont="1" applyFill="1">
      <alignment/>
      <protection/>
    </xf>
    <xf numFmtId="0" fontId="4" fillId="0" borderId="0" xfId="59" applyFont="1" applyFill="1" applyBorder="1">
      <alignment/>
      <protection/>
    </xf>
    <xf numFmtId="0" fontId="6" fillId="0" borderId="0" xfId="59" applyFont="1" applyFill="1">
      <alignment/>
      <protection/>
    </xf>
    <xf numFmtId="166" fontId="4" fillId="0" borderId="0" xfId="59" applyNumberFormat="1" applyFont="1" applyFill="1">
      <alignment/>
      <protection/>
    </xf>
    <xf numFmtId="0" fontId="4" fillId="0" borderId="0" xfId="59" applyFont="1" applyFill="1" applyAlignment="1">
      <alignment vertical="center"/>
      <protection/>
    </xf>
    <xf numFmtId="0" fontId="4" fillId="0" borderId="0" xfId="59" applyFont="1" applyFill="1" applyAlignment="1">
      <alignment horizontal="left"/>
      <protection/>
    </xf>
    <xf numFmtId="0" fontId="9" fillId="32" borderId="0" xfId="59" applyFont="1" applyFill="1">
      <alignment/>
      <protection/>
    </xf>
    <xf numFmtId="0" fontId="12" fillId="32" borderId="0" xfId="59" applyFont="1" applyFill="1">
      <alignment/>
      <protection/>
    </xf>
    <xf numFmtId="0" fontId="12" fillId="0" borderId="0" xfId="59" applyFont="1" applyFill="1">
      <alignment/>
      <protection/>
    </xf>
    <xf numFmtId="166" fontId="12" fillId="32" borderId="0" xfId="59" applyNumberFormat="1" applyFont="1" applyFill="1">
      <alignment/>
      <protection/>
    </xf>
    <xf numFmtId="166" fontId="8" fillId="0" borderId="0" xfId="59" applyNumberFormat="1" applyFont="1" applyFill="1" applyAlignment="1">
      <alignment/>
      <protection/>
    </xf>
    <xf numFmtId="166" fontId="16" fillId="0" borderId="0" xfId="59" applyNumberFormat="1" applyFont="1" applyFill="1" applyAlignment="1">
      <alignment/>
      <protection/>
    </xf>
    <xf numFmtId="166" fontId="16" fillId="0" borderId="0" xfId="59" applyNumberFormat="1" applyFont="1" applyFill="1" applyBorder="1" applyAlignment="1">
      <alignment/>
      <protection/>
    </xf>
    <xf numFmtId="0" fontId="5" fillId="0" borderId="0" xfId="64">
      <alignment/>
      <protection/>
    </xf>
    <xf numFmtId="0" fontId="19" fillId="0" borderId="0" xfId="64" applyFont="1" applyBorder="1" applyAlignment="1">
      <alignment horizontal="center" wrapText="1"/>
      <protection/>
    </xf>
    <xf numFmtId="0" fontId="19" fillId="0" borderId="0" xfId="64" applyFont="1" applyBorder="1" applyAlignment="1">
      <alignment horizontal="center"/>
      <protection/>
    </xf>
    <xf numFmtId="0" fontId="20" fillId="0" borderId="0" xfId="64" applyFont="1" applyBorder="1">
      <alignment/>
      <protection/>
    </xf>
    <xf numFmtId="0" fontId="5" fillId="0" borderId="0" xfId="64" applyBorder="1">
      <alignment/>
      <protection/>
    </xf>
    <xf numFmtId="0" fontId="21" fillId="0" borderId="0" xfId="64" applyFont="1">
      <alignment/>
      <protection/>
    </xf>
    <xf numFmtId="0" fontId="21" fillId="0" borderId="0" xfId="64" applyFont="1" applyBorder="1">
      <alignment/>
      <protection/>
    </xf>
    <xf numFmtId="0" fontId="21" fillId="0" borderId="0" xfId="64" applyFont="1" applyBorder="1" applyAlignment="1">
      <alignment horizontal="center" vertical="center"/>
      <protection/>
    </xf>
    <xf numFmtId="0" fontId="22" fillId="0" borderId="0" xfId="64" applyFont="1" applyBorder="1">
      <alignment/>
      <protection/>
    </xf>
    <xf numFmtId="0" fontId="9" fillId="0" borderId="0" xfId="59" applyFont="1" applyFill="1" applyBorder="1" applyAlignment="1" quotePrefix="1">
      <alignment horizontal="center"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3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10" fillId="0" borderId="0" xfId="64" applyFont="1">
      <alignment/>
      <protection/>
    </xf>
    <xf numFmtId="0" fontId="10" fillId="0" borderId="0" xfId="64" applyFont="1" applyBorder="1">
      <alignment/>
      <protection/>
    </xf>
    <xf numFmtId="0" fontId="11" fillId="0" borderId="0" xfId="64" applyFont="1">
      <alignment/>
      <protection/>
    </xf>
    <xf numFmtId="0" fontId="10" fillId="0" borderId="0" xfId="64" applyFont="1" applyBorder="1" applyAlignment="1">
      <alignment horizontal="center"/>
      <protection/>
    </xf>
    <xf numFmtId="0" fontId="11" fillId="0" borderId="0" xfId="64" applyFont="1" applyBorder="1" applyAlignment="1">
      <alignment horizontal="right"/>
      <protection/>
    </xf>
    <xf numFmtId="0" fontId="10" fillId="0" borderId="10" xfId="64" applyFont="1" applyBorder="1" applyAlignment="1">
      <alignment horizontal="center" vertical="center"/>
      <protection/>
    </xf>
    <xf numFmtId="0" fontId="11" fillId="0" borderId="10" xfId="64" applyFont="1" applyBorder="1">
      <alignment/>
      <protection/>
    </xf>
    <xf numFmtId="0" fontId="10" fillId="0" borderId="10" xfId="64" applyFont="1" applyBorder="1">
      <alignment/>
      <protection/>
    </xf>
    <xf numFmtId="0" fontId="11" fillId="0" borderId="0" xfId="64" applyFont="1" applyBorder="1">
      <alignment/>
      <protection/>
    </xf>
    <xf numFmtId="3" fontId="11" fillId="0" borderId="0" xfId="64" applyNumberFormat="1" applyFont="1" applyBorder="1">
      <alignment/>
      <protection/>
    </xf>
    <xf numFmtId="0" fontId="10" fillId="0" borderId="10" xfId="64" applyFont="1" applyBorder="1" applyAlignment="1">
      <alignment horizontal="center" wrapText="1"/>
      <protection/>
    </xf>
    <xf numFmtId="3" fontId="11" fillId="0" borderId="10" xfId="64" applyNumberFormat="1" applyFont="1" applyBorder="1" applyAlignment="1">
      <alignment horizontal="center"/>
      <protection/>
    </xf>
    <xf numFmtId="3" fontId="10" fillId="0" borderId="10" xfId="64" applyNumberFormat="1" applyFont="1" applyBorder="1" applyAlignment="1">
      <alignment horizontal="center"/>
      <protection/>
    </xf>
    <xf numFmtId="0" fontId="10" fillId="0" borderId="10" xfId="64" applyFont="1" applyFill="1" applyBorder="1">
      <alignment/>
      <protection/>
    </xf>
    <xf numFmtId="0" fontId="14" fillId="0" borderId="0" xfId="64" applyFont="1" applyAlignment="1">
      <alignment horizontal="center"/>
      <protection/>
    </xf>
    <xf numFmtId="3" fontId="9" fillId="0" borderId="10" xfId="59" applyNumberFormat="1" applyFont="1" applyFill="1" applyBorder="1" applyAlignment="1">
      <alignment horizontal="center" vertical="center"/>
      <protection/>
    </xf>
    <xf numFmtId="3" fontId="9" fillId="32" borderId="0" xfId="59" applyNumberFormat="1" applyFont="1" applyFill="1" applyAlignment="1">
      <alignment horizontal="center" vertical="center"/>
      <protection/>
    </xf>
    <xf numFmtId="3" fontId="9" fillId="0" borderId="0" xfId="59" applyNumberFormat="1" applyFont="1" applyFill="1" applyAlignment="1">
      <alignment vertical="center"/>
      <protection/>
    </xf>
    <xf numFmtId="3" fontId="9" fillId="32" borderId="0" xfId="59" applyNumberFormat="1" applyFont="1" applyFill="1" applyAlignment="1">
      <alignment vertical="center"/>
      <protection/>
    </xf>
    <xf numFmtId="3" fontId="4" fillId="0" borderId="0" xfId="59" applyNumberFormat="1" applyFont="1" applyFill="1" applyAlignment="1">
      <alignment vertical="center"/>
      <protection/>
    </xf>
    <xf numFmtId="3" fontId="9" fillId="0" borderId="11" xfId="59" applyNumberFormat="1" applyFont="1" applyFill="1" applyBorder="1" applyAlignment="1">
      <alignment horizontal="center" vertical="center"/>
      <protection/>
    </xf>
    <xf numFmtId="0" fontId="5" fillId="0" borderId="12" xfId="59" applyFont="1" applyBorder="1" applyAlignment="1">
      <alignment/>
      <protection/>
    </xf>
    <xf numFmtId="3" fontId="9" fillId="0" borderId="13" xfId="59" applyNumberFormat="1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3" fontId="9" fillId="32" borderId="14" xfId="59" applyNumberFormat="1" applyFont="1" applyFill="1" applyBorder="1" applyAlignment="1">
      <alignment horizontal="center" vertical="center"/>
      <protection/>
    </xf>
    <xf numFmtId="3" fontId="9" fillId="0" borderId="10" xfId="59" applyNumberFormat="1" applyFont="1" applyFill="1" applyBorder="1" applyAlignment="1">
      <alignment horizontal="center"/>
      <protection/>
    </xf>
    <xf numFmtId="3" fontId="9" fillId="32" borderId="14" xfId="59" applyNumberFormat="1" applyFont="1" applyFill="1" applyBorder="1" applyAlignment="1">
      <alignment horizontal="center"/>
      <protection/>
    </xf>
    <xf numFmtId="3" fontId="9" fillId="32" borderId="10" xfId="59" applyNumberFormat="1" applyFont="1" applyFill="1" applyBorder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3" fontId="6" fillId="0" borderId="10" xfId="59" applyNumberFormat="1" applyFont="1" applyFill="1" applyBorder="1" applyAlignment="1">
      <alignment horizontal="center" vertical="center" wrapText="1"/>
      <protection/>
    </xf>
    <xf numFmtId="3" fontId="4" fillId="0" borderId="0" xfId="59" applyNumberFormat="1" applyFont="1" applyFill="1">
      <alignment/>
      <protection/>
    </xf>
    <xf numFmtId="0" fontId="13" fillId="0" borderId="0" xfId="66" applyFill="1" applyAlignment="1">
      <alignment vertical="center" wrapText="1"/>
      <protection/>
    </xf>
    <xf numFmtId="169" fontId="30" fillId="0" borderId="0" xfId="66" applyNumberFormat="1" applyFont="1" applyFill="1" applyAlignment="1">
      <alignment horizontal="center" vertical="center" wrapText="1"/>
      <protection/>
    </xf>
    <xf numFmtId="169" fontId="30" fillId="0" borderId="0" xfId="66" applyNumberFormat="1" applyFont="1" applyFill="1" applyAlignment="1">
      <alignment vertical="center" wrapText="1"/>
      <protection/>
    </xf>
    <xf numFmtId="169" fontId="31" fillId="0" borderId="0" xfId="66" applyNumberFormat="1" applyFont="1" applyFill="1" applyAlignment="1">
      <alignment horizontal="right" vertical="center"/>
      <protection/>
    </xf>
    <xf numFmtId="0" fontId="32" fillId="0" borderId="15" xfId="66" applyFont="1" applyFill="1" applyBorder="1" applyAlignment="1">
      <alignment horizontal="center" vertical="center" wrapText="1"/>
      <protection/>
    </xf>
    <xf numFmtId="0" fontId="32" fillId="0" borderId="16" xfId="66" applyFont="1" applyFill="1" applyBorder="1" applyAlignment="1">
      <alignment horizontal="center" vertical="center" wrapText="1"/>
      <protection/>
    </xf>
    <xf numFmtId="0" fontId="32" fillId="0" borderId="17" xfId="66" applyFont="1" applyFill="1" applyBorder="1" applyAlignment="1">
      <alignment horizontal="center" vertical="center" wrapText="1"/>
      <protection/>
    </xf>
    <xf numFmtId="0" fontId="33" fillId="0" borderId="0" xfId="66" applyFont="1" applyFill="1" applyAlignment="1">
      <alignment horizontal="center" vertical="center" wrapText="1"/>
      <protection/>
    </xf>
    <xf numFmtId="0" fontId="34" fillId="0" borderId="15" xfId="66" applyFont="1" applyFill="1" applyBorder="1" applyAlignment="1">
      <alignment horizontal="center" vertical="center" wrapText="1"/>
      <protection/>
    </xf>
    <xf numFmtId="0" fontId="34" fillId="0" borderId="16" xfId="66" applyFont="1" applyFill="1" applyBorder="1" applyAlignment="1">
      <alignment horizontal="center" vertical="center" wrapText="1"/>
      <protection/>
    </xf>
    <xf numFmtId="0" fontId="34" fillId="0" borderId="17" xfId="66" applyFont="1" applyFill="1" applyBorder="1" applyAlignment="1">
      <alignment horizontal="center" vertical="center" wrapText="1"/>
      <protection/>
    </xf>
    <xf numFmtId="0" fontId="35" fillId="0" borderId="18" xfId="66" applyFont="1" applyFill="1" applyBorder="1" applyAlignment="1">
      <alignment horizontal="center" vertical="center" wrapText="1"/>
      <protection/>
    </xf>
    <xf numFmtId="0" fontId="36" fillId="0" borderId="19" xfId="66" applyFont="1" applyFill="1" applyBorder="1" applyAlignment="1" applyProtection="1">
      <alignment horizontal="left" vertical="center" wrapText="1" indent="1"/>
      <protection locked="0"/>
    </xf>
    <xf numFmtId="169" fontId="35" fillId="0" borderId="19" xfId="66" applyNumberFormat="1" applyFont="1" applyFill="1" applyBorder="1" applyAlignment="1" applyProtection="1">
      <alignment horizontal="right" vertical="center" wrapText="1" indent="1"/>
      <protection locked="0"/>
    </xf>
    <xf numFmtId="169" fontId="35" fillId="0" borderId="20" xfId="66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21" xfId="66" applyFont="1" applyFill="1" applyBorder="1" applyAlignment="1">
      <alignment horizontal="center" vertical="center" wrapText="1"/>
      <protection/>
    </xf>
    <xf numFmtId="0" fontId="36" fillId="0" borderId="11" xfId="66" applyFont="1" applyFill="1" applyBorder="1" applyAlignment="1" applyProtection="1">
      <alignment horizontal="left" vertical="center" wrapText="1" indent="1"/>
      <protection locked="0"/>
    </xf>
    <xf numFmtId="169" fontId="35" fillId="0" borderId="11" xfId="66" applyNumberFormat="1" applyFont="1" applyFill="1" applyBorder="1" applyAlignment="1" applyProtection="1">
      <alignment horizontal="right" vertical="center" wrapText="1" indent="1"/>
      <protection locked="0"/>
    </xf>
    <xf numFmtId="169" fontId="35" fillId="0" borderId="22" xfId="66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1" xfId="66" applyFont="1" applyFill="1" applyBorder="1" applyAlignment="1" applyProtection="1">
      <alignment horizontal="left" vertical="center" wrapText="1" indent="8"/>
      <protection locked="0"/>
    </xf>
    <xf numFmtId="0" fontId="34" fillId="0" borderId="15" xfId="66" applyFont="1" applyFill="1" applyBorder="1" applyAlignment="1">
      <alignment horizontal="center" vertical="center" wrapText="1"/>
      <protection/>
    </xf>
    <xf numFmtId="0" fontId="32" fillId="0" borderId="23" xfId="66" applyFont="1" applyFill="1" applyBorder="1" applyAlignment="1">
      <alignment vertical="center" wrapText="1"/>
      <protection/>
    </xf>
    <xf numFmtId="169" fontId="34" fillId="0" borderId="23" xfId="66" applyNumberFormat="1" applyFont="1" applyFill="1" applyBorder="1" applyAlignment="1">
      <alignment vertical="center" wrapText="1"/>
      <protection/>
    </xf>
    <xf numFmtId="169" fontId="34" fillId="0" borderId="24" xfId="66" applyNumberFormat="1" applyFont="1" applyFill="1" applyBorder="1" applyAlignment="1">
      <alignment vertical="center" wrapText="1"/>
      <protection/>
    </xf>
    <xf numFmtId="0" fontId="13" fillId="0" borderId="0" xfId="66" applyFill="1" applyAlignment="1">
      <alignment horizontal="right" vertical="center" wrapText="1"/>
      <protection/>
    </xf>
    <xf numFmtId="0" fontId="13" fillId="0" borderId="0" xfId="66" applyFill="1" applyAlignment="1">
      <alignment horizontal="center" vertical="center" wrapText="1"/>
      <protection/>
    </xf>
    <xf numFmtId="0" fontId="13" fillId="0" borderId="0" xfId="67" applyProtection="1">
      <alignment/>
      <protection/>
    </xf>
    <xf numFmtId="0" fontId="38" fillId="0" borderId="0" xfId="67" applyFont="1" applyAlignment="1" applyProtection="1">
      <alignment horizontal="right"/>
      <protection/>
    </xf>
    <xf numFmtId="0" fontId="9" fillId="0" borderId="0" xfId="67" applyFont="1" applyAlignment="1" applyProtection="1">
      <alignment horizontal="center"/>
      <protection/>
    </xf>
    <xf numFmtId="0" fontId="26" fillId="0" borderId="15" xfId="67" applyFont="1" applyBorder="1" applyAlignment="1" applyProtection="1">
      <alignment horizontal="center" vertical="center" wrapText="1"/>
      <protection/>
    </xf>
    <xf numFmtId="0" fontId="9" fillId="0" borderId="16" xfId="67" applyFont="1" applyBorder="1" applyAlignment="1" applyProtection="1">
      <alignment horizontal="center" vertical="center" wrapText="1"/>
      <protection/>
    </xf>
    <xf numFmtId="0" fontId="9" fillId="0" borderId="17" xfId="67" applyFont="1" applyBorder="1" applyAlignment="1" applyProtection="1">
      <alignment horizontal="center" vertical="center" wrapText="1"/>
      <protection/>
    </xf>
    <xf numFmtId="0" fontId="9" fillId="0" borderId="25" xfId="67" applyFont="1" applyBorder="1" applyAlignment="1" applyProtection="1">
      <alignment horizontal="center" vertical="top" wrapText="1"/>
      <protection/>
    </xf>
    <xf numFmtId="0" fontId="12" fillId="0" borderId="26" xfId="67" applyFont="1" applyBorder="1" applyAlignment="1" applyProtection="1">
      <alignment horizontal="left" vertical="top" wrapText="1"/>
      <protection locked="0"/>
    </xf>
    <xf numFmtId="173" fontId="12" fillId="0" borderId="26" xfId="75" applyNumberFormat="1" applyFont="1" applyBorder="1" applyAlignment="1" applyProtection="1">
      <alignment horizontal="center" vertical="center" wrapText="1"/>
      <protection locked="0"/>
    </xf>
    <xf numFmtId="170" fontId="12" fillId="0" borderId="26" xfId="44" applyNumberFormat="1" applyFont="1" applyBorder="1" applyAlignment="1" applyProtection="1">
      <alignment horizontal="center" vertical="center" wrapText="1"/>
      <protection locked="0"/>
    </xf>
    <xf numFmtId="170" fontId="12" fillId="0" borderId="20" xfId="44" applyNumberFormat="1" applyFont="1" applyBorder="1" applyAlignment="1" applyProtection="1">
      <alignment horizontal="center" vertical="top" wrapText="1"/>
      <protection locked="0"/>
    </xf>
    <xf numFmtId="0" fontId="9" fillId="33" borderId="16" xfId="67" applyFont="1" applyFill="1" applyBorder="1" applyAlignment="1" applyProtection="1">
      <alignment horizontal="center" vertical="top" wrapText="1"/>
      <protection/>
    </xf>
    <xf numFmtId="170" fontId="12" fillId="0" borderId="16" xfId="44" applyNumberFormat="1" applyFont="1" applyBorder="1" applyAlignment="1" applyProtection="1">
      <alignment horizontal="center" vertical="center" wrapText="1"/>
      <protection/>
    </xf>
    <xf numFmtId="170" fontId="12" fillId="0" borderId="17" xfId="44" applyNumberFormat="1" applyFont="1" applyBorder="1" applyAlignment="1" applyProtection="1">
      <alignment horizontal="center" vertical="top" wrapText="1"/>
      <protection/>
    </xf>
    <xf numFmtId="0" fontId="20" fillId="0" borderId="0" xfId="62" applyFont="1">
      <alignment/>
      <protection/>
    </xf>
    <xf numFmtId="0" fontId="10" fillId="34" borderId="10" xfId="62" applyFont="1" applyFill="1" applyBorder="1" applyAlignment="1">
      <alignment horizontal="center"/>
      <protection/>
    </xf>
    <xf numFmtId="0" fontId="10" fillId="0" borderId="10" xfId="62" applyFont="1" applyBorder="1">
      <alignment/>
      <protection/>
    </xf>
    <xf numFmtId="0" fontId="10" fillId="0" borderId="27" xfId="62" applyFont="1" applyBorder="1" applyAlignment="1">
      <alignment horizontal="left" vertical="top"/>
      <protection/>
    </xf>
    <xf numFmtId="3" fontId="10" fillId="0" borderId="10" xfId="62" applyNumberFormat="1" applyFont="1" applyBorder="1">
      <alignment/>
      <protection/>
    </xf>
    <xf numFmtId="0" fontId="11" fillId="0" borderId="10" xfId="62" applyFont="1" applyBorder="1">
      <alignment/>
      <protection/>
    </xf>
    <xf numFmtId="3" fontId="11" fillId="0" borderId="10" xfId="62" applyNumberFormat="1" applyFont="1" applyBorder="1">
      <alignment/>
      <protection/>
    </xf>
    <xf numFmtId="0" fontId="11" fillId="0" borderId="27" xfId="62" applyFont="1" applyBorder="1" applyAlignment="1">
      <alignment horizontal="left"/>
      <protection/>
    </xf>
    <xf numFmtId="3" fontId="11" fillId="0" borderId="10" xfId="65" applyNumberFormat="1" applyFont="1" applyBorder="1" applyAlignment="1">
      <alignment horizontal="right" vertical="top" wrapText="1"/>
      <protection/>
    </xf>
    <xf numFmtId="0" fontId="10" fillId="0" borderId="27" xfId="62" applyFont="1" applyBorder="1" applyAlignment="1">
      <alignment horizontal="left"/>
      <protection/>
    </xf>
    <xf numFmtId="0" fontId="10" fillId="0" borderId="11" xfId="62" applyFont="1" applyBorder="1" applyAlignment="1">
      <alignment horizontal="left"/>
      <protection/>
    </xf>
    <xf numFmtId="0" fontId="11" fillId="0" borderId="0" xfId="62" applyFont="1">
      <alignment/>
      <protection/>
    </xf>
    <xf numFmtId="0" fontId="13" fillId="0" borderId="0" xfId="67" applyAlignment="1" applyProtection="1">
      <alignment horizontal="right"/>
      <protection/>
    </xf>
    <xf numFmtId="0" fontId="27" fillId="0" borderId="0" xfId="65">
      <alignment/>
      <protection/>
    </xf>
    <xf numFmtId="0" fontId="20" fillId="35" borderId="10" xfId="65" applyFont="1" applyFill="1" applyBorder="1" applyAlignment="1">
      <alignment horizontal="center" vertical="top" wrapText="1"/>
      <protection/>
    </xf>
    <xf numFmtId="0" fontId="5" fillId="0" borderId="10" xfId="65" applyFont="1" applyBorder="1" applyAlignment="1">
      <alignment horizontal="center" vertical="top" wrapText="1"/>
      <protection/>
    </xf>
    <xf numFmtId="0" fontId="5" fillId="0" borderId="10" xfId="65" applyFont="1" applyBorder="1" applyAlignment="1">
      <alignment horizontal="left" vertical="top" wrapText="1"/>
      <protection/>
    </xf>
    <xf numFmtId="3" fontId="5" fillId="0" borderId="10" xfId="65" applyNumberFormat="1" applyFont="1" applyBorder="1" applyAlignment="1">
      <alignment horizontal="right" vertical="top" wrapText="1"/>
      <protection/>
    </xf>
    <xf numFmtId="0" fontId="7" fillId="0" borderId="10" xfId="65" applyFont="1" applyBorder="1" applyAlignment="1">
      <alignment horizontal="center" vertical="top" wrapText="1"/>
      <protection/>
    </xf>
    <xf numFmtId="0" fontId="7" fillId="0" borderId="10" xfId="65" applyFont="1" applyBorder="1" applyAlignment="1">
      <alignment horizontal="left" vertical="top" wrapText="1"/>
      <protection/>
    </xf>
    <xf numFmtId="3" fontId="7" fillId="0" borderId="10" xfId="65" applyNumberFormat="1" applyFont="1" applyBorder="1" applyAlignment="1">
      <alignment horizontal="right" vertical="top" wrapText="1"/>
      <protection/>
    </xf>
    <xf numFmtId="0" fontId="21" fillId="35" borderId="10" xfId="65" applyFont="1" applyFill="1" applyBorder="1" applyAlignment="1">
      <alignment horizontal="center" vertical="top" wrapText="1"/>
      <protection/>
    </xf>
    <xf numFmtId="3" fontId="75" fillId="0" borderId="10" xfId="59" applyNumberFormat="1" applyFont="1" applyFill="1" applyBorder="1" applyAlignment="1">
      <alignment horizontal="center" vertical="center"/>
      <protection/>
    </xf>
    <xf numFmtId="3" fontId="9" fillId="36" borderId="10" xfId="59" applyNumberFormat="1" applyFont="1" applyFill="1" applyBorder="1" applyAlignment="1">
      <alignment horizontal="center"/>
      <protection/>
    </xf>
    <xf numFmtId="0" fontId="41" fillId="0" borderId="0" xfId="65" applyFont="1">
      <alignment/>
      <protection/>
    </xf>
    <xf numFmtId="0" fontId="13" fillId="0" borderId="0" xfId="67" applyFill="1">
      <alignment/>
      <protection/>
    </xf>
    <xf numFmtId="0" fontId="32" fillId="0" borderId="16" xfId="67" applyFont="1" applyFill="1" applyBorder="1" applyAlignment="1">
      <alignment horizontal="center" vertical="center" wrapText="1"/>
      <protection/>
    </xf>
    <xf numFmtId="0" fontId="32" fillId="0" borderId="28" xfId="67" applyFont="1" applyFill="1" applyBorder="1" applyAlignment="1">
      <alignment horizontal="center" vertical="center" wrapText="1"/>
      <protection/>
    </xf>
    <xf numFmtId="0" fontId="33" fillId="0" borderId="0" xfId="67" applyFont="1" applyFill="1" applyAlignment="1">
      <alignment horizontal="center" vertical="center" wrapText="1"/>
      <protection/>
    </xf>
    <xf numFmtId="0" fontId="34" fillId="0" borderId="15" xfId="67" applyFont="1" applyFill="1" applyBorder="1" applyAlignment="1">
      <alignment horizontal="center" vertical="center" wrapText="1"/>
      <protection/>
    </xf>
    <xf numFmtId="0" fontId="34" fillId="0" borderId="16" xfId="67" applyFont="1" applyFill="1" applyBorder="1" applyAlignment="1">
      <alignment horizontal="center" vertical="center" wrapText="1"/>
      <protection/>
    </xf>
    <xf numFmtId="0" fontId="34" fillId="0" borderId="17" xfId="67" applyFont="1" applyFill="1" applyBorder="1" applyAlignment="1">
      <alignment horizontal="center" vertical="center" wrapText="1"/>
      <protection/>
    </xf>
    <xf numFmtId="0" fontId="35" fillId="0" borderId="21" xfId="67" applyFont="1" applyFill="1" applyBorder="1" applyAlignment="1" applyProtection="1">
      <alignment horizontal="center" vertical="center"/>
      <protection/>
    </xf>
    <xf numFmtId="0" fontId="35" fillId="0" borderId="10" xfId="67" applyFont="1" applyFill="1" applyBorder="1" applyAlignment="1" applyProtection="1">
      <alignment vertical="center" wrapText="1"/>
      <protection/>
    </xf>
    <xf numFmtId="169" fontId="35" fillId="0" borderId="10" xfId="67" applyNumberFormat="1" applyFont="1" applyFill="1" applyBorder="1" applyAlignment="1" applyProtection="1">
      <alignment vertical="center"/>
      <protection locked="0"/>
    </xf>
    <xf numFmtId="169" fontId="35" fillId="0" borderId="27" xfId="67" applyNumberFormat="1" applyFont="1" applyFill="1" applyBorder="1" applyAlignment="1" applyProtection="1">
      <alignment vertical="center"/>
      <protection locked="0"/>
    </xf>
    <xf numFmtId="169" fontId="34" fillId="0" borderId="27" xfId="67" applyNumberFormat="1" applyFont="1" applyFill="1" applyBorder="1" applyAlignment="1" applyProtection="1">
      <alignment vertical="center"/>
      <protection/>
    </xf>
    <xf numFmtId="169" fontId="34" fillId="0" borderId="22" xfId="67" applyNumberFormat="1" applyFont="1" applyFill="1" applyBorder="1" applyAlignment="1" applyProtection="1">
      <alignment vertical="center"/>
      <protection/>
    </xf>
    <xf numFmtId="0" fontId="35" fillId="0" borderId="29" xfId="67" applyFont="1" applyFill="1" applyBorder="1" applyAlignment="1" applyProtection="1">
      <alignment horizontal="center" vertical="center"/>
      <protection/>
    </xf>
    <xf numFmtId="0" fontId="35" fillId="0" borderId="30" xfId="67" applyFont="1" applyFill="1" applyBorder="1" applyAlignment="1" applyProtection="1">
      <alignment vertical="center" wrapText="1"/>
      <protection/>
    </xf>
    <xf numFmtId="169" fontId="35" fillId="0" borderId="30" xfId="67" applyNumberFormat="1" applyFont="1" applyFill="1" applyBorder="1" applyAlignment="1" applyProtection="1">
      <alignment vertical="center"/>
      <protection locked="0"/>
    </xf>
    <xf numFmtId="169" fontId="35" fillId="0" borderId="31" xfId="67" applyNumberFormat="1" applyFont="1" applyFill="1" applyBorder="1" applyAlignment="1" applyProtection="1">
      <alignment vertical="center"/>
      <protection locked="0"/>
    </xf>
    <xf numFmtId="0" fontId="35" fillId="0" borderId="32" xfId="67" applyFont="1" applyFill="1" applyBorder="1" applyAlignment="1" applyProtection="1">
      <alignment horizontal="center" vertical="center"/>
      <protection/>
    </xf>
    <xf numFmtId="0" fontId="35" fillId="0" borderId="33" xfId="67" applyFont="1" applyFill="1" applyBorder="1" applyAlignment="1" applyProtection="1">
      <alignment vertical="center" wrapText="1"/>
      <protection/>
    </xf>
    <xf numFmtId="169" fontId="35" fillId="0" borderId="33" xfId="67" applyNumberFormat="1" applyFont="1" applyFill="1" applyBorder="1" applyAlignment="1" applyProtection="1">
      <alignment vertical="center"/>
      <protection locked="0"/>
    </xf>
    <xf numFmtId="169" fontId="35" fillId="0" borderId="34" xfId="67" applyNumberFormat="1" applyFont="1" applyFill="1" applyBorder="1" applyAlignment="1" applyProtection="1">
      <alignment vertical="center"/>
      <protection locked="0"/>
    </xf>
    <xf numFmtId="169" fontId="34" fillId="0" borderId="16" xfId="67" applyNumberFormat="1" applyFont="1" applyFill="1" applyBorder="1" applyAlignment="1" applyProtection="1">
      <alignment vertical="center"/>
      <protection/>
    </xf>
    <xf numFmtId="169" fontId="34" fillId="0" borderId="28" xfId="67" applyNumberFormat="1" applyFont="1" applyFill="1" applyBorder="1" applyAlignment="1" applyProtection="1">
      <alignment vertical="center"/>
      <protection/>
    </xf>
    <xf numFmtId="169" fontId="34" fillId="0" borderId="17" xfId="67" applyNumberFormat="1" applyFont="1" applyFill="1" applyBorder="1" applyAlignment="1" applyProtection="1">
      <alignment vertical="center"/>
      <protection/>
    </xf>
    <xf numFmtId="0" fontId="33" fillId="0" borderId="0" xfId="67" applyFont="1" applyFill="1">
      <alignment/>
      <protection/>
    </xf>
    <xf numFmtId="0" fontId="13" fillId="0" borderId="0" xfId="67" applyFill="1" applyProtection="1">
      <alignment/>
      <protection locked="0"/>
    </xf>
    <xf numFmtId="169" fontId="34" fillId="0" borderId="35" xfId="67" applyNumberFormat="1" applyFont="1" applyFill="1" applyBorder="1" applyAlignment="1" applyProtection="1">
      <alignment vertical="center"/>
      <protection/>
    </xf>
    <xf numFmtId="169" fontId="32" fillId="0" borderId="16" xfId="67" applyNumberFormat="1" applyFont="1" applyFill="1" applyBorder="1" applyAlignment="1" applyProtection="1">
      <alignment vertical="center"/>
      <protection/>
    </xf>
    <xf numFmtId="3" fontId="21" fillId="35" borderId="10" xfId="65" applyNumberFormat="1" applyFont="1" applyFill="1" applyBorder="1" applyAlignment="1">
      <alignment horizontal="right" vertical="top" wrapText="1"/>
      <protection/>
    </xf>
    <xf numFmtId="3" fontId="5" fillId="0" borderId="10" xfId="65" applyNumberFormat="1" applyFont="1" applyBorder="1" applyAlignment="1">
      <alignment horizontal="right" vertical="center" wrapText="1"/>
      <protection/>
    </xf>
    <xf numFmtId="3" fontId="7" fillId="0" borderId="10" xfId="65" applyNumberFormat="1" applyFont="1" applyBorder="1" applyAlignment="1">
      <alignment horizontal="right" vertical="center" wrapText="1"/>
      <protection/>
    </xf>
    <xf numFmtId="3" fontId="27" fillId="0" borderId="0" xfId="65" applyNumberFormat="1" applyAlignment="1">
      <alignment horizontal="right"/>
      <protection/>
    </xf>
    <xf numFmtId="166" fontId="16" fillId="0" borderId="0" xfId="59" applyNumberFormat="1" applyFont="1" applyFill="1" applyAlignment="1">
      <alignment horizontal="center"/>
      <protection/>
    </xf>
    <xf numFmtId="3" fontId="9" fillId="0" borderId="27" xfId="59" applyNumberFormat="1" applyFont="1" applyFill="1" applyBorder="1" applyAlignment="1">
      <alignment horizontal="center" vertical="center" wrapText="1"/>
      <protection/>
    </xf>
    <xf numFmtId="3" fontId="9" fillId="0" borderId="12" xfId="59" applyNumberFormat="1" applyFont="1" applyFill="1" applyBorder="1" applyAlignment="1">
      <alignment horizontal="center" vertical="center" wrapText="1"/>
      <protection/>
    </xf>
    <xf numFmtId="3" fontId="9" fillId="0" borderId="10" xfId="59" applyNumberFormat="1" applyFont="1" applyFill="1" applyBorder="1" applyAlignment="1">
      <alignment horizontal="center" vertical="center"/>
      <protection/>
    </xf>
    <xf numFmtId="3" fontId="9" fillId="0" borderId="27" xfId="59" applyNumberFormat="1" applyFont="1" applyFill="1" applyBorder="1" applyAlignment="1">
      <alignment horizontal="center" vertical="center"/>
      <protection/>
    </xf>
    <xf numFmtId="3" fontId="9" fillId="0" borderId="12" xfId="59" applyNumberFormat="1" applyFont="1" applyFill="1" applyBorder="1" applyAlignment="1">
      <alignment horizontal="center" vertical="center"/>
      <protection/>
    </xf>
    <xf numFmtId="3" fontId="9" fillId="0" borderId="11" xfId="59" applyNumberFormat="1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 quotePrefix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3" fontId="9" fillId="0" borderId="27" xfId="59" applyNumberFormat="1" applyFont="1" applyFill="1" applyBorder="1" applyAlignment="1">
      <alignment horizontal="center"/>
      <protection/>
    </xf>
    <xf numFmtId="3" fontId="9" fillId="0" borderId="12" xfId="59" applyNumberFormat="1" applyFont="1" applyFill="1" applyBorder="1" applyAlignment="1">
      <alignment horizontal="center"/>
      <protection/>
    </xf>
    <xf numFmtId="3" fontId="9" fillId="0" borderId="11" xfId="59" applyNumberFormat="1" applyFont="1" applyFill="1" applyBorder="1" applyAlignment="1">
      <alignment horizontal="center"/>
      <protection/>
    </xf>
    <xf numFmtId="0" fontId="9" fillId="0" borderId="27" xfId="59" applyFont="1" applyFill="1" applyBorder="1" applyAlignment="1">
      <alignment horizontal="left" vertical="center" wrapText="1"/>
      <protection/>
    </xf>
    <xf numFmtId="0" fontId="9" fillId="0" borderId="12" xfId="59" applyFont="1" applyFill="1" applyBorder="1" applyAlignment="1">
      <alignment horizontal="left" vertical="center" wrapText="1"/>
      <protection/>
    </xf>
    <xf numFmtId="0" fontId="9" fillId="0" borderId="11" xfId="59" applyFont="1" applyFill="1" applyBorder="1" applyAlignment="1">
      <alignment horizontal="left" vertical="center" wrapText="1"/>
      <protection/>
    </xf>
    <xf numFmtId="0" fontId="10" fillId="0" borderId="27" xfId="59" applyFont="1" applyFill="1" applyBorder="1" applyAlignment="1">
      <alignment horizontal="left" vertical="center" wrapText="1"/>
      <protection/>
    </xf>
    <xf numFmtId="0" fontId="10" fillId="0" borderId="12" xfId="59" applyFont="1" applyFill="1" applyBorder="1" applyAlignment="1">
      <alignment horizontal="left" vertical="center" wrapText="1"/>
      <protection/>
    </xf>
    <xf numFmtId="0" fontId="10" fillId="0" borderId="11" xfId="59" applyFont="1" applyFill="1" applyBorder="1" applyAlignment="1">
      <alignment horizontal="left" vertical="center" wrapText="1"/>
      <protection/>
    </xf>
    <xf numFmtId="0" fontId="10" fillId="0" borderId="27" xfId="59" applyFont="1" applyFill="1" applyBorder="1" applyAlignment="1">
      <alignment horizontal="left" vertical="center"/>
      <protection/>
    </xf>
    <xf numFmtId="0" fontId="10" fillId="0" borderId="12" xfId="59" applyFont="1" applyFill="1" applyBorder="1" applyAlignment="1">
      <alignment horizontal="left" vertical="center"/>
      <protection/>
    </xf>
    <xf numFmtId="0" fontId="10" fillId="0" borderId="11" xfId="59" applyFont="1" applyFill="1" applyBorder="1" applyAlignment="1">
      <alignment horizontal="left" vertical="center"/>
      <protection/>
    </xf>
    <xf numFmtId="0" fontId="4" fillId="0" borderId="0" xfId="59" applyFont="1" applyFill="1" applyAlignment="1">
      <alignment horizontal="center"/>
      <protection/>
    </xf>
    <xf numFmtId="3" fontId="4" fillId="0" borderId="0" xfId="59" applyNumberFormat="1" applyFont="1" applyFill="1" applyAlignment="1">
      <alignment horizontal="center"/>
      <protection/>
    </xf>
    <xf numFmtId="0" fontId="9" fillId="0" borderId="27" xfId="59" applyFont="1" applyFill="1" applyBorder="1" applyAlignment="1">
      <alignment horizontal="left" vertical="center"/>
      <protection/>
    </xf>
    <xf numFmtId="0" fontId="9" fillId="0" borderId="12" xfId="59" applyFont="1" applyFill="1" applyBorder="1" applyAlignment="1">
      <alignment horizontal="left" vertical="center"/>
      <protection/>
    </xf>
    <xf numFmtId="0" fontId="9" fillId="0" borderId="27" xfId="59" applyFont="1" applyFill="1" applyBorder="1" applyAlignment="1" quotePrefix="1">
      <alignment horizontal="center" vertical="center"/>
      <protection/>
    </xf>
    <xf numFmtId="0" fontId="9" fillId="0" borderId="11" xfId="59" applyFont="1" applyFill="1" applyBorder="1" applyAlignment="1" quotePrefix="1">
      <alignment horizontal="center" vertical="center"/>
      <protection/>
    </xf>
    <xf numFmtId="1" fontId="9" fillId="0" borderId="27" xfId="59" applyNumberFormat="1" applyFont="1" applyFill="1" applyBorder="1" applyAlignment="1" quotePrefix="1">
      <alignment horizontal="center" vertical="center"/>
      <protection/>
    </xf>
    <xf numFmtId="1" fontId="9" fillId="0" borderId="11" xfId="59" applyNumberFormat="1" applyFont="1" applyFill="1" applyBorder="1" applyAlignment="1" quotePrefix="1">
      <alignment horizontal="center" vertical="center"/>
      <protection/>
    </xf>
    <xf numFmtId="0" fontId="9" fillId="0" borderId="27" xfId="59" applyFont="1" applyFill="1" applyBorder="1" applyAlignment="1">
      <alignment vertical="center" wrapText="1"/>
      <protection/>
    </xf>
    <xf numFmtId="0" fontId="9" fillId="0" borderId="12" xfId="59" applyFont="1" applyFill="1" applyBorder="1" applyAlignment="1">
      <alignment vertical="center" wrapText="1"/>
      <protection/>
    </xf>
    <xf numFmtId="0" fontId="9" fillId="0" borderId="10" xfId="59" applyFont="1" applyFill="1" applyBorder="1" applyAlignment="1">
      <alignment horizontal="center" vertical="center"/>
      <protection/>
    </xf>
    <xf numFmtId="0" fontId="10" fillId="0" borderId="10" xfId="59" applyFont="1" applyBorder="1" applyAlignment="1">
      <alignment horizontal="center" vertical="center"/>
      <protection/>
    </xf>
    <xf numFmtId="0" fontId="6" fillId="0" borderId="12" xfId="59" applyFont="1" applyFill="1" applyBorder="1" applyAlignment="1">
      <alignment horizontal="right"/>
      <protection/>
    </xf>
    <xf numFmtId="0" fontId="5" fillId="0" borderId="12" xfId="59" applyFont="1" applyBorder="1" applyAlignment="1">
      <alignment/>
      <protection/>
    </xf>
    <xf numFmtId="166" fontId="9" fillId="0" borderId="10" xfId="59" applyNumberFormat="1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166" fontId="4" fillId="0" borderId="36" xfId="59" applyNumberFormat="1" applyFont="1" applyFill="1" applyBorder="1" applyAlignment="1">
      <alignment horizontal="center"/>
      <protection/>
    </xf>
    <xf numFmtId="3" fontId="9" fillId="0" borderId="31" xfId="59" applyNumberFormat="1" applyFont="1" applyFill="1" applyBorder="1" applyAlignment="1">
      <alignment horizontal="center" vertical="center" wrapText="1"/>
      <protection/>
    </xf>
    <xf numFmtId="3" fontId="9" fillId="0" borderId="37" xfId="59" applyNumberFormat="1" applyFont="1" applyFill="1" applyBorder="1" applyAlignment="1">
      <alignment horizontal="center" vertical="center" wrapText="1"/>
      <protection/>
    </xf>
    <xf numFmtId="3" fontId="9" fillId="0" borderId="13" xfId="59" applyNumberFormat="1" applyFont="1" applyFill="1" applyBorder="1" applyAlignment="1">
      <alignment horizontal="center" vertical="center" wrapText="1"/>
      <protection/>
    </xf>
    <xf numFmtId="3" fontId="6" fillId="0" borderId="27" xfId="59" applyNumberFormat="1" applyFont="1" applyFill="1" applyBorder="1" applyAlignment="1">
      <alignment horizontal="right" vertical="center"/>
      <protection/>
    </xf>
    <xf numFmtId="3" fontId="6" fillId="0" borderId="12" xfId="59" applyNumberFormat="1" applyFont="1" applyFill="1" applyBorder="1" applyAlignment="1">
      <alignment horizontal="right" vertical="center"/>
      <protection/>
    </xf>
    <xf numFmtId="3" fontId="6" fillId="0" borderId="11" xfId="59" applyNumberFormat="1" applyFont="1" applyFill="1" applyBorder="1" applyAlignment="1">
      <alignment horizontal="right" vertical="center"/>
      <protection/>
    </xf>
    <xf numFmtId="166" fontId="16" fillId="0" borderId="0" xfId="59" applyNumberFormat="1" applyFont="1" applyFill="1" applyBorder="1" applyAlignment="1">
      <alignment horizontal="center"/>
      <protection/>
    </xf>
    <xf numFmtId="166" fontId="3" fillId="0" borderId="0" xfId="59" applyNumberFormat="1" applyFont="1" applyFill="1" applyBorder="1" applyAlignment="1">
      <alignment horizontal="center" vertical="center"/>
      <protection/>
    </xf>
    <xf numFmtId="3" fontId="4" fillId="0" borderId="27" xfId="59" applyNumberFormat="1" applyFont="1" applyFill="1" applyBorder="1" applyAlignment="1">
      <alignment horizontal="right" vertical="center"/>
      <protection/>
    </xf>
    <xf numFmtId="3" fontId="4" fillId="0" borderId="12" xfId="59" applyNumberFormat="1" applyFont="1" applyFill="1" applyBorder="1" applyAlignment="1">
      <alignment horizontal="right" vertical="center"/>
      <protection/>
    </xf>
    <xf numFmtId="3" fontId="4" fillId="0" borderId="11" xfId="59" applyNumberFormat="1" applyFont="1" applyFill="1" applyBorder="1" applyAlignment="1">
      <alignment horizontal="right" vertical="center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/>
      <protection/>
    </xf>
    <xf numFmtId="166" fontId="4" fillId="0" borderId="27" xfId="59" applyNumberFormat="1" applyFont="1" applyFill="1" applyBorder="1" applyAlignment="1" quotePrefix="1">
      <alignment horizontal="center" vertical="center"/>
      <protection/>
    </xf>
    <xf numFmtId="166" fontId="4" fillId="0" borderId="11" xfId="59" applyNumberFormat="1" applyFont="1" applyFill="1" applyBorder="1" applyAlignment="1" quotePrefix="1">
      <alignment horizontal="center" vertical="center"/>
      <protection/>
    </xf>
    <xf numFmtId="0" fontId="5" fillId="0" borderId="27" xfId="59" applyFont="1" applyFill="1" applyBorder="1" applyAlignment="1">
      <alignment horizontal="left" vertical="center" wrapText="1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167" fontId="4" fillId="0" borderId="10" xfId="59" applyNumberFormat="1" applyFont="1" applyFill="1" applyBorder="1" applyAlignment="1">
      <alignment vertical="center"/>
      <protection/>
    </xf>
    <xf numFmtId="166" fontId="6" fillId="0" borderId="27" xfId="59" applyNumberFormat="1" applyFont="1" applyFill="1" applyBorder="1" applyAlignment="1" quotePrefix="1">
      <alignment horizontal="center" vertical="center"/>
      <protection/>
    </xf>
    <xf numFmtId="166" fontId="6" fillId="0" borderId="11" xfId="59" applyNumberFormat="1" applyFont="1" applyFill="1" applyBorder="1" applyAlignment="1" quotePrefix="1">
      <alignment horizontal="center" vertical="center"/>
      <protection/>
    </xf>
    <xf numFmtId="0" fontId="6" fillId="0" borderId="27" xfId="59" applyFont="1" applyFill="1" applyBorder="1" applyAlignment="1">
      <alignment horizontal="left" vertical="center"/>
      <protection/>
    </xf>
    <xf numFmtId="0" fontId="6" fillId="0" borderId="12" xfId="59" applyFont="1" applyFill="1" applyBorder="1" applyAlignment="1">
      <alignment horizontal="left" vertical="center"/>
      <protection/>
    </xf>
    <xf numFmtId="0" fontId="7" fillId="0" borderId="27" xfId="59" applyFont="1" applyFill="1" applyBorder="1" applyAlignment="1">
      <alignment horizontal="left" vertical="center" wrapText="1"/>
      <protection/>
    </xf>
    <xf numFmtId="0" fontId="7" fillId="0" borderId="12" xfId="59" applyFont="1" applyFill="1" applyBorder="1" applyAlignment="1">
      <alignment horizontal="left" vertical="center" wrapText="1"/>
      <protection/>
    </xf>
    <xf numFmtId="167" fontId="6" fillId="0" borderId="27" xfId="59" applyNumberFormat="1" applyFont="1" applyFill="1" applyBorder="1" applyAlignment="1">
      <alignment vertical="center"/>
      <protection/>
    </xf>
    <xf numFmtId="167" fontId="6" fillId="0" borderId="12" xfId="59" applyNumberFormat="1" applyFont="1" applyFill="1" applyBorder="1" applyAlignment="1">
      <alignment vertical="center"/>
      <protection/>
    </xf>
    <xf numFmtId="167" fontId="6" fillId="0" borderId="11" xfId="59" applyNumberFormat="1" applyFont="1" applyFill="1" applyBorder="1" applyAlignment="1">
      <alignment vertical="center"/>
      <protection/>
    </xf>
    <xf numFmtId="167" fontId="6" fillId="0" borderId="10" xfId="59" applyNumberFormat="1" applyFont="1" applyFill="1" applyBorder="1" applyAlignment="1">
      <alignment vertical="center"/>
      <protection/>
    </xf>
    <xf numFmtId="0" fontId="4" fillId="0" borderId="27" xfId="59" applyFont="1" applyFill="1" applyBorder="1" applyAlignment="1">
      <alignment horizontal="left" vertical="center"/>
      <protection/>
    </xf>
    <xf numFmtId="0" fontId="4" fillId="0" borderId="12" xfId="59" applyFont="1" applyFill="1" applyBorder="1" applyAlignment="1">
      <alignment horizontal="left" vertical="center"/>
      <protection/>
    </xf>
    <xf numFmtId="168" fontId="4" fillId="0" borderId="27" xfId="59" applyNumberFormat="1" applyFont="1" applyFill="1" applyBorder="1" applyAlignment="1">
      <alignment horizontal="left" vertical="center"/>
      <protection/>
    </xf>
    <xf numFmtId="168" fontId="4" fillId="0" borderId="12" xfId="59" applyNumberFormat="1" applyFont="1" applyFill="1" applyBorder="1" applyAlignment="1">
      <alignment horizontal="left" vertical="center"/>
      <protection/>
    </xf>
    <xf numFmtId="0" fontId="5" fillId="0" borderId="27" xfId="59" applyFont="1" applyFill="1" applyBorder="1" applyAlignment="1">
      <alignment vertical="center"/>
      <protection/>
    </xf>
    <xf numFmtId="0" fontId="5" fillId="0" borderId="12" xfId="59" applyFont="1" applyFill="1" applyBorder="1" applyAlignment="1">
      <alignment vertical="center"/>
      <protection/>
    </xf>
    <xf numFmtId="0" fontId="5" fillId="0" borderId="27" xfId="59" applyFont="1" applyFill="1" applyBorder="1" applyAlignment="1">
      <alignment vertical="center" wrapText="1"/>
      <protection/>
    </xf>
    <xf numFmtId="0" fontId="5" fillId="0" borderId="12" xfId="59" applyFont="1" applyFill="1" applyBorder="1" applyAlignment="1">
      <alignment vertical="center" wrapText="1"/>
      <protection/>
    </xf>
    <xf numFmtId="0" fontId="5" fillId="37" borderId="27" xfId="59" applyFont="1" applyFill="1" applyBorder="1" applyAlignment="1">
      <alignment horizontal="left" vertical="center" wrapText="1"/>
      <protection/>
    </xf>
    <xf numFmtId="0" fontId="5" fillId="37" borderId="12" xfId="59" applyFont="1" applyFill="1" applyBorder="1" applyAlignment="1">
      <alignment horizontal="left" vertical="center" wrapText="1"/>
      <protection/>
    </xf>
    <xf numFmtId="0" fontId="6" fillId="0" borderId="27" xfId="59" applyFont="1" applyFill="1" applyBorder="1" applyAlignment="1">
      <alignment horizontal="left" vertical="center" wrapText="1"/>
      <protection/>
    </xf>
    <xf numFmtId="0" fontId="6" fillId="0" borderId="12" xfId="59" applyFont="1" applyFill="1" applyBorder="1" applyAlignment="1">
      <alignment horizontal="left" vertical="center" wrapText="1"/>
      <protection/>
    </xf>
    <xf numFmtId="0" fontId="4" fillId="0" borderId="27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4" fillId="37" borderId="27" xfId="59" applyFont="1" applyFill="1" applyBorder="1" applyAlignment="1">
      <alignment horizontal="left" vertical="center" wrapText="1"/>
      <protection/>
    </xf>
    <xf numFmtId="0" fontId="4" fillId="37" borderId="12" xfId="59" applyFont="1" applyFill="1" applyBorder="1" applyAlignment="1">
      <alignment horizontal="left" vertical="center" wrapText="1"/>
      <protection/>
    </xf>
    <xf numFmtId="0" fontId="6" fillId="0" borderId="27" xfId="59" applyFont="1" applyFill="1" applyBorder="1" applyAlignment="1">
      <alignment vertical="center" wrapText="1"/>
      <protection/>
    </xf>
    <xf numFmtId="0" fontId="6" fillId="0" borderId="12" xfId="59" applyFont="1" applyFill="1" applyBorder="1" applyAlignment="1">
      <alignment vertical="center" wrapText="1"/>
      <protection/>
    </xf>
    <xf numFmtId="0" fontId="4" fillId="0" borderId="27" xfId="59" applyFont="1" applyFill="1" applyBorder="1" applyAlignment="1">
      <alignment vertical="center" wrapText="1"/>
      <protection/>
    </xf>
    <xf numFmtId="0" fontId="4" fillId="0" borderId="12" xfId="59" applyFont="1" applyFill="1" applyBorder="1" applyAlignment="1">
      <alignment vertical="center" wrapText="1"/>
      <protection/>
    </xf>
    <xf numFmtId="167" fontId="4" fillId="0" borderId="27" xfId="59" applyNumberFormat="1" applyFont="1" applyFill="1" applyBorder="1" applyAlignment="1">
      <alignment vertical="center"/>
      <protection/>
    </xf>
    <xf numFmtId="167" fontId="4" fillId="0" borderId="12" xfId="59" applyNumberFormat="1" applyFont="1" applyFill="1" applyBorder="1" applyAlignment="1">
      <alignment vertical="center"/>
      <protection/>
    </xf>
    <xf numFmtId="167" fontId="4" fillId="0" borderId="11" xfId="59" applyNumberFormat="1" applyFont="1" applyFill="1" applyBorder="1" applyAlignment="1">
      <alignment vertical="center"/>
      <protection/>
    </xf>
    <xf numFmtId="0" fontId="4" fillId="0" borderId="27" xfId="59" applyFont="1" applyFill="1" applyBorder="1" applyAlignment="1">
      <alignment vertical="center"/>
      <protection/>
    </xf>
    <xf numFmtId="0" fontId="4" fillId="0" borderId="12" xfId="59" applyFont="1" applyFill="1" applyBorder="1" applyAlignment="1">
      <alignment vertical="center"/>
      <protection/>
    </xf>
    <xf numFmtId="0" fontId="4" fillId="0" borderId="27" xfId="59" applyNumberFormat="1" applyFont="1" applyFill="1" applyBorder="1" applyAlignment="1">
      <alignment vertical="center"/>
      <protection/>
    </xf>
    <xf numFmtId="0" fontId="4" fillId="0" borderId="12" xfId="59" applyNumberFormat="1" applyFont="1" applyFill="1" applyBorder="1" applyAlignment="1">
      <alignment vertical="center"/>
      <protection/>
    </xf>
    <xf numFmtId="0" fontId="4" fillId="0" borderId="11" xfId="59" applyNumberFormat="1" applyFont="1" applyFill="1" applyBorder="1" applyAlignment="1">
      <alignment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36" xfId="59" applyFont="1" applyFill="1" applyBorder="1" applyAlignment="1">
      <alignment horizontal="right"/>
      <protection/>
    </xf>
    <xf numFmtId="0" fontId="5" fillId="0" borderId="36" xfId="59" applyFont="1" applyBorder="1" applyAlignment="1">
      <alignment/>
      <protection/>
    </xf>
    <xf numFmtId="166" fontId="6" fillId="0" borderId="10" xfId="59" applyNumberFormat="1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/>
      <protection/>
    </xf>
    <xf numFmtId="3" fontId="6" fillId="0" borderId="27" xfId="59" applyNumberFormat="1" applyFont="1" applyFill="1" applyBorder="1" applyAlignment="1">
      <alignment horizontal="center" vertical="center"/>
      <protection/>
    </xf>
    <xf numFmtId="3" fontId="6" fillId="0" borderId="12" xfId="59" applyNumberFormat="1" applyFont="1" applyFill="1" applyBorder="1" applyAlignment="1">
      <alignment horizontal="center" vertical="center"/>
      <protection/>
    </xf>
    <xf numFmtId="3" fontId="6" fillId="0" borderId="11" xfId="59" applyNumberFormat="1" applyFont="1" applyFill="1" applyBorder="1" applyAlignment="1">
      <alignment horizontal="center" vertical="center"/>
      <protection/>
    </xf>
    <xf numFmtId="3" fontId="4" fillId="0" borderId="27" xfId="59" applyNumberFormat="1" applyFont="1" applyFill="1" applyBorder="1" applyAlignment="1">
      <alignment horizontal="center" vertical="center"/>
      <protection/>
    </xf>
    <xf numFmtId="3" fontId="4" fillId="0" borderId="12" xfId="59" applyNumberFormat="1" applyFont="1" applyFill="1" applyBorder="1" applyAlignment="1">
      <alignment horizontal="center" vertical="center"/>
      <protection/>
    </xf>
    <xf numFmtId="3" fontId="4" fillId="0" borderId="11" xfId="59" applyNumberFormat="1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 quotePrefix="1">
      <alignment horizontal="center" vertical="center"/>
      <protection/>
    </xf>
    <xf numFmtId="0" fontId="24" fillId="0" borderId="27" xfId="59" applyFont="1" applyBorder="1" applyAlignment="1">
      <alignment horizontal="center" vertical="center" wrapText="1"/>
      <protection/>
    </xf>
    <xf numFmtId="0" fontId="25" fillId="0" borderId="12" xfId="59" applyFont="1" applyBorder="1" applyAlignment="1">
      <alignment horizontal="center" vertical="center"/>
      <protection/>
    </xf>
    <xf numFmtId="0" fontId="25" fillId="0" borderId="11" xfId="59" applyFont="1" applyBorder="1" applyAlignment="1">
      <alignment horizontal="center" vertical="center"/>
      <protection/>
    </xf>
    <xf numFmtId="0" fontId="7" fillId="0" borderId="27" xfId="59" applyFont="1" applyBorder="1" applyAlignment="1">
      <alignment horizontal="center" vertical="center" wrapText="1"/>
      <protection/>
    </xf>
    <xf numFmtId="0" fontId="5" fillId="0" borderId="12" xfId="59" applyFont="1" applyBorder="1" applyAlignment="1">
      <alignment horizontal="center" vertical="center"/>
      <protection/>
    </xf>
    <xf numFmtId="0" fontId="5" fillId="0" borderId="11" xfId="59" applyFont="1" applyBorder="1" applyAlignment="1">
      <alignment horizontal="center" vertical="center"/>
      <protection/>
    </xf>
    <xf numFmtId="0" fontId="6" fillId="0" borderId="27" xfId="59" applyFont="1" applyFill="1" applyBorder="1" applyAlignment="1" quotePrefix="1">
      <alignment horizontal="center" vertical="center"/>
      <protection/>
    </xf>
    <xf numFmtId="0" fontId="6" fillId="0" borderId="11" xfId="59" applyFont="1" applyFill="1" applyBorder="1" applyAlignment="1" quotePrefix="1">
      <alignment horizontal="center" vertical="center"/>
      <protection/>
    </xf>
    <xf numFmtId="0" fontId="6" fillId="0" borderId="11" xfId="59" applyFont="1" applyFill="1" applyBorder="1" applyAlignment="1">
      <alignment horizontal="left" vertical="center" wrapText="1"/>
      <protection/>
    </xf>
    <xf numFmtId="0" fontId="6" fillId="0" borderId="11" xfId="59" applyFont="1" applyFill="1" applyBorder="1" applyAlignment="1">
      <alignment horizontal="left" vertical="center"/>
      <protection/>
    </xf>
    <xf numFmtId="0" fontId="4" fillId="0" borderId="27" xfId="59" applyFont="1" applyFill="1" applyBorder="1" applyAlignment="1" quotePrefix="1">
      <alignment horizontal="center" vertical="center"/>
      <protection/>
    </xf>
    <xf numFmtId="0" fontId="4" fillId="0" borderId="11" xfId="59" applyFont="1" applyFill="1" applyBorder="1" applyAlignment="1" quotePrefix="1">
      <alignment horizontal="center" vertical="center"/>
      <protection/>
    </xf>
    <xf numFmtId="0" fontId="5" fillId="0" borderId="11" xfId="59" applyFont="1" applyFill="1" applyBorder="1" applyAlignment="1">
      <alignment horizontal="left" vertical="center" wrapText="1"/>
      <protection/>
    </xf>
    <xf numFmtId="0" fontId="4" fillId="0" borderId="11" xfId="59" applyFont="1" applyFill="1" applyBorder="1" applyAlignment="1">
      <alignment horizontal="left" vertical="center"/>
      <protection/>
    </xf>
    <xf numFmtId="0" fontId="7" fillId="0" borderId="11" xfId="59" applyFont="1" applyFill="1" applyBorder="1" applyAlignment="1">
      <alignment horizontal="left" vertical="center" wrapText="1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vertical="center" wrapText="1"/>
      <protection/>
    </xf>
    <xf numFmtId="0" fontId="5" fillId="0" borderId="0" xfId="59" applyFont="1" applyBorder="1" applyAlignment="1">
      <alignment/>
      <protection/>
    </xf>
    <xf numFmtId="3" fontId="4" fillId="0" borderId="27" xfId="59" applyNumberFormat="1" applyFont="1" applyFill="1" applyBorder="1" applyAlignment="1" quotePrefix="1">
      <alignment horizontal="center" vertical="center" wrapText="1"/>
      <protection/>
    </xf>
    <xf numFmtId="3" fontId="4" fillId="0" borderId="12" xfId="59" applyNumberFormat="1" applyFont="1" applyFill="1" applyBorder="1" applyAlignment="1" quotePrefix="1">
      <alignment horizontal="center" vertical="center" wrapText="1"/>
      <protection/>
    </xf>
    <xf numFmtId="3" fontId="4" fillId="0" borderId="11" xfId="59" applyNumberFormat="1" applyFont="1" applyFill="1" applyBorder="1" applyAlignment="1" quotePrefix="1">
      <alignment horizontal="center" vertical="center" wrapText="1"/>
      <protection/>
    </xf>
    <xf numFmtId="3" fontId="4" fillId="0" borderId="10" xfId="59" applyNumberFormat="1" applyFont="1" applyFill="1" applyBorder="1" applyAlignment="1" quotePrefix="1">
      <alignment horizontal="center" vertical="center" wrapText="1"/>
      <protection/>
    </xf>
    <xf numFmtId="3" fontId="4" fillId="0" borderId="27" xfId="59" applyNumberFormat="1" applyFont="1" applyFill="1" applyBorder="1" applyAlignment="1">
      <alignment horizontal="center" vertical="center" wrapText="1"/>
      <protection/>
    </xf>
    <xf numFmtId="3" fontId="4" fillId="0" borderId="12" xfId="59" applyNumberFormat="1" applyFont="1" applyFill="1" applyBorder="1" applyAlignment="1">
      <alignment horizontal="center" vertical="center" wrapText="1"/>
      <protection/>
    </xf>
    <xf numFmtId="3" fontId="4" fillId="0" borderId="11" xfId="59" applyNumberFormat="1" applyFont="1" applyFill="1" applyBorder="1" applyAlignment="1">
      <alignment horizontal="center" vertical="center" wrapText="1"/>
      <protection/>
    </xf>
    <xf numFmtId="0" fontId="23" fillId="0" borderId="27" xfId="59" applyFont="1" applyBorder="1" applyAlignment="1">
      <alignment horizontal="center" vertical="center" wrapText="1"/>
      <protection/>
    </xf>
    <xf numFmtId="0" fontId="23" fillId="0" borderId="12" xfId="59" applyFont="1" applyBorder="1" applyAlignment="1">
      <alignment horizontal="center" vertical="center" wrapText="1"/>
      <protection/>
    </xf>
    <xf numFmtId="0" fontId="23" fillId="0" borderId="11" xfId="59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right"/>
      <protection/>
    </xf>
    <xf numFmtId="0" fontId="5" fillId="0" borderId="0" xfId="64" applyAlignment="1">
      <alignment horizontal="right"/>
      <protection/>
    </xf>
    <xf numFmtId="0" fontId="14" fillId="0" borderId="0" xfId="64" applyFont="1" applyAlignment="1">
      <alignment horizontal="center"/>
      <protection/>
    </xf>
    <xf numFmtId="0" fontId="28" fillId="0" borderId="0" xfId="66" applyFont="1" applyFill="1" applyAlignment="1">
      <alignment horizontal="center" vertical="center" wrapText="1"/>
      <protection/>
    </xf>
    <xf numFmtId="0" fontId="29" fillId="0" borderId="0" xfId="66" applyFont="1" applyFill="1" applyAlignment="1">
      <alignment horizontal="center" vertical="center" wrapText="1"/>
      <protection/>
    </xf>
    <xf numFmtId="0" fontId="35" fillId="0" borderId="38" xfId="66" applyFont="1" applyFill="1" applyBorder="1" applyAlignment="1">
      <alignment horizontal="justify" vertical="center" wrapText="1"/>
      <protection/>
    </xf>
    <xf numFmtId="0" fontId="37" fillId="0" borderId="0" xfId="67" applyFont="1" applyAlignment="1" applyProtection="1">
      <alignment horizontal="right"/>
      <protection locked="0"/>
    </xf>
    <xf numFmtId="0" fontId="39" fillId="0" borderId="0" xfId="67" applyFont="1" applyAlignment="1" applyProtection="1">
      <alignment horizontal="center" vertical="center" wrapText="1"/>
      <protection locked="0"/>
    </xf>
    <xf numFmtId="0" fontId="9" fillId="0" borderId="15" xfId="67" applyFont="1" applyBorder="1" applyAlignment="1" applyProtection="1">
      <alignment wrapText="1"/>
      <protection/>
    </xf>
    <xf numFmtId="0" fontId="9" fillId="0" borderId="16" xfId="67" applyFont="1" applyBorder="1" applyAlignment="1" applyProtection="1">
      <alignment wrapText="1"/>
      <protection/>
    </xf>
    <xf numFmtId="0" fontId="33" fillId="0" borderId="39" xfId="67" applyFont="1" applyFill="1" applyBorder="1" applyAlignment="1" applyProtection="1">
      <alignment horizontal="left" vertical="center"/>
      <protection/>
    </xf>
    <xf numFmtId="0" fontId="33" fillId="0" borderId="40" xfId="67" applyFont="1" applyFill="1" applyBorder="1" applyAlignment="1" applyProtection="1">
      <alignment horizontal="left" vertical="center"/>
      <protection/>
    </xf>
    <xf numFmtId="0" fontId="29" fillId="0" borderId="0" xfId="67" applyFont="1" applyFill="1" applyAlignment="1">
      <alignment horizontal="center" wrapText="1"/>
      <protection/>
    </xf>
    <xf numFmtId="0" fontId="29" fillId="0" borderId="0" xfId="67" applyFont="1" applyFill="1" applyAlignment="1">
      <alignment horizontal="center"/>
      <protection/>
    </xf>
    <xf numFmtId="0" fontId="31" fillId="0" borderId="41" xfId="67" applyFont="1" applyFill="1" applyBorder="1" applyAlignment="1">
      <alignment horizontal="right"/>
      <protection/>
    </xf>
    <xf numFmtId="0" fontId="32" fillId="0" borderId="42" xfId="67" applyFont="1" applyFill="1" applyBorder="1" applyAlignment="1">
      <alignment horizontal="center" vertical="center" wrapText="1"/>
      <protection/>
    </xf>
    <xf numFmtId="0" fontId="32" fillId="0" borderId="43" xfId="67" applyFont="1" applyFill="1" applyBorder="1" applyAlignment="1">
      <alignment horizontal="center" vertical="center" wrapText="1"/>
      <protection/>
    </xf>
    <xf numFmtId="0" fontId="32" fillId="0" borderId="44" xfId="67" applyFont="1" applyFill="1" applyBorder="1" applyAlignment="1">
      <alignment horizontal="center" vertical="center" wrapText="1"/>
      <protection/>
    </xf>
    <xf numFmtId="0" fontId="32" fillId="0" borderId="23" xfId="67" applyFont="1" applyFill="1" applyBorder="1" applyAlignment="1">
      <alignment horizontal="center" vertical="center" wrapText="1"/>
      <protection/>
    </xf>
    <xf numFmtId="0" fontId="32" fillId="0" borderId="38" xfId="67" applyFont="1" applyFill="1" applyBorder="1" applyAlignment="1">
      <alignment horizontal="center" vertical="center" wrapText="1"/>
      <protection/>
    </xf>
    <xf numFmtId="0" fontId="32" fillId="0" borderId="41" xfId="67" applyFont="1" applyFill="1" applyBorder="1" applyAlignment="1">
      <alignment horizontal="center" vertical="center" wrapText="1"/>
      <protection/>
    </xf>
    <xf numFmtId="0" fontId="32" fillId="0" borderId="28" xfId="67" applyFont="1" applyFill="1" applyBorder="1" applyAlignment="1">
      <alignment horizontal="center"/>
      <protection/>
    </xf>
    <xf numFmtId="0" fontId="32" fillId="0" borderId="45" xfId="67" applyFont="1" applyFill="1" applyBorder="1" applyAlignment="1">
      <alignment horizontal="center"/>
      <protection/>
    </xf>
    <xf numFmtId="0" fontId="32" fillId="0" borderId="46" xfId="67" applyFont="1" applyFill="1" applyBorder="1" applyAlignment="1">
      <alignment horizontal="center" vertical="center" wrapText="1"/>
      <protection/>
    </xf>
    <xf numFmtId="0" fontId="32" fillId="0" borderId="24" xfId="67" applyFont="1" applyFill="1" applyBorder="1" applyAlignment="1">
      <alignment horizontal="center" vertical="center" wrapText="1"/>
      <protection/>
    </xf>
    <xf numFmtId="0" fontId="32" fillId="0" borderId="42" xfId="67" applyFont="1" applyFill="1" applyBorder="1" applyAlignment="1">
      <alignment horizontal="left" vertical="center" wrapText="1"/>
      <protection/>
    </xf>
    <xf numFmtId="0" fontId="32" fillId="0" borderId="38" xfId="67" applyFont="1" applyFill="1" applyBorder="1" applyAlignment="1">
      <alignment horizontal="left" vertical="center" wrapText="1"/>
      <protection/>
    </xf>
    <xf numFmtId="0" fontId="32" fillId="0" borderId="47" xfId="67" applyFont="1" applyFill="1" applyBorder="1" applyAlignment="1">
      <alignment horizontal="left" vertical="center" wrapText="1"/>
      <protection/>
    </xf>
    <xf numFmtId="0" fontId="34" fillId="0" borderId="39" xfId="67" applyFont="1" applyFill="1" applyBorder="1" applyAlignment="1" applyProtection="1">
      <alignment horizontal="left" vertical="center"/>
      <protection/>
    </xf>
    <xf numFmtId="0" fontId="34" fillId="0" borderId="40" xfId="67" applyFont="1" applyFill="1" applyBorder="1" applyAlignment="1" applyProtection="1">
      <alignment horizontal="left" vertical="center"/>
      <protection/>
    </xf>
    <xf numFmtId="0" fontId="32" fillId="0" borderId="42" xfId="67" applyFont="1" applyFill="1" applyBorder="1" applyAlignment="1" applyProtection="1">
      <alignment horizontal="left" vertical="center" wrapText="1"/>
      <protection/>
    </xf>
    <xf numFmtId="0" fontId="32" fillId="0" borderId="38" xfId="67" applyFont="1" applyFill="1" applyBorder="1" applyAlignment="1" applyProtection="1">
      <alignment horizontal="left" vertical="center" wrapText="1"/>
      <protection/>
    </xf>
    <xf numFmtId="0" fontId="32" fillId="0" borderId="47" xfId="67" applyFont="1" applyFill="1" applyBorder="1" applyAlignment="1" applyProtection="1">
      <alignment horizontal="left" vertical="center" wrapText="1"/>
      <protection/>
    </xf>
    <xf numFmtId="0" fontId="27" fillId="0" borderId="36" xfId="65" applyBorder="1" applyAlignment="1">
      <alignment horizontal="center"/>
      <protection/>
    </xf>
    <xf numFmtId="0" fontId="14" fillId="0" borderId="0" xfId="63" applyFont="1" applyBorder="1" applyAlignment="1">
      <alignment horizontal="center" vertical="center"/>
      <protection/>
    </xf>
    <xf numFmtId="0" fontId="14" fillId="0" borderId="0" xfId="62" applyFont="1" applyAlignment="1">
      <alignment horizontal="center"/>
      <protection/>
    </xf>
    <xf numFmtId="0" fontId="10" fillId="0" borderId="27" xfId="62" applyFont="1" applyBorder="1" applyAlignment="1">
      <alignment horizontal="left"/>
      <protection/>
    </xf>
    <xf numFmtId="0" fontId="10" fillId="0" borderId="11" xfId="62" applyFont="1" applyBorder="1" applyAlignment="1">
      <alignment horizontal="left"/>
      <protection/>
    </xf>
    <xf numFmtId="0" fontId="11" fillId="0" borderId="27" xfId="62" applyFont="1" applyBorder="1" applyAlignment="1">
      <alignment horizontal="center"/>
      <protection/>
    </xf>
    <xf numFmtId="0" fontId="11" fillId="0" borderId="11" xfId="62" applyFont="1" applyBorder="1" applyAlignment="1">
      <alignment horizontal="center"/>
      <protection/>
    </xf>
    <xf numFmtId="0" fontId="11" fillId="0" borderId="27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40" fillId="34" borderId="30" xfId="62" applyFont="1" applyFill="1" applyBorder="1" applyAlignment="1">
      <alignment horizontal="center"/>
      <protection/>
    </xf>
    <xf numFmtId="0" fontId="40" fillId="34" borderId="48" xfId="62" applyFont="1" applyFill="1" applyBorder="1" applyAlignment="1">
      <alignment horizontal="center"/>
      <protection/>
    </xf>
    <xf numFmtId="0" fontId="40" fillId="34" borderId="26" xfId="62" applyFont="1" applyFill="1" applyBorder="1" applyAlignment="1">
      <alignment horizontal="center"/>
      <protection/>
    </xf>
    <xf numFmtId="0" fontId="10" fillId="34" borderId="30" xfId="62" applyFont="1" applyFill="1" applyBorder="1" applyAlignment="1">
      <alignment horizontal="center" vertical="center"/>
      <protection/>
    </xf>
    <xf numFmtId="0" fontId="10" fillId="34" borderId="48" xfId="62" applyFont="1" applyFill="1" applyBorder="1" applyAlignment="1">
      <alignment horizontal="center" vertical="center"/>
      <protection/>
    </xf>
    <xf numFmtId="0" fontId="10" fillId="34" borderId="26" xfId="62" applyFont="1" applyFill="1" applyBorder="1" applyAlignment="1">
      <alignment horizontal="center" vertical="center"/>
      <protection/>
    </xf>
    <xf numFmtId="0" fontId="10" fillId="34" borderId="27" xfId="62" applyFont="1" applyFill="1" applyBorder="1" applyAlignment="1">
      <alignment horizontal="center"/>
      <protection/>
    </xf>
    <xf numFmtId="0" fontId="10" fillId="34" borderId="11" xfId="62" applyFont="1" applyFill="1" applyBorder="1" applyAlignment="1">
      <alignment horizontal="center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perhivatkozás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Már látott hiperhivatkozás" xfId="58"/>
    <cellStyle name="Normál 2" xfId="59"/>
    <cellStyle name="Normál 2 2" xfId="60"/>
    <cellStyle name="Normál 3" xfId="61"/>
    <cellStyle name="Normál 3 2" xfId="62"/>
    <cellStyle name="Normál 3 3" xfId="63"/>
    <cellStyle name="Normál 4" xfId="64"/>
    <cellStyle name="Normál 5" xfId="65"/>
    <cellStyle name="Normál_KVIREND" xfId="66"/>
    <cellStyle name="Normál_ZARSZREND13-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Százalék 2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8"/>
  <sheetViews>
    <sheetView view="pageBreakPreview" zoomScaleSheetLayoutView="100" workbookViewId="0" topLeftCell="A1">
      <selection activeCell="A2" sqref="A2:BR2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44" customWidth="1"/>
    <col min="32" max="32" width="4.28125" style="44" customWidth="1"/>
    <col min="33" max="33" width="11.8515625" style="44" hidden="1" customWidth="1"/>
    <col min="34" max="35" width="11.8515625" style="44" customWidth="1"/>
    <col min="36" max="36" width="4.57421875" style="1" customWidth="1"/>
    <col min="37" max="59" width="2.7109375" style="1" customWidth="1"/>
    <col min="60" max="60" width="1.57421875" style="1" customWidth="1"/>
    <col min="61" max="63" width="2.7109375" style="1" hidden="1" customWidth="1"/>
    <col min="64" max="66" width="2.7109375" style="46" customWidth="1"/>
    <col min="67" max="67" width="5.7109375" style="46" customWidth="1"/>
    <col min="68" max="68" width="13.140625" style="1" hidden="1" customWidth="1"/>
    <col min="69" max="70" width="13.140625" style="1" customWidth="1"/>
    <col min="71" max="215" width="9.140625" style="1" customWidth="1"/>
    <col min="216" max="16384" width="2.7109375" style="1" customWidth="1"/>
  </cols>
  <sheetData>
    <row r="1" spans="1:70" ht="35.25" customHeight="1">
      <c r="A1" s="156" t="s">
        <v>423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</row>
    <row r="2" spans="1:70" ht="35.25" customHeight="1">
      <c r="A2" s="156" t="s">
        <v>720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</row>
    <row r="3" spans="1:67" ht="33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</row>
    <row r="4" spans="1:67" ht="15.75" customHeight="1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48"/>
      <c r="AH4" s="48"/>
      <c r="AI4" s="48"/>
      <c r="AJ4" s="189" t="s">
        <v>711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</row>
    <row r="5" spans="1:70" ht="65.25" customHeight="1">
      <c r="A5" s="191" t="s">
        <v>1</v>
      </c>
      <c r="B5" s="192"/>
      <c r="C5" s="187" t="s">
        <v>2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94" t="s">
        <v>706</v>
      </c>
      <c r="AD5" s="195"/>
      <c r="AE5" s="195"/>
      <c r="AF5" s="196"/>
      <c r="AG5" s="49" t="s">
        <v>426</v>
      </c>
      <c r="AH5" s="49" t="s">
        <v>707</v>
      </c>
      <c r="AI5" s="49" t="s">
        <v>708</v>
      </c>
      <c r="AJ5" s="191" t="s">
        <v>1</v>
      </c>
      <c r="AK5" s="192"/>
      <c r="AL5" s="187" t="s">
        <v>2</v>
      </c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57" t="s">
        <v>706</v>
      </c>
      <c r="BM5" s="158"/>
      <c r="BN5" s="158"/>
      <c r="BO5" s="158"/>
      <c r="BP5" s="50" t="s">
        <v>427</v>
      </c>
      <c r="BQ5" s="50" t="s">
        <v>707</v>
      </c>
      <c r="BR5" s="50" t="s">
        <v>708</v>
      </c>
    </row>
    <row r="6" spans="1:70" s="2" customFormat="1" ht="19.5" customHeight="1">
      <c r="A6" s="183">
        <v>1</v>
      </c>
      <c r="B6" s="184"/>
      <c r="C6" s="185" t="s">
        <v>391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60">
        <v>7963436</v>
      </c>
      <c r="AD6" s="161"/>
      <c r="AE6" s="161"/>
      <c r="AF6" s="162"/>
      <c r="AG6" s="42">
        <v>12260</v>
      </c>
      <c r="AH6" s="42">
        <v>9081429</v>
      </c>
      <c r="AI6" s="42">
        <v>8855429</v>
      </c>
      <c r="AJ6" s="163">
        <v>1</v>
      </c>
      <c r="AK6" s="164"/>
      <c r="AL6" s="168" t="s">
        <v>399</v>
      </c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70"/>
      <c r="BL6" s="159">
        <v>26490882</v>
      </c>
      <c r="BM6" s="159"/>
      <c r="BN6" s="159"/>
      <c r="BO6" s="160"/>
      <c r="BP6" s="52">
        <v>28706</v>
      </c>
      <c r="BQ6" s="52">
        <v>31257987</v>
      </c>
      <c r="BR6" s="52">
        <v>34002439</v>
      </c>
    </row>
    <row r="7" spans="1:70" ht="19.5" customHeight="1">
      <c r="A7" s="183">
        <v>2</v>
      </c>
      <c r="B7" s="184"/>
      <c r="C7" s="168" t="s">
        <v>392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0">
        <v>4820400</v>
      </c>
      <c r="AD7" s="161"/>
      <c r="AE7" s="161"/>
      <c r="AF7" s="162"/>
      <c r="AG7" s="42">
        <v>2842</v>
      </c>
      <c r="AH7" s="42">
        <v>5727538</v>
      </c>
      <c r="AI7" s="42">
        <v>5727538</v>
      </c>
      <c r="AJ7" s="163">
        <v>2</v>
      </c>
      <c r="AK7" s="164"/>
      <c r="AL7" s="168" t="s">
        <v>400</v>
      </c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70"/>
      <c r="BL7" s="159">
        <v>0</v>
      </c>
      <c r="BM7" s="159"/>
      <c r="BN7" s="159"/>
      <c r="BO7" s="160"/>
      <c r="BP7" s="52">
        <v>13198</v>
      </c>
      <c r="BQ7" s="52">
        <v>161000</v>
      </c>
      <c r="BR7" s="52">
        <v>161000</v>
      </c>
    </row>
    <row r="8" spans="1:70" ht="19.5" customHeight="1">
      <c r="A8" s="183">
        <v>3</v>
      </c>
      <c r="B8" s="184"/>
      <c r="C8" s="185" t="s">
        <v>414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60">
        <f>SUM(AC6:AF7)</f>
        <v>12783836</v>
      </c>
      <c r="AD8" s="161"/>
      <c r="AE8" s="161"/>
      <c r="AF8" s="162"/>
      <c r="AG8" s="42">
        <f>SUM(AG6:AG7)</f>
        <v>15102</v>
      </c>
      <c r="AH8" s="42">
        <f>SUM(AH6:AH7)</f>
        <v>14808967</v>
      </c>
      <c r="AI8" s="42">
        <f>SUM(AI6:AI7)</f>
        <v>14582967</v>
      </c>
      <c r="AJ8" s="163">
        <v>3</v>
      </c>
      <c r="AK8" s="164"/>
      <c r="AL8" s="168" t="s">
        <v>401</v>
      </c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70"/>
      <c r="BL8" s="159">
        <v>3551000</v>
      </c>
      <c r="BM8" s="159"/>
      <c r="BN8" s="159"/>
      <c r="BO8" s="160"/>
      <c r="BP8" s="52">
        <v>3428</v>
      </c>
      <c r="BQ8" s="52">
        <v>3551000</v>
      </c>
      <c r="BR8" s="52">
        <v>3785038</v>
      </c>
    </row>
    <row r="9" spans="1:70" s="3" customFormat="1" ht="33" customHeight="1">
      <c r="A9" s="183">
        <v>4</v>
      </c>
      <c r="B9" s="184"/>
      <c r="C9" s="168" t="s">
        <v>63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0">
        <v>1877046</v>
      </c>
      <c r="AD9" s="161"/>
      <c r="AE9" s="161"/>
      <c r="AF9" s="162"/>
      <c r="AG9" s="42">
        <v>2754</v>
      </c>
      <c r="AH9" s="42">
        <v>2453726</v>
      </c>
      <c r="AI9" s="42">
        <v>2453726</v>
      </c>
      <c r="AJ9" s="163">
        <v>4</v>
      </c>
      <c r="AK9" s="164"/>
      <c r="AL9" s="171" t="s">
        <v>402</v>
      </c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3"/>
      <c r="BL9" s="165">
        <v>919000</v>
      </c>
      <c r="BM9" s="166"/>
      <c r="BN9" s="166"/>
      <c r="BO9" s="167"/>
      <c r="BP9" s="52">
        <v>800</v>
      </c>
      <c r="BQ9" s="52">
        <v>1019000</v>
      </c>
      <c r="BR9" s="52">
        <v>1907667</v>
      </c>
    </row>
    <row r="10" spans="1:70" ht="27.75" customHeight="1">
      <c r="A10" s="183">
        <v>5</v>
      </c>
      <c r="B10" s="184"/>
      <c r="C10" s="168" t="s">
        <v>393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0">
        <v>11039000</v>
      </c>
      <c r="AD10" s="161"/>
      <c r="AE10" s="161"/>
      <c r="AF10" s="162"/>
      <c r="AG10" s="42">
        <v>10184</v>
      </c>
      <c r="AH10" s="42">
        <v>14453630</v>
      </c>
      <c r="AI10" s="42">
        <v>12383165</v>
      </c>
      <c r="AJ10" s="163">
        <v>5</v>
      </c>
      <c r="AK10" s="164"/>
      <c r="AL10" s="168" t="s">
        <v>403</v>
      </c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70"/>
      <c r="BL10" s="159"/>
      <c r="BM10" s="159"/>
      <c r="BN10" s="159"/>
      <c r="BO10" s="160"/>
      <c r="BP10" s="52">
        <v>3000</v>
      </c>
      <c r="BQ10" s="52">
        <v>0</v>
      </c>
      <c r="BR10" s="52">
        <v>0</v>
      </c>
    </row>
    <row r="11" spans="1:70" ht="19.5" customHeight="1">
      <c r="A11" s="183">
        <v>6</v>
      </c>
      <c r="B11" s="184"/>
      <c r="C11" s="171" t="s">
        <v>394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0">
        <v>3002000</v>
      </c>
      <c r="AD11" s="161"/>
      <c r="AE11" s="161"/>
      <c r="AF11" s="162"/>
      <c r="AG11" s="42">
        <v>2622</v>
      </c>
      <c r="AH11" s="42">
        <v>2377500</v>
      </c>
      <c r="AI11" s="42">
        <v>1222610</v>
      </c>
      <c r="AJ11" s="163">
        <v>6</v>
      </c>
      <c r="AK11" s="164"/>
      <c r="AL11" s="168" t="s">
        <v>404</v>
      </c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70"/>
      <c r="BL11" s="159">
        <v>215000</v>
      </c>
      <c r="BM11" s="159"/>
      <c r="BN11" s="159"/>
      <c r="BO11" s="160"/>
      <c r="BP11" s="52">
        <v>156</v>
      </c>
      <c r="BQ11" s="52">
        <v>215000</v>
      </c>
      <c r="BR11" s="52">
        <v>0</v>
      </c>
    </row>
    <row r="12" spans="1:70" ht="19.5" customHeight="1">
      <c r="A12" s="183">
        <v>7</v>
      </c>
      <c r="B12" s="184"/>
      <c r="C12" s="171" t="s">
        <v>395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60">
        <v>3307000</v>
      </c>
      <c r="AD12" s="161"/>
      <c r="AE12" s="161"/>
      <c r="AF12" s="162"/>
      <c r="AG12" s="42">
        <v>3387</v>
      </c>
      <c r="AH12" s="42">
        <v>5565000</v>
      </c>
      <c r="AI12" s="42">
        <v>5428460</v>
      </c>
      <c r="AJ12" s="163">
        <v>7</v>
      </c>
      <c r="AK12" s="164"/>
      <c r="AL12" s="168" t="s">
        <v>422</v>
      </c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70"/>
      <c r="BL12" s="159">
        <v>0</v>
      </c>
      <c r="BM12" s="159"/>
      <c r="BN12" s="159"/>
      <c r="BO12" s="160"/>
      <c r="BP12" s="52">
        <v>5200</v>
      </c>
      <c r="BQ12" s="52">
        <v>0</v>
      </c>
      <c r="BR12" s="52">
        <v>0</v>
      </c>
    </row>
    <row r="13" spans="1:70" s="3" customFormat="1" ht="19.5" customHeight="1">
      <c r="A13" s="183">
        <v>8</v>
      </c>
      <c r="B13" s="184"/>
      <c r="C13" s="179" t="s">
        <v>396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60">
        <v>2300000</v>
      </c>
      <c r="AD13" s="161"/>
      <c r="AE13" s="161"/>
      <c r="AF13" s="162"/>
      <c r="AG13" s="42">
        <v>10020</v>
      </c>
      <c r="AH13" s="42">
        <v>1195229</v>
      </c>
      <c r="AI13" s="42">
        <v>145990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45"/>
      <c r="BM13" s="45"/>
      <c r="BN13" s="45"/>
      <c r="BO13" s="45"/>
      <c r="BP13" s="53"/>
      <c r="BQ13" s="53"/>
      <c r="BR13" s="53"/>
    </row>
    <row r="14" spans="1:70" s="3" customFormat="1" ht="19.5" customHeight="1">
      <c r="A14" s="183">
        <v>9</v>
      </c>
      <c r="B14" s="184"/>
      <c r="C14" s="171" t="s">
        <v>397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60">
        <v>5780000</v>
      </c>
      <c r="AD14" s="161"/>
      <c r="AE14" s="161"/>
      <c r="AF14" s="162"/>
      <c r="AG14" s="42">
        <v>13527</v>
      </c>
      <c r="AH14" s="42">
        <v>4262683</v>
      </c>
      <c r="AI14" s="42">
        <v>2433849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45"/>
      <c r="BM14" s="45"/>
      <c r="BN14" s="45"/>
      <c r="BO14" s="45"/>
      <c r="BP14" s="53"/>
      <c r="BQ14" s="53"/>
      <c r="BR14" s="53"/>
    </row>
    <row r="15" spans="1:70" ht="19.5" customHeight="1">
      <c r="A15" s="183">
        <v>10</v>
      </c>
      <c r="B15" s="184"/>
      <c r="C15" s="171" t="s">
        <v>398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60"/>
      <c r="AD15" s="161"/>
      <c r="AE15" s="161"/>
      <c r="AF15" s="162"/>
      <c r="AG15" s="42" t="s">
        <v>425</v>
      </c>
      <c r="AH15" s="121"/>
      <c r="AI15" s="121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45"/>
      <c r="BM15" s="45"/>
      <c r="BN15" s="45"/>
      <c r="BO15" s="45"/>
      <c r="BP15" s="53"/>
      <c r="BQ15" s="53"/>
      <c r="BR15" s="53"/>
    </row>
    <row r="16" spans="1:70" s="3" customFormat="1" ht="19.5" customHeight="1">
      <c r="A16" s="183">
        <v>11</v>
      </c>
      <c r="B16" s="184"/>
      <c r="C16" s="179" t="s">
        <v>415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59">
        <f>SUM(AC8:AF15)</f>
        <v>40088882</v>
      </c>
      <c r="AD16" s="159"/>
      <c r="AE16" s="159"/>
      <c r="AF16" s="159"/>
      <c r="AG16" s="47">
        <f>SUM(AG8:AG15)</f>
        <v>57596</v>
      </c>
      <c r="AH16" s="47">
        <f>SUM(AH8:AH15)</f>
        <v>45116735</v>
      </c>
      <c r="AI16" s="47">
        <f>SUM(AI8:AI15)</f>
        <v>38650767</v>
      </c>
      <c r="AJ16" s="163">
        <v>8</v>
      </c>
      <c r="AK16" s="164"/>
      <c r="AL16" s="171" t="s">
        <v>420</v>
      </c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3"/>
      <c r="BL16" s="159">
        <f>SUM(BL6:BO15)</f>
        <v>31175882</v>
      </c>
      <c r="BM16" s="159"/>
      <c r="BN16" s="159"/>
      <c r="BO16" s="160"/>
      <c r="BP16" s="52">
        <f>SUM(BP6:BP15)</f>
        <v>54488</v>
      </c>
      <c r="BQ16" s="52">
        <f>SUM(BQ6:BQ15)</f>
        <v>36203987</v>
      </c>
      <c r="BR16" s="52">
        <f>SUM(BR6:BR15)</f>
        <v>39856144</v>
      </c>
    </row>
    <row r="17" spans="1:70" s="9" customFormat="1" ht="19.5" customHeight="1">
      <c r="A17" s="181">
        <v>12</v>
      </c>
      <c r="B17" s="182"/>
      <c r="C17" s="171" t="s">
        <v>405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3"/>
      <c r="AC17" s="160"/>
      <c r="AD17" s="161"/>
      <c r="AE17" s="161"/>
      <c r="AF17" s="162"/>
      <c r="AG17" s="47"/>
      <c r="AH17" s="42"/>
      <c r="AI17" s="42"/>
      <c r="AJ17" s="163">
        <v>9</v>
      </c>
      <c r="AK17" s="164"/>
      <c r="AL17" s="171" t="s">
        <v>409</v>
      </c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3"/>
      <c r="BL17" s="159"/>
      <c r="BM17" s="159"/>
      <c r="BN17" s="159"/>
      <c r="BO17" s="160"/>
      <c r="BP17" s="52"/>
      <c r="BQ17" s="52"/>
      <c r="BR17" s="52"/>
    </row>
    <row r="18" spans="1:70" s="9" customFormat="1" ht="19.5" customHeight="1">
      <c r="A18" s="181">
        <v>13</v>
      </c>
      <c r="B18" s="182"/>
      <c r="C18" s="174" t="s">
        <v>406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6"/>
      <c r="AC18" s="160"/>
      <c r="AD18" s="161"/>
      <c r="AE18" s="161"/>
      <c r="AF18" s="162"/>
      <c r="AG18" s="47"/>
      <c r="AH18" s="42"/>
      <c r="AI18" s="42"/>
      <c r="AJ18" s="163">
        <v>10</v>
      </c>
      <c r="AK18" s="164"/>
      <c r="AL18" s="174" t="s">
        <v>410</v>
      </c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6"/>
      <c r="BL18" s="159"/>
      <c r="BM18" s="159"/>
      <c r="BN18" s="159"/>
      <c r="BO18" s="160"/>
      <c r="BP18" s="52"/>
      <c r="BQ18" s="52"/>
      <c r="BR18" s="52"/>
    </row>
    <row r="19" spans="1:70" s="9" customFormat="1" ht="19.5" customHeight="1">
      <c r="A19" s="181">
        <v>14</v>
      </c>
      <c r="B19" s="182"/>
      <c r="C19" s="174" t="s">
        <v>407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6"/>
      <c r="AC19" s="160">
        <v>877000</v>
      </c>
      <c r="AD19" s="161"/>
      <c r="AE19" s="161"/>
      <c r="AF19" s="162"/>
      <c r="AG19" s="47">
        <v>5578</v>
      </c>
      <c r="AH19" s="42">
        <v>877252</v>
      </c>
      <c r="AI19" s="42">
        <v>877252</v>
      </c>
      <c r="AJ19" s="163">
        <v>11</v>
      </c>
      <c r="AK19" s="164"/>
      <c r="AL19" s="168" t="s">
        <v>411</v>
      </c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70"/>
      <c r="BL19" s="159">
        <v>9790000</v>
      </c>
      <c r="BM19" s="159"/>
      <c r="BN19" s="159"/>
      <c r="BO19" s="160"/>
      <c r="BP19" s="52">
        <v>3686</v>
      </c>
      <c r="BQ19" s="52">
        <v>9790000</v>
      </c>
      <c r="BR19" s="52">
        <v>9790111</v>
      </c>
    </row>
    <row r="20" spans="1:70" s="9" customFormat="1" ht="19.5" customHeight="1">
      <c r="A20" s="181">
        <v>15</v>
      </c>
      <c r="B20" s="182"/>
      <c r="C20" s="174" t="s">
        <v>408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6"/>
      <c r="AC20" s="160"/>
      <c r="AD20" s="161"/>
      <c r="AE20" s="161"/>
      <c r="AF20" s="162"/>
      <c r="AG20" s="47"/>
      <c r="AH20" s="42"/>
      <c r="AI20" s="42"/>
      <c r="AJ20" s="163">
        <v>12</v>
      </c>
      <c r="AK20" s="164"/>
      <c r="AL20" s="171" t="s">
        <v>412</v>
      </c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3"/>
      <c r="BL20" s="159"/>
      <c r="BM20" s="159"/>
      <c r="BN20" s="159"/>
      <c r="BO20" s="160"/>
      <c r="BP20" s="52">
        <v>5000</v>
      </c>
      <c r="BQ20" s="122"/>
      <c r="BR20" s="122">
        <v>866847</v>
      </c>
    </row>
    <row r="21" spans="1:70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43"/>
      <c r="AD21" s="43"/>
      <c r="AE21" s="43"/>
      <c r="AF21" s="43"/>
      <c r="AG21" s="51"/>
      <c r="AH21" s="54"/>
      <c r="AI21" s="54"/>
      <c r="AJ21" s="163">
        <v>13</v>
      </c>
      <c r="AK21" s="164"/>
      <c r="AL21" s="174" t="s">
        <v>413</v>
      </c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6"/>
      <c r="BL21" s="159"/>
      <c r="BM21" s="159"/>
      <c r="BN21" s="159"/>
      <c r="BO21" s="160"/>
      <c r="BP21" s="52"/>
      <c r="BQ21" s="52"/>
      <c r="BR21" s="52"/>
    </row>
    <row r="22" spans="1:70" s="9" customFormat="1" ht="19.5" customHeight="1">
      <c r="A22" s="181">
        <v>16</v>
      </c>
      <c r="B22" s="182"/>
      <c r="C22" s="174" t="s">
        <v>416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6"/>
      <c r="AC22" s="159">
        <f>SUM(AC17:AF20)</f>
        <v>877000</v>
      </c>
      <c r="AD22" s="159"/>
      <c r="AE22" s="159"/>
      <c r="AF22" s="159"/>
      <c r="AG22" s="42">
        <f>SUM(AG17:AG20)</f>
        <v>5578</v>
      </c>
      <c r="AH22" s="42">
        <f>SUM(AH17:AH20)</f>
        <v>877252</v>
      </c>
      <c r="AI22" s="42">
        <f>SUM(AI17:AI20)</f>
        <v>877252</v>
      </c>
      <c r="AJ22" s="163">
        <v>14</v>
      </c>
      <c r="AK22" s="164"/>
      <c r="AL22" s="174" t="s">
        <v>421</v>
      </c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6"/>
      <c r="BL22" s="159">
        <f>SUM(BL17:BO21)</f>
        <v>9790000</v>
      </c>
      <c r="BM22" s="159"/>
      <c r="BN22" s="159"/>
      <c r="BO22" s="160"/>
      <c r="BP22" s="52">
        <f>SUM(BP17:BP21)</f>
        <v>8686</v>
      </c>
      <c r="BQ22" s="52">
        <v>9790000</v>
      </c>
      <c r="BR22" s="52">
        <f>SUM(BR17:BR21)</f>
        <v>10656958</v>
      </c>
    </row>
    <row r="23" spans="1:70" s="9" customFormat="1" ht="19.5" customHeight="1">
      <c r="A23" s="181">
        <v>17</v>
      </c>
      <c r="B23" s="182"/>
      <c r="C23" s="174" t="s">
        <v>417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6"/>
      <c r="AC23" s="159">
        <f>SUM(AC16+AC22)</f>
        <v>40965882</v>
      </c>
      <c r="AD23" s="159"/>
      <c r="AE23" s="159"/>
      <c r="AF23" s="159"/>
      <c r="AG23" s="42">
        <f>AG22+AG16</f>
        <v>63174</v>
      </c>
      <c r="AH23" s="42">
        <f>AH22+AH16</f>
        <v>45993987</v>
      </c>
      <c r="AI23" s="42">
        <f>AI22+AI16</f>
        <v>39528019</v>
      </c>
      <c r="AJ23" s="163">
        <v>15</v>
      </c>
      <c r="AK23" s="164"/>
      <c r="AL23" s="174" t="s">
        <v>418</v>
      </c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6"/>
      <c r="BL23" s="157">
        <f>SUM(BL16+BL22)</f>
        <v>40965882</v>
      </c>
      <c r="BM23" s="158"/>
      <c r="BN23" s="158"/>
      <c r="BO23" s="158"/>
      <c r="BP23" s="52">
        <f>BP22+BP16</f>
        <v>63174</v>
      </c>
      <c r="BQ23" s="52">
        <f>BQ22+BQ16</f>
        <v>45993987</v>
      </c>
      <c r="BR23" s="52">
        <f>BR22+BR16</f>
        <v>50513102</v>
      </c>
    </row>
    <row r="24" spans="1:67" s="9" customFormat="1" ht="19.5" customHeight="1">
      <c r="A24" s="23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5"/>
      <c r="AE24" s="25"/>
      <c r="AF24" s="25"/>
      <c r="AG24" s="25"/>
      <c r="AH24" s="25"/>
      <c r="AI24" s="25"/>
      <c r="AJ24" s="23"/>
      <c r="AK24" s="26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5"/>
      <c r="BM24" s="25"/>
      <c r="BN24" s="25"/>
      <c r="BO24" s="25"/>
    </row>
    <row r="25" ht="19.5" customHeight="1"/>
    <row r="26" spans="45:54" ht="15.75"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</row>
    <row r="27" spans="45:54" ht="15.75"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</row>
    <row r="28" spans="45:54" ht="15.75"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</row>
  </sheetData>
  <sheetProtection/>
  <mergeCells count="110">
    <mergeCell ref="AJ4:BO4"/>
    <mergeCell ref="AJ5:AK5"/>
    <mergeCell ref="AL5:BK5"/>
    <mergeCell ref="A3:BO3"/>
    <mergeCell ref="A4:AF4"/>
    <mergeCell ref="A5:B5"/>
    <mergeCell ref="AC5:AF5"/>
    <mergeCell ref="A9:B9"/>
    <mergeCell ref="C9:AB9"/>
    <mergeCell ref="C5:AB5"/>
    <mergeCell ref="A6:B6"/>
    <mergeCell ref="C6:AB6"/>
    <mergeCell ref="A7:B7"/>
    <mergeCell ref="C7:AB7"/>
    <mergeCell ref="A20:B20"/>
    <mergeCell ref="C20:AB20"/>
    <mergeCell ref="C11:AB11"/>
    <mergeCell ref="A16:B16"/>
    <mergeCell ref="C16:AB16"/>
    <mergeCell ref="C14:AB14"/>
    <mergeCell ref="A12:B12"/>
    <mergeCell ref="A19:B19"/>
    <mergeCell ref="C19:AB19"/>
    <mergeCell ref="A18:B18"/>
    <mergeCell ref="AC23:AF23"/>
    <mergeCell ref="A22:B22"/>
    <mergeCell ref="C22:AB22"/>
    <mergeCell ref="AC22:AF22"/>
    <mergeCell ref="A23:B23"/>
    <mergeCell ref="C23:AB23"/>
    <mergeCell ref="AL8:BK8"/>
    <mergeCell ref="A10:B10"/>
    <mergeCell ref="C10:AB10"/>
    <mergeCell ref="A15:B15"/>
    <mergeCell ref="C15:AB15"/>
    <mergeCell ref="A14:B14"/>
    <mergeCell ref="A11:B11"/>
    <mergeCell ref="A13:B13"/>
    <mergeCell ref="A8:B8"/>
    <mergeCell ref="C8:AB8"/>
    <mergeCell ref="C18:AB18"/>
    <mergeCell ref="C12:AB12"/>
    <mergeCell ref="C13:AB13"/>
    <mergeCell ref="AC17:AF17"/>
    <mergeCell ref="AC13:AF13"/>
    <mergeCell ref="A17:B17"/>
    <mergeCell ref="C17:AB17"/>
    <mergeCell ref="AC14:AF14"/>
    <mergeCell ref="AC15:AF15"/>
    <mergeCell ref="AC16:AF16"/>
    <mergeCell ref="AJ11:AK11"/>
    <mergeCell ref="AL11:BK11"/>
    <mergeCell ref="AJ6:AK6"/>
    <mergeCell ref="AL10:BK10"/>
    <mergeCell ref="AJ8:AK8"/>
    <mergeCell ref="AL19:BK19"/>
    <mergeCell ref="AJ18:AK18"/>
    <mergeCell ref="AJ17:AK17"/>
    <mergeCell ref="AL17:BK17"/>
    <mergeCell ref="AJ12:AK12"/>
    <mergeCell ref="BL17:BO17"/>
    <mergeCell ref="AL20:BK20"/>
    <mergeCell ref="AJ21:AK21"/>
    <mergeCell ref="AL21:BK21"/>
    <mergeCell ref="AJ20:AK20"/>
    <mergeCell ref="AJ19:AK19"/>
    <mergeCell ref="BL23:BO23"/>
    <mergeCell ref="AS26:BB26"/>
    <mergeCell ref="AS27:BB27"/>
    <mergeCell ref="AJ22:AK22"/>
    <mergeCell ref="AS28:BB28"/>
    <mergeCell ref="AJ23:AK23"/>
    <mergeCell ref="AL23:BK23"/>
    <mergeCell ref="AL22:BK22"/>
    <mergeCell ref="AC6:AF6"/>
    <mergeCell ref="AC7:AF7"/>
    <mergeCell ref="AC8:AF8"/>
    <mergeCell ref="AC9:AF9"/>
    <mergeCell ref="AC10:AF10"/>
    <mergeCell ref="AL9:BK9"/>
    <mergeCell ref="AJ10:AK10"/>
    <mergeCell ref="AJ7:AK7"/>
    <mergeCell ref="AL7:BK7"/>
    <mergeCell ref="AL6:BK6"/>
    <mergeCell ref="AL12:BK12"/>
    <mergeCell ref="BL22:BO22"/>
    <mergeCell ref="AC18:AF18"/>
    <mergeCell ref="AC19:AF19"/>
    <mergeCell ref="AC20:AF20"/>
    <mergeCell ref="BL18:BO18"/>
    <mergeCell ref="AJ16:AK16"/>
    <mergeCell ref="AL16:BK16"/>
    <mergeCell ref="BL16:BO16"/>
    <mergeCell ref="AL18:BK18"/>
    <mergeCell ref="BL6:BO6"/>
    <mergeCell ref="BL7:BO7"/>
    <mergeCell ref="BL8:BO8"/>
    <mergeCell ref="BL9:BO9"/>
    <mergeCell ref="BL10:BO10"/>
    <mergeCell ref="BL11:BO11"/>
    <mergeCell ref="A2:BR2"/>
    <mergeCell ref="A1:BR1"/>
    <mergeCell ref="BL5:BO5"/>
    <mergeCell ref="BL19:BO19"/>
    <mergeCell ref="BL20:BO20"/>
    <mergeCell ref="BL21:BO21"/>
    <mergeCell ref="BL12:BO12"/>
    <mergeCell ref="AC12:AF12"/>
    <mergeCell ref="AC11:AF11"/>
    <mergeCell ref="AJ9:AK9"/>
  </mergeCells>
  <printOptions horizontalCentered="1"/>
  <pageMargins left="0.1968503937007874" right="0.1968503937007874" top="0.5905511811023623" bottom="0.15748031496062992" header="0.5118110236220472" footer="0.2755905511811024"/>
  <pageSetup fitToHeight="0" horizontalDpi="600" verticalDpi="600" orientation="landscape" paperSize="9" scale="64" r:id="rId1"/>
  <headerFooter alignWithMargins="0">
    <oddHeader>&amp;R1.  melléklet a ..../2019.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5" sqref="A5:D63"/>
    </sheetView>
  </sheetViews>
  <sheetFormatPr defaultColWidth="9.140625" defaultRowHeight="15"/>
  <cols>
    <col min="1" max="1" width="8.140625" style="112" customWidth="1"/>
    <col min="2" max="2" width="76.7109375" style="112" customWidth="1"/>
    <col min="3" max="3" width="14.00390625" style="112" customWidth="1"/>
    <col min="4" max="4" width="14.00390625" style="155" customWidth="1"/>
    <col min="5" max="5" width="16.140625" style="112" customWidth="1"/>
    <col min="6" max="6" width="13.421875" style="112" customWidth="1"/>
    <col min="7" max="7" width="9.140625" style="112" customWidth="1"/>
    <col min="8" max="8" width="11.8515625" style="112" customWidth="1"/>
    <col min="9" max="16384" width="9.140625" style="112" customWidth="1"/>
  </cols>
  <sheetData>
    <row r="1" spans="1:4" ht="25.5" customHeight="1">
      <c r="A1" s="327" t="s">
        <v>515</v>
      </c>
      <c r="B1" s="327"/>
      <c r="C1" s="327"/>
      <c r="D1" s="327"/>
    </row>
    <row r="2" spans="1:4" ht="29.25" customHeight="1">
      <c r="A2" s="326" t="s">
        <v>713</v>
      </c>
      <c r="B2" s="326"/>
      <c r="C2" s="326"/>
      <c r="D2" s="326"/>
    </row>
    <row r="3" spans="1:4" ht="29.25" customHeight="1">
      <c r="A3" s="326" t="s">
        <v>687</v>
      </c>
      <c r="B3" s="326"/>
      <c r="C3" s="326"/>
      <c r="D3" s="326"/>
    </row>
    <row r="4" spans="1:4" ht="30.75" customHeight="1">
      <c r="A4" s="325"/>
      <c r="B4" s="325"/>
      <c r="C4" s="325"/>
      <c r="D4" s="325"/>
    </row>
    <row r="5" spans="1:4" ht="48.75" customHeight="1">
      <c r="A5" s="113"/>
      <c r="B5" s="120" t="s">
        <v>473</v>
      </c>
      <c r="C5" s="152" t="s">
        <v>626</v>
      </c>
      <c r="D5" s="152" t="s">
        <v>627</v>
      </c>
    </row>
    <row r="6" spans="1:4" ht="18.75" customHeight="1">
      <c r="A6" s="114">
        <v>2</v>
      </c>
      <c r="B6" s="115" t="s">
        <v>704</v>
      </c>
      <c r="C6" s="153">
        <v>768707</v>
      </c>
      <c r="D6" s="153">
        <v>523287</v>
      </c>
    </row>
    <row r="7" spans="1:8" s="123" customFormat="1" ht="19.5" customHeight="1">
      <c r="A7" s="117">
        <v>4</v>
      </c>
      <c r="B7" s="118" t="s">
        <v>705</v>
      </c>
      <c r="C7" s="154">
        <f>SUM(C6)</f>
        <v>768707</v>
      </c>
      <c r="D7" s="154">
        <f>SUM(D6)</f>
        <v>523287</v>
      </c>
      <c r="E7" s="112"/>
      <c r="F7" s="112"/>
      <c r="G7" s="112"/>
      <c r="H7" s="112"/>
    </row>
    <row r="8" spans="1:4" ht="19.5" customHeight="1">
      <c r="A8" s="114" t="s">
        <v>17</v>
      </c>
      <c r="B8" s="115" t="s">
        <v>628</v>
      </c>
      <c r="C8" s="153">
        <v>134937770</v>
      </c>
      <c r="D8" s="153">
        <v>131897919</v>
      </c>
    </row>
    <row r="9" spans="1:4" ht="19.5" customHeight="1">
      <c r="A9" s="114" t="s">
        <v>20</v>
      </c>
      <c r="B9" s="115" t="s">
        <v>629</v>
      </c>
      <c r="C9" s="153">
        <v>6288383</v>
      </c>
      <c r="D9" s="153">
        <v>3730926</v>
      </c>
    </row>
    <row r="10" spans="1:4" ht="19.5" customHeight="1">
      <c r="A10" s="114" t="s">
        <v>26</v>
      </c>
      <c r="B10" s="115" t="s">
        <v>630</v>
      </c>
      <c r="C10" s="153">
        <v>3434331</v>
      </c>
      <c r="D10" s="153">
        <v>3434337</v>
      </c>
    </row>
    <row r="11" spans="1:4" ht="19.5" customHeight="1">
      <c r="A11" s="117" t="s">
        <v>32</v>
      </c>
      <c r="B11" s="118" t="s">
        <v>631</v>
      </c>
      <c r="C11" s="119">
        <f>SUM(C8:C10)</f>
        <v>144660484</v>
      </c>
      <c r="D11" s="119">
        <f>SUM(D8:D10)</f>
        <v>139063182</v>
      </c>
    </row>
    <row r="12" spans="1:4" ht="19.5" customHeight="1">
      <c r="A12" s="114" t="s">
        <v>35</v>
      </c>
      <c r="B12" s="115" t="s">
        <v>632</v>
      </c>
      <c r="C12" s="153">
        <v>2930000</v>
      </c>
      <c r="D12" s="153">
        <v>2930000</v>
      </c>
    </row>
    <row r="13" spans="1:4" ht="19.5" customHeight="1">
      <c r="A13" s="114" t="s">
        <v>50</v>
      </c>
      <c r="B13" s="115" t="s">
        <v>633</v>
      </c>
      <c r="C13" s="153">
        <v>2930000</v>
      </c>
      <c r="D13" s="153">
        <v>2930000</v>
      </c>
    </row>
    <row r="14" spans="1:4" ht="19.5" customHeight="1">
      <c r="A14" s="117" t="s">
        <v>65</v>
      </c>
      <c r="B14" s="118" t="s">
        <v>634</v>
      </c>
      <c r="C14" s="119">
        <v>2930000</v>
      </c>
      <c r="D14" s="119">
        <v>2930000</v>
      </c>
    </row>
    <row r="15" spans="1:4" ht="19.5" customHeight="1">
      <c r="A15" s="117" t="s">
        <v>86</v>
      </c>
      <c r="B15" s="118" t="s">
        <v>635</v>
      </c>
      <c r="C15" s="119">
        <v>148359191</v>
      </c>
      <c r="D15" s="119">
        <v>142516469</v>
      </c>
    </row>
    <row r="16" spans="1:4" ht="19.5" customHeight="1">
      <c r="A16" s="114">
        <v>49</v>
      </c>
      <c r="B16" s="115" t="s">
        <v>636</v>
      </c>
      <c r="C16" s="153">
        <v>39416</v>
      </c>
      <c r="D16" s="153">
        <v>116315</v>
      </c>
    </row>
    <row r="17" spans="1:4" ht="19.5" customHeight="1">
      <c r="A17" s="117">
        <v>52</v>
      </c>
      <c r="B17" s="118" t="s">
        <v>637</v>
      </c>
      <c r="C17" s="119">
        <v>39416</v>
      </c>
      <c r="D17" s="119">
        <v>116315</v>
      </c>
    </row>
    <row r="18" spans="1:4" ht="19.5" customHeight="1">
      <c r="A18" s="114">
        <v>53</v>
      </c>
      <c r="B18" s="115" t="s">
        <v>638</v>
      </c>
      <c r="C18" s="116">
        <v>9957528</v>
      </c>
      <c r="D18" s="116">
        <v>11541444</v>
      </c>
    </row>
    <row r="19" spans="1:4" ht="19.5" customHeight="1">
      <c r="A19" s="117">
        <v>55</v>
      </c>
      <c r="B19" s="118" t="s">
        <v>639</v>
      </c>
      <c r="C19" s="119">
        <v>9957528</v>
      </c>
      <c r="D19" s="119">
        <v>11541444</v>
      </c>
    </row>
    <row r="20" spans="1:4" ht="19.5" customHeight="1">
      <c r="A20" s="117">
        <v>59</v>
      </c>
      <c r="B20" s="118" t="s">
        <v>640</v>
      </c>
      <c r="C20" s="119">
        <v>9996944</v>
      </c>
      <c r="D20" s="119">
        <v>11657759</v>
      </c>
    </row>
    <row r="21" spans="1:4" ht="19.5" customHeight="1">
      <c r="A21" s="114">
        <v>64</v>
      </c>
      <c r="B21" s="115" t="s">
        <v>641</v>
      </c>
      <c r="C21" s="116">
        <v>289710</v>
      </c>
      <c r="D21" s="116">
        <v>253741</v>
      </c>
    </row>
    <row r="22" spans="1:4" ht="19.5" customHeight="1">
      <c r="A22" s="114">
        <v>68</v>
      </c>
      <c r="B22" s="115" t="s">
        <v>642</v>
      </c>
      <c r="C22" s="116">
        <v>46159</v>
      </c>
      <c r="D22" s="116">
        <v>78373</v>
      </c>
    </row>
    <row r="23" spans="1:4" ht="19.5" customHeight="1">
      <c r="A23" s="114">
        <v>69</v>
      </c>
      <c r="B23" s="115" t="s">
        <v>643</v>
      </c>
      <c r="C23" s="116">
        <v>50266</v>
      </c>
      <c r="D23" s="116">
        <v>15583</v>
      </c>
    </row>
    <row r="24" spans="1:4" ht="19.5" customHeight="1">
      <c r="A24" s="114">
        <v>70</v>
      </c>
      <c r="B24" s="115" t="s">
        <v>644</v>
      </c>
      <c r="C24" s="116">
        <v>193285</v>
      </c>
      <c r="D24" s="116">
        <v>159785</v>
      </c>
    </row>
    <row r="25" spans="1:4" ht="19.5" customHeight="1">
      <c r="A25" s="114">
        <v>71</v>
      </c>
      <c r="B25" s="115" t="s">
        <v>645</v>
      </c>
      <c r="C25" s="116">
        <v>269360</v>
      </c>
      <c r="D25" s="116">
        <v>90134</v>
      </c>
    </row>
    <row r="26" spans="1:4" ht="30.75" customHeight="1">
      <c r="A26" s="114">
        <v>72</v>
      </c>
      <c r="B26" s="115" t="s">
        <v>646</v>
      </c>
      <c r="C26" s="116">
        <v>265545</v>
      </c>
      <c r="D26" s="116">
        <v>25600</v>
      </c>
    </row>
    <row r="27" spans="1:4" ht="27" customHeight="1">
      <c r="A27" s="114">
        <v>73</v>
      </c>
      <c r="B27" s="115" t="s">
        <v>751</v>
      </c>
      <c r="C27" s="116">
        <v>3810</v>
      </c>
      <c r="D27" s="116">
        <v>64534</v>
      </c>
    </row>
    <row r="28" spans="1:4" ht="29.25" customHeight="1">
      <c r="A28" s="114">
        <v>80</v>
      </c>
      <c r="B28" s="115" t="s">
        <v>752</v>
      </c>
      <c r="C28" s="116">
        <v>5</v>
      </c>
      <c r="D28" s="116">
        <v>0</v>
      </c>
    </row>
    <row r="29" spans="1:4" ht="29.25" customHeight="1">
      <c r="A29" s="114">
        <v>90</v>
      </c>
      <c r="B29" s="115" t="s">
        <v>647</v>
      </c>
      <c r="C29" s="116">
        <v>49980</v>
      </c>
      <c r="D29" s="116">
        <v>49980</v>
      </c>
    </row>
    <row r="30" spans="1:4" ht="26.25" customHeight="1">
      <c r="A30" s="114" t="s">
        <v>648</v>
      </c>
      <c r="B30" s="115" t="s">
        <v>649</v>
      </c>
      <c r="C30" s="116">
        <v>0</v>
      </c>
      <c r="D30" s="116">
        <v>0</v>
      </c>
    </row>
    <row r="31" spans="1:4" ht="19.5" customHeight="1">
      <c r="A31" s="117">
        <v>103</v>
      </c>
      <c r="B31" s="118" t="s">
        <v>650</v>
      </c>
      <c r="C31" s="119">
        <v>609050</v>
      </c>
      <c r="D31" s="119">
        <v>393855</v>
      </c>
    </row>
    <row r="32" spans="1:4" ht="25.5" customHeight="1">
      <c r="A32" s="114" t="s">
        <v>651</v>
      </c>
      <c r="B32" s="115" t="s">
        <v>652</v>
      </c>
      <c r="C32" s="116">
        <v>0</v>
      </c>
      <c r="D32" s="116">
        <v>0</v>
      </c>
    </row>
    <row r="33" spans="1:4" ht="24.75" customHeight="1">
      <c r="A33" s="114" t="s">
        <v>653</v>
      </c>
      <c r="B33" s="115" t="s">
        <v>654</v>
      </c>
      <c r="C33" s="116">
        <v>0</v>
      </c>
      <c r="D33" s="116">
        <v>0</v>
      </c>
    </row>
    <row r="34" spans="1:4" ht="19.5" customHeight="1">
      <c r="A34" s="117" t="s">
        <v>655</v>
      </c>
      <c r="B34" s="118" t="s">
        <v>656</v>
      </c>
      <c r="C34" s="119">
        <v>0</v>
      </c>
      <c r="D34" s="119">
        <v>0</v>
      </c>
    </row>
    <row r="35" spans="1:4" ht="19.5" customHeight="1">
      <c r="A35" s="114" t="s">
        <v>657</v>
      </c>
      <c r="B35" s="115" t="s">
        <v>658</v>
      </c>
      <c r="C35" s="116">
        <v>378709</v>
      </c>
      <c r="D35" s="116">
        <v>0</v>
      </c>
    </row>
    <row r="36" spans="1:4" ht="19.5" customHeight="1">
      <c r="A36" s="114" t="s">
        <v>659</v>
      </c>
      <c r="B36" s="115" t="s">
        <v>660</v>
      </c>
      <c r="C36" s="116">
        <v>0</v>
      </c>
      <c r="D36" s="116">
        <v>0</v>
      </c>
    </row>
    <row r="37" spans="1:4" ht="19.5" customHeight="1">
      <c r="A37" s="114">
        <v>150</v>
      </c>
      <c r="B37" s="115" t="s">
        <v>661</v>
      </c>
      <c r="C37" s="116">
        <v>0</v>
      </c>
      <c r="D37" s="116">
        <v>0</v>
      </c>
    </row>
    <row r="38" spans="1:4" ht="19.5" customHeight="1">
      <c r="A38" s="114">
        <v>154</v>
      </c>
      <c r="B38" s="115" t="s">
        <v>662</v>
      </c>
      <c r="C38" s="116">
        <v>54000</v>
      </c>
      <c r="D38" s="116">
        <v>0</v>
      </c>
    </row>
    <row r="39" spans="1:4" ht="19.5" customHeight="1">
      <c r="A39" s="117">
        <v>160</v>
      </c>
      <c r="B39" s="118" t="s">
        <v>663</v>
      </c>
      <c r="C39" s="119">
        <v>432709</v>
      </c>
      <c r="D39" s="119">
        <v>0</v>
      </c>
    </row>
    <row r="40" spans="1:4" ht="19.5" customHeight="1">
      <c r="A40" s="117">
        <v>161</v>
      </c>
      <c r="B40" s="118" t="s">
        <v>664</v>
      </c>
      <c r="C40" s="119">
        <v>1041759</v>
      </c>
      <c r="D40" s="119">
        <v>393855</v>
      </c>
    </row>
    <row r="41" spans="1:4" ht="19.5" customHeight="1">
      <c r="A41" s="114">
        <v>169</v>
      </c>
      <c r="B41" s="115" t="s">
        <v>665</v>
      </c>
      <c r="C41" s="116">
        <v>0</v>
      </c>
      <c r="D41" s="116">
        <v>0</v>
      </c>
    </row>
    <row r="42" spans="1:4" ht="19.5" customHeight="1">
      <c r="A42" s="117">
        <v>170</v>
      </c>
      <c r="B42" s="118" t="s">
        <v>666</v>
      </c>
      <c r="C42" s="119">
        <v>0</v>
      </c>
      <c r="D42" s="119">
        <v>0</v>
      </c>
    </row>
    <row r="43" spans="1:4" ht="19.5" customHeight="1">
      <c r="A43" s="117">
        <v>180</v>
      </c>
      <c r="B43" s="118" t="s">
        <v>667</v>
      </c>
      <c r="C43" s="119">
        <v>159397894</v>
      </c>
      <c r="D43" s="119">
        <v>154568083</v>
      </c>
    </row>
    <row r="44" spans="1:4" ht="19.5" customHeight="1">
      <c r="A44" s="114">
        <v>181</v>
      </c>
      <c r="B44" s="115" t="s">
        <v>668</v>
      </c>
      <c r="C44" s="116">
        <v>134932631</v>
      </c>
      <c r="D44" s="116">
        <v>134932631</v>
      </c>
    </row>
    <row r="45" spans="1:4" ht="19.5" customHeight="1">
      <c r="A45" s="114">
        <v>183</v>
      </c>
      <c r="B45" s="115" t="s">
        <v>669</v>
      </c>
      <c r="C45" s="116">
        <v>5671651</v>
      </c>
      <c r="D45" s="116">
        <v>5671651</v>
      </c>
    </row>
    <row r="46" spans="1:4" ht="19.5" customHeight="1">
      <c r="A46" s="114">
        <v>184</v>
      </c>
      <c r="B46" s="115" t="s">
        <v>670</v>
      </c>
      <c r="C46" s="116">
        <v>11992559</v>
      </c>
      <c r="D46" s="116">
        <v>14236194</v>
      </c>
    </row>
    <row r="47" spans="1:4" ht="19.5" customHeight="1">
      <c r="A47" s="114">
        <v>186</v>
      </c>
      <c r="B47" s="115" t="s">
        <v>671</v>
      </c>
      <c r="C47" s="116">
        <v>2243635</v>
      </c>
      <c r="D47" s="116">
        <v>-5365237</v>
      </c>
    </row>
    <row r="48" spans="1:4" ht="19.5" customHeight="1">
      <c r="A48" s="117">
        <v>187</v>
      </c>
      <c r="B48" s="118" t="s">
        <v>672</v>
      </c>
      <c r="C48" s="119">
        <v>154840476</v>
      </c>
      <c r="D48" s="119">
        <v>149475239</v>
      </c>
    </row>
    <row r="49" spans="1:4" ht="19.5" customHeight="1">
      <c r="A49" s="114">
        <v>190</v>
      </c>
      <c r="B49" s="115" t="s">
        <v>673</v>
      </c>
      <c r="C49" s="116">
        <v>699548</v>
      </c>
      <c r="D49" s="116">
        <v>699548</v>
      </c>
    </row>
    <row r="50" spans="1:4" ht="19.5" customHeight="1">
      <c r="A50" s="114">
        <v>196</v>
      </c>
      <c r="B50" s="115" t="s">
        <v>674</v>
      </c>
      <c r="C50" s="116">
        <v>1536267</v>
      </c>
      <c r="D50" s="116">
        <v>1726474</v>
      </c>
    </row>
    <row r="51" spans="1:4" ht="19.5" customHeight="1">
      <c r="A51" s="117">
        <v>214</v>
      </c>
      <c r="B51" s="118" t="s">
        <v>675</v>
      </c>
      <c r="C51" s="119">
        <v>2235815</v>
      </c>
      <c r="D51" s="119">
        <v>2426022</v>
      </c>
    </row>
    <row r="52" spans="1:4" ht="19.5" customHeight="1">
      <c r="A52" s="114">
        <v>220</v>
      </c>
      <c r="B52" s="115" t="s">
        <v>753</v>
      </c>
      <c r="C52" s="116">
        <v>0</v>
      </c>
      <c r="D52" s="116">
        <v>0</v>
      </c>
    </row>
    <row r="53" spans="1:4" ht="24" customHeight="1">
      <c r="A53" s="114">
        <v>227</v>
      </c>
      <c r="B53" s="115" t="s">
        <v>676</v>
      </c>
      <c r="C53" s="116">
        <v>877252</v>
      </c>
      <c r="D53" s="116">
        <v>866847</v>
      </c>
    </row>
    <row r="54" spans="1:4" ht="19.5" customHeight="1">
      <c r="A54" s="117">
        <v>238</v>
      </c>
      <c r="B54" s="118" t="s">
        <v>677</v>
      </c>
      <c r="C54" s="119">
        <v>877252</v>
      </c>
      <c r="D54" s="119">
        <v>866847</v>
      </c>
    </row>
    <row r="55" spans="1:4" ht="19.5" customHeight="1">
      <c r="A55" s="114">
        <v>239</v>
      </c>
      <c r="B55" s="115" t="s">
        <v>678</v>
      </c>
      <c r="C55" s="116">
        <v>143234</v>
      </c>
      <c r="D55" s="116">
        <v>174504</v>
      </c>
    </row>
    <row r="56" spans="1:4" ht="19.5" customHeight="1">
      <c r="A56" s="114">
        <v>240</v>
      </c>
      <c r="B56" s="115" t="s">
        <v>679</v>
      </c>
      <c r="C56" s="116">
        <v>143234</v>
      </c>
      <c r="D56" s="116">
        <v>174504</v>
      </c>
    </row>
    <row r="57" spans="1:4" ht="19.5" customHeight="1">
      <c r="A57" s="114">
        <v>241</v>
      </c>
      <c r="B57" s="115" t="s">
        <v>680</v>
      </c>
      <c r="C57" s="116">
        <v>80503</v>
      </c>
      <c r="D57" s="116">
        <v>82368</v>
      </c>
    </row>
    <row r="58" spans="1:4" ht="19.5" customHeight="1">
      <c r="A58" s="117">
        <v>248</v>
      </c>
      <c r="B58" s="118" t="s">
        <v>681</v>
      </c>
      <c r="C58" s="119">
        <v>223737</v>
      </c>
      <c r="D58" s="119">
        <v>256872</v>
      </c>
    </row>
    <row r="59" spans="1:4" ht="19.5" customHeight="1">
      <c r="A59" s="117">
        <v>249</v>
      </c>
      <c r="B59" s="118" t="s">
        <v>682</v>
      </c>
      <c r="C59" s="119">
        <v>3336804</v>
      </c>
      <c r="D59" s="119">
        <v>3549741</v>
      </c>
    </row>
    <row r="60" spans="1:4" ht="19.5" customHeight="1">
      <c r="A60" s="114">
        <v>250</v>
      </c>
      <c r="B60" s="115" t="s">
        <v>683</v>
      </c>
      <c r="C60" s="116">
        <v>1220614</v>
      </c>
      <c r="D60" s="116">
        <v>1543103</v>
      </c>
    </row>
    <row r="61" spans="1:4" ht="19.5" customHeight="1">
      <c r="A61" s="114">
        <v>252</v>
      </c>
      <c r="B61" s="115" t="s">
        <v>684</v>
      </c>
      <c r="C61" s="116">
        <v>0</v>
      </c>
      <c r="D61" s="116">
        <v>0</v>
      </c>
    </row>
    <row r="62" spans="1:4" ht="19.5" customHeight="1">
      <c r="A62" s="117">
        <v>254</v>
      </c>
      <c r="B62" s="118" t="s">
        <v>685</v>
      </c>
      <c r="C62" s="119">
        <v>1220614</v>
      </c>
      <c r="D62" s="119">
        <v>1220614</v>
      </c>
    </row>
    <row r="63" spans="1:4" ht="19.5" customHeight="1">
      <c r="A63" s="117">
        <v>255</v>
      </c>
      <c r="B63" s="118" t="s">
        <v>686</v>
      </c>
      <c r="C63" s="119">
        <v>163820</v>
      </c>
      <c r="D63" s="119">
        <v>159398</v>
      </c>
    </row>
    <row r="64" ht="12.75">
      <c r="C64" s="155"/>
    </row>
    <row r="65" ht="12.75">
      <c r="C65" s="155"/>
    </row>
  </sheetData>
  <sheetProtection/>
  <mergeCells count="4">
    <mergeCell ref="A4:D4"/>
    <mergeCell ref="A2:D2"/>
    <mergeCell ref="A1:D1"/>
    <mergeCell ref="A3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8" r:id="rId1"/>
  <headerFooter alignWithMargins="0">
    <oddHeader>&amp;R10.  melléklet a ..../2019.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60" zoomScalePageLayoutView="0" workbookViewId="0" topLeftCell="A17">
      <selection activeCell="H58" sqref="H58"/>
    </sheetView>
  </sheetViews>
  <sheetFormatPr defaultColWidth="13.7109375" defaultRowHeight="15"/>
  <cols>
    <col min="1" max="1" width="3.421875" style="110" customWidth="1"/>
    <col min="2" max="2" width="83.28125" style="110" customWidth="1"/>
    <col min="3" max="3" width="16.140625" style="110" customWidth="1"/>
    <col min="4" max="4" width="15.421875" style="110" customWidth="1"/>
    <col min="5" max="16384" width="13.7109375" style="99" customWidth="1"/>
  </cols>
  <sheetData>
    <row r="1" spans="1:4" ht="33" customHeight="1">
      <c r="A1" s="327" t="s">
        <v>515</v>
      </c>
      <c r="B1" s="327"/>
      <c r="C1" s="327"/>
      <c r="D1" s="327"/>
    </row>
    <row r="2" spans="1:4" ht="35.25" customHeight="1">
      <c r="A2" s="326" t="s">
        <v>714</v>
      </c>
      <c r="B2" s="326"/>
      <c r="C2" s="326"/>
      <c r="D2" s="326"/>
    </row>
    <row r="3" spans="1:4" ht="31.5" customHeight="1">
      <c r="A3" s="334" t="s">
        <v>544</v>
      </c>
      <c r="B3" s="334"/>
      <c r="C3" s="334"/>
      <c r="D3" s="334"/>
    </row>
    <row r="4" spans="1:4" ht="15.75">
      <c r="A4" s="335"/>
      <c r="B4" s="338" t="s">
        <v>473</v>
      </c>
      <c r="C4" s="341" t="s">
        <v>715</v>
      </c>
      <c r="D4" s="342"/>
    </row>
    <row r="5" spans="1:4" ht="15.75">
      <c r="A5" s="336"/>
      <c r="B5" s="339"/>
      <c r="C5" s="341" t="s">
        <v>545</v>
      </c>
      <c r="D5" s="342"/>
    </row>
    <row r="6" spans="1:4" ht="15.75">
      <c r="A6" s="337"/>
      <c r="B6" s="340"/>
      <c r="C6" s="100" t="s">
        <v>546</v>
      </c>
      <c r="D6" s="100" t="s">
        <v>547</v>
      </c>
    </row>
    <row r="7" spans="1:4" ht="15.75">
      <c r="A7" s="101" t="s">
        <v>548</v>
      </c>
      <c r="B7" s="102" t="s">
        <v>549</v>
      </c>
      <c r="C7" s="103">
        <v>148359191</v>
      </c>
      <c r="D7" s="103">
        <f>D8+D12+D16+D20+D32</f>
        <v>142425469</v>
      </c>
    </row>
    <row r="8" spans="1:4" ht="15.75">
      <c r="A8" s="104"/>
      <c r="B8" s="101" t="s">
        <v>550</v>
      </c>
      <c r="C8" s="103">
        <v>768707</v>
      </c>
      <c r="D8" s="103">
        <v>523287</v>
      </c>
    </row>
    <row r="9" spans="1:4" ht="15.75">
      <c r="A9" s="104"/>
      <c r="B9" s="104" t="s">
        <v>551</v>
      </c>
      <c r="C9" s="105">
        <v>768707</v>
      </c>
      <c r="D9" s="105">
        <v>523287</v>
      </c>
    </row>
    <row r="10" spans="1:4" ht="15.75">
      <c r="A10" s="104"/>
      <c r="B10" s="104" t="s">
        <v>552</v>
      </c>
      <c r="C10" s="105">
        <v>0</v>
      </c>
      <c r="D10" s="105">
        <v>0</v>
      </c>
    </row>
    <row r="11" spans="1:4" ht="15.75">
      <c r="A11" s="104"/>
      <c r="B11" s="101" t="s">
        <v>553</v>
      </c>
      <c r="C11" s="103">
        <v>144660484</v>
      </c>
      <c r="D11" s="105">
        <v>139063182</v>
      </c>
    </row>
    <row r="12" spans="1:4" ht="15.75">
      <c r="A12" s="104"/>
      <c r="B12" s="101" t="s">
        <v>696</v>
      </c>
      <c r="C12" s="103">
        <v>134937770</v>
      </c>
      <c r="D12" s="103">
        <v>131897919</v>
      </c>
    </row>
    <row r="13" spans="1:4" ht="15.75">
      <c r="A13" s="104"/>
      <c r="B13" s="104" t="s">
        <v>554</v>
      </c>
      <c r="C13" s="105">
        <v>104612321</v>
      </c>
      <c r="D13" s="105">
        <v>102615243</v>
      </c>
    </row>
    <row r="14" spans="1:4" ht="15.75">
      <c r="A14" s="104"/>
      <c r="B14" s="104" t="s">
        <v>555</v>
      </c>
      <c r="C14" s="105">
        <v>10732124</v>
      </c>
      <c r="D14" s="105">
        <v>10152461</v>
      </c>
    </row>
    <row r="15" spans="1:4" ht="15.75">
      <c r="A15" s="104"/>
      <c r="B15" s="104" t="s">
        <v>556</v>
      </c>
      <c r="C15" s="105">
        <v>19593325</v>
      </c>
      <c r="D15" s="105">
        <v>19130215</v>
      </c>
    </row>
    <row r="16" spans="1:4" ht="15.75">
      <c r="A16" s="104"/>
      <c r="B16" s="101" t="s">
        <v>557</v>
      </c>
      <c r="C16" s="103">
        <v>6288383</v>
      </c>
      <c r="D16" s="103">
        <f>SUM(D17:D19)</f>
        <v>3730926</v>
      </c>
    </row>
    <row r="17" spans="1:4" ht="15.75">
      <c r="A17" s="104"/>
      <c r="B17" s="104" t="s">
        <v>558</v>
      </c>
      <c r="C17" s="105">
        <v>0</v>
      </c>
      <c r="D17" s="105">
        <v>0</v>
      </c>
    </row>
    <row r="18" spans="1:8" ht="15.75">
      <c r="A18" s="104"/>
      <c r="B18" s="104" t="s">
        <v>559</v>
      </c>
      <c r="C18" s="105">
        <v>6288383</v>
      </c>
      <c r="D18" s="105">
        <v>3730926</v>
      </c>
      <c r="H18" s="99" t="s">
        <v>716</v>
      </c>
    </row>
    <row r="19" spans="1:4" ht="15.75">
      <c r="A19" s="104"/>
      <c r="B19" s="104" t="s">
        <v>560</v>
      </c>
      <c r="C19" s="105">
        <v>0</v>
      </c>
      <c r="D19" s="105">
        <v>0</v>
      </c>
    </row>
    <row r="20" spans="1:4" ht="15.75">
      <c r="A20" s="104"/>
      <c r="B20" s="101" t="s">
        <v>561</v>
      </c>
      <c r="C20" s="103">
        <v>3434331</v>
      </c>
      <c r="D20" s="103">
        <f>SUM(D22:D24)</f>
        <v>3343337</v>
      </c>
    </row>
    <row r="21" spans="1:4" ht="15.75">
      <c r="A21" s="104"/>
      <c r="B21" s="106" t="s">
        <v>562</v>
      </c>
      <c r="C21" s="103"/>
      <c r="D21" s="103"/>
    </row>
    <row r="22" spans="1:4" ht="15.75">
      <c r="A22" s="104"/>
      <c r="B22" s="104" t="s">
        <v>563</v>
      </c>
      <c r="C22" s="105">
        <v>3434331</v>
      </c>
      <c r="D22" s="105">
        <v>3343337</v>
      </c>
    </row>
    <row r="23" spans="1:4" ht="15.75">
      <c r="A23" s="104"/>
      <c r="B23" s="104" t="s">
        <v>564</v>
      </c>
      <c r="C23" s="101"/>
      <c r="D23" s="101"/>
    </row>
    <row r="24" spans="1:4" ht="15.75">
      <c r="A24" s="104"/>
      <c r="B24" s="104" t="s">
        <v>565</v>
      </c>
      <c r="C24" s="101"/>
      <c r="D24" s="101"/>
    </row>
    <row r="25" spans="1:4" ht="15.75">
      <c r="A25" s="104"/>
      <c r="B25" s="101" t="s">
        <v>566</v>
      </c>
      <c r="C25" s="101">
        <v>0</v>
      </c>
      <c r="D25" s="101">
        <v>0</v>
      </c>
    </row>
    <row r="26" spans="1:4" ht="15.75">
      <c r="A26" s="104"/>
      <c r="B26" s="104" t="s">
        <v>567</v>
      </c>
      <c r="C26" s="101"/>
      <c r="D26" s="101"/>
    </row>
    <row r="27" spans="1:4" ht="15.75">
      <c r="A27" s="104"/>
      <c r="B27" s="104" t="s">
        <v>568</v>
      </c>
      <c r="C27" s="104"/>
      <c r="D27" s="104"/>
    </row>
    <row r="28" spans="1:4" ht="15.75">
      <c r="A28" s="104"/>
      <c r="B28" s="104" t="s">
        <v>569</v>
      </c>
      <c r="C28" s="104"/>
      <c r="D28" s="104"/>
    </row>
    <row r="29" spans="1:4" ht="15.75">
      <c r="A29" s="104"/>
      <c r="B29" s="104" t="s">
        <v>570</v>
      </c>
      <c r="C29" s="104"/>
      <c r="D29" s="104"/>
    </row>
    <row r="30" spans="1:4" ht="15.75">
      <c r="A30" s="104"/>
      <c r="B30" s="104" t="s">
        <v>571</v>
      </c>
      <c r="C30" s="104"/>
      <c r="D30" s="104"/>
    </row>
    <row r="31" spans="1:4" ht="15.75">
      <c r="A31" s="104"/>
      <c r="B31" s="104" t="s">
        <v>572</v>
      </c>
      <c r="C31" s="101"/>
      <c r="D31" s="101"/>
    </row>
    <row r="32" spans="1:4" ht="15.75">
      <c r="A32" s="104"/>
      <c r="B32" s="101" t="s">
        <v>573</v>
      </c>
      <c r="C32" s="103">
        <f>C33+C36+C37</f>
        <v>2930000</v>
      </c>
      <c r="D32" s="103">
        <f>D33+D36+D37</f>
        <v>2930000</v>
      </c>
    </row>
    <row r="33" spans="1:4" ht="15.75">
      <c r="A33" s="104"/>
      <c r="B33" s="104" t="s">
        <v>574</v>
      </c>
      <c r="C33" s="103">
        <f>SUM(C34:C35)</f>
        <v>2930000</v>
      </c>
      <c r="D33" s="103">
        <f>SUM(D34:D35)</f>
        <v>2930000</v>
      </c>
    </row>
    <row r="34" spans="1:4" ht="15.75">
      <c r="A34" s="104"/>
      <c r="B34" s="104" t="s">
        <v>575</v>
      </c>
      <c r="C34" s="105">
        <v>2930000</v>
      </c>
      <c r="D34" s="105">
        <v>2930000</v>
      </c>
    </row>
    <row r="35" spans="1:4" ht="15.75">
      <c r="A35" s="104"/>
      <c r="B35" s="104" t="s">
        <v>576</v>
      </c>
      <c r="C35" s="104"/>
      <c r="D35" s="104"/>
    </row>
    <row r="36" spans="1:4" ht="15.75">
      <c r="A36" s="104"/>
      <c r="B36" s="104" t="s">
        <v>577</v>
      </c>
      <c r="C36" s="104"/>
      <c r="D36" s="104"/>
    </row>
    <row r="37" spans="1:4" ht="15.75">
      <c r="A37" s="104"/>
      <c r="B37" s="104" t="s">
        <v>578</v>
      </c>
      <c r="C37" s="103"/>
      <c r="D37" s="103"/>
    </row>
    <row r="38" spans="1:4" ht="15.75">
      <c r="A38" s="104"/>
      <c r="B38" s="104" t="s">
        <v>579</v>
      </c>
      <c r="C38" s="103"/>
      <c r="D38" s="103"/>
    </row>
    <row r="39" spans="1:4" ht="15.75">
      <c r="A39" s="104"/>
      <c r="B39" s="104" t="s">
        <v>580</v>
      </c>
      <c r="C39" s="104"/>
      <c r="D39" s="104"/>
    </row>
    <row r="40" spans="1:4" ht="15.75">
      <c r="A40" s="101" t="s">
        <v>581</v>
      </c>
      <c r="B40" s="101" t="s">
        <v>582</v>
      </c>
      <c r="C40" s="103">
        <v>0</v>
      </c>
      <c r="D40" s="103">
        <v>0</v>
      </c>
    </row>
    <row r="41" spans="1:4" ht="15.75">
      <c r="A41" s="104"/>
      <c r="B41" s="101" t="s">
        <v>583</v>
      </c>
      <c r="C41" s="104"/>
      <c r="D41" s="104"/>
    </row>
    <row r="42" spans="1:4" ht="15.75">
      <c r="A42" s="104"/>
      <c r="B42" s="101" t="s">
        <v>584</v>
      </c>
      <c r="C42" s="105"/>
      <c r="D42" s="105"/>
    </row>
    <row r="43" spans="1:4" ht="15.75">
      <c r="A43" s="104"/>
      <c r="B43" s="101" t="s">
        <v>585</v>
      </c>
      <c r="C43" s="104"/>
      <c r="D43" s="104"/>
    </row>
    <row r="44" spans="1:4" ht="15.75">
      <c r="A44" s="104"/>
      <c r="B44" s="104" t="s">
        <v>586</v>
      </c>
      <c r="C44" s="104"/>
      <c r="D44" s="104"/>
    </row>
    <row r="45" spans="1:4" ht="15.75">
      <c r="A45" s="104"/>
      <c r="B45" s="104" t="s">
        <v>587</v>
      </c>
      <c r="C45" s="104"/>
      <c r="D45" s="104"/>
    </row>
    <row r="46" spans="1:4" ht="15.75">
      <c r="A46" s="101" t="s">
        <v>588</v>
      </c>
      <c r="B46" s="101" t="s">
        <v>589</v>
      </c>
      <c r="C46" s="103">
        <v>9996944</v>
      </c>
      <c r="D46" s="103">
        <v>11657759</v>
      </c>
    </row>
    <row r="47" spans="1:4" ht="15.75">
      <c r="A47" s="101" t="s">
        <v>590</v>
      </c>
      <c r="B47" s="101" t="s">
        <v>591</v>
      </c>
      <c r="C47" s="103">
        <v>609050</v>
      </c>
      <c r="D47" s="103">
        <v>393855</v>
      </c>
    </row>
    <row r="48" spans="1:4" ht="15.75">
      <c r="A48" s="104"/>
      <c r="B48" s="101" t="s">
        <v>592</v>
      </c>
      <c r="C48" s="105">
        <v>0</v>
      </c>
      <c r="D48" s="105">
        <v>0</v>
      </c>
    </row>
    <row r="49" spans="1:4" ht="15.75">
      <c r="A49" s="104"/>
      <c r="B49" s="101" t="s">
        <v>593</v>
      </c>
      <c r="C49" s="105">
        <v>0</v>
      </c>
      <c r="D49" s="105">
        <v>0</v>
      </c>
    </row>
    <row r="50" spans="1:4" ht="15.75">
      <c r="A50" s="104"/>
      <c r="B50" s="101" t="s">
        <v>594</v>
      </c>
      <c r="C50" s="105">
        <v>432709</v>
      </c>
      <c r="D50" s="105">
        <v>0</v>
      </c>
    </row>
    <row r="51" spans="1:4" ht="15.75">
      <c r="A51" s="101" t="s">
        <v>595</v>
      </c>
      <c r="B51" s="101" t="s">
        <v>596</v>
      </c>
      <c r="C51" s="105">
        <v>0</v>
      </c>
      <c r="D51" s="105">
        <v>0</v>
      </c>
    </row>
    <row r="52" spans="1:4" ht="15.75">
      <c r="A52" s="101" t="s">
        <v>597</v>
      </c>
      <c r="B52" s="101" t="s">
        <v>598</v>
      </c>
      <c r="C52" s="104"/>
      <c r="D52" s="104"/>
    </row>
    <row r="53" spans="1:4" ht="15.75">
      <c r="A53" s="101" t="s">
        <v>599</v>
      </c>
      <c r="B53" s="101"/>
      <c r="C53" s="103">
        <v>1159397894</v>
      </c>
      <c r="D53" s="103">
        <v>154568083</v>
      </c>
    </row>
    <row r="54" spans="1:4" ht="15.75">
      <c r="A54" s="104"/>
      <c r="B54" s="104"/>
      <c r="C54" s="104"/>
      <c r="D54" s="104"/>
    </row>
    <row r="55" spans="1:4" ht="15.75">
      <c r="A55" s="101" t="s">
        <v>600</v>
      </c>
      <c r="B55" s="101" t="s">
        <v>601</v>
      </c>
      <c r="C55" s="103">
        <v>154840476</v>
      </c>
      <c r="D55" s="103">
        <v>149475239</v>
      </c>
    </row>
    <row r="56" spans="1:4" ht="15.75">
      <c r="A56" s="101"/>
      <c r="B56" s="101" t="s">
        <v>602</v>
      </c>
      <c r="C56" s="107"/>
      <c r="D56" s="107"/>
    </row>
    <row r="57" spans="1:4" ht="15.75">
      <c r="A57" s="101"/>
      <c r="B57" s="101" t="s">
        <v>603</v>
      </c>
      <c r="C57" s="107"/>
      <c r="D57" s="107"/>
    </row>
    <row r="58" spans="1:4" ht="15.75">
      <c r="A58" s="101"/>
      <c r="B58" s="101" t="s">
        <v>604</v>
      </c>
      <c r="C58" s="107"/>
      <c r="D58" s="107"/>
    </row>
    <row r="59" spans="1:4" ht="15.75">
      <c r="A59" s="101"/>
      <c r="B59" s="101" t="s">
        <v>605</v>
      </c>
      <c r="C59" s="107"/>
      <c r="D59" s="107"/>
    </row>
    <row r="60" spans="1:4" ht="15.75">
      <c r="A60" s="101"/>
      <c r="B60" s="101" t="s">
        <v>606</v>
      </c>
      <c r="C60" s="107"/>
      <c r="D60" s="107"/>
    </row>
    <row r="61" spans="1:4" ht="15.75">
      <c r="A61" s="101"/>
      <c r="B61" s="101" t="s">
        <v>607</v>
      </c>
      <c r="C61" s="107"/>
      <c r="D61" s="107"/>
    </row>
    <row r="62" spans="1:4" ht="15.75">
      <c r="A62" s="101" t="s">
        <v>608</v>
      </c>
      <c r="B62" s="101" t="s">
        <v>609</v>
      </c>
      <c r="C62" s="103">
        <v>3336804</v>
      </c>
      <c r="D62" s="103">
        <v>3549741</v>
      </c>
    </row>
    <row r="63" spans="1:4" ht="15.75">
      <c r="A63" s="101"/>
      <c r="B63" s="101" t="s">
        <v>610</v>
      </c>
      <c r="C63" s="105">
        <v>2235815</v>
      </c>
      <c r="D63" s="105">
        <v>2426022</v>
      </c>
    </row>
    <row r="64" spans="1:4" ht="15.75">
      <c r="A64" s="101"/>
      <c r="B64" s="101" t="s">
        <v>611</v>
      </c>
      <c r="C64" s="105">
        <v>877252</v>
      </c>
      <c r="D64" s="105">
        <v>866847</v>
      </c>
    </row>
    <row r="65" spans="1:4" ht="15.75">
      <c r="A65" s="101"/>
      <c r="B65" s="101" t="s">
        <v>612</v>
      </c>
      <c r="C65" s="105">
        <v>223737</v>
      </c>
      <c r="D65" s="105">
        <v>256872</v>
      </c>
    </row>
    <row r="66" spans="1:4" ht="15.75">
      <c r="A66" s="101" t="s">
        <v>613</v>
      </c>
      <c r="B66" s="101" t="s">
        <v>614</v>
      </c>
      <c r="C66" s="103">
        <v>0</v>
      </c>
      <c r="D66" s="103">
        <v>0</v>
      </c>
    </row>
    <row r="67" spans="1:4" ht="15.75">
      <c r="A67" s="101" t="s">
        <v>615</v>
      </c>
      <c r="B67" s="101" t="s">
        <v>616</v>
      </c>
      <c r="C67" s="103">
        <v>0</v>
      </c>
      <c r="D67" s="103">
        <v>0</v>
      </c>
    </row>
    <row r="68" spans="1:4" ht="15.75">
      <c r="A68" s="101" t="s">
        <v>617</v>
      </c>
      <c r="B68" s="101" t="s">
        <v>618</v>
      </c>
      <c r="C68" s="103">
        <v>1220614</v>
      </c>
      <c r="D68" s="103">
        <v>1220614</v>
      </c>
    </row>
    <row r="69" spans="1:4" ht="15.75">
      <c r="A69" s="328" t="s">
        <v>619</v>
      </c>
      <c r="B69" s="329"/>
      <c r="C69" s="103">
        <f>C68+C62+C55</f>
        <v>159397894</v>
      </c>
      <c r="D69" s="103">
        <v>149475239</v>
      </c>
    </row>
    <row r="70" spans="1:4" ht="15.75">
      <c r="A70" s="108"/>
      <c r="B70" s="109"/>
      <c r="C70" s="103"/>
      <c r="D70" s="103"/>
    </row>
    <row r="71" spans="1:4" ht="15.75">
      <c r="A71" s="104" t="s">
        <v>620</v>
      </c>
      <c r="B71" s="104"/>
      <c r="C71" s="105">
        <v>0</v>
      </c>
      <c r="D71" s="105">
        <v>0</v>
      </c>
    </row>
    <row r="72" spans="1:4" ht="15.75">
      <c r="A72" s="330"/>
      <c r="B72" s="331"/>
      <c r="C72" s="105"/>
      <c r="D72" s="105"/>
    </row>
    <row r="73" spans="1:4" ht="15.75">
      <c r="A73" s="104" t="s">
        <v>621</v>
      </c>
      <c r="B73" s="104"/>
      <c r="C73" s="105">
        <v>0</v>
      </c>
      <c r="D73" s="105">
        <v>0</v>
      </c>
    </row>
    <row r="74" spans="1:4" ht="15.75">
      <c r="A74" s="330"/>
      <c r="B74" s="331"/>
      <c r="C74" s="105"/>
      <c r="D74" s="105"/>
    </row>
    <row r="75" spans="1:4" ht="15.75">
      <c r="A75" s="332" t="s">
        <v>622</v>
      </c>
      <c r="B75" s="333"/>
      <c r="C75" s="103">
        <v>415148</v>
      </c>
      <c r="D75" s="103">
        <v>9819418</v>
      </c>
    </row>
  </sheetData>
  <sheetProtection/>
  <mergeCells count="11">
    <mergeCell ref="C5:D5"/>
    <mergeCell ref="A69:B69"/>
    <mergeCell ref="A72:B72"/>
    <mergeCell ref="A74:B74"/>
    <mergeCell ref="A75:B75"/>
    <mergeCell ref="A1:D1"/>
    <mergeCell ref="A2:D2"/>
    <mergeCell ref="A3:D3"/>
    <mergeCell ref="A4:A6"/>
    <mergeCell ref="B4:B6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  <headerFooter alignWithMargins="0">
    <oddHeader>&amp;R11.  melléklet a ..../2019. önkormányzati rendelethez</oddHeader>
  </headerFooter>
  <colBreaks count="1" manualBreakCount="1">
    <brk id="5" max="7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1">
      <selection activeCell="A2" sqref="A2:AV2"/>
    </sheetView>
  </sheetViews>
  <sheetFormatPr defaultColWidth="9.140625" defaultRowHeight="15"/>
  <cols>
    <col min="1" max="2" width="2.7109375" style="4" customWidth="1"/>
    <col min="3" max="36" width="2.7109375" style="1" customWidth="1"/>
    <col min="37" max="40" width="2.7109375" style="1" hidden="1" customWidth="1"/>
    <col min="41" max="48" width="2.7109375" style="1" customWidth="1"/>
    <col min="49" max="16384" width="9.140625" style="1" customWidth="1"/>
  </cols>
  <sheetData>
    <row r="1" spans="1:72" ht="31.5" customHeight="1">
      <c r="A1" s="156" t="s">
        <v>423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</row>
    <row r="2" spans="1:72" ht="33" customHeight="1">
      <c r="A2" s="200" t="s">
        <v>713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48" ht="25.5" customHeight="1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</row>
    <row r="4" spans="1:36" ht="15.75" customHeight="1">
      <c r="A4" s="251" t="s">
        <v>711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</row>
    <row r="5" spans="1:48" ht="48" customHeight="1">
      <c r="A5" s="253" t="s">
        <v>1</v>
      </c>
      <c r="B5" s="205"/>
      <c r="C5" s="254" t="s">
        <v>2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50" t="s">
        <v>3</v>
      </c>
      <c r="AD5" s="206"/>
      <c r="AE5" s="206"/>
      <c r="AF5" s="206"/>
      <c r="AG5" s="205" t="s">
        <v>4</v>
      </c>
      <c r="AH5" s="206"/>
      <c r="AI5" s="206"/>
      <c r="AJ5" s="206"/>
      <c r="AK5" s="205" t="s">
        <v>428</v>
      </c>
      <c r="AL5" s="206"/>
      <c r="AM5" s="206"/>
      <c r="AN5" s="206"/>
      <c r="AO5" s="205" t="s">
        <v>429</v>
      </c>
      <c r="AP5" s="206"/>
      <c r="AQ5" s="206"/>
      <c r="AR5" s="206"/>
      <c r="AS5" s="205" t="s">
        <v>709</v>
      </c>
      <c r="AT5" s="206"/>
      <c r="AU5" s="206"/>
      <c r="AV5" s="206"/>
    </row>
    <row r="6" spans="1:48" ht="19.5" customHeight="1">
      <c r="A6" s="207" t="s">
        <v>5</v>
      </c>
      <c r="B6" s="208"/>
      <c r="C6" s="245" t="s">
        <v>6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7" t="s">
        <v>7</v>
      </c>
      <c r="AD6" s="248"/>
      <c r="AE6" s="248"/>
      <c r="AF6" s="249"/>
      <c r="AG6" s="202">
        <v>7793436</v>
      </c>
      <c r="AH6" s="203"/>
      <c r="AI6" s="203"/>
      <c r="AJ6" s="204"/>
      <c r="AK6" s="202">
        <v>12092</v>
      </c>
      <c r="AL6" s="203"/>
      <c r="AM6" s="203"/>
      <c r="AN6" s="204"/>
      <c r="AO6" s="202">
        <v>8395535</v>
      </c>
      <c r="AP6" s="203"/>
      <c r="AQ6" s="203"/>
      <c r="AR6" s="204"/>
      <c r="AS6" s="202">
        <v>8198226</v>
      </c>
      <c r="AT6" s="203"/>
      <c r="AU6" s="203"/>
      <c r="AV6" s="204"/>
    </row>
    <row r="7" spans="1:48" ht="19.5" customHeight="1">
      <c r="A7" s="207" t="s">
        <v>8</v>
      </c>
      <c r="B7" s="208"/>
      <c r="C7" s="245" t="s">
        <v>9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11" t="s">
        <v>10</v>
      </c>
      <c r="AD7" s="211"/>
      <c r="AE7" s="211"/>
      <c r="AF7" s="211"/>
      <c r="AG7" s="202">
        <v>0</v>
      </c>
      <c r="AH7" s="203"/>
      <c r="AI7" s="203"/>
      <c r="AJ7" s="204"/>
      <c r="AK7" s="202">
        <v>0</v>
      </c>
      <c r="AL7" s="203"/>
      <c r="AM7" s="203"/>
      <c r="AN7" s="204"/>
      <c r="AO7" s="202">
        <v>150376</v>
      </c>
      <c r="AP7" s="203"/>
      <c r="AQ7" s="203"/>
      <c r="AR7" s="204"/>
      <c r="AS7" s="202">
        <v>150376</v>
      </c>
      <c r="AT7" s="203"/>
      <c r="AU7" s="203"/>
      <c r="AV7" s="204"/>
    </row>
    <row r="8" spans="1:48" ht="19.5" customHeight="1">
      <c r="A8" s="207" t="s">
        <v>11</v>
      </c>
      <c r="B8" s="208"/>
      <c r="C8" s="245" t="s">
        <v>12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11" t="s">
        <v>13</v>
      </c>
      <c r="AD8" s="211"/>
      <c r="AE8" s="211"/>
      <c r="AF8" s="211"/>
      <c r="AG8" s="202"/>
      <c r="AH8" s="203"/>
      <c r="AI8" s="203"/>
      <c r="AJ8" s="204"/>
      <c r="AK8" s="202"/>
      <c r="AL8" s="203"/>
      <c r="AM8" s="203"/>
      <c r="AN8" s="204"/>
      <c r="AO8" s="202"/>
      <c r="AP8" s="203"/>
      <c r="AQ8" s="203"/>
      <c r="AR8" s="204"/>
      <c r="AS8" s="202"/>
      <c r="AT8" s="203"/>
      <c r="AU8" s="203"/>
      <c r="AV8" s="204"/>
    </row>
    <row r="9" spans="1:48" ht="19.5" customHeight="1">
      <c r="A9" s="207" t="s">
        <v>14</v>
      </c>
      <c r="B9" s="208"/>
      <c r="C9" s="240" t="s">
        <v>15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11" t="s">
        <v>16</v>
      </c>
      <c r="AD9" s="211"/>
      <c r="AE9" s="211"/>
      <c r="AF9" s="211"/>
      <c r="AG9" s="202"/>
      <c r="AH9" s="203"/>
      <c r="AI9" s="203"/>
      <c r="AJ9" s="204"/>
      <c r="AK9" s="202"/>
      <c r="AL9" s="203"/>
      <c r="AM9" s="203"/>
      <c r="AN9" s="204"/>
      <c r="AO9" s="202"/>
      <c r="AP9" s="203"/>
      <c r="AQ9" s="203"/>
      <c r="AR9" s="204"/>
      <c r="AS9" s="202"/>
      <c r="AT9" s="203"/>
      <c r="AU9" s="203"/>
      <c r="AV9" s="204"/>
    </row>
    <row r="10" spans="1:48" ht="19.5" customHeight="1">
      <c r="A10" s="207" t="s">
        <v>17</v>
      </c>
      <c r="B10" s="208"/>
      <c r="C10" s="240" t="s">
        <v>18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11" t="s">
        <v>19</v>
      </c>
      <c r="AD10" s="211"/>
      <c r="AE10" s="211"/>
      <c r="AF10" s="211"/>
      <c r="AG10" s="202"/>
      <c r="AH10" s="203"/>
      <c r="AI10" s="203"/>
      <c r="AJ10" s="204"/>
      <c r="AK10" s="202"/>
      <c r="AL10" s="203"/>
      <c r="AM10" s="203"/>
      <c r="AN10" s="204"/>
      <c r="AO10" s="202"/>
      <c r="AP10" s="203"/>
      <c r="AQ10" s="203"/>
      <c r="AR10" s="204"/>
      <c r="AS10" s="202"/>
      <c r="AT10" s="203"/>
      <c r="AU10" s="203"/>
      <c r="AV10" s="204"/>
    </row>
    <row r="11" spans="1:48" ht="19.5" customHeight="1">
      <c r="A11" s="207" t="s">
        <v>20</v>
      </c>
      <c r="B11" s="208"/>
      <c r="C11" s="240" t="s">
        <v>21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11" t="s">
        <v>22</v>
      </c>
      <c r="AD11" s="211"/>
      <c r="AE11" s="211"/>
      <c r="AF11" s="211"/>
      <c r="AG11" s="202"/>
      <c r="AH11" s="203"/>
      <c r="AI11" s="203"/>
      <c r="AJ11" s="204"/>
      <c r="AK11" s="202"/>
      <c r="AL11" s="203"/>
      <c r="AM11" s="203"/>
      <c r="AN11" s="204"/>
      <c r="AO11" s="202"/>
      <c r="AP11" s="203"/>
      <c r="AQ11" s="203"/>
      <c r="AR11" s="204"/>
      <c r="AS11" s="202"/>
      <c r="AT11" s="203"/>
      <c r="AU11" s="203"/>
      <c r="AV11" s="204"/>
    </row>
    <row r="12" spans="1:48" ht="19.5" customHeight="1">
      <c r="A12" s="207" t="s">
        <v>23</v>
      </c>
      <c r="B12" s="208"/>
      <c r="C12" s="240" t="s">
        <v>24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11" t="s">
        <v>25</v>
      </c>
      <c r="AD12" s="211"/>
      <c r="AE12" s="211"/>
      <c r="AF12" s="211"/>
      <c r="AG12" s="202">
        <v>150000</v>
      </c>
      <c r="AH12" s="203"/>
      <c r="AI12" s="203"/>
      <c r="AJ12" s="204"/>
      <c r="AK12" s="202">
        <v>148</v>
      </c>
      <c r="AL12" s="203"/>
      <c r="AM12" s="203"/>
      <c r="AN12" s="204"/>
      <c r="AO12" s="202">
        <v>150000</v>
      </c>
      <c r="AP12" s="203"/>
      <c r="AQ12" s="203"/>
      <c r="AR12" s="204"/>
      <c r="AS12" s="202">
        <v>149009</v>
      </c>
      <c r="AT12" s="203"/>
      <c r="AU12" s="203"/>
      <c r="AV12" s="204"/>
    </row>
    <row r="13" spans="1:48" ht="19.5" customHeight="1">
      <c r="A13" s="207" t="s">
        <v>26</v>
      </c>
      <c r="B13" s="208"/>
      <c r="C13" s="240" t="s">
        <v>27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2" t="s">
        <v>28</v>
      </c>
      <c r="AD13" s="243"/>
      <c r="AE13" s="243"/>
      <c r="AF13" s="244"/>
      <c r="AG13" s="202">
        <v>20000</v>
      </c>
      <c r="AH13" s="203"/>
      <c r="AI13" s="203"/>
      <c r="AJ13" s="204"/>
      <c r="AK13" s="202">
        <v>20</v>
      </c>
      <c r="AL13" s="203"/>
      <c r="AM13" s="203"/>
      <c r="AN13" s="204"/>
      <c r="AO13" s="202">
        <v>20000</v>
      </c>
      <c r="AP13" s="203"/>
      <c r="AQ13" s="203"/>
      <c r="AR13" s="204"/>
      <c r="AS13" s="202">
        <v>0</v>
      </c>
      <c r="AT13" s="203"/>
      <c r="AU13" s="203"/>
      <c r="AV13" s="204"/>
    </row>
    <row r="14" spans="1:48" ht="19.5" customHeight="1">
      <c r="A14" s="207" t="s">
        <v>29</v>
      </c>
      <c r="B14" s="208"/>
      <c r="C14" s="234" t="s">
        <v>30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11" t="s">
        <v>31</v>
      </c>
      <c r="AD14" s="211"/>
      <c r="AE14" s="211"/>
      <c r="AF14" s="211"/>
      <c r="AG14" s="202"/>
      <c r="AH14" s="203"/>
      <c r="AI14" s="203"/>
      <c r="AJ14" s="204"/>
      <c r="AK14" s="202"/>
      <c r="AL14" s="203"/>
      <c r="AM14" s="203"/>
      <c r="AN14" s="204"/>
      <c r="AO14" s="202"/>
      <c r="AP14" s="203"/>
      <c r="AQ14" s="203"/>
      <c r="AR14" s="204"/>
      <c r="AS14" s="202"/>
      <c r="AT14" s="203"/>
      <c r="AU14" s="203"/>
      <c r="AV14" s="204"/>
    </row>
    <row r="15" spans="1:48" ht="19.5" customHeight="1">
      <c r="A15" s="207" t="s">
        <v>32</v>
      </c>
      <c r="B15" s="208"/>
      <c r="C15" s="234" t="s">
        <v>33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11" t="s">
        <v>34</v>
      </c>
      <c r="AD15" s="211"/>
      <c r="AE15" s="211"/>
      <c r="AF15" s="211"/>
      <c r="AG15" s="202"/>
      <c r="AH15" s="203"/>
      <c r="AI15" s="203"/>
      <c r="AJ15" s="204"/>
      <c r="AK15" s="202"/>
      <c r="AL15" s="203"/>
      <c r="AM15" s="203"/>
      <c r="AN15" s="204"/>
      <c r="AO15" s="202">
        <v>105000</v>
      </c>
      <c r="AP15" s="203"/>
      <c r="AQ15" s="203"/>
      <c r="AR15" s="204"/>
      <c r="AS15" s="202">
        <v>105000</v>
      </c>
      <c r="AT15" s="203"/>
      <c r="AU15" s="203"/>
      <c r="AV15" s="204"/>
    </row>
    <row r="16" spans="1:48" ht="19.5" customHeight="1">
      <c r="A16" s="207" t="s">
        <v>35</v>
      </c>
      <c r="B16" s="208"/>
      <c r="C16" s="234" t="s">
        <v>36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11" t="s">
        <v>37</v>
      </c>
      <c r="AD16" s="211"/>
      <c r="AE16" s="211"/>
      <c r="AF16" s="211"/>
      <c r="AG16" s="202">
        <v>0</v>
      </c>
      <c r="AH16" s="203"/>
      <c r="AI16" s="203"/>
      <c r="AJ16" s="204"/>
      <c r="AK16" s="202"/>
      <c r="AL16" s="203"/>
      <c r="AM16" s="203"/>
      <c r="AN16" s="204"/>
      <c r="AO16" s="202"/>
      <c r="AP16" s="203"/>
      <c r="AQ16" s="203"/>
      <c r="AR16" s="204"/>
      <c r="AS16" s="202"/>
      <c r="AT16" s="203"/>
      <c r="AU16" s="203"/>
      <c r="AV16" s="204"/>
    </row>
    <row r="17" spans="1:48" s="2" customFormat="1" ht="19.5" customHeight="1">
      <c r="A17" s="207" t="s">
        <v>38</v>
      </c>
      <c r="B17" s="208"/>
      <c r="C17" s="234" t="s">
        <v>39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11" t="s">
        <v>40</v>
      </c>
      <c r="AD17" s="211"/>
      <c r="AE17" s="211"/>
      <c r="AF17" s="211"/>
      <c r="AG17" s="202"/>
      <c r="AH17" s="203"/>
      <c r="AI17" s="203"/>
      <c r="AJ17" s="204"/>
      <c r="AK17" s="202"/>
      <c r="AL17" s="203"/>
      <c r="AM17" s="203"/>
      <c r="AN17" s="204"/>
      <c r="AO17" s="202"/>
      <c r="AP17" s="203"/>
      <c r="AQ17" s="203"/>
      <c r="AR17" s="204"/>
      <c r="AS17" s="202"/>
      <c r="AT17" s="203"/>
      <c r="AU17" s="203"/>
      <c r="AV17" s="204"/>
    </row>
    <row r="18" spans="1:48" s="2" customFormat="1" ht="19.5" customHeight="1">
      <c r="A18" s="207" t="s">
        <v>41</v>
      </c>
      <c r="B18" s="208"/>
      <c r="C18" s="234" t="s">
        <v>42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11" t="s">
        <v>43</v>
      </c>
      <c r="AD18" s="211"/>
      <c r="AE18" s="211"/>
      <c r="AF18" s="211"/>
      <c r="AG18" s="202">
        <v>0</v>
      </c>
      <c r="AH18" s="203"/>
      <c r="AI18" s="203"/>
      <c r="AJ18" s="204"/>
      <c r="AK18" s="202"/>
      <c r="AL18" s="203"/>
      <c r="AM18" s="203"/>
      <c r="AN18" s="204"/>
      <c r="AO18" s="202">
        <v>260518</v>
      </c>
      <c r="AP18" s="203"/>
      <c r="AQ18" s="203"/>
      <c r="AR18" s="204"/>
      <c r="AS18" s="202">
        <v>252818</v>
      </c>
      <c r="AT18" s="203"/>
      <c r="AU18" s="203"/>
      <c r="AV18" s="204"/>
    </row>
    <row r="19" spans="1:48" s="2" customFormat="1" ht="19.5" customHeight="1">
      <c r="A19" s="212" t="s">
        <v>44</v>
      </c>
      <c r="B19" s="213"/>
      <c r="C19" s="238" t="s">
        <v>45</v>
      </c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21" t="s">
        <v>46</v>
      </c>
      <c r="AD19" s="221"/>
      <c r="AE19" s="221"/>
      <c r="AF19" s="221"/>
      <c r="AG19" s="197">
        <f>SUM(AG6:AJ18)</f>
        <v>7963436</v>
      </c>
      <c r="AH19" s="198"/>
      <c r="AI19" s="198"/>
      <c r="AJ19" s="199"/>
      <c r="AK19" s="197">
        <f>SUM(AK6:AN18)</f>
        <v>12260</v>
      </c>
      <c r="AL19" s="198"/>
      <c r="AM19" s="198"/>
      <c r="AN19" s="199"/>
      <c r="AO19" s="197">
        <f>SUM(AO6:AR18)</f>
        <v>9081429</v>
      </c>
      <c r="AP19" s="198"/>
      <c r="AQ19" s="198"/>
      <c r="AR19" s="199"/>
      <c r="AS19" s="197">
        <f>SUM(AS6:AV18)</f>
        <v>8855429</v>
      </c>
      <c r="AT19" s="198"/>
      <c r="AU19" s="198"/>
      <c r="AV19" s="199"/>
    </row>
    <row r="20" spans="1:48" ht="19.5" customHeight="1">
      <c r="A20" s="207" t="s">
        <v>47</v>
      </c>
      <c r="B20" s="208"/>
      <c r="C20" s="234" t="s">
        <v>48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11" t="s">
        <v>49</v>
      </c>
      <c r="AD20" s="211"/>
      <c r="AE20" s="211"/>
      <c r="AF20" s="211"/>
      <c r="AG20" s="202">
        <v>3890400</v>
      </c>
      <c r="AH20" s="203"/>
      <c r="AI20" s="203"/>
      <c r="AJ20" s="204"/>
      <c r="AK20" s="202">
        <v>1942</v>
      </c>
      <c r="AL20" s="203"/>
      <c r="AM20" s="203"/>
      <c r="AN20" s="204"/>
      <c r="AO20" s="202">
        <v>4027329</v>
      </c>
      <c r="AP20" s="203"/>
      <c r="AQ20" s="203"/>
      <c r="AR20" s="204"/>
      <c r="AS20" s="202">
        <v>4027329</v>
      </c>
      <c r="AT20" s="203"/>
      <c r="AU20" s="203"/>
      <c r="AV20" s="204"/>
    </row>
    <row r="21" spans="1:48" ht="29.25" customHeight="1">
      <c r="A21" s="207" t="s">
        <v>50</v>
      </c>
      <c r="B21" s="208"/>
      <c r="C21" s="234" t="s">
        <v>51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11" t="s">
        <v>52</v>
      </c>
      <c r="AD21" s="211"/>
      <c r="AE21" s="211"/>
      <c r="AF21" s="211"/>
      <c r="AG21" s="202">
        <v>830000</v>
      </c>
      <c r="AH21" s="203"/>
      <c r="AI21" s="203"/>
      <c r="AJ21" s="204"/>
      <c r="AK21" s="202">
        <v>0</v>
      </c>
      <c r="AL21" s="203"/>
      <c r="AM21" s="203"/>
      <c r="AN21" s="204"/>
      <c r="AO21" s="202">
        <v>1478430</v>
      </c>
      <c r="AP21" s="203"/>
      <c r="AQ21" s="203"/>
      <c r="AR21" s="204"/>
      <c r="AS21" s="202">
        <v>1478430</v>
      </c>
      <c r="AT21" s="203"/>
      <c r="AU21" s="203"/>
      <c r="AV21" s="204"/>
    </row>
    <row r="22" spans="1:48" ht="19.5" customHeight="1">
      <c r="A22" s="207" t="s">
        <v>53</v>
      </c>
      <c r="B22" s="208"/>
      <c r="C22" s="222" t="s">
        <v>54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11" t="s">
        <v>55</v>
      </c>
      <c r="AD22" s="211"/>
      <c r="AE22" s="211"/>
      <c r="AF22" s="211"/>
      <c r="AG22" s="202">
        <v>100000</v>
      </c>
      <c r="AH22" s="203"/>
      <c r="AI22" s="203"/>
      <c r="AJ22" s="204"/>
      <c r="AK22" s="202">
        <v>900</v>
      </c>
      <c r="AL22" s="203"/>
      <c r="AM22" s="203"/>
      <c r="AN22" s="204"/>
      <c r="AO22" s="202">
        <v>221779</v>
      </c>
      <c r="AP22" s="203"/>
      <c r="AQ22" s="203"/>
      <c r="AR22" s="204"/>
      <c r="AS22" s="202">
        <v>221779</v>
      </c>
      <c r="AT22" s="203"/>
      <c r="AU22" s="203"/>
      <c r="AV22" s="204"/>
    </row>
    <row r="23" spans="1:48" ht="19.5" customHeight="1">
      <c r="A23" s="212" t="s">
        <v>56</v>
      </c>
      <c r="B23" s="213"/>
      <c r="C23" s="232" t="s">
        <v>57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21" t="s">
        <v>58</v>
      </c>
      <c r="AD23" s="221"/>
      <c r="AE23" s="221"/>
      <c r="AF23" s="221"/>
      <c r="AG23" s="197">
        <f>SUM(AG20:AJ22)</f>
        <v>4820400</v>
      </c>
      <c r="AH23" s="198"/>
      <c r="AI23" s="198"/>
      <c r="AJ23" s="199"/>
      <c r="AK23" s="197">
        <f>SUM(AK20:AN22)</f>
        <v>2842</v>
      </c>
      <c r="AL23" s="198"/>
      <c r="AM23" s="198"/>
      <c r="AN23" s="199"/>
      <c r="AO23" s="197">
        <f>SUM(AO20:AR22)</f>
        <v>5727538</v>
      </c>
      <c r="AP23" s="198"/>
      <c r="AQ23" s="198"/>
      <c r="AR23" s="199"/>
      <c r="AS23" s="197">
        <f>SUM(AS20:AV22)</f>
        <v>5727538</v>
      </c>
      <c r="AT23" s="198"/>
      <c r="AU23" s="198"/>
      <c r="AV23" s="199"/>
    </row>
    <row r="24" spans="1:48" ht="19.5" customHeight="1">
      <c r="A24" s="212" t="s">
        <v>59</v>
      </c>
      <c r="B24" s="213"/>
      <c r="C24" s="238" t="s">
        <v>60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21" t="s">
        <v>61</v>
      </c>
      <c r="AD24" s="221"/>
      <c r="AE24" s="221"/>
      <c r="AF24" s="221"/>
      <c r="AG24" s="197">
        <f>AG23+AG19</f>
        <v>12783836</v>
      </c>
      <c r="AH24" s="198"/>
      <c r="AI24" s="198"/>
      <c r="AJ24" s="199"/>
      <c r="AK24" s="197">
        <f>AK23+AK19</f>
        <v>15102</v>
      </c>
      <c r="AL24" s="198"/>
      <c r="AM24" s="198"/>
      <c r="AN24" s="199"/>
      <c r="AO24" s="197">
        <f>AO23+AO19</f>
        <v>14808967</v>
      </c>
      <c r="AP24" s="198"/>
      <c r="AQ24" s="198"/>
      <c r="AR24" s="199"/>
      <c r="AS24" s="197">
        <f>AS23+AS19</f>
        <v>14582967</v>
      </c>
      <c r="AT24" s="198"/>
      <c r="AU24" s="198"/>
      <c r="AV24" s="199"/>
    </row>
    <row r="25" spans="1:48" s="3" customFormat="1" ht="19.5" customHeight="1">
      <c r="A25" s="212" t="s">
        <v>62</v>
      </c>
      <c r="B25" s="213"/>
      <c r="C25" s="232" t="s">
        <v>63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21" t="s">
        <v>64</v>
      </c>
      <c r="AD25" s="221"/>
      <c r="AE25" s="221"/>
      <c r="AF25" s="221"/>
      <c r="AG25" s="197">
        <v>1877046</v>
      </c>
      <c r="AH25" s="198"/>
      <c r="AI25" s="198"/>
      <c r="AJ25" s="199"/>
      <c r="AK25" s="197">
        <v>2754</v>
      </c>
      <c r="AL25" s="198"/>
      <c r="AM25" s="198"/>
      <c r="AN25" s="199"/>
      <c r="AO25" s="197">
        <v>2453726</v>
      </c>
      <c r="AP25" s="198"/>
      <c r="AQ25" s="198"/>
      <c r="AR25" s="199"/>
      <c r="AS25" s="197">
        <v>2453726</v>
      </c>
      <c r="AT25" s="198"/>
      <c r="AU25" s="198"/>
      <c r="AV25" s="199"/>
    </row>
    <row r="26" spans="1:48" ht="19.5" customHeight="1">
      <c r="A26" s="207" t="s">
        <v>65</v>
      </c>
      <c r="B26" s="208"/>
      <c r="C26" s="234" t="s">
        <v>66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11" t="s">
        <v>67</v>
      </c>
      <c r="AD26" s="211"/>
      <c r="AE26" s="211"/>
      <c r="AF26" s="211"/>
      <c r="AG26" s="202">
        <v>290000</v>
      </c>
      <c r="AH26" s="203"/>
      <c r="AI26" s="203"/>
      <c r="AJ26" s="204"/>
      <c r="AK26" s="202">
        <v>15</v>
      </c>
      <c r="AL26" s="203"/>
      <c r="AM26" s="203"/>
      <c r="AN26" s="204"/>
      <c r="AO26" s="202">
        <v>90000</v>
      </c>
      <c r="AP26" s="203"/>
      <c r="AQ26" s="203"/>
      <c r="AR26" s="204"/>
      <c r="AS26" s="202">
        <v>48432</v>
      </c>
      <c r="AT26" s="203"/>
      <c r="AU26" s="203"/>
      <c r="AV26" s="204"/>
    </row>
    <row r="27" spans="1:48" ht="19.5" customHeight="1">
      <c r="A27" s="207" t="s">
        <v>68</v>
      </c>
      <c r="B27" s="208"/>
      <c r="C27" s="234" t="s">
        <v>69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11" t="s">
        <v>70</v>
      </c>
      <c r="AD27" s="211"/>
      <c r="AE27" s="211"/>
      <c r="AF27" s="211"/>
      <c r="AG27" s="202">
        <v>2598000</v>
      </c>
      <c r="AH27" s="203"/>
      <c r="AI27" s="203"/>
      <c r="AJ27" s="204"/>
      <c r="AK27" s="202">
        <v>2335</v>
      </c>
      <c r="AL27" s="203"/>
      <c r="AM27" s="203"/>
      <c r="AN27" s="204"/>
      <c r="AO27" s="202">
        <v>4498000</v>
      </c>
      <c r="AP27" s="203"/>
      <c r="AQ27" s="203"/>
      <c r="AR27" s="204"/>
      <c r="AS27" s="202">
        <v>4399190</v>
      </c>
      <c r="AT27" s="203"/>
      <c r="AU27" s="203"/>
      <c r="AV27" s="204"/>
    </row>
    <row r="28" spans="1:48" ht="19.5" customHeight="1">
      <c r="A28" s="207" t="s">
        <v>71</v>
      </c>
      <c r="B28" s="208"/>
      <c r="C28" s="234" t="s">
        <v>72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11" t="s">
        <v>73</v>
      </c>
      <c r="AD28" s="211"/>
      <c r="AE28" s="211"/>
      <c r="AF28" s="211"/>
      <c r="AG28" s="202">
        <v>0</v>
      </c>
      <c r="AH28" s="203"/>
      <c r="AI28" s="203"/>
      <c r="AJ28" s="204"/>
      <c r="AK28" s="202">
        <v>0</v>
      </c>
      <c r="AL28" s="203"/>
      <c r="AM28" s="203"/>
      <c r="AN28" s="204"/>
      <c r="AO28" s="202">
        <v>0</v>
      </c>
      <c r="AP28" s="203"/>
      <c r="AQ28" s="203"/>
      <c r="AR28" s="204"/>
      <c r="AS28" s="202">
        <v>0</v>
      </c>
      <c r="AT28" s="203"/>
      <c r="AU28" s="203"/>
      <c r="AV28" s="204"/>
    </row>
    <row r="29" spans="1:48" ht="19.5" customHeight="1">
      <c r="A29" s="212" t="s">
        <v>74</v>
      </c>
      <c r="B29" s="213"/>
      <c r="C29" s="232" t="s">
        <v>75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21" t="s">
        <v>76</v>
      </c>
      <c r="AD29" s="221"/>
      <c r="AE29" s="221"/>
      <c r="AF29" s="221"/>
      <c r="AG29" s="197">
        <f>SUM(AG26:AJ28)</f>
        <v>2888000</v>
      </c>
      <c r="AH29" s="198"/>
      <c r="AI29" s="198"/>
      <c r="AJ29" s="199"/>
      <c r="AK29" s="197">
        <f>SUM(AK26:AN28)</f>
        <v>2350</v>
      </c>
      <c r="AL29" s="198"/>
      <c r="AM29" s="198"/>
      <c r="AN29" s="199"/>
      <c r="AO29" s="197">
        <f>SUM(AO26:AR28)</f>
        <v>4588000</v>
      </c>
      <c r="AP29" s="198"/>
      <c r="AQ29" s="198"/>
      <c r="AR29" s="199"/>
      <c r="AS29" s="197">
        <f>SUM(AS26:AV28)</f>
        <v>4447622</v>
      </c>
      <c r="AT29" s="198"/>
      <c r="AU29" s="198"/>
      <c r="AV29" s="199"/>
    </row>
    <row r="30" spans="1:48" ht="19.5" customHeight="1">
      <c r="A30" s="207" t="s">
        <v>77</v>
      </c>
      <c r="B30" s="208"/>
      <c r="C30" s="234" t="s">
        <v>78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11" t="s">
        <v>79</v>
      </c>
      <c r="AD30" s="211"/>
      <c r="AE30" s="211"/>
      <c r="AF30" s="211"/>
      <c r="AG30" s="202">
        <v>168000</v>
      </c>
      <c r="AH30" s="203"/>
      <c r="AI30" s="203"/>
      <c r="AJ30" s="204"/>
      <c r="AK30" s="202">
        <v>179</v>
      </c>
      <c r="AL30" s="203"/>
      <c r="AM30" s="203"/>
      <c r="AN30" s="204"/>
      <c r="AO30" s="202">
        <v>168000</v>
      </c>
      <c r="AP30" s="203"/>
      <c r="AQ30" s="203"/>
      <c r="AR30" s="204"/>
      <c r="AS30" s="202">
        <v>146661</v>
      </c>
      <c r="AT30" s="203"/>
      <c r="AU30" s="203"/>
      <c r="AV30" s="204"/>
    </row>
    <row r="31" spans="1:48" ht="19.5" customHeight="1">
      <c r="A31" s="207" t="s">
        <v>80</v>
      </c>
      <c r="B31" s="208"/>
      <c r="C31" s="234" t="s">
        <v>81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11" t="s">
        <v>82</v>
      </c>
      <c r="AD31" s="211"/>
      <c r="AE31" s="211"/>
      <c r="AF31" s="211"/>
      <c r="AG31" s="202">
        <v>211000</v>
      </c>
      <c r="AH31" s="203"/>
      <c r="AI31" s="203"/>
      <c r="AJ31" s="204"/>
      <c r="AK31" s="202">
        <v>267</v>
      </c>
      <c r="AL31" s="203"/>
      <c r="AM31" s="203"/>
      <c r="AN31" s="204"/>
      <c r="AO31" s="202">
        <v>311000</v>
      </c>
      <c r="AP31" s="203"/>
      <c r="AQ31" s="203"/>
      <c r="AR31" s="204"/>
      <c r="AS31" s="202">
        <v>230659</v>
      </c>
      <c r="AT31" s="203"/>
      <c r="AU31" s="203"/>
      <c r="AV31" s="204"/>
    </row>
    <row r="32" spans="1:48" ht="19.5" customHeight="1">
      <c r="A32" s="212" t="s">
        <v>83</v>
      </c>
      <c r="B32" s="213"/>
      <c r="C32" s="232" t="s">
        <v>84</v>
      </c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21" t="s">
        <v>85</v>
      </c>
      <c r="AD32" s="221"/>
      <c r="AE32" s="221"/>
      <c r="AF32" s="221"/>
      <c r="AG32" s="197">
        <f>SUM(AG30:AJ31)</f>
        <v>379000</v>
      </c>
      <c r="AH32" s="198"/>
      <c r="AI32" s="198"/>
      <c r="AJ32" s="199"/>
      <c r="AK32" s="197">
        <f>SUM(AK30:AN31)</f>
        <v>446</v>
      </c>
      <c r="AL32" s="198"/>
      <c r="AM32" s="198"/>
      <c r="AN32" s="199"/>
      <c r="AO32" s="197">
        <f>SUM(AO30:AR31)</f>
        <v>479000</v>
      </c>
      <c r="AP32" s="198"/>
      <c r="AQ32" s="198"/>
      <c r="AR32" s="199"/>
      <c r="AS32" s="197">
        <f>SUM(AS30:AV31)</f>
        <v>377320</v>
      </c>
      <c r="AT32" s="198"/>
      <c r="AU32" s="198"/>
      <c r="AV32" s="199"/>
    </row>
    <row r="33" spans="1:48" ht="19.5" customHeight="1">
      <c r="A33" s="207" t="s">
        <v>86</v>
      </c>
      <c r="B33" s="208"/>
      <c r="C33" s="234" t="s">
        <v>87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11" t="s">
        <v>88</v>
      </c>
      <c r="AD33" s="211"/>
      <c r="AE33" s="211"/>
      <c r="AF33" s="211"/>
      <c r="AG33" s="202">
        <v>1924000</v>
      </c>
      <c r="AH33" s="203"/>
      <c r="AI33" s="203"/>
      <c r="AJ33" s="204"/>
      <c r="AK33" s="202">
        <v>3243</v>
      </c>
      <c r="AL33" s="203"/>
      <c r="AM33" s="203"/>
      <c r="AN33" s="204"/>
      <c r="AO33" s="202">
        <v>1694000</v>
      </c>
      <c r="AP33" s="203"/>
      <c r="AQ33" s="203"/>
      <c r="AR33" s="204"/>
      <c r="AS33" s="202">
        <v>939237</v>
      </c>
      <c r="AT33" s="203"/>
      <c r="AU33" s="203"/>
      <c r="AV33" s="204"/>
    </row>
    <row r="34" spans="1:48" ht="19.5" customHeight="1">
      <c r="A34" s="207" t="s">
        <v>89</v>
      </c>
      <c r="B34" s="208"/>
      <c r="C34" s="234" t="s">
        <v>90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11" t="s">
        <v>91</v>
      </c>
      <c r="AD34" s="211"/>
      <c r="AE34" s="211"/>
      <c r="AF34" s="211"/>
      <c r="AG34" s="202">
        <v>100000</v>
      </c>
      <c r="AH34" s="203"/>
      <c r="AI34" s="203"/>
      <c r="AJ34" s="204"/>
      <c r="AK34" s="202">
        <v>0</v>
      </c>
      <c r="AL34" s="203"/>
      <c r="AM34" s="203"/>
      <c r="AN34" s="204"/>
      <c r="AO34" s="202">
        <v>84882</v>
      </c>
      <c r="AP34" s="203"/>
      <c r="AQ34" s="203"/>
      <c r="AR34" s="204"/>
      <c r="AS34" s="202">
        <v>27378</v>
      </c>
      <c r="AT34" s="203"/>
      <c r="AU34" s="203"/>
      <c r="AV34" s="204"/>
    </row>
    <row r="35" spans="1:48" ht="19.5" customHeight="1">
      <c r="A35" s="207" t="s">
        <v>92</v>
      </c>
      <c r="B35" s="208"/>
      <c r="C35" s="234" t="s">
        <v>93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11" t="s">
        <v>94</v>
      </c>
      <c r="AD35" s="211"/>
      <c r="AE35" s="211"/>
      <c r="AF35" s="211"/>
      <c r="AG35" s="202">
        <v>85000</v>
      </c>
      <c r="AH35" s="203"/>
      <c r="AI35" s="203"/>
      <c r="AJ35" s="204"/>
      <c r="AK35" s="202">
        <v>228</v>
      </c>
      <c r="AL35" s="203"/>
      <c r="AM35" s="203"/>
      <c r="AN35" s="204"/>
      <c r="AO35" s="202">
        <v>250000</v>
      </c>
      <c r="AP35" s="203"/>
      <c r="AQ35" s="203"/>
      <c r="AR35" s="204"/>
      <c r="AS35" s="202">
        <v>250000</v>
      </c>
      <c r="AT35" s="203"/>
      <c r="AU35" s="203"/>
      <c r="AV35" s="204"/>
    </row>
    <row r="36" spans="1:48" ht="19.5" customHeight="1">
      <c r="A36" s="207" t="s">
        <v>95</v>
      </c>
      <c r="B36" s="208"/>
      <c r="C36" s="234" t="s">
        <v>96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11" t="s">
        <v>97</v>
      </c>
      <c r="AD36" s="211"/>
      <c r="AE36" s="211"/>
      <c r="AF36" s="211"/>
      <c r="AG36" s="202">
        <v>621000</v>
      </c>
      <c r="AH36" s="203"/>
      <c r="AI36" s="203"/>
      <c r="AJ36" s="204"/>
      <c r="AK36" s="202">
        <v>256</v>
      </c>
      <c r="AL36" s="203"/>
      <c r="AM36" s="203"/>
      <c r="AN36" s="204"/>
      <c r="AO36" s="202">
        <v>591000</v>
      </c>
      <c r="AP36" s="203"/>
      <c r="AQ36" s="203"/>
      <c r="AR36" s="204"/>
      <c r="AS36" s="202">
        <v>524392</v>
      </c>
      <c r="AT36" s="203"/>
      <c r="AU36" s="203"/>
      <c r="AV36" s="204"/>
    </row>
    <row r="37" spans="1:48" ht="19.5" customHeight="1">
      <c r="A37" s="207" t="s">
        <v>98</v>
      </c>
      <c r="B37" s="208"/>
      <c r="C37" s="236" t="s">
        <v>99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11" t="s">
        <v>100</v>
      </c>
      <c r="AD37" s="211"/>
      <c r="AE37" s="211"/>
      <c r="AF37" s="211"/>
      <c r="AG37" s="202"/>
      <c r="AH37" s="203"/>
      <c r="AI37" s="203"/>
      <c r="AJ37" s="204"/>
      <c r="AK37" s="202"/>
      <c r="AL37" s="203"/>
      <c r="AM37" s="203"/>
      <c r="AN37" s="204"/>
      <c r="AO37" s="202"/>
      <c r="AP37" s="203"/>
      <c r="AQ37" s="203"/>
      <c r="AR37" s="204"/>
      <c r="AS37" s="202"/>
      <c r="AT37" s="203"/>
      <c r="AU37" s="203"/>
      <c r="AV37" s="204"/>
    </row>
    <row r="38" spans="1:48" ht="19.5" customHeight="1">
      <c r="A38" s="207" t="s">
        <v>101</v>
      </c>
      <c r="B38" s="208"/>
      <c r="C38" s="222" t="s">
        <v>102</v>
      </c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11" t="s">
        <v>103</v>
      </c>
      <c r="AD38" s="211"/>
      <c r="AE38" s="211"/>
      <c r="AF38" s="211"/>
      <c r="AG38" s="202"/>
      <c r="AH38" s="203"/>
      <c r="AI38" s="203"/>
      <c r="AJ38" s="204"/>
      <c r="AK38" s="202">
        <v>7</v>
      </c>
      <c r="AL38" s="203"/>
      <c r="AM38" s="203"/>
      <c r="AN38" s="204"/>
      <c r="AO38" s="202">
        <v>280000</v>
      </c>
      <c r="AP38" s="203"/>
      <c r="AQ38" s="203"/>
      <c r="AR38" s="204"/>
      <c r="AS38" s="202">
        <v>260000</v>
      </c>
      <c r="AT38" s="203"/>
      <c r="AU38" s="203"/>
      <c r="AV38" s="204"/>
    </row>
    <row r="39" spans="1:48" ht="19.5" customHeight="1">
      <c r="A39" s="207" t="s">
        <v>104</v>
      </c>
      <c r="B39" s="208"/>
      <c r="C39" s="234" t="s">
        <v>105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11" t="s">
        <v>106</v>
      </c>
      <c r="AD39" s="211"/>
      <c r="AE39" s="211"/>
      <c r="AF39" s="211"/>
      <c r="AG39" s="202">
        <v>2674000</v>
      </c>
      <c r="AH39" s="203"/>
      <c r="AI39" s="203"/>
      <c r="AJ39" s="204"/>
      <c r="AK39" s="202">
        <v>1125</v>
      </c>
      <c r="AL39" s="203"/>
      <c r="AM39" s="203"/>
      <c r="AN39" s="204"/>
      <c r="AO39" s="202">
        <v>4008748</v>
      </c>
      <c r="AP39" s="203"/>
      <c r="AQ39" s="203"/>
      <c r="AR39" s="204"/>
      <c r="AS39" s="202">
        <v>3345538</v>
      </c>
      <c r="AT39" s="203"/>
      <c r="AU39" s="203"/>
      <c r="AV39" s="204"/>
    </row>
    <row r="40" spans="1:48" ht="19.5" customHeight="1">
      <c r="A40" s="212" t="s">
        <v>107</v>
      </c>
      <c r="B40" s="213"/>
      <c r="C40" s="232" t="s">
        <v>108</v>
      </c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21" t="s">
        <v>109</v>
      </c>
      <c r="AD40" s="221"/>
      <c r="AE40" s="221"/>
      <c r="AF40" s="221"/>
      <c r="AG40" s="197">
        <f>SUM(AG33:AJ39)</f>
        <v>5404000</v>
      </c>
      <c r="AH40" s="198"/>
      <c r="AI40" s="198"/>
      <c r="AJ40" s="199"/>
      <c r="AK40" s="197">
        <f>SUM(AK33:AN39)</f>
        <v>4859</v>
      </c>
      <c r="AL40" s="198"/>
      <c r="AM40" s="198"/>
      <c r="AN40" s="199"/>
      <c r="AO40" s="197">
        <f>SUM(AO33:AR39)</f>
        <v>6908630</v>
      </c>
      <c r="AP40" s="198"/>
      <c r="AQ40" s="198"/>
      <c r="AR40" s="199"/>
      <c r="AS40" s="197">
        <f>SUM(AS33:AV39)</f>
        <v>5346545</v>
      </c>
      <c r="AT40" s="198"/>
      <c r="AU40" s="198"/>
      <c r="AV40" s="199"/>
    </row>
    <row r="41" spans="1:48" ht="19.5" customHeight="1">
      <c r="A41" s="207" t="s">
        <v>110</v>
      </c>
      <c r="B41" s="208"/>
      <c r="C41" s="234" t="s">
        <v>111</v>
      </c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11" t="s">
        <v>112</v>
      </c>
      <c r="AD41" s="211"/>
      <c r="AE41" s="211"/>
      <c r="AF41" s="211"/>
      <c r="AG41" s="202">
        <v>540000</v>
      </c>
      <c r="AH41" s="203"/>
      <c r="AI41" s="203"/>
      <c r="AJ41" s="204"/>
      <c r="AK41" s="202">
        <v>505</v>
      </c>
      <c r="AL41" s="203"/>
      <c r="AM41" s="203"/>
      <c r="AN41" s="204"/>
      <c r="AO41" s="202">
        <v>0</v>
      </c>
      <c r="AP41" s="203"/>
      <c r="AQ41" s="203"/>
      <c r="AR41" s="204"/>
      <c r="AS41" s="202">
        <v>0</v>
      </c>
      <c r="AT41" s="203"/>
      <c r="AU41" s="203"/>
      <c r="AV41" s="204"/>
    </row>
    <row r="42" spans="1:48" ht="19.5" customHeight="1">
      <c r="A42" s="207" t="s">
        <v>113</v>
      </c>
      <c r="B42" s="208"/>
      <c r="C42" s="234" t="s">
        <v>114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11" t="s">
        <v>115</v>
      </c>
      <c r="AD42" s="211"/>
      <c r="AE42" s="211"/>
      <c r="AF42" s="211"/>
      <c r="AG42" s="202"/>
      <c r="AH42" s="203"/>
      <c r="AI42" s="203"/>
      <c r="AJ42" s="204"/>
      <c r="AK42" s="202"/>
      <c r="AL42" s="203"/>
      <c r="AM42" s="203"/>
      <c r="AN42" s="204"/>
      <c r="AO42" s="202"/>
      <c r="AP42" s="203"/>
      <c r="AQ42" s="203"/>
      <c r="AR42" s="204"/>
      <c r="AS42" s="202"/>
      <c r="AT42" s="203"/>
      <c r="AU42" s="203"/>
      <c r="AV42" s="204"/>
    </row>
    <row r="43" spans="1:48" ht="19.5" customHeight="1">
      <c r="A43" s="212" t="s">
        <v>116</v>
      </c>
      <c r="B43" s="213"/>
      <c r="C43" s="232" t="s">
        <v>117</v>
      </c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21" t="s">
        <v>118</v>
      </c>
      <c r="AD43" s="221"/>
      <c r="AE43" s="221"/>
      <c r="AF43" s="221"/>
      <c r="AG43" s="197">
        <f>SUM(AG41:AJ42)</f>
        <v>540000</v>
      </c>
      <c r="AH43" s="198"/>
      <c r="AI43" s="198"/>
      <c r="AJ43" s="199"/>
      <c r="AK43" s="197">
        <f>SUM(AK41:AN42)</f>
        <v>505</v>
      </c>
      <c r="AL43" s="198"/>
      <c r="AM43" s="198"/>
      <c r="AN43" s="199"/>
      <c r="AO43" s="197">
        <f>SUM(AO41:AR42)</f>
        <v>0</v>
      </c>
      <c r="AP43" s="198"/>
      <c r="AQ43" s="198"/>
      <c r="AR43" s="199"/>
      <c r="AS43" s="197">
        <f>SUM(AS41:AV42)</f>
        <v>0</v>
      </c>
      <c r="AT43" s="198"/>
      <c r="AU43" s="198"/>
      <c r="AV43" s="199"/>
    </row>
    <row r="44" spans="1:48" ht="19.5" customHeight="1">
      <c r="A44" s="207" t="s">
        <v>119</v>
      </c>
      <c r="B44" s="208"/>
      <c r="C44" s="234" t="s">
        <v>120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11" t="s">
        <v>121</v>
      </c>
      <c r="AD44" s="211"/>
      <c r="AE44" s="211"/>
      <c r="AF44" s="211"/>
      <c r="AG44" s="202">
        <v>1828000</v>
      </c>
      <c r="AH44" s="203"/>
      <c r="AI44" s="203"/>
      <c r="AJ44" s="204"/>
      <c r="AK44" s="202">
        <v>1717</v>
      </c>
      <c r="AL44" s="203"/>
      <c r="AM44" s="203"/>
      <c r="AN44" s="204"/>
      <c r="AO44" s="202">
        <v>2478000</v>
      </c>
      <c r="AP44" s="203"/>
      <c r="AQ44" s="203"/>
      <c r="AR44" s="204"/>
      <c r="AS44" s="202">
        <v>2211678</v>
      </c>
      <c r="AT44" s="203"/>
      <c r="AU44" s="203"/>
      <c r="AV44" s="204"/>
    </row>
    <row r="45" spans="1:48" ht="19.5" customHeight="1">
      <c r="A45" s="207" t="s">
        <v>122</v>
      </c>
      <c r="B45" s="208"/>
      <c r="C45" s="234" t="s">
        <v>123</v>
      </c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11" t="s">
        <v>124</v>
      </c>
      <c r="AD45" s="211"/>
      <c r="AE45" s="211"/>
      <c r="AF45" s="211"/>
      <c r="AG45" s="202"/>
      <c r="AH45" s="203"/>
      <c r="AI45" s="203"/>
      <c r="AJ45" s="204"/>
      <c r="AK45" s="202"/>
      <c r="AL45" s="203"/>
      <c r="AM45" s="203"/>
      <c r="AN45" s="204"/>
      <c r="AO45" s="202"/>
      <c r="AP45" s="203"/>
      <c r="AQ45" s="203"/>
      <c r="AR45" s="204"/>
      <c r="AS45" s="202"/>
      <c r="AT45" s="203"/>
      <c r="AU45" s="203"/>
      <c r="AV45" s="204"/>
    </row>
    <row r="46" spans="1:48" ht="19.5" customHeight="1">
      <c r="A46" s="207" t="s">
        <v>125</v>
      </c>
      <c r="B46" s="208"/>
      <c r="C46" s="234" t="s">
        <v>126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11" t="s">
        <v>127</v>
      </c>
      <c r="AD46" s="211"/>
      <c r="AE46" s="211"/>
      <c r="AF46" s="211"/>
      <c r="AG46" s="202"/>
      <c r="AH46" s="203"/>
      <c r="AI46" s="203"/>
      <c r="AJ46" s="204"/>
      <c r="AK46" s="202"/>
      <c r="AL46" s="203"/>
      <c r="AM46" s="203"/>
      <c r="AN46" s="204"/>
      <c r="AO46" s="202">
        <v>0</v>
      </c>
      <c r="AP46" s="203"/>
      <c r="AQ46" s="203"/>
      <c r="AR46" s="204"/>
      <c r="AS46" s="202">
        <v>0</v>
      </c>
      <c r="AT46" s="203"/>
      <c r="AU46" s="203"/>
      <c r="AV46" s="204"/>
    </row>
    <row r="47" spans="1:48" ht="19.5" customHeight="1">
      <c r="A47" s="207" t="s">
        <v>128</v>
      </c>
      <c r="B47" s="208"/>
      <c r="C47" s="234" t="s">
        <v>129</v>
      </c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11" t="s">
        <v>130</v>
      </c>
      <c r="AD47" s="211"/>
      <c r="AE47" s="211"/>
      <c r="AF47" s="211"/>
      <c r="AG47" s="202"/>
      <c r="AH47" s="203"/>
      <c r="AI47" s="203"/>
      <c r="AJ47" s="204"/>
      <c r="AK47" s="202"/>
      <c r="AL47" s="203"/>
      <c r="AM47" s="203"/>
      <c r="AN47" s="204"/>
      <c r="AO47" s="202"/>
      <c r="AP47" s="203"/>
      <c r="AQ47" s="203"/>
      <c r="AR47" s="204"/>
      <c r="AS47" s="202"/>
      <c r="AT47" s="203"/>
      <c r="AU47" s="203"/>
      <c r="AV47" s="204"/>
    </row>
    <row r="48" spans="1:48" ht="19.5" customHeight="1">
      <c r="A48" s="207" t="s">
        <v>131</v>
      </c>
      <c r="B48" s="208"/>
      <c r="C48" s="234" t="s">
        <v>132</v>
      </c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11" t="s">
        <v>133</v>
      </c>
      <c r="AD48" s="211"/>
      <c r="AE48" s="211"/>
      <c r="AF48" s="211"/>
      <c r="AG48" s="202"/>
      <c r="AH48" s="203"/>
      <c r="AI48" s="203"/>
      <c r="AJ48" s="204"/>
      <c r="AK48" s="202">
        <v>307</v>
      </c>
      <c r="AL48" s="203"/>
      <c r="AM48" s="203"/>
      <c r="AN48" s="204"/>
      <c r="AO48" s="202"/>
      <c r="AP48" s="203"/>
      <c r="AQ48" s="203"/>
      <c r="AR48" s="204"/>
      <c r="AS48" s="202">
        <v>0</v>
      </c>
      <c r="AT48" s="203"/>
      <c r="AU48" s="203"/>
      <c r="AV48" s="204"/>
    </row>
    <row r="49" spans="1:48" ht="19.5" customHeight="1">
      <c r="A49" s="212" t="s">
        <v>134</v>
      </c>
      <c r="B49" s="213"/>
      <c r="C49" s="232" t="s">
        <v>135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21" t="s">
        <v>136</v>
      </c>
      <c r="AD49" s="221"/>
      <c r="AE49" s="221"/>
      <c r="AF49" s="221"/>
      <c r="AG49" s="197">
        <f>SUM(AG44:AJ48)</f>
        <v>1828000</v>
      </c>
      <c r="AH49" s="198"/>
      <c r="AI49" s="198"/>
      <c r="AJ49" s="199"/>
      <c r="AK49" s="197">
        <f>SUM(AK44:AN48)</f>
        <v>2024</v>
      </c>
      <c r="AL49" s="198"/>
      <c r="AM49" s="198"/>
      <c r="AN49" s="199"/>
      <c r="AO49" s="197">
        <f>SUM(AO44:AR48)</f>
        <v>2478000</v>
      </c>
      <c r="AP49" s="198"/>
      <c r="AQ49" s="198"/>
      <c r="AR49" s="199"/>
      <c r="AS49" s="197">
        <f>SUM(AS44:AV48)</f>
        <v>2211678</v>
      </c>
      <c r="AT49" s="198"/>
      <c r="AU49" s="198"/>
      <c r="AV49" s="199"/>
    </row>
    <row r="50" spans="1:48" ht="19.5" customHeight="1">
      <c r="A50" s="212" t="s">
        <v>137</v>
      </c>
      <c r="B50" s="213"/>
      <c r="C50" s="232" t="s">
        <v>138</v>
      </c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21" t="s">
        <v>139</v>
      </c>
      <c r="AD50" s="221"/>
      <c r="AE50" s="221"/>
      <c r="AF50" s="221"/>
      <c r="AG50" s="197">
        <f>AG29+AG32+AG40+AG43+AG49</f>
        <v>11039000</v>
      </c>
      <c r="AH50" s="198"/>
      <c r="AI50" s="198"/>
      <c r="AJ50" s="199"/>
      <c r="AK50" s="197">
        <f>AK29+AK32+AK40+AK43+AK49</f>
        <v>10184</v>
      </c>
      <c r="AL50" s="198"/>
      <c r="AM50" s="198"/>
      <c r="AN50" s="199"/>
      <c r="AO50" s="197">
        <f>AO29+AO32+AO40+AO43+AO49</f>
        <v>14453630</v>
      </c>
      <c r="AP50" s="198"/>
      <c r="AQ50" s="198"/>
      <c r="AR50" s="199"/>
      <c r="AS50" s="197">
        <f>AS29+AS32+AS40+AS43+AS49</f>
        <v>12383165</v>
      </c>
      <c r="AT50" s="198"/>
      <c r="AU50" s="198"/>
      <c r="AV50" s="199"/>
    </row>
    <row r="51" spans="1:48" ht="19.5" customHeight="1">
      <c r="A51" s="207" t="s">
        <v>140</v>
      </c>
      <c r="B51" s="208"/>
      <c r="C51" s="209" t="s">
        <v>141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1" t="s">
        <v>142</v>
      </c>
      <c r="AD51" s="211"/>
      <c r="AE51" s="211"/>
      <c r="AF51" s="211"/>
      <c r="AG51" s="202"/>
      <c r="AH51" s="203"/>
      <c r="AI51" s="203"/>
      <c r="AJ51" s="204"/>
      <c r="AK51" s="202"/>
      <c r="AL51" s="203"/>
      <c r="AM51" s="203"/>
      <c r="AN51" s="204"/>
      <c r="AO51" s="202"/>
      <c r="AP51" s="203"/>
      <c r="AQ51" s="203"/>
      <c r="AR51" s="204"/>
      <c r="AS51" s="202"/>
      <c r="AT51" s="203"/>
      <c r="AU51" s="203"/>
      <c r="AV51" s="204"/>
    </row>
    <row r="52" spans="1:48" ht="19.5" customHeight="1">
      <c r="A52" s="207" t="s">
        <v>143</v>
      </c>
      <c r="B52" s="208"/>
      <c r="C52" s="209" t="s">
        <v>144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1" t="s">
        <v>145</v>
      </c>
      <c r="AD52" s="211"/>
      <c r="AE52" s="211"/>
      <c r="AF52" s="211"/>
      <c r="AG52" s="202"/>
      <c r="AH52" s="203"/>
      <c r="AI52" s="203"/>
      <c r="AJ52" s="204"/>
      <c r="AK52" s="202">
        <v>87</v>
      </c>
      <c r="AL52" s="203"/>
      <c r="AM52" s="203"/>
      <c r="AN52" s="204"/>
      <c r="AO52" s="202">
        <v>75500</v>
      </c>
      <c r="AP52" s="203"/>
      <c r="AQ52" s="203"/>
      <c r="AR52" s="204"/>
      <c r="AS52" s="202">
        <v>75500</v>
      </c>
      <c r="AT52" s="203"/>
      <c r="AU52" s="203"/>
      <c r="AV52" s="204"/>
    </row>
    <row r="53" spans="1:48" ht="19.5" customHeight="1">
      <c r="A53" s="207" t="s">
        <v>146</v>
      </c>
      <c r="B53" s="208"/>
      <c r="C53" s="230" t="s">
        <v>147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11" t="s">
        <v>148</v>
      </c>
      <c r="AD53" s="211"/>
      <c r="AE53" s="211"/>
      <c r="AF53" s="211"/>
      <c r="AG53" s="202"/>
      <c r="AH53" s="203"/>
      <c r="AI53" s="203"/>
      <c r="AJ53" s="204"/>
      <c r="AK53" s="202"/>
      <c r="AL53" s="203"/>
      <c r="AM53" s="203"/>
      <c r="AN53" s="204"/>
      <c r="AO53" s="202"/>
      <c r="AP53" s="203"/>
      <c r="AQ53" s="203"/>
      <c r="AR53" s="204"/>
      <c r="AS53" s="202"/>
      <c r="AT53" s="203"/>
      <c r="AU53" s="203"/>
      <c r="AV53" s="204"/>
    </row>
    <row r="54" spans="1:48" ht="19.5" customHeight="1">
      <c r="A54" s="207" t="s">
        <v>149</v>
      </c>
      <c r="B54" s="208"/>
      <c r="C54" s="230" t="s">
        <v>150</v>
      </c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11" t="s">
        <v>151</v>
      </c>
      <c r="AD54" s="211"/>
      <c r="AE54" s="211"/>
      <c r="AF54" s="211"/>
      <c r="AG54" s="202">
        <v>0</v>
      </c>
      <c r="AH54" s="203"/>
      <c r="AI54" s="203"/>
      <c r="AJ54" s="204"/>
      <c r="AK54" s="202">
        <v>154</v>
      </c>
      <c r="AL54" s="203"/>
      <c r="AM54" s="203"/>
      <c r="AN54" s="204"/>
      <c r="AO54" s="202">
        <v>0</v>
      </c>
      <c r="AP54" s="203"/>
      <c r="AQ54" s="203"/>
      <c r="AR54" s="204"/>
      <c r="AS54" s="202">
        <v>0</v>
      </c>
      <c r="AT54" s="203"/>
      <c r="AU54" s="203"/>
      <c r="AV54" s="204"/>
    </row>
    <row r="55" spans="1:48" ht="19.5" customHeight="1">
      <c r="A55" s="207" t="s">
        <v>152</v>
      </c>
      <c r="B55" s="208"/>
      <c r="C55" s="230" t="s">
        <v>153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11" t="s">
        <v>154</v>
      </c>
      <c r="AD55" s="211"/>
      <c r="AE55" s="211"/>
      <c r="AF55" s="211"/>
      <c r="AG55" s="202"/>
      <c r="AH55" s="203"/>
      <c r="AI55" s="203"/>
      <c r="AJ55" s="204"/>
      <c r="AK55" s="202">
        <v>410</v>
      </c>
      <c r="AL55" s="203"/>
      <c r="AM55" s="203"/>
      <c r="AN55" s="204"/>
      <c r="AO55" s="202"/>
      <c r="AP55" s="203"/>
      <c r="AQ55" s="203"/>
      <c r="AR55" s="204"/>
      <c r="AS55" s="202"/>
      <c r="AT55" s="203"/>
      <c r="AU55" s="203"/>
      <c r="AV55" s="204"/>
    </row>
    <row r="56" spans="1:48" ht="19.5" customHeight="1">
      <c r="A56" s="207" t="s">
        <v>155</v>
      </c>
      <c r="B56" s="208"/>
      <c r="C56" s="209" t="s">
        <v>156</v>
      </c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1" t="s">
        <v>157</v>
      </c>
      <c r="AD56" s="211"/>
      <c r="AE56" s="211"/>
      <c r="AF56" s="211"/>
      <c r="AG56" s="202"/>
      <c r="AH56" s="203"/>
      <c r="AI56" s="203"/>
      <c r="AJ56" s="204"/>
      <c r="AK56" s="202">
        <v>253</v>
      </c>
      <c r="AL56" s="203"/>
      <c r="AM56" s="203"/>
      <c r="AN56" s="204"/>
      <c r="AO56" s="202"/>
      <c r="AP56" s="203"/>
      <c r="AQ56" s="203"/>
      <c r="AR56" s="204"/>
      <c r="AS56" s="202"/>
      <c r="AT56" s="203"/>
      <c r="AU56" s="203"/>
      <c r="AV56" s="204"/>
    </row>
    <row r="57" spans="1:48" ht="19.5" customHeight="1">
      <c r="A57" s="207" t="s">
        <v>158</v>
      </c>
      <c r="B57" s="208"/>
      <c r="C57" s="209" t="s">
        <v>159</v>
      </c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1" t="s">
        <v>160</v>
      </c>
      <c r="AD57" s="211"/>
      <c r="AE57" s="211"/>
      <c r="AF57" s="211"/>
      <c r="AG57" s="202"/>
      <c r="AH57" s="203"/>
      <c r="AI57" s="203"/>
      <c r="AJ57" s="204"/>
      <c r="AK57" s="202"/>
      <c r="AL57" s="203"/>
      <c r="AM57" s="203"/>
      <c r="AN57" s="204"/>
      <c r="AO57" s="202"/>
      <c r="AP57" s="203"/>
      <c r="AQ57" s="203"/>
      <c r="AR57" s="204"/>
      <c r="AS57" s="202"/>
      <c r="AT57" s="203"/>
      <c r="AU57" s="203"/>
      <c r="AV57" s="204"/>
    </row>
    <row r="58" spans="1:48" ht="19.5" customHeight="1">
      <c r="A58" s="207" t="s">
        <v>161</v>
      </c>
      <c r="B58" s="208"/>
      <c r="C58" s="209" t="s">
        <v>424</v>
      </c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1" t="s">
        <v>162</v>
      </c>
      <c r="AD58" s="211"/>
      <c r="AE58" s="211"/>
      <c r="AF58" s="211"/>
      <c r="AG58" s="202">
        <v>3002000</v>
      </c>
      <c r="AH58" s="203"/>
      <c r="AI58" s="203"/>
      <c r="AJ58" s="204"/>
      <c r="AK58" s="202">
        <v>1718</v>
      </c>
      <c r="AL58" s="203"/>
      <c r="AM58" s="203"/>
      <c r="AN58" s="204"/>
      <c r="AO58" s="202">
        <v>2302000</v>
      </c>
      <c r="AP58" s="203"/>
      <c r="AQ58" s="203"/>
      <c r="AR58" s="204"/>
      <c r="AS58" s="202">
        <v>1147110</v>
      </c>
      <c r="AT58" s="203"/>
      <c r="AU58" s="203"/>
      <c r="AV58" s="204"/>
    </row>
    <row r="59" spans="1:48" ht="19.5" customHeight="1">
      <c r="A59" s="212" t="s">
        <v>163</v>
      </c>
      <c r="B59" s="213"/>
      <c r="C59" s="216" t="s">
        <v>164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21" t="s">
        <v>165</v>
      </c>
      <c r="AD59" s="221"/>
      <c r="AE59" s="221"/>
      <c r="AF59" s="221"/>
      <c r="AG59" s="197">
        <f>SUM(AG51:AJ58)</f>
        <v>3002000</v>
      </c>
      <c r="AH59" s="198"/>
      <c r="AI59" s="198"/>
      <c r="AJ59" s="199"/>
      <c r="AK59" s="197">
        <f>SUM(AK51:AN58)</f>
        <v>2622</v>
      </c>
      <c r="AL59" s="198"/>
      <c r="AM59" s="198"/>
      <c r="AN59" s="199"/>
      <c r="AO59" s="197">
        <f>SUM(AO51:AR58)</f>
        <v>2377500</v>
      </c>
      <c r="AP59" s="198"/>
      <c r="AQ59" s="198"/>
      <c r="AR59" s="199"/>
      <c r="AS59" s="197">
        <f>SUM(AS51:AV58)</f>
        <v>1222610</v>
      </c>
      <c r="AT59" s="198"/>
      <c r="AU59" s="198"/>
      <c r="AV59" s="199"/>
    </row>
    <row r="60" spans="1:48" ht="19.5" customHeight="1">
      <c r="A60" s="207" t="s">
        <v>166</v>
      </c>
      <c r="B60" s="208"/>
      <c r="C60" s="228" t="s">
        <v>167</v>
      </c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11" t="s">
        <v>168</v>
      </c>
      <c r="AD60" s="211"/>
      <c r="AE60" s="211"/>
      <c r="AF60" s="211"/>
      <c r="AG60" s="202"/>
      <c r="AH60" s="203"/>
      <c r="AI60" s="203"/>
      <c r="AJ60" s="204"/>
      <c r="AK60" s="202"/>
      <c r="AL60" s="203"/>
      <c r="AM60" s="203"/>
      <c r="AN60" s="204"/>
      <c r="AO60" s="202"/>
      <c r="AP60" s="203"/>
      <c r="AQ60" s="203"/>
      <c r="AR60" s="204"/>
      <c r="AS60" s="202"/>
      <c r="AT60" s="203"/>
      <c r="AU60" s="203"/>
      <c r="AV60" s="204"/>
    </row>
    <row r="61" spans="1:48" ht="19.5" customHeight="1">
      <c r="A61" s="207" t="s">
        <v>169</v>
      </c>
      <c r="B61" s="208"/>
      <c r="C61" s="228" t="s">
        <v>170</v>
      </c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11" t="s">
        <v>171</v>
      </c>
      <c r="AD61" s="211"/>
      <c r="AE61" s="211"/>
      <c r="AF61" s="211"/>
      <c r="AG61" s="202"/>
      <c r="AH61" s="203"/>
      <c r="AI61" s="203"/>
      <c r="AJ61" s="204"/>
      <c r="AK61" s="202"/>
      <c r="AL61" s="203"/>
      <c r="AM61" s="203"/>
      <c r="AN61" s="204"/>
      <c r="AO61" s="202">
        <v>0</v>
      </c>
      <c r="AP61" s="203"/>
      <c r="AQ61" s="203"/>
      <c r="AR61" s="204"/>
      <c r="AS61" s="202">
        <v>0</v>
      </c>
      <c r="AT61" s="203"/>
      <c r="AU61" s="203"/>
      <c r="AV61" s="204"/>
    </row>
    <row r="62" spans="1:48" ht="29.25" customHeight="1">
      <c r="A62" s="207" t="s">
        <v>172</v>
      </c>
      <c r="B62" s="208"/>
      <c r="C62" s="228" t="s">
        <v>173</v>
      </c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11" t="s">
        <v>174</v>
      </c>
      <c r="AD62" s="211"/>
      <c r="AE62" s="211"/>
      <c r="AF62" s="211"/>
      <c r="AG62" s="202"/>
      <c r="AH62" s="203"/>
      <c r="AI62" s="203"/>
      <c r="AJ62" s="204"/>
      <c r="AK62" s="202"/>
      <c r="AL62" s="203"/>
      <c r="AM62" s="203"/>
      <c r="AN62" s="204"/>
      <c r="AO62" s="202"/>
      <c r="AP62" s="203"/>
      <c r="AQ62" s="203"/>
      <c r="AR62" s="204"/>
      <c r="AS62" s="202"/>
      <c r="AT62" s="203"/>
      <c r="AU62" s="203"/>
      <c r="AV62" s="204"/>
    </row>
    <row r="63" spans="1:48" ht="29.25" customHeight="1">
      <c r="A63" s="207" t="s">
        <v>175</v>
      </c>
      <c r="B63" s="208"/>
      <c r="C63" s="228" t="s">
        <v>176</v>
      </c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11" t="s">
        <v>177</v>
      </c>
      <c r="AD63" s="211"/>
      <c r="AE63" s="211"/>
      <c r="AF63" s="211"/>
      <c r="AG63" s="202"/>
      <c r="AH63" s="203"/>
      <c r="AI63" s="203"/>
      <c r="AJ63" s="204"/>
      <c r="AK63" s="202"/>
      <c r="AL63" s="203"/>
      <c r="AM63" s="203"/>
      <c r="AN63" s="204"/>
      <c r="AO63" s="202"/>
      <c r="AP63" s="203"/>
      <c r="AQ63" s="203"/>
      <c r="AR63" s="204"/>
      <c r="AS63" s="202"/>
      <c r="AT63" s="203"/>
      <c r="AU63" s="203"/>
      <c r="AV63" s="204"/>
    </row>
    <row r="64" spans="1:48" ht="29.25" customHeight="1">
      <c r="A64" s="207" t="s">
        <v>178</v>
      </c>
      <c r="B64" s="208"/>
      <c r="C64" s="228" t="s">
        <v>179</v>
      </c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11" t="s">
        <v>180</v>
      </c>
      <c r="AD64" s="211"/>
      <c r="AE64" s="211"/>
      <c r="AF64" s="211"/>
      <c r="AG64" s="202"/>
      <c r="AH64" s="203"/>
      <c r="AI64" s="203"/>
      <c r="AJ64" s="204"/>
      <c r="AK64" s="202"/>
      <c r="AL64" s="203"/>
      <c r="AM64" s="203"/>
      <c r="AN64" s="204"/>
      <c r="AO64" s="202"/>
      <c r="AP64" s="203"/>
      <c r="AQ64" s="203"/>
      <c r="AR64" s="204"/>
      <c r="AS64" s="202"/>
      <c r="AT64" s="203"/>
      <c r="AU64" s="203"/>
      <c r="AV64" s="204"/>
    </row>
    <row r="65" spans="1:48" ht="19.5" customHeight="1">
      <c r="A65" s="207" t="s">
        <v>181</v>
      </c>
      <c r="B65" s="208"/>
      <c r="C65" s="228" t="s">
        <v>182</v>
      </c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11" t="s">
        <v>183</v>
      </c>
      <c r="AD65" s="211"/>
      <c r="AE65" s="211"/>
      <c r="AF65" s="211"/>
      <c r="AG65" s="202">
        <v>2707000</v>
      </c>
      <c r="AH65" s="203"/>
      <c r="AI65" s="203"/>
      <c r="AJ65" s="204"/>
      <c r="AK65" s="202">
        <v>2827</v>
      </c>
      <c r="AL65" s="203"/>
      <c r="AM65" s="203"/>
      <c r="AN65" s="204"/>
      <c r="AO65" s="202">
        <v>2807000</v>
      </c>
      <c r="AP65" s="203"/>
      <c r="AQ65" s="203"/>
      <c r="AR65" s="204"/>
      <c r="AS65" s="202">
        <v>2797855</v>
      </c>
      <c r="AT65" s="203"/>
      <c r="AU65" s="203"/>
      <c r="AV65" s="204"/>
    </row>
    <row r="66" spans="1:48" ht="29.25" customHeight="1">
      <c r="A66" s="207" t="s">
        <v>184</v>
      </c>
      <c r="B66" s="208"/>
      <c r="C66" s="228" t="s">
        <v>185</v>
      </c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11" t="s">
        <v>186</v>
      </c>
      <c r="AD66" s="211"/>
      <c r="AE66" s="211"/>
      <c r="AF66" s="211"/>
      <c r="AG66" s="202"/>
      <c r="AH66" s="203"/>
      <c r="AI66" s="203"/>
      <c r="AJ66" s="204"/>
      <c r="AK66" s="202"/>
      <c r="AL66" s="203"/>
      <c r="AM66" s="203"/>
      <c r="AN66" s="204"/>
      <c r="AO66" s="202"/>
      <c r="AP66" s="203"/>
      <c r="AQ66" s="203"/>
      <c r="AR66" s="204"/>
      <c r="AS66" s="202"/>
      <c r="AT66" s="203"/>
      <c r="AU66" s="203"/>
      <c r="AV66" s="204"/>
    </row>
    <row r="67" spans="1:48" ht="29.25" customHeight="1">
      <c r="A67" s="207" t="s">
        <v>187</v>
      </c>
      <c r="B67" s="208"/>
      <c r="C67" s="228" t="s">
        <v>188</v>
      </c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11" t="s">
        <v>189</v>
      </c>
      <c r="AD67" s="211"/>
      <c r="AE67" s="211"/>
      <c r="AF67" s="211"/>
      <c r="AG67" s="202"/>
      <c r="AH67" s="203"/>
      <c r="AI67" s="203"/>
      <c r="AJ67" s="204"/>
      <c r="AK67" s="202"/>
      <c r="AL67" s="203"/>
      <c r="AM67" s="203"/>
      <c r="AN67" s="204"/>
      <c r="AO67" s="202"/>
      <c r="AP67" s="203"/>
      <c r="AQ67" s="203"/>
      <c r="AR67" s="204"/>
      <c r="AS67" s="202"/>
      <c r="AT67" s="203"/>
      <c r="AU67" s="203"/>
      <c r="AV67" s="204"/>
    </row>
    <row r="68" spans="1:48" ht="19.5" customHeight="1">
      <c r="A68" s="207" t="s">
        <v>190</v>
      </c>
      <c r="B68" s="208"/>
      <c r="C68" s="228" t="s">
        <v>191</v>
      </c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11" t="s">
        <v>192</v>
      </c>
      <c r="AD68" s="211"/>
      <c r="AE68" s="211"/>
      <c r="AF68" s="211"/>
      <c r="AG68" s="202"/>
      <c r="AH68" s="203"/>
      <c r="AI68" s="203"/>
      <c r="AJ68" s="204"/>
      <c r="AK68" s="202"/>
      <c r="AL68" s="203"/>
      <c r="AM68" s="203"/>
      <c r="AN68" s="204"/>
      <c r="AO68" s="202"/>
      <c r="AP68" s="203"/>
      <c r="AQ68" s="203"/>
      <c r="AR68" s="204"/>
      <c r="AS68" s="202"/>
      <c r="AT68" s="203"/>
      <c r="AU68" s="203"/>
      <c r="AV68" s="204"/>
    </row>
    <row r="69" spans="1:48" ht="19.5" customHeight="1">
      <c r="A69" s="207" t="s">
        <v>193</v>
      </c>
      <c r="B69" s="208"/>
      <c r="C69" s="226" t="s">
        <v>194</v>
      </c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11" t="s">
        <v>195</v>
      </c>
      <c r="AD69" s="211"/>
      <c r="AE69" s="211"/>
      <c r="AF69" s="211"/>
      <c r="AG69" s="202"/>
      <c r="AH69" s="203"/>
      <c r="AI69" s="203"/>
      <c r="AJ69" s="204"/>
      <c r="AK69" s="202"/>
      <c r="AL69" s="203"/>
      <c r="AM69" s="203"/>
      <c r="AN69" s="204"/>
      <c r="AO69" s="202"/>
      <c r="AP69" s="203"/>
      <c r="AQ69" s="203"/>
      <c r="AR69" s="204"/>
      <c r="AS69" s="202"/>
      <c r="AT69" s="203"/>
      <c r="AU69" s="203"/>
      <c r="AV69" s="204"/>
    </row>
    <row r="70" spans="1:48" ht="19.5" customHeight="1">
      <c r="A70" s="207" t="s">
        <v>196</v>
      </c>
      <c r="B70" s="208"/>
      <c r="C70" s="228" t="s">
        <v>197</v>
      </c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11" t="s">
        <v>198</v>
      </c>
      <c r="AD70" s="211"/>
      <c r="AE70" s="211"/>
      <c r="AF70" s="211"/>
      <c r="AG70" s="202">
        <v>600000</v>
      </c>
      <c r="AH70" s="203"/>
      <c r="AI70" s="203"/>
      <c r="AJ70" s="204"/>
      <c r="AK70" s="202">
        <v>560</v>
      </c>
      <c r="AL70" s="203"/>
      <c r="AM70" s="203"/>
      <c r="AN70" s="204"/>
      <c r="AO70" s="202">
        <v>2758000</v>
      </c>
      <c r="AP70" s="203"/>
      <c r="AQ70" s="203"/>
      <c r="AR70" s="204"/>
      <c r="AS70" s="202">
        <v>2630605</v>
      </c>
      <c r="AT70" s="203"/>
      <c r="AU70" s="203"/>
      <c r="AV70" s="204"/>
    </row>
    <row r="71" spans="1:48" ht="19.5" customHeight="1">
      <c r="A71" s="207" t="s">
        <v>199</v>
      </c>
      <c r="B71" s="208"/>
      <c r="C71" s="226" t="s">
        <v>200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11" t="s">
        <v>201</v>
      </c>
      <c r="AD71" s="211"/>
      <c r="AE71" s="211"/>
      <c r="AF71" s="211"/>
      <c r="AG71" s="202">
        <v>0</v>
      </c>
      <c r="AH71" s="203"/>
      <c r="AI71" s="203"/>
      <c r="AJ71" s="204"/>
      <c r="AK71" s="202">
        <v>0</v>
      </c>
      <c r="AL71" s="203"/>
      <c r="AM71" s="203"/>
      <c r="AN71" s="204"/>
      <c r="AO71" s="202">
        <v>0</v>
      </c>
      <c r="AP71" s="203"/>
      <c r="AQ71" s="203"/>
      <c r="AR71" s="204"/>
      <c r="AS71" s="202">
        <v>0</v>
      </c>
      <c r="AT71" s="203"/>
      <c r="AU71" s="203"/>
      <c r="AV71" s="204"/>
    </row>
    <row r="72" spans="1:48" ht="19.5" customHeight="1">
      <c r="A72" s="212" t="s">
        <v>202</v>
      </c>
      <c r="B72" s="213"/>
      <c r="C72" s="216" t="s">
        <v>203</v>
      </c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21" t="s">
        <v>204</v>
      </c>
      <c r="AD72" s="221"/>
      <c r="AE72" s="221"/>
      <c r="AF72" s="221"/>
      <c r="AG72" s="197">
        <f>SUM(AG60:AJ71)</f>
        <v>3307000</v>
      </c>
      <c r="AH72" s="198"/>
      <c r="AI72" s="198"/>
      <c r="AJ72" s="199"/>
      <c r="AK72" s="197">
        <f>SUM(AK60:AN71)</f>
        <v>3387</v>
      </c>
      <c r="AL72" s="198"/>
      <c r="AM72" s="198"/>
      <c r="AN72" s="199"/>
      <c r="AO72" s="197">
        <f>SUM(AO60:AR71)</f>
        <v>5565000</v>
      </c>
      <c r="AP72" s="198"/>
      <c r="AQ72" s="198"/>
      <c r="AR72" s="199"/>
      <c r="AS72" s="197">
        <f>SUM(AS60:AV71)</f>
        <v>5428460</v>
      </c>
      <c r="AT72" s="198"/>
      <c r="AU72" s="198"/>
      <c r="AV72" s="199"/>
    </row>
    <row r="73" spans="1:48" ht="19.5" customHeight="1">
      <c r="A73" s="207" t="s">
        <v>205</v>
      </c>
      <c r="B73" s="208"/>
      <c r="C73" s="224" t="s">
        <v>206</v>
      </c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11" t="s">
        <v>207</v>
      </c>
      <c r="AD73" s="211"/>
      <c r="AE73" s="211"/>
      <c r="AF73" s="211"/>
      <c r="AG73" s="202"/>
      <c r="AH73" s="203"/>
      <c r="AI73" s="203"/>
      <c r="AJ73" s="204"/>
      <c r="AK73" s="202"/>
      <c r="AL73" s="203"/>
      <c r="AM73" s="203"/>
      <c r="AN73" s="204"/>
      <c r="AO73" s="202">
        <v>0</v>
      </c>
      <c r="AP73" s="203"/>
      <c r="AQ73" s="203"/>
      <c r="AR73" s="204"/>
      <c r="AS73" s="202">
        <v>0</v>
      </c>
      <c r="AT73" s="203"/>
      <c r="AU73" s="203"/>
      <c r="AV73" s="204"/>
    </row>
    <row r="74" spans="1:48" ht="19.5" customHeight="1">
      <c r="A74" s="207" t="s">
        <v>208</v>
      </c>
      <c r="B74" s="208"/>
      <c r="C74" s="224" t="s">
        <v>209</v>
      </c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11" t="s">
        <v>210</v>
      </c>
      <c r="AD74" s="211"/>
      <c r="AE74" s="211"/>
      <c r="AF74" s="211"/>
      <c r="AG74" s="202">
        <v>1181000</v>
      </c>
      <c r="AH74" s="203"/>
      <c r="AI74" s="203"/>
      <c r="AJ74" s="204"/>
      <c r="AK74" s="202"/>
      <c r="AL74" s="203"/>
      <c r="AM74" s="203"/>
      <c r="AN74" s="204"/>
      <c r="AO74" s="202">
        <v>876229</v>
      </c>
      <c r="AP74" s="203"/>
      <c r="AQ74" s="203"/>
      <c r="AR74" s="204"/>
      <c r="AS74" s="202">
        <v>0</v>
      </c>
      <c r="AT74" s="203"/>
      <c r="AU74" s="203"/>
      <c r="AV74" s="204"/>
    </row>
    <row r="75" spans="1:48" ht="19.5" customHeight="1">
      <c r="A75" s="207" t="s">
        <v>211</v>
      </c>
      <c r="B75" s="208"/>
      <c r="C75" s="224" t="s">
        <v>212</v>
      </c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11" t="s">
        <v>213</v>
      </c>
      <c r="AD75" s="211"/>
      <c r="AE75" s="211"/>
      <c r="AF75" s="211"/>
      <c r="AG75" s="202"/>
      <c r="AH75" s="203"/>
      <c r="AI75" s="203"/>
      <c r="AJ75" s="204"/>
      <c r="AK75" s="202"/>
      <c r="AL75" s="203"/>
      <c r="AM75" s="203"/>
      <c r="AN75" s="204"/>
      <c r="AO75" s="202">
        <v>0</v>
      </c>
      <c r="AP75" s="203"/>
      <c r="AQ75" s="203"/>
      <c r="AR75" s="204"/>
      <c r="AS75" s="202">
        <v>0</v>
      </c>
      <c r="AT75" s="203"/>
      <c r="AU75" s="203"/>
      <c r="AV75" s="204"/>
    </row>
    <row r="76" spans="1:48" ht="19.5" customHeight="1">
      <c r="A76" s="207" t="s">
        <v>214</v>
      </c>
      <c r="B76" s="208"/>
      <c r="C76" s="224" t="s">
        <v>215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11" t="s">
        <v>216</v>
      </c>
      <c r="AD76" s="211"/>
      <c r="AE76" s="211"/>
      <c r="AF76" s="211"/>
      <c r="AG76" s="202">
        <v>627000</v>
      </c>
      <c r="AH76" s="203"/>
      <c r="AI76" s="203"/>
      <c r="AJ76" s="204"/>
      <c r="AK76" s="202">
        <v>10020</v>
      </c>
      <c r="AL76" s="203"/>
      <c r="AM76" s="203"/>
      <c r="AN76" s="204"/>
      <c r="AO76" s="202">
        <v>277000</v>
      </c>
      <c r="AP76" s="203"/>
      <c r="AQ76" s="203"/>
      <c r="AR76" s="204"/>
      <c r="AS76" s="202">
        <v>114953</v>
      </c>
      <c r="AT76" s="203"/>
      <c r="AU76" s="203"/>
      <c r="AV76" s="204"/>
    </row>
    <row r="77" spans="1:48" ht="19.5" customHeight="1">
      <c r="A77" s="207" t="s">
        <v>217</v>
      </c>
      <c r="B77" s="208"/>
      <c r="C77" s="222" t="s">
        <v>218</v>
      </c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11" t="s">
        <v>219</v>
      </c>
      <c r="AD77" s="211"/>
      <c r="AE77" s="211"/>
      <c r="AF77" s="211"/>
      <c r="AG77" s="202"/>
      <c r="AH77" s="203"/>
      <c r="AI77" s="203"/>
      <c r="AJ77" s="204"/>
      <c r="AK77" s="202"/>
      <c r="AL77" s="203"/>
      <c r="AM77" s="203"/>
      <c r="AN77" s="204"/>
      <c r="AO77" s="202"/>
      <c r="AP77" s="203"/>
      <c r="AQ77" s="203"/>
      <c r="AR77" s="204"/>
      <c r="AS77" s="202"/>
      <c r="AT77" s="203"/>
      <c r="AU77" s="203"/>
      <c r="AV77" s="204"/>
    </row>
    <row r="78" spans="1:48" ht="19.5" customHeight="1">
      <c r="A78" s="207" t="s">
        <v>220</v>
      </c>
      <c r="B78" s="208"/>
      <c r="C78" s="222" t="s">
        <v>221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11" t="s">
        <v>222</v>
      </c>
      <c r="AD78" s="211"/>
      <c r="AE78" s="211"/>
      <c r="AF78" s="211"/>
      <c r="AG78" s="202"/>
      <c r="AH78" s="203"/>
      <c r="AI78" s="203"/>
      <c r="AJ78" s="204"/>
      <c r="AK78" s="202"/>
      <c r="AL78" s="203"/>
      <c r="AM78" s="203"/>
      <c r="AN78" s="204"/>
      <c r="AO78" s="202"/>
      <c r="AP78" s="203"/>
      <c r="AQ78" s="203"/>
      <c r="AR78" s="204"/>
      <c r="AS78" s="202"/>
      <c r="AT78" s="203"/>
      <c r="AU78" s="203"/>
      <c r="AV78" s="204"/>
    </row>
    <row r="79" spans="1:48" ht="19.5" customHeight="1">
      <c r="A79" s="207" t="s">
        <v>223</v>
      </c>
      <c r="B79" s="208"/>
      <c r="C79" s="222" t="s">
        <v>224</v>
      </c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11" t="s">
        <v>225</v>
      </c>
      <c r="AD79" s="211"/>
      <c r="AE79" s="211"/>
      <c r="AF79" s="211"/>
      <c r="AG79" s="202">
        <v>492000</v>
      </c>
      <c r="AH79" s="203"/>
      <c r="AI79" s="203"/>
      <c r="AJ79" s="204"/>
      <c r="AK79" s="202"/>
      <c r="AL79" s="203"/>
      <c r="AM79" s="203"/>
      <c r="AN79" s="204"/>
      <c r="AO79" s="202">
        <v>42000</v>
      </c>
      <c r="AP79" s="203"/>
      <c r="AQ79" s="203"/>
      <c r="AR79" s="204"/>
      <c r="AS79" s="202">
        <v>31037</v>
      </c>
      <c r="AT79" s="203"/>
      <c r="AU79" s="203"/>
      <c r="AV79" s="204"/>
    </row>
    <row r="80" spans="1:48" s="3" customFormat="1" ht="19.5" customHeight="1">
      <c r="A80" s="212" t="s">
        <v>226</v>
      </c>
      <c r="B80" s="213"/>
      <c r="C80" s="214" t="s">
        <v>227</v>
      </c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21" t="s">
        <v>228</v>
      </c>
      <c r="AD80" s="221"/>
      <c r="AE80" s="221"/>
      <c r="AF80" s="221"/>
      <c r="AG80" s="197">
        <f>SUM(AG73:AJ79)</f>
        <v>2300000</v>
      </c>
      <c r="AH80" s="198"/>
      <c r="AI80" s="198"/>
      <c r="AJ80" s="199"/>
      <c r="AK80" s="197">
        <f>SUM(AK73:AN79)</f>
        <v>10020</v>
      </c>
      <c r="AL80" s="198"/>
      <c r="AM80" s="198"/>
      <c r="AN80" s="199"/>
      <c r="AO80" s="197">
        <f>SUM(AO73:AR79)</f>
        <v>1195229</v>
      </c>
      <c r="AP80" s="198"/>
      <c r="AQ80" s="198"/>
      <c r="AR80" s="199"/>
      <c r="AS80" s="197">
        <f>SUM(AS73:AV79)</f>
        <v>145990</v>
      </c>
      <c r="AT80" s="198"/>
      <c r="AU80" s="198"/>
      <c r="AV80" s="199"/>
    </row>
    <row r="81" spans="1:48" ht="19.5" customHeight="1">
      <c r="A81" s="207" t="s">
        <v>229</v>
      </c>
      <c r="B81" s="208"/>
      <c r="C81" s="209" t="s">
        <v>230</v>
      </c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1" t="s">
        <v>231</v>
      </c>
      <c r="AD81" s="211"/>
      <c r="AE81" s="211"/>
      <c r="AF81" s="211"/>
      <c r="AG81" s="202">
        <v>4551000</v>
      </c>
      <c r="AH81" s="203"/>
      <c r="AI81" s="203"/>
      <c r="AJ81" s="204"/>
      <c r="AK81" s="202">
        <v>12066</v>
      </c>
      <c r="AL81" s="203"/>
      <c r="AM81" s="203"/>
      <c r="AN81" s="204"/>
      <c r="AO81" s="202">
        <v>3652683</v>
      </c>
      <c r="AP81" s="203"/>
      <c r="AQ81" s="203"/>
      <c r="AR81" s="204"/>
      <c r="AS81" s="202">
        <v>1916416</v>
      </c>
      <c r="AT81" s="203"/>
      <c r="AU81" s="203"/>
      <c r="AV81" s="204"/>
    </row>
    <row r="82" spans="1:48" ht="19.5" customHeight="1">
      <c r="A82" s="207" t="s">
        <v>232</v>
      </c>
      <c r="B82" s="208"/>
      <c r="C82" s="209" t="s">
        <v>233</v>
      </c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1" t="s">
        <v>234</v>
      </c>
      <c r="AD82" s="211"/>
      <c r="AE82" s="211"/>
      <c r="AF82" s="211"/>
      <c r="AG82" s="202"/>
      <c r="AH82" s="203"/>
      <c r="AI82" s="203"/>
      <c r="AJ82" s="204"/>
      <c r="AK82" s="202"/>
      <c r="AL82" s="203"/>
      <c r="AM82" s="203"/>
      <c r="AN82" s="204"/>
      <c r="AO82" s="202"/>
      <c r="AP82" s="203"/>
      <c r="AQ82" s="203"/>
      <c r="AR82" s="204"/>
      <c r="AS82" s="202"/>
      <c r="AT82" s="203"/>
      <c r="AU82" s="203"/>
      <c r="AV82" s="204"/>
    </row>
    <row r="83" spans="1:48" ht="19.5" customHeight="1">
      <c r="A83" s="207" t="s">
        <v>235</v>
      </c>
      <c r="B83" s="208"/>
      <c r="C83" s="209" t="s">
        <v>236</v>
      </c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1" t="s">
        <v>237</v>
      </c>
      <c r="AD83" s="211"/>
      <c r="AE83" s="211"/>
      <c r="AF83" s="211"/>
      <c r="AG83" s="202"/>
      <c r="AH83" s="203"/>
      <c r="AI83" s="203"/>
      <c r="AJ83" s="204"/>
      <c r="AK83" s="202"/>
      <c r="AL83" s="203"/>
      <c r="AM83" s="203"/>
      <c r="AN83" s="204"/>
      <c r="AO83" s="202"/>
      <c r="AP83" s="203"/>
      <c r="AQ83" s="203"/>
      <c r="AR83" s="204"/>
      <c r="AS83" s="202"/>
      <c r="AT83" s="203"/>
      <c r="AU83" s="203"/>
      <c r="AV83" s="204"/>
    </row>
    <row r="84" spans="1:48" ht="19.5" customHeight="1">
      <c r="A84" s="207" t="s">
        <v>238</v>
      </c>
      <c r="B84" s="208"/>
      <c r="C84" s="209" t="s">
        <v>239</v>
      </c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1" t="s">
        <v>240</v>
      </c>
      <c r="AD84" s="211"/>
      <c r="AE84" s="211"/>
      <c r="AF84" s="211"/>
      <c r="AG84" s="202">
        <v>1229000</v>
      </c>
      <c r="AH84" s="203"/>
      <c r="AI84" s="203"/>
      <c r="AJ84" s="204"/>
      <c r="AK84" s="202">
        <v>1461</v>
      </c>
      <c r="AL84" s="203"/>
      <c r="AM84" s="203"/>
      <c r="AN84" s="204"/>
      <c r="AO84" s="202">
        <v>610000</v>
      </c>
      <c r="AP84" s="203"/>
      <c r="AQ84" s="203"/>
      <c r="AR84" s="204"/>
      <c r="AS84" s="202">
        <v>517433</v>
      </c>
      <c r="AT84" s="203"/>
      <c r="AU84" s="203"/>
      <c r="AV84" s="204"/>
    </row>
    <row r="85" spans="1:48" s="3" customFormat="1" ht="19.5" customHeight="1">
      <c r="A85" s="212" t="s">
        <v>241</v>
      </c>
      <c r="B85" s="213"/>
      <c r="C85" s="216" t="s">
        <v>242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21" t="s">
        <v>243</v>
      </c>
      <c r="AD85" s="221"/>
      <c r="AE85" s="221"/>
      <c r="AF85" s="221"/>
      <c r="AG85" s="197">
        <f>SUM(AG81:AJ84)</f>
        <v>5780000</v>
      </c>
      <c r="AH85" s="198"/>
      <c r="AI85" s="198"/>
      <c r="AJ85" s="199"/>
      <c r="AK85" s="197">
        <f>SUM(AK81:AN84)</f>
        <v>13527</v>
      </c>
      <c r="AL85" s="198"/>
      <c r="AM85" s="198"/>
      <c r="AN85" s="199"/>
      <c r="AO85" s="197">
        <f>SUM(AO81:AR84)</f>
        <v>4262683</v>
      </c>
      <c r="AP85" s="198"/>
      <c r="AQ85" s="198"/>
      <c r="AR85" s="199"/>
      <c r="AS85" s="197">
        <f>SUM(AS81:AV84)</f>
        <v>2433849</v>
      </c>
      <c r="AT85" s="198"/>
      <c r="AU85" s="198"/>
      <c r="AV85" s="199"/>
    </row>
    <row r="86" spans="1:48" ht="29.25" customHeight="1">
      <c r="A86" s="207" t="s">
        <v>244</v>
      </c>
      <c r="B86" s="208"/>
      <c r="C86" s="209" t="s">
        <v>245</v>
      </c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1" t="s">
        <v>246</v>
      </c>
      <c r="AD86" s="211"/>
      <c r="AE86" s="211"/>
      <c r="AF86" s="211"/>
      <c r="AG86" s="202"/>
      <c r="AH86" s="203"/>
      <c r="AI86" s="203"/>
      <c r="AJ86" s="204"/>
      <c r="AK86" s="202"/>
      <c r="AL86" s="203"/>
      <c r="AM86" s="203"/>
      <c r="AN86" s="204"/>
      <c r="AO86" s="202"/>
      <c r="AP86" s="203"/>
      <c r="AQ86" s="203"/>
      <c r="AR86" s="204"/>
      <c r="AS86" s="202"/>
      <c r="AT86" s="203"/>
      <c r="AU86" s="203"/>
      <c r="AV86" s="204"/>
    </row>
    <row r="87" spans="1:48" ht="29.25" customHeight="1">
      <c r="A87" s="207" t="s">
        <v>247</v>
      </c>
      <c r="B87" s="208"/>
      <c r="C87" s="209" t="s">
        <v>248</v>
      </c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1" t="s">
        <v>249</v>
      </c>
      <c r="AD87" s="211"/>
      <c r="AE87" s="211"/>
      <c r="AF87" s="211"/>
      <c r="AG87" s="202"/>
      <c r="AH87" s="203"/>
      <c r="AI87" s="203"/>
      <c r="AJ87" s="204"/>
      <c r="AK87" s="202"/>
      <c r="AL87" s="203"/>
      <c r="AM87" s="203"/>
      <c r="AN87" s="204"/>
      <c r="AO87" s="202"/>
      <c r="AP87" s="203"/>
      <c r="AQ87" s="203"/>
      <c r="AR87" s="204"/>
      <c r="AS87" s="202"/>
      <c r="AT87" s="203"/>
      <c r="AU87" s="203"/>
      <c r="AV87" s="204"/>
    </row>
    <row r="88" spans="1:48" ht="29.25" customHeight="1">
      <c r="A88" s="207" t="s">
        <v>250</v>
      </c>
      <c r="B88" s="208"/>
      <c r="C88" s="209" t="s">
        <v>251</v>
      </c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1" t="s">
        <v>252</v>
      </c>
      <c r="AD88" s="211"/>
      <c r="AE88" s="211"/>
      <c r="AF88" s="211"/>
      <c r="AG88" s="202"/>
      <c r="AH88" s="203"/>
      <c r="AI88" s="203"/>
      <c r="AJ88" s="204"/>
      <c r="AK88" s="202"/>
      <c r="AL88" s="203"/>
      <c r="AM88" s="203"/>
      <c r="AN88" s="204"/>
      <c r="AO88" s="202"/>
      <c r="AP88" s="203"/>
      <c r="AQ88" s="203"/>
      <c r="AR88" s="204"/>
      <c r="AS88" s="202"/>
      <c r="AT88" s="203"/>
      <c r="AU88" s="203"/>
      <c r="AV88" s="204"/>
    </row>
    <row r="89" spans="1:48" ht="19.5" customHeight="1">
      <c r="A89" s="207" t="s">
        <v>253</v>
      </c>
      <c r="B89" s="208"/>
      <c r="C89" s="209" t="s">
        <v>254</v>
      </c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1" t="s">
        <v>255</v>
      </c>
      <c r="AD89" s="211"/>
      <c r="AE89" s="211"/>
      <c r="AF89" s="211"/>
      <c r="AG89" s="202"/>
      <c r="AH89" s="203"/>
      <c r="AI89" s="203"/>
      <c r="AJ89" s="204"/>
      <c r="AK89" s="202"/>
      <c r="AL89" s="203"/>
      <c r="AM89" s="203"/>
      <c r="AN89" s="204"/>
      <c r="AO89" s="202"/>
      <c r="AP89" s="203"/>
      <c r="AQ89" s="203"/>
      <c r="AR89" s="204"/>
      <c r="AS89" s="202"/>
      <c r="AT89" s="203"/>
      <c r="AU89" s="203"/>
      <c r="AV89" s="204"/>
    </row>
    <row r="90" spans="1:48" ht="29.25" customHeight="1">
      <c r="A90" s="207" t="s">
        <v>256</v>
      </c>
      <c r="B90" s="208"/>
      <c r="C90" s="209" t="s">
        <v>257</v>
      </c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1" t="s">
        <v>258</v>
      </c>
      <c r="AD90" s="211"/>
      <c r="AE90" s="211"/>
      <c r="AF90" s="211"/>
      <c r="AG90" s="202"/>
      <c r="AH90" s="203"/>
      <c r="AI90" s="203"/>
      <c r="AJ90" s="204"/>
      <c r="AK90" s="202"/>
      <c r="AL90" s="203"/>
      <c r="AM90" s="203"/>
      <c r="AN90" s="204"/>
      <c r="AO90" s="202"/>
      <c r="AP90" s="203"/>
      <c r="AQ90" s="203"/>
      <c r="AR90" s="204"/>
      <c r="AS90" s="202"/>
      <c r="AT90" s="203"/>
      <c r="AU90" s="203"/>
      <c r="AV90" s="204"/>
    </row>
    <row r="91" spans="1:48" ht="29.25" customHeight="1">
      <c r="A91" s="207" t="s">
        <v>259</v>
      </c>
      <c r="B91" s="208"/>
      <c r="C91" s="209" t="s">
        <v>260</v>
      </c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1" t="s">
        <v>261</v>
      </c>
      <c r="AD91" s="211"/>
      <c r="AE91" s="211"/>
      <c r="AF91" s="211"/>
      <c r="AG91" s="202"/>
      <c r="AH91" s="203"/>
      <c r="AI91" s="203"/>
      <c r="AJ91" s="204"/>
      <c r="AK91" s="202"/>
      <c r="AL91" s="203"/>
      <c r="AM91" s="203"/>
      <c r="AN91" s="204"/>
      <c r="AO91" s="202"/>
      <c r="AP91" s="203"/>
      <c r="AQ91" s="203"/>
      <c r="AR91" s="204"/>
      <c r="AS91" s="202"/>
      <c r="AT91" s="203"/>
      <c r="AU91" s="203"/>
      <c r="AV91" s="204"/>
    </row>
    <row r="92" spans="1:48" ht="19.5" customHeight="1">
      <c r="A92" s="207" t="s">
        <v>262</v>
      </c>
      <c r="B92" s="208"/>
      <c r="C92" s="209" t="s">
        <v>263</v>
      </c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1" t="s">
        <v>264</v>
      </c>
      <c r="AD92" s="211"/>
      <c r="AE92" s="211"/>
      <c r="AF92" s="211"/>
      <c r="AG92" s="202"/>
      <c r="AH92" s="203"/>
      <c r="AI92" s="203"/>
      <c r="AJ92" s="204"/>
      <c r="AK92" s="202"/>
      <c r="AL92" s="203"/>
      <c r="AM92" s="203"/>
      <c r="AN92" s="204"/>
      <c r="AO92" s="202"/>
      <c r="AP92" s="203"/>
      <c r="AQ92" s="203"/>
      <c r="AR92" s="204"/>
      <c r="AS92" s="202"/>
      <c r="AT92" s="203"/>
      <c r="AU92" s="203"/>
      <c r="AV92" s="204"/>
    </row>
    <row r="93" spans="1:48" ht="19.5" customHeight="1">
      <c r="A93" s="207" t="s">
        <v>265</v>
      </c>
      <c r="B93" s="208"/>
      <c r="C93" s="209" t="s">
        <v>266</v>
      </c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1" t="s">
        <v>267</v>
      </c>
      <c r="AD93" s="211"/>
      <c r="AE93" s="211"/>
      <c r="AF93" s="211"/>
      <c r="AG93" s="202"/>
      <c r="AH93" s="203"/>
      <c r="AI93" s="203"/>
      <c r="AJ93" s="204"/>
      <c r="AK93" s="202"/>
      <c r="AL93" s="203"/>
      <c r="AM93" s="203"/>
      <c r="AN93" s="204"/>
      <c r="AO93" s="202"/>
      <c r="AP93" s="203"/>
      <c r="AQ93" s="203"/>
      <c r="AR93" s="204"/>
      <c r="AS93" s="202"/>
      <c r="AT93" s="203"/>
      <c r="AU93" s="203"/>
      <c r="AV93" s="204"/>
    </row>
    <row r="94" spans="1:48" ht="19.5" customHeight="1">
      <c r="A94" s="212" t="s">
        <v>268</v>
      </c>
      <c r="B94" s="213"/>
      <c r="C94" s="216" t="s">
        <v>269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21" t="s">
        <v>270</v>
      </c>
      <c r="AD94" s="221"/>
      <c r="AE94" s="221"/>
      <c r="AF94" s="221"/>
      <c r="AG94" s="197">
        <f>SUM(AG86:AJ93)</f>
        <v>0</v>
      </c>
      <c r="AH94" s="198"/>
      <c r="AI94" s="198"/>
      <c r="AJ94" s="199"/>
      <c r="AK94" s="197">
        <f>SUM(AK86:AN93)</f>
        <v>0</v>
      </c>
      <c r="AL94" s="198"/>
      <c r="AM94" s="198"/>
      <c r="AN94" s="199"/>
      <c r="AO94" s="197">
        <f>SUM(AO86:AR93)</f>
        <v>0</v>
      </c>
      <c r="AP94" s="198"/>
      <c r="AQ94" s="198"/>
      <c r="AR94" s="199"/>
      <c r="AS94" s="197">
        <f>SUM(AS86:AV93)</f>
        <v>0</v>
      </c>
      <c r="AT94" s="198"/>
      <c r="AU94" s="198"/>
      <c r="AV94" s="199"/>
    </row>
    <row r="95" spans="1:48" s="3" customFormat="1" ht="19.5" customHeight="1">
      <c r="A95" s="212" t="s">
        <v>271</v>
      </c>
      <c r="B95" s="213"/>
      <c r="C95" s="214" t="s">
        <v>272</v>
      </c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8" t="s">
        <v>273</v>
      </c>
      <c r="AD95" s="219"/>
      <c r="AE95" s="219"/>
      <c r="AF95" s="220"/>
      <c r="AG95" s="197">
        <f>AG24+AG25+AG50+AG59+AG72+AG80+AG85+AG94</f>
        <v>40088882</v>
      </c>
      <c r="AH95" s="198"/>
      <c r="AI95" s="198"/>
      <c r="AJ95" s="199"/>
      <c r="AK95" s="197">
        <f>AK24+AK25+AK50+AK59+AK72+AK80+AK85+AK94</f>
        <v>57596</v>
      </c>
      <c r="AL95" s="198"/>
      <c r="AM95" s="198"/>
      <c r="AN95" s="199"/>
      <c r="AO95" s="197">
        <f>AO24+AO25+AO50+AO59+AO72+AO80+AO85+AO94</f>
        <v>45116735</v>
      </c>
      <c r="AP95" s="198"/>
      <c r="AQ95" s="198"/>
      <c r="AR95" s="199"/>
      <c r="AS95" s="197">
        <f>AS24+AS25+AS50+AS59+AS72+AS80+AS85+AS94</f>
        <v>38650767</v>
      </c>
      <c r="AT95" s="198"/>
      <c r="AU95" s="198"/>
      <c r="AV95" s="199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641">
    <mergeCell ref="AC5:AF5"/>
    <mergeCell ref="AG5:AJ5"/>
    <mergeCell ref="AC7:AF7"/>
    <mergeCell ref="AG7:AJ7"/>
    <mergeCell ref="A4:AJ4"/>
    <mergeCell ref="A5:B5"/>
    <mergeCell ref="C5:AB5"/>
    <mergeCell ref="A8:B8"/>
    <mergeCell ref="C8:AB8"/>
    <mergeCell ref="AC8:AF8"/>
    <mergeCell ref="AG8:AJ8"/>
    <mergeCell ref="A6:B6"/>
    <mergeCell ref="C6:AB6"/>
    <mergeCell ref="AC6:AF6"/>
    <mergeCell ref="AG6:AJ6"/>
    <mergeCell ref="A7:B7"/>
    <mergeCell ref="C7:AB7"/>
    <mergeCell ref="A10:B10"/>
    <mergeCell ref="C10:AB10"/>
    <mergeCell ref="AC10:AF10"/>
    <mergeCell ref="AG10:AJ10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C87:AB87"/>
    <mergeCell ref="AC87:AF87"/>
    <mergeCell ref="AG87:AJ87"/>
    <mergeCell ref="A85:B85"/>
    <mergeCell ref="C85:AB85"/>
    <mergeCell ref="AC85:AF85"/>
    <mergeCell ref="AG85:AJ85"/>
    <mergeCell ref="AG88:AJ88"/>
    <mergeCell ref="A89:B89"/>
    <mergeCell ref="C89:AB89"/>
    <mergeCell ref="A86:B86"/>
    <mergeCell ref="C86:AB86"/>
    <mergeCell ref="A88:B88"/>
    <mergeCell ref="C88:AB88"/>
    <mergeCell ref="AC86:AF86"/>
    <mergeCell ref="AG86:AJ86"/>
    <mergeCell ref="A87:B87"/>
    <mergeCell ref="AC95:AF95"/>
    <mergeCell ref="AG95:AJ95"/>
    <mergeCell ref="AC89:AF89"/>
    <mergeCell ref="AG89:AJ89"/>
    <mergeCell ref="AC94:AF94"/>
    <mergeCell ref="AG94:AJ94"/>
    <mergeCell ref="AC91:AF91"/>
    <mergeCell ref="AG91:AJ91"/>
    <mergeCell ref="AC92:AF92"/>
    <mergeCell ref="AG92:AJ92"/>
    <mergeCell ref="AC93:AF93"/>
    <mergeCell ref="AG93:AJ93"/>
    <mergeCell ref="A90:B90"/>
    <mergeCell ref="C90:AB90"/>
    <mergeCell ref="AC90:AF90"/>
    <mergeCell ref="AG90:AJ90"/>
    <mergeCell ref="A95:B95"/>
    <mergeCell ref="C95:AB95"/>
    <mergeCell ref="A94:B94"/>
    <mergeCell ref="C94:AB94"/>
    <mergeCell ref="A93:B93"/>
    <mergeCell ref="C93:AB93"/>
    <mergeCell ref="AK5:AN5"/>
    <mergeCell ref="AK6:AN6"/>
    <mergeCell ref="AK7:AN7"/>
    <mergeCell ref="AK8:AN8"/>
    <mergeCell ref="AK9:AN9"/>
    <mergeCell ref="A92:B92"/>
    <mergeCell ref="C92:AB92"/>
    <mergeCell ref="A91:B91"/>
    <mergeCell ref="C91:AB91"/>
    <mergeCell ref="AC88:AF88"/>
    <mergeCell ref="AK10:AN10"/>
    <mergeCell ref="AK11:AN11"/>
    <mergeCell ref="AK12:AN12"/>
    <mergeCell ref="AK13:AN13"/>
    <mergeCell ref="AK14:AN14"/>
    <mergeCell ref="AK15:AN15"/>
    <mergeCell ref="AK16:AN16"/>
    <mergeCell ref="AK17:AN17"/>
    <mergeCell ref="AK18:AN18"/>
    <mergeCell ref="AK19:AN19"/>
    <mergeCell ref="AK20:AN20"/>
    <mergeCell ref="AK21:AN21"/>
    <mergeCell ref="AK22:AN22"/>
    <mergeCell ref="AK23:AN23"/>
    <mergeCell ref="AK24:AN24"/>
    <mergeCell ref="AK25:AN25"/>
    <mergeCell ref="AK26:AN26"/>
    <mergeCell ref="AK27:AN27"/>
    <mergeCell ref="AK28:AN28"/>
    <mergeCell ref="AK29:AN29"/>
    <mergeCell ref="AK30:AN30"/>
    <mergeCell ref="AK31:AN31"/>
    <mergeCell ref="AK32:AN32"/>
    <mergeCell ref="AK33:AN33"/>
    <mergeCell ref="AK34:AN34"/>
    <mergeCell ref="AK35:AN35"/>
    <mergeCell ref="AK36:AN36"/>
    <mergeCell ref="AK37:AN37"/>
    <mergeCell ref="AK38:AN38"/>
    <mergeCell ref="AK39:AN39"/>
    <mergeCell ref="AK40:AN40"/>
    <mergeCell ref="AK41:AN41"/>
    <mergeCell ref="AK42:AN42"/>
    <mergeCell ref="AK43:AN43"/>
    <mergeCell ref="AK44:AN44"/>
    <mergeCell ref="AK45:AN45"/>
    <mergeCell ref="AK46:AN46"/>
    <mergeCell ref="AK47:AN47"/>
    <mergeCell ref="AK48:AN48"/>
    <mergeCell ref="AK49:AN49"/>
    <mergeCell ref="AK50:AN50"/>
    <mergeCell ref="AK51:AN51"/>
    <mergeCell ref="AK52:AN52"/>
    <mergeCell ref="AK53:AN53"/>
    <mergeCell ref="AK54:AN54"/>
    <mergeCell ref="AK55:AN55"/>
    <mergeCell ref="AK56:AN56"/>
    <mergeCell ref="AK57:AN57"/>
    <mergeCell ref="AK58:AN58"/>
    <mergeCell ref="AK59:AN59"/>
    <mergeCell ref="AK60:AN60"/>
    <mergeCell ref="AK61:AN61"/>
    <mergeCell ref="AK62:AN62"/>
    <mergeCell ref="AK63:AN63"/>
    <mergeCell ref="AK64:AN64"/>
    <mergeCell ref="AK65:AN65"/>
    <mergeCell ref="AK66:AN66"/>
    <mergeCell ref="AK67:AN67"/>
    <mergeCell ref="AK68:AN68"/>
    <mergeCell ref="AK69:AN69"/>
    <mergeCell ref="AK70:AN70"/>
    <mergeCell ref="AK71:AN71"/>
    <mergeCell ref="AK72:AN72"/>
    <mergeCell ref="AK73:AN73"/>
    <mergeCell ref="AK74:AN74"/>
    <mergeCell ref="AK75:AN75"/>
    <mergeCell ref="AK76:AN76"/>
    <mergeCell ref="AK77:AN77"/>
    <mergeCell ref="AK78:AN78"/>
    <mergeCell ref="AK79:AN79"/>
    <mergeCell ref="AK80:AN80"/>
    <mergeCell ref="AK81:AN81"/>
    <mergeCell ref="AK82:AN82"/>
    <mergeCell ref="AK83:AN83"/>
    <mergeCell ref="AK84:AN84"/>
    <mergeCell ref="AK85:AN85"/>
    <mergeCell ref="AK86:AN86"/>
    <mergeCell ref="AK87:AN87"/>
    <mergeCell ref="AK94:AN94"/>
    <mergeCell ref="AK95:AN95"/>
    <mergeCell ref="AK88:AN88"/>
    <mergeCell ref="AK89:AN89"/>
    <mergeCell ref="AK90:AN90"/>
    <mergeCell ref="AK91:AN91"/>
    <mergeCell ref="AK92:AN92"/>
    <mergeCell ref="AK93:AN93"/>
    <mergeCell ref="AO5:AR5"/>
    <mergeCell ref="AO6:AR6"/>
    <mergeCell ref="AO7:AR7"/>
    <mergeCell ref="AO8:AR8"/>
    <mergeCell ref="AO9:AR9"/>
    <mergeCell ref="AO10:AR10"/>
    <mergeCell ref="AO11:AR11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1:AR21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AO40:AR40"/>
    <mergeCell ref="AO41:AR41"/>
    <mergeCell ref="AO42:AR42"/>
    <mergeCell ref="AO43:AR43"/>
    <mergeCell ref="AO44:AR44"/>
    <mergeCell ref="AO45:AR45"/>
    <mergeCell ref="AO46:AR46"/>
    <mergeCell ref="AO47:AR47"/>
    <mergeCell ref="AO48:AR48"/>
    <mergeCell ref="AO49:AR49"/>
    <mergeCell ref="AO50:AR50"/>
    <mergeCell ref="AO51:AR51"/>
    <mergeCell ref="AO52:AR52"/>
    <mergeCell ref="AO53:AR53"/>
    <mergeCell ref="AO54:AR54"/>
    <mergeCell ref="AO55:AR55"/>
    <mergeCell ref="AO56:AR56"/>
    <mergeCell ref="AO57:AR57"/>
    <mergeCell ref="AO58:AR58"/>
    <mergeCell ref="AO59:AR59"/>
    <mergeCell ref="AO60:AR60"/>
    <mergeCell ref="AO61:AR61"/>
    <mergeCell ref="AO62:AR62"/>
    <mergeCell ref="AO63:AR63"/>
    <mergeCell ref="AO64:AR64"/>
    <mergeCell ref="AO65:AR65"/>
    <mergeCell ref="AO66:AR66"/>
    <mergeCell ref="AO67:AR67"/>
    <mergeCell ref="AO68:AR68"/>
    <mergeCell ref="AO69:AR69"/>
    <mergeCell ref="AO70:AR70"/>
    <mergeCell ref="AO71:AR71"/>
    <mergeCell ref="AO72:AR72"/>
    <mergeCell ref="AO73:AR73"/>
    <mergeCell ref="AO74:AR74"/>
    <mergeCell ref="AO75:AR75"/>
    <mergeCell ref="AO76:AR76"/>
    <mergeCell ref="AO77:AR77"/>
    <mergeCell ref="AO78:AR78"/>
    <mergeCell ref="AO79:AR79"/>
    <mergeCell ref="AO80:AR80"/>
    <mergeCell ref="AO81:AR81"/>
    <mergeCell ref="AO82:AR82"/>
    <mergeCell ref="AO83:AR83"/>
    <mergeCell ref="AO84:AR84"/>
    <mergeCell ref="AO85:AR85"/>
    <mergeCell ref="AO86:AR86"/>
    <mergeCell ref="AO87:AR87"/>
    <mergeCell ref="AO88:AR88"/>
    <mergeCell ref="AO95:AR95"/>
    <mergeCell ref="AO89:AR89"/>
    <mergeCell ref="AO90:AR90"/>
    <mergeCell ref="AO91:AR91"/>
    <mergeCell ref="AO92:AR92"/>
    <mergeCell ref="AO93:AR93"/>
    <mergeCell ref="AO94:AR94"/>
    <mergeCell ref="AS5:AV5"/>
    <mergeCell ref="AS6:AV6"/>
    <mergeCell ref="AS7:AV7"/>
    <mergeCell ref="AS8:AV8"/>
    <mergeCell ref="AS9:AV9"/>
    <mergeCell ref="AS10:AV10"/>
    <mergeCell ref="AS11:AV11"/>
    <mergeCell ref="AS12:AV12"/>
    <mergeCell ref="AS13:AV13"/>
    <mergeCell ref="AS14:AV14"/>
    <mergeCell ref="AS15:AV15"/>
    <mergeCell ref="AS16:AV16"/>
    <mergeCell ref="AS17:AV17"/>
    <mergeCell ref="AS18:AV18"/>
    <mergeCell ref="AS19:AV19"/>
    <mergeCell ref="AS20:AV20"/>
    <mergeCell ref="AS21:AV21"/>
    <mergeCell ref="AS22:AV22"/>
    <mergeCell ref="AS23:AV23"/>
    <mergeCell ref="AS24:AV24"/>
    <mergeCell ref="AS25:AV25"/>
    <mergeCell ref="AS26:AV26"/>
    <mergeCell ref="AS27:AV27"/>
    <mergeCell ref="AS28:AV28"/>
    <mergeCell ref="AS29:AV29"/>
    <mergeCell ref="AS30:AV30"/>
    <mergeCell ref="AS31:AV31"/>
    <mergeCell ref="AS32:AV32"/>
    <mergeCell ref="AS33:AV33"/>
    <mergeCell ref="AS34:AV34"/>
    <mergeCell ref="AS35:AV35"/>
    <mergeCell ref="AS36:AV36"/>
    <mergeCell ref="AS37:AV37"/>
    <mergeCell ref="AS38:AV38"/>
    <mergeCell ref="AS39:AV39"/>
    <mergeCell ref="AS40:AV40"/>
    <mergeCell ref="AS41:AV41"/>
    <mergeCell ref="AS42:AV42"/>
    <mergeCell ref="AS43:AV43"/>
    <mergeCell ref="AS44:AV44"/>
    <mergeCell ref="AS45:AV45"/>
    <mergeCell ref="AS46:AV46"/>
    <mergeCell ref="AS47:AV47"/>
    <mergeCell ref="AS48:AV48"/>
    <mergeCell ref="AS49:AV49"/>
    <mergeCell ref="AS50:AV50"/>
    <mergeCell ref="AS51:AV51"/>
    <mergeCell ref="AS52:AV52"/>
    <mergeCell ref="AS53:AV53"/>
    <mergeCell ref="AS54:AV54"/>
    <mergeCell ref="AS55:AV55"/>
    <mergeCell ref="AS56:AV56"/>
    <mergeCell ref="AS57:AV57"/>
    <mergeCell ref="AS58:AV58"/>
    <mergeCell ref="AS59:AV59"/>
    <mergeCell ref="AS60:AV60"/>
    <mergeCell ref="AS61:AV61"/>
    <mergeCell ref="AS62:AV62"/>
    <mergeCell ref="AS63:AV63"/>
    <mergeCell ref="AS64:AV64"/>
    <mergeCell ref="AS65:AV65"/>
    <mergeCell ref="AS66:AV66"/>
    <mergeCell ref="AS67:AV67"/>
    <mergeCell ref="AS68:AV68"/>
    <mergeCell ref="AS69:AV69"/>
    <mergeCell ref="AS70:AV70"/>
    <mergeCell ref="AS71:AV71"/>
    <mergeCell ref="AS72:AV72"/>
    <mergeCell ref="AS73:AV73"/>
    <mergeCell ref="AS74:AV74"/>
    <mergeCell ref="AS75:AV75"/>
    <mergeCell ref="AS76:AV76"/>
    <mergeCell ref="AS77:AV77"/>
    <mergeCell ref="AS78:AV78"/>
    <mergeCell ref="AS79:AV79"/>
    <mergeCell ref="AS80:AV80"/>
    <mergeCell ref="AS81:AV81"/>
    <mergeCell ref="AS82:AV82"/>
    <mergeCell ref="AS83:AV83"/>
    <mergeCell ref="AS84:AV84"/>
    <mergeCell ref="AS85:AV85"/>
    <mergeCell ref="AS86:AV86"/>
    <mergeCell ref="AS87:AV87"/>
    <mergeCell ref="AS88:AV88"/>
    <mergeCell ref="AS95:AV95"/>
    <mergeCell ref="A1:AV1"/>
    <mergeCell ref="A2:AV2"/>
    <mergeCell ref="A3:AV3"/>
    <mergeCell ref="AS89:AV89"/>
    <mergeCell ref="AS90:AV90"/>
    <mergeCell ref="AS91:AV91"/>
    <mergeCell ref="AS92:AV92"/>
    <mergeCell ref="AS93:AV93"/>
    <mergeCell ref="AS94:AV9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&amp;R2.  melléklet a ..../2019.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65"/>
  <sheetViews>
    <sheetView view="pageBreakPreview" zoomScaleSheetLayoutView="100" zoomScalePageLayoutView="0" workbookViewId="0" topLeftCell="A39">
      <selection activeCell="AS61" sqref="AS61:AV61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6" width="2.7109375" style="1" customWidth="1"/>
    <col min="37" max="40" width="2.7109375" style="1" hidden="1" customWidth="1"/>
    <col min="41" max="47" width="2.7109375" style="1" customWidth="1"/>
    <col min="48" max="48" width="4.57421875" style="1" customWidth="1"/>
    <col min="49" max="16384" width="9.140625" style="1" customWidth="1"/>
  </cols>
  <sheetData>
    <row r="1" spans="1:48" ht="31.5" customHeight="1">
      <c r="A1" s="156" t="s">
        <v>423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</row>
    <row r="2" spans="1:48" ht="31.5" customHeight="1">
      <c r="A2" s="200" t="s">
        <v>710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</row>
    <row r="3" spans="1:48" ht="25.5" customHeight="1">
      <c r="A3" s="201" t="s">
        <v>274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</row>
    <row r="4" spans="1:36" ht="19.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</row>
    <row r="5" spans="1:36" ht="15.75" customHeight="1">
      <c r="A5" s="251" t="s">
        <v>711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</row>
    <row r="6" spans="1:48" ht="42.75" customHeight="1">
      <c r="A6" s="253" t="s">
        <v>1</v>
      </c>
      <c r="B6" s="205"/>
      <c r="C6" s="254" t="s">
        <v>2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50" t="s">
        <v>3</v>
      </c>
      <c r="AD6" s="206"/>
      <c r="AE6" s="206"/>
      <c r="AF6" s="206"/>
      <c r="AG6" s="265" t="s">
        <v>4</v>
      </c>
      <c r="AH6" s="266"/>
      <c r="AI6" s="266"/>
      <c r="AJ6" s="267"/>
      <c r="AK6" s="265" t="s">
        <v>428</v>
      </c>
      <c r="AL6" s="266"/>
      <c r="AM6" s="266"/>
      <c r="AN6" s="267"/>
      <c r="AO6" s="265" t="s">
        <v>429</v>
      </c>
      <c r="AP6" s="266"/>
      <c r="AQ6" s="266"/>
      <c r="AR6" s="267"/>
      <c r="AS6" s="262" t="s">
        <v>712</v>
      </c>
      <c r="AT6" s="263"/>
      <c r="AU6" s="263"/>
      <c r="AV6" s="264"/>
    </row>
    <row r="7" spans="1:48" s="3" customFormat="1" ht="19.5" customHeight="1">
      <c r="A7" s="272" t="s">
        <v>5</v>
      </c>
      <c r="B7" s="279"/>
      <c r="C7" s="240" t="s">
        <v>275</v>
      </c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80"/>
      <c r="AC7" s="222" t="s">
        <v>276</v>
      </c>
      <c r="AD7" s="223"/>
      <c r="AE7" s="223"/>
      <c r="AF7" s="275"/>
      <c r="AG7" s="258">
        <v>13184192</v>
      </c>
      <c r="AH7" s="259"/>
      <c r="AI7" s="259"/>
      <c r="AJ7" s="260"/>
      <c r="AK7" s="258">
        <v>8838</v>
      </c>
      <c r="AL7" s="259"/>
      <c r="AM7" s="259"/>
      <c r="AN7" s="260"/>
      <c r="AO7" s="258">
        <v>13202248</v>
      </c>
      <c r="AP7" s="259"/>
      <c r="AQ7" s="259"/>
      <c r="AR7" s="260"/>
      <c r="AS7" s="258">
        <v>13202248</v>
      </c>
      <c r="AT7" s="259"/>
      <c r="AU7" s="259"/>
      <c r="AV7" s="260"/>
    </row>
    <row r="8" spans="1:48" s="3" customFormat="1" ht="19.5" customHeight="1">
      <c r="A8" s="272" t="s">
        <v>8</v>
      </c>
      <c r="B8" s="279"/>
      <c r="C8" s="234" t="s">
        <v>277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77"/>
      <c r="AC8" s="222" t="s">
        <v>278</v>
      </c>
      <c r="AD8" s="223"/>
      <c r="AE8" s="223"/>
      <c r="AF8" s="275"/>
      <c r="AG8" s="258"/>
      <c r="AH8" s="259"/>
      <c r="AI8" s="259"/>
      <c r="AJ8" s="260"/>
      <c r="AK8" s="258"/>
      <c r="AL8" s="259"/>
      <c r="AM8" s="259"/>
      <c r="AN8" s="260"/>
      <c r="AO8" s="258"/>
      <c r="AP8" s="259"/>
      <c r="AQ8" s="259"/>
      <c r="AR8" s="260"/>
      <c r="AS8" s="258"/>
      <c r="AT8" s="259"/>
      <c r="AU8" s="259"/>
      <c r="AV8" s="260"/>
    </row>
    <row r="9" spans="1:48" s="3" customFormat="1" ht="30.75" customHeight="1">
      <c r="A9" s="272" t="s">
        <v>11</v>
      </c>
      <c r="B9" s="279"/>
      <c r="C9" s="234" t="s">
        <v>279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77"/>
      <c r="AC9" s="222" t="s">
        <v>280</v>
      </c>
      <c r="AD9" s="223"/>
      <c r="AE9" s="223"/>
      <c r="AF9" s="275"/>
      <c r="AG9" s="258">
        <v>6947100</v>
      </c>
      <c r="AH9" s="259"/>
      <c r="AI9" s="259"/>
      <c r="AJ9" s="260"/>
      <c r="AK9" s="258">
        <v>5590</v>
      </c>
      <c r="AL9" s="259"/>
      <c r="AM9" s="259"/>
      <c r="AN9" s="260"/>
      <c r="AO9" s="258">
        <v>7024402</v>
      </c>
      <c r="AP9" s="259"/>
      <c r="AQ9" s="259"/>
      <c r="AR9" s="260"/>
      <c r="AS9" s="258">
        <v>7024402</v>
      </c>
      <c r="AT9" s="259"/>
      <c r="AU9" s="259"/>
      <c r="AV9" s="260"/>
    </row>
    <row r="10" spans="1:48" ht="19.5" customHeight="1">
      <c r="A10" s="272" t="s">
        <v>14</v>
      </c>
      <c r="B10" s="279"/>
      <c r="C10" s="234" t="s">
        <v>281</v>
      </c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77"/>
      <c r="AC10" s="222" t="s">
        <v>282</v>
      </c>
      <c r="AD10" s="223"/>
      <c r="AE10" s="223"/>
      <c r="AF10" s="275"/>
      <c r="AG10" s="258">
        <v>1800000</v>
      </c>
      <c r="AH10" s="259"/>
      <c r="AI10" s="259"/>
      <c r="AJ10" s="260"/>
      <c r="AK10" s="258">
        <v>1200</v>
      </c>
      <c r="AL10" s="259"/>
      <c r="AM10" s="259"/>
      <c r="AN10" s="260"/>
      <c r="AO10" s="258">
        <v>1800000</v>
      </c>
      <c r="AP10" s="259"/>
      <c r="AQ10" s="259"/>
      <c r="AR10" s="260"/>
      <c r="AS10" s="258">
        <v>1800000</v>
      </c>
      <c r="AT10" s="259"/>
      <c r="AU10" s="259"/>
      <c r="AV10" s="260"/>
    </row>
    <row r="11" spans="1:48" s="2" customFormat="1" ht="19.5" customHeight="1">
      <c r="A11" s="272" t="s">
        <v>17</v>
      </c>
      <c r="B11" s="279"/>
      <c r="C11" s="234" t="s">
        <v>283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77"/>
      <c r="AC11" s="222" t="s">
        <v>284</v>
      </c>
      <c r="AD11" s="223"/>
      <c r="AE11" s="223"/>
      <c r="AF11" s="275"/>
      <c r="AG11" s="261"/>
      <c r="AH11" s="261"/>
      <c r="AI11" s="261"/>
      <c r="AJ11" s="261"/>
      <c r="AK11" s="261"/>
      <c r="AL11" s="261"/>
      <c r="AM11" s="261"/>
      <c r="AN11" s="261"/>
      <c r="AO11" s="261">
        <v>3747867</v>
      </c>
      <c r="AP11" s="261"/>
      <c r="AQ11" s="261"/>
      <c r="AR11" s="261"/>
      <c r="AS11" s="261">
        <v>3747867</v>
      </c>
      <c r="AT11" s="261"/>
      <c r="AU11" s="261"/>
      <c r="AV11" s="261"/>
    </row>
    <row r="12" spans="1:48" s="2" customFormat="1" ht="19.5" customHeight="1">
      <c r="A12" s="272" t="s">
        <v>20</v>
      </c>
      <c r="B12" s="279"/>
      <c r="C12" s="234" t="s">
        <v>285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77"/>
      <c r="AC12" s="222" t="s">
        <v>286</v>
      </c>
      <c r="AD12" s="223"/>
      <c r="AE12" s="223"/>
      <c r="AF12" s="275"/>
      <c r="AG12" s="261"/>
      <c r="AH12" s="261"/>
      <c r="AI12" s="261"/>
      <c r="AJ12" s="261"/>
      <c r="AK12" s="261"/>
      <c r="AL12" s="261"/>
      <c r="AM12" s="261"/>
      <c r="AN12" s="261"/>
      <c r="AO12" s="261">
        <v>9120</v>
      </c>
      <c r="AP12" s="261"/>
      <c r="AQ12" s="261"/>
      <c r="AR12" s="261"/>
      <c r="AS12" s="261">
        <v>9120</v>
      </c>
      <c r="AT12" s="261"/>
      <c r="AU12" s="261"/>
      <c r="AV12" s="261"/>
    </row>
    <row r="13" spans="1:48" ht="19.5" customHeight="1">
      <c r="A13" s="268" t="s">
        <v>23</v>
      </c>
      <c r="B13" s="278"/>
      <c r="C13" s="232" t="s">
        <v>287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70"/>
      <c r="AC13" s="214" t="s">
        <v>288</v>
      </c>
      <c r="AD13" s="215"/>
      <c r="AE13" s="215"/>
      <c r="AF13" s="271"/>
      <c r="AG13" s="255">
        <f>SUM(AG7:AJ12)</f>
        <v>21931292</v>
      </c>
      <c r="AH13" s="256"/>
      <c r="AI13" s="256"/>
      <c r="AJ13" s="257"/>
      <c r="AK13" s="255">
        <f>SUM(AK7:AN12)</f>
        <v>15628</v>
      </c>
      <c r="AL13" s="256"/>
      <c r="AM13" s="256"/>
      <c r="AN13" s="257"/>
      <c r="AO13" s="255">
        <f>SUM(AO7:AR12)</f>
        <v>25783637</v>
      </c>
      <c r="AP13" s="256"/>
      <c r="AQ13" s="256"/>
      <c r="AR13" s="257"/>
      <c r="AS13" s="255">
        <f>SUM(AS7:AV12)</f>
        <v>25783637</v>
      </c>
      <c r="AT13" s="256"/>
      <c r="AU13" s="256"/>
      <c r="AV13" s="257"/>
    </row>
    <row r="14" spans="1:48" ht="19.5" customHeight="1">
      <c r="A14" s="272" t="s">
        <v>26</v>
      </c>
      <c r="B14" s="279"/>
      <c r="C14" s="234" t="s">
        <v>289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77"/>
      <c r="AC14" s="222" t="s">
        <v>290</v>
      </c>
      <c r="AD14" s="223"/>
      <c r="AE14" s="223"/>
      <c r="AF14" s="275"/>
      <c r="AG14" s="258"/>
      <c r="AH14" s="259"/>
      <c r="AI14" s="259"/>
      <c r="AJ14" s="260"/>
      <c r="AK14" s="258"/>
      <c r="AL14" s="259"/>
      <c r="AM14" s="259"/>
      <c r="AN14" s="260"/>
      <c r="AO14" s="258"/>
      <c r="AP14" s="259"/>
      <c r="AQ14" s="259"/>
      <c r="AR14" s="260"/>
      <c r="AS14" s="258"/>
      <c r="AT14" s="259"/>
      <c r="AU14" s="259"/>
      <c r="AV14" s="260"/>
    </row>
    <row r="15" spans="1:48" ht="29.25" customHeight="1">
      <c r="A15" s="272" t="s">
        <v>29</v>
      </c>
      <c r="B15" s="279"/>
      <c r="C15" s="234" t="s">
        <v>291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77"/>
      <c r="AC15" s="222" t="s">
        <v>292</v>
      </c>
      <c r="AD15" s="223"/>
      <c r="AE15" s="223"/>
      <c r="AF15" s="275"/>
      <c r="AG15" s="258"/>
      <c r="AH15" s="259"/>
      <c r="AI15" s="259"/>
      <c r="AJ15" s="260"/>
      <c r="AK15" s="258"/>
      <c r="AL15" s="259"/>
      <c r="AM15" s="259"/>
      <c r="AN15" s="260"/>
      <c r="AO15" s="258"/>
      <c r="AP15" s="259"/>
      <c r="AQ15" s="259"/>
      <c r="AR15" s="260"/>
      <c r="AS15" s="258"/>
      <c r="AT15" s="259"/>
      <c r="AU15" s="259"/>
      <c r="AV15" s="260"/>
    </row>
    <row r="16" spans="1:48" ht="29.25" customHeight="1">
      <c r="A16" s="272" t="s">
        <v>32</v>
      </c>
      <c r="B16" s="279"/>
      <c r="C16" s="234" t="s">
        <v>293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77"/>
      <c r="AC16" s="222" t="s">
        <v>294</v>
      </c>
      <c r="AD16" s="223"/>
      <c r="AE16" s="223"/>
      <c r="AF16" s="275"/>
      <c r="AG16" s="258"/>
      <c r="AH16" s="259"/>
      <c r="AI16" s="259"/>
      <c r="AJ16" s="260"/>
      <c r="AK16" s="258"/>
      <c r="AL16" s="259"/>
      <c r="AM16" s="259"/>
      <c r="AN16" s="260"/>
      <c r="AO16" s="258"/>
      <c r="AP16" s="259"/>
      <c r="AQ16" s="259"/>
      <c r="AR16" s="260"/>
      <c r="AS16" s="258"/>
      <c r="AT16" s="259"/>
      <c r="AU16" s="259"/>
      <c r="AV16" s="260"/>
    </row>
    <row r="17" spans="1:48" ht="29.25" customHeight="1">
      <c r="A17" s="272" t="s">
        <v>35</v>
      </c>
      <c r="B17" s="279"/>
      <c r="C17" s="234" t="s">
        <v>295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77"/>
      <c r="AC17" s="222" t="s">
        <v>296</v>
      </c>
      <c r="AD17" s="223"/>
      <c r="AE17" s="223"/>
      <c r="AF17" s="275"/>
      <c r="AG17" s="258"/>
      <c r="AH17" s="259"/>
      <c r="AI17" s="259"/>
      <c r="AJ17" s="260"/>
      <c r="AK17" s="258"/>
      <c r="AL17" s="259"/>
      <c r="AM17" s="259"/>
      <c r="AN17" s="260"/>
      <c r="AO17" s="258"/>
      <c r="AP17" s="259"/>
      <c r="AQ17" s="259"/>
      <c r="AR17" s="260"/>
      <c r="AS17" s="258"/>
      <c r="AT17" s="259"/>
      <c r="AU17" s="259"/>
      <c r="AV17" s="260"/>
    </row>
    <row r="18" spans="1:48" ht="19.5" customHeight="1">
      <c r="A18" s="272" t="s">
        <v>38</v>
      </c>
      <c r="B18" s="279"/>
      <c r="C18" s="234" t="s">
        <v>297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77"/>
      <c r="AC18" s="222" t="s">
        <v>298</v>
      </c>
      <c r="AD18" s="223"/>
      <c r="AE18" s="223"/>
      <c r="AF18" s="275"/>
      <c r="AG18" s="258">
        <v>4559590</v>
      </c>
      <c r="AH18" s="259"/>
      <c r="AI18" s="259"/>
      <c r="AJ18" s="260"/>
      <c r="AK18" s="258">
        <v>13078</v>
      </c>
      <c r="AL18" s="259"/>
      <c r="AM18" s="259"/>
      <c r="AN18" s="260"/>
      <c r="AO18" s="258">
        <v>5474350</v>
      </c>
      <c r="AP18" s="259"/>
      <c r="AQ18" s="259"/>
      <c r="AR18" s="260"/>
      <c r="AS18" s="258">
        <v>8218802</v>
      </c>
      <c r="AT18" s="259"/>
      <c r="AU18" s="259"/>
      <c r="AV18" s="260"/>
    </row>
    <row r="19" spans="1:48" ht="19.5" customHeight="1">
      <c r="A19" s="268" t="s">
        <v>41</v>
      </c>
      <c r="B19" s="278"/>
      <c r="C19" s="232" t="s">
        <v>299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70"/>
      <c r="AC19" s="214" t="s">
        <v>300</v>
      </c>
      <c r="AD19" s="215"/>
      <c r="AE19" s="215"/>
      <c r="AF19" s="271"/>
      <c r="AG19" s="255">
        <f>SUM(AG13:AJ18)</f>
        <v>26490882</v>
      </c>
      <c r="AH19" s="256"/>
      <c r="AI19" s="256"/>
      <c r="AJ19" s="257"/>
      <c r="AK19" s="255">
        <f>SUM(AK13:AN18)</f>
        <v>28706</v>
      </c>
      <c r="AL19" s="256"/>
      <c r="AM19" s="256"/>
      <c r="AN19" s="257"/>
      <c r="AO19" s="255">
        <f>SUM(AO13:AR18)</f>
        <v>31257987</v>
      </c>
      <c r="AP19" s="256"/>
      <c r="AQ19" s="256"/>
      <c r="AR19" s="257"/>
      <c r="AS19" s="255">
        <f>SUM(AS13:AV18)</f>
        <v>34002439</v>
      </c>
      <c r="AT19" s="256"/>
      <c r="AU19" s="256"/>
      <c r="AV19" s="257"/>
    </row>
    <row r="20" spans="1:48" ht="19.5" customHeight="1">
      <c r="A20" s="272" t="s">
        <v>44</v>
      </c>
      <c r="B20" s="279"/>
      <c r="C20" s="234" t="s">
        <v>301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77"/>
      <c r="AC20" s="222" t="s">
        <v>302</v>
      </c>
      <c r="AD20" s="223"/>
      <c r="AE20" s="223"/>
      <c r="AF20" s="275"/>
      <c r="AG20" s="258"/>
      <c r="AH20" s="259"/>
      <c r="AI20" s="259"/>
      <c r="AJ20" s="260"/>
      <c r="AK20" s="258"/>
      <c r="AL20" s="259"/>
      <c r="AM20" s="259"/>
      <c r="AN20" s="260"/>
      <c r="AO20" s="258">
        <v>161000</v>
      </c>
      <c r="AP20" s="259"/>
      <c r="AQ20" s="259"/>
      <c r="AR20" s="260"/>
      <c r="AS20" s="258">
        <v>161000</v>
      </c>
      <c r="AT20" s="259"/>
      <c r="AU20" s="259"/>
      <c r="AV20" s="260"/>
    </row>
    <row r="21" spans="1:48" ht="29.25" customHeight="1">
      <c r="A21" s="272" t="s">
        <v>47</v>
      </c>
      <c r="B21" s="279"/>
      <c r="C21" s="234" t="s">
        <v>303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77"/>
      <c r="AC21" s="222" t="s">
        <v>304</v>
      </c>
      <c r="AD21" s="223"/>
      <c r="AE21" s="223"/>
      <c r="AF21" s="275"/>
      <c r="AG21" s="258"/>
      <c r="AH21" s="259"/>
      <c r="AI21" s="259"/>
      <c r="AJ21" s="260"/>
      <c r="AK21" s="258"/>
      <c r="AL21" s="259"/>
      <c r="AM21" s="259"/>
      <c r="AN21" s="260"/>
      <c r="AO21" s="258"/>
      <c r="AP21" s="259"/>
      <c r="AQ21" s="259"/>
      <c r="AR21" s="260"/>
      <c r="AS21" s="258"/>
      <c r="AT21" s="259"/>
      <c r="AU21" s="259"/>
      <c r="AV21" s="260"/>
    </row>
    <row r="22" spans="1:48" ht="29.25" customHeight="1">
      <c r="A22" s="272" t="s">
        <v>50</v>
      </c>
      <c r="B22" s="279"/>
      <c r="C22" s="234" t="s">
        <v>305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77"/>
      <c r="AC22" s="222" t="s">
        <v>306</v>
      </c>
      <c r="AD22" s="223"/>
      <c r="AE22" s="223"/>
      <c r="AF22" s="275"/>
      <c r="AG22" s="258"/>
      <c r="AH22" s="259"/>
      <c r="AI22" s="259"/>
      <c r="AJ22" s="260"/>
      <c r="AK22" s="258"/>
      <c r="AL22" s="259"/>
      <c r="AM22" s="259"/>
      <c r="AN22" s="260"/>
      <c r="AO22" s="258"/>
      <c r="AP22" s="259"/>
      <c r="AQ22" s="259"/>
      <c r="AR22" s="260"/>
      <c r="AS22" s="258"/>
      <c r="AT22" s="259"/>
      <c r="AU22" s="259"/>
      <c r="AV22" s="260"/>
    </row>
    <row r="23" spans="1:48" ht="29.25" customHeight="1">
      <c r="A23" s="272" t="s">
        <v>53</v>
      </c>
      <c r="B23" s="279"/>
      <c r="C23" s="234" t="s">
        <v>307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77"/>
      <c r="AC23" s="222" t="s">
        <v>308</v>
      </c>
      <c r="AD23" s="223"/>
      <c r="AE23" s="223"/>
      <c r="AF23" s="275"/>
      <c r="AG23" s="258"/>
      <c r="AH23" s="259"/>
      <c r="AI23" s="259"/>
      <c r="AJ23" s="260"/>
      <c r="AK23" s="258"/>
      <c r="AL23" s="259"/>
      <c r="AM23" s="259"/>
      <c r="AN23" s="260"/>
      <c r="AO23" s="258"/>
      <c r="AP23" s="259"/>
      <c r="AQ23" s="259"/>
      <c r="AR23" s="260"/>
      <c r="AS23" s="258"/>
      <c r="AT23" s="259"/>
      <c r="AU23" s="259"/>
      <c r="AV23" s="260"/>
    </row>
    <row r="24" spans="1:48" ht="19.5" customHeight="1">
      <c r="A24" s="272" t="s">
        <v>56</v>
      </c>
      <c r="B24" s="279"/>
      <c r="C24" s="234" t="s">
        <v>309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77"/>
      <c r="AC24" s="222" t="s">
        <v>310</v>
      </c>
      <c r="AD24" s="223"/>
      <c r="AE24" s="223"/>
      <c r="AF24" s="275"/>
      <c r="AG24" s="258"/>
      <c r="AH24" s="259"/>
      <c r="AI24" s="259"/>
      <c r="AJ24" s="260"/>
      <c r="AK24" s="258">
        <v>13198</v>
      </c>
      <c r="AL24" s="259"/>
      <c r="AM24" s="259"/>
      <c r="AN24" s="260"/>
      <c r="AO24" s="258"/>
      <c r="AP24" s="259"/>
      <c r="AQ24" s="259"/>
      <c r="AR24" s="260"/>
      <c r="AS24" s="258"/>
      <c r="AT24" s="259"/>
      <c r="AU24" s="259"/>
      <c r="AV24" s="260"/>
    </row>
    <row r="25" spans="1:48" ht="19.5" customHeight="1">
      <c r="A25" s="268" t="s">
        <v>59</v>
      </c>
      <c r="B25" s="278"/>
      <c r="C25" s="232" t="s">
        <v>311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70"/>
      <c r="AC25" s="214" t="s">
        <v>312</v>
      </c>
      <c r="AD25" s="215"/>
      <c r="AE25" s="215"/>
      <c r="AF25" s="271"/>
      <c r="AG25" s="255">
        <f>SUM(AG20:AJ24)</f>
        <v>0</v>
      </c>
      <c r="AH25" s="256"/>
      <c r="AI25" s="256"/>
      <c r="AJ25" s="257"/>
      <c r="AK25" s="255">
        <f>SUM(AK20:AN24)</f>
        <v>13198</v>
      </c>
      <c r="AL25" s="256"/>
      <c r="AM25" s="256"/>
      <c r="AN25" s="257"/>
      <c r="AO25" s="255">
        <f>SUM(AO20:AR24)</f>
        <v>161000</v>
      </c>
      <c r="AP25" s="256"/>
      <c r="AQ25" s="256"/>
      <c r="AR25" s="257"/>
      <c r="AS25" s="255">
        <f>SUM(AS20:AV24)</f>
        <v>161000</v>
      </c>
      <c r="AT25" s="256"/>
      <c r="AU25" s="256"/>
      <c r="AV25" s="257"/>
    </row>
    <row r="26" spans="1:48" ht="19.5" customHeight="1">
      <c r="A26" s="272" t="s">
        <v>62</v>
      </c>
      <c r="B26" s="279"/>
      <c r="C26" s="234" t="s">
        <v>313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77"/>
      <c r="AC26" s="222" t="s">
        <v>314</v>
      </c>
      <c r="AD26" s="223"/>
      <c r="AE26" s="223"/>
      <c r="AF26" s="275"/>
      <c r="AG26" s="258"/>
      <c r="AH26" s="259"/>
      <c r="AI26" s="259"/>
      <c r="AJ26" s="260"/>
      <c r="AK26" s="258"/>
      <c r="AL26" s="259"/>
      <c r="AM26" s="259"/>
      <c r="AN26" s="260"/>
      <c r="AO26" s="258"/>
      <c r="AP26" s="259"/>
      <c r="AQ26" s="259"/>
      <c r="AR26" s="260"/>
      <c r="AS26" s="258"/>
      <c r="AT26" s="259"/>
      <c r="AU26" s="259"/>
      <c r="AV26" s="260"/>
    </row>
    <row r="27" spans="1:48" ht="19.5" customHeight="1">
      <c r="A27" s="272" t="s">
        <v>65</v>
      </c>
      <c r="B27" s="279"/>
      <c r="C27" s="234" t="s">
        <v>315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77"/>
      <c r="AC27" s="222" t="s">
        <v>316</v>
      </c>
      <c r="AD27" s="223"/>
      <c r="AE27" s="223"/>
      <c r="AF27" s="275"/>
      <c r="AG27" s="258"/>
      <c r="AH27" s="259"/>
      <c r="AI27" s="259"/>
      <c r="AJ27" s="260"/>
      <c r="AK27" s="258"/>
      <c r="AL27" s="259"/>
      <c r="AM27" s="259"/>
      <c r="AN27" s="260"/>
      <c r="AO27" s="258"/>
      <c r="AP27" s="259"/>
      <c r="AQ27" s="259"/>
      <c r="AR27" s="260"/>
      <c r="AS27" s="258"/>
      <c r="AT27" s="259"/>
      <c r="AU27" s="259"/>
      <c r="AV27" s="260"/>
    </row>
    <row r="28" spans="1:48" s="6" customFormat="1" ht="19.5" customHeight="1">
      <c r="A28" s="268" t="s">
        <v>68</v>
      </c>
      <c r="B28" s="278"/>
      <c r="C28" s="232" t="s">
        <v>317</v>
      </c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70"/>
      <c r="AC28" s="214" t="s">
        <v>318</v>
      </c>
      <c r="AD28" s="215"/>
      <c r="AE28" s="215"/>
      <c r="AF28" s="271"/>
      <c r="AG28" s="255">
        <f>SUM(AG26:AJ27)</f>
        <v>0</v>
      </c>
      <c r="AH28" s="256"/>
      <c r="AI28" s="256"/>
      <c r="AJ28" s="257"/>
      <c r="AK28" s="255">
        <f>SUM(AK26:AN27)</f>
        <v>0</v>
      </c>
      <c r="AL28" s="256"/>
      <c r="AM28" s="256"/>
      <c r="AN28" s="257"/>
      <c r="AO28" s="255">
        <f>SUM(AO26:AR27)</f>
        <v>0</v>
      </c>
      <c r="AP28" s="256"/>
      <c r="AQ28" s="256"/>
      <c r="AR28" s="257"/>
      <c r="AS28" s="255">
        <f>SUM(AS26:AV27)</f>
        <v>0</v>
      </c>
      <c r="AT28" s="256"/>
      <c r="AU28" s="256"/>
      <c r="AV28" s="257"/>
    </row>
    <row r="29" spans="1:48" ht="19.5" customHeight="1">
      <c r="A29" s="272" t="s">
        <v>71</v>
      </c>
      <c r="B29" s="279"/>
      <c r="C29" s="234" t="s">
        <v>319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77"/>
      <c r="AC29" s="222" t="s">
        <v>320</v>
      </c>
      <c r="AD29" s="223"/>
      <c r="AE29" s="223"/>
      <c r="AF29" s="275"/>
      <c r="AG29" s="258"/>
      <c r="AH29" s="259"/>
      <c r="AI29" s="259"/>
      <c r="AJ29" s="260"/>
      <c r="AK29" s="258"/>
      <c r="AL29" s="259"/>
      <c r="AM29" s="259"/>
      <c r="AN29" s="260"/>
      <c r="AO29" s="258"/>
      <c r="AP29" s="259"/>
      <c r="AQ29" s="259"/>
      <c r="AR29" s="260"/>
      <c r="AS29" s="258"/>
      <c r="AT29" s="259"/>
      <c r="AU29" s="259"/>
      <c r="AV29" s="260"/>
    </row>
    <row r="30" spans="1:48" ht="19.5" customHeight="1">
      <c r="A30" s="272" t="s">
        <v>74</v>
      </c>
      <c r="B30" s="279"/>
      <c r="C30" s="234" t="s">
        <v>321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77"/>
      <c r="AC30" s="222" t="s">
        <v>322</v>
      </c>
      <c r="AD30" s="223"/>
      <c r="AE30" s="223"/>
      <c r="AF30" s="275"/>
      <c r="AG30" s="258"/>
      <c r="AH30" s="259"/>
      <c r="AI30" s="259"/>
      <c r="AJ30" s="260"/>
      <c r="AK30" s="258"/>
      <c r="AL30" s="259"/>
      <c r="AM30" s="259"/>
      <c r="AN30" s="260"/>
      <c r="AO30" s="258"/>
      <c r="AP30" s="259"/>
      <c r="AQ30" s="259"/>
      <c r="AR30" s="260"/>
      <c r="AS30" s="258"/>
      <c r="AT30" s="259"/>
      <c r="AU30" s="259"/>
      <c r="AV30" s="260"/>
    </row>
    <row r="31" spans="1:48" ht="19.5" customHeight="1">
      <c r="A31" s="272" t="s">
        <v>77</v>
      </c>
      <c r="B31" s="279"/>
      <c r="C31" s="234" t="s">
        <v>323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77"/>
      <c r="AC31" s="222" t="s">
        <v>324</v>
      </c>
      <c r="AD31" s="223"/>
      <c r="AE31" s="223"/>
      <c r="AF31" s="275"/>
      <c r="AG31" s="258">
        <v>2189000</v>
      </c>
      <c r="AH31" s="259"/>
      <c r="AI31" s="259"/>
      <c r="AJ31" s="260"/>
      <c r="AK31" s="258">
        <v>2286</v>
      </c>
      <c r="AL31" s="259"/>
      <c r="AM31" s="259"/>
      <c r="AN31" s="260"/>
      <c r="AO31" s="258">
        <v>2189000</v>
      </c>
      <c r="AP31" s="259"/>
      <c r="AQ31" s="259"/>
      <c r="AR31" s="260"/>
      <c r="AS31" s="258">
        <v>2281388</v>
      </c>
      <c r="AT31" s="259"/>
      <c r="AU31" s="259"/>
      <c r="AV31" s="260"/>
    </row>
    <row r="32" spans="1:48" ht="19.5" customHeight="1">
      <c r="A32" s="272" t="s">
        <v>80</v>
      </c>
      <c r="B32" s="279"/>
      <c r="C32" s="234" t="s">
        <v>325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77"/>
      <c r="AC32" s="222" t="s">
        <v>326</v>
      </c>
      <c r="AD32" s="223"/>
      <c r="AE32" s="223"/>
      <c r="AF32" s="275"/>
      <c r="AG32" s="258"/>
      <c r="AH32" s="259"/>
      <c r="AI32" s="259"/>
      <c r="AJ32" s="260"/>
      <c r="AK32" s="258"/>
      <c r="AL32" s="259"/>
      <c r="AM32" s="259"/>
      <c r="AN32" s="260"/>
      <c r="AO32" s="258"/>
      <c r="AP32" s="259"/>
      <c r="AQ32" s="259"/>
      <c r="AR32" s="260"/>
      <c r="AS32" s="258"/>
      <c r="AT32" s="259"/>
      <c r="AU32" s="259"/>
      <c r="AV32" s="260"/>
    </row>
    <row r="33" spans="1:48" ht="19.5" customHeight="1">
      <c r="A33" s="272" t="s">
        <v>83</v>
      </c>
      <c r="B33" s="279"/>
      <c r="C33" s="234" t="s">
        <v>327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77"/>
      <c r="AC33" s="222" t="s">
        <v>328</v>
      </c>
      <c r="AD33" s="223"/>
      <c r="AE33" s="223"/>
      <c r="AF33" s="275"/>
      <c r="AG33" s="258"/>
      <c r="AH33" s="259"/>
      <c r="AI33" s="259"/>
      <c r="AJ33" s="260"/>
      <c r="AK33" s="258"/>
      <c r="AL33" s="259"/>
      <c r="AM33" s="259"/>
      <c r="AN33" s="260"/>
      <c r="AO33" s="258"/>
      <c r="AP33" s="259"/>
      <c r="AQ33" s="259"/>
      <c r="AR33" s="260"/>
      <c r="AS33" s="258"/>
      <c r="AT33" s="259"/>
      <c r="AU33" s="259"/>
      <c r="AV33" s="260"/>
    </row>
    <row r="34" spans="1:48" ht="19.5" customHeight="1">
      <c r="A34" s="272" t="s">
        <v>86</v>
      </c>
      <c r="B34" s="279"/>
      <c r="C34" s="234" t="s">
        <v>329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77"/>
      <c r="AC34" s="222" t="s">
        <v>330</v>
      </c>
      <c r="AD34" s="223"/>
      <c r="AE34" s="223"/>
      <c r="AF34" s="275"/>
      <c r="AG34" s="258"/>
      <c r="AH34" s="259"/>
      <c r="AI34" s="259"/>
      <c r="AJ34" s="260"/>
      <c r="AK34" s="258"/>
      <c r="AL34" s="259"/>
      <c r="AM34" s="259"/>
      <c r="AN34" s="260"/>
      <c r="AO34" s="258"/>
      <c r="AP34" s="259"/>
      <c r="AQ34" s="259"/>
      <c r="AR34" s="260"/>
      <c r="AS34" s="258"/>
      <c r="AT34" s="259"/>
      <c r="AU34" s="259"/>
      <c r="AV34" s="260"/>
    </row>
    <row r="35" spans="1:48" ht="19.5" customHeight="1">
      <c r="A35" s="272" t="s">
        <v>89</v>
      </c>
      <c r="B35" s="279"/>
      <c r="C35" s="234" t="s">
        <v>331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77"/>
      <c r="AC35" s="222" t="s">
        <v>332</v>
      </c>
      <c r="AD35" s="223"/>
      <c r="AE35" s="223"/>
      <c r="AF35" s="275"/>
      <c r="AG35" s="258">
        <v>1357000</v>
      </c>
      <c r="AH35" s="259"/>
      <c r="AI35" s="259"/>
      <c r="AJ35" s="260"/>
      <c r="AK35" s="258">
        <v>1099</v>
      </c>
      <c r="AL35" s="259"/>
      <c r="AM35" s="259"/>
      <c r="AN35" s="260"/>
      <c r="AO35" s="258">
        <v>1357000</v>
      </c>
      <c r="AP35" s="259"/>
      <c r="AQ35" s="259"/>
      <c r="AR35" s="260"/>
      <c r="AS35" s="258">
        <v>1447919</v>
      </c>
      <c r="AT35" s="259"/>
      <c r="AU35" s="259"/>
      <c r="AV35" s="260"/>
    </row>
    <row r="36" spans="1:48" ht="19.5" customHeight="1">
      <c r="A36" s="272" t="s">
        <v>92</v>
      </c>
      <c r="B36" s="279"/>
      <c r="C36" s="234" t="s">
        <v>333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77"/>
      <c r="AC36" s="222" t="s">
        <v>334</v>
      </c>
      <c r="AD36" s="223"/>
      <c r="AE36" s="223"/>
      <c r="AF36" s="275"/>
      <c r="AG36" s="258"/>
      <c r="AH36" s="259"/>
      <c r="AI36" s="259"/>
      <c r="AJ36" s="260"/>
      <c r="AK36" s="258"/>
      <c r="AL36" s="259"/>
      <c r="AM36" s="259"/>
      <c r="AN36" s="260"/>
      <c r="AO36" s="258"/>
      <c r="AP36" s="259"/>
      <c r="AQ36" s="259"/>
      <c r="AR36" s="260"/>
      <c r="AS36" s="258"/>
      <c r="AT36" s="259"/>
      <c r="AU36" s="259"/>
      <c r="AV36" s="260"/>
    </row>
    <row r="37" spans="1:48" ht="19.5" customHeight="1">
      <c r="A37" s="268" t="s">
        <v>95</v>
      </c>
      <c r="B37" s="278"/>
      <c r="C37" s="232" t="s">
        <v>335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70"/>
      <c r="AC37" s="214" t="s">
        <v>336</v>
      </c>
      <c r="AD37" s="215"/>
      <c r="AE37" s="215"/>
      <c r="AF37" s="271"/>
      <c r="AG37" s="255">
        <f>SUM(AG32:AJ36)</f>
        <v>1357000</v>
      </c>
      <c r="AH37" s="256"/>
      <c r="AI37" s="256"/>
      <c r="AJ37" s="257"/>
      <c r="AK37" s="255">
        <f>SUM(AK32:AN36)</f>
        <v>1099</v>
      </c>
      <c r="AL37" s="256"/>
      <c r="AM37" s="256"/>
      <c r="AN37" s="257"/>
      <c r="AO37" s="255">
        <f>SUM(AO32:AR36)</f>
        <v>1357000</v>
      </c>
      <c r="AP37" s="256"/>
      <c r="AQ37" s="256"/>
      <c r="AR37" s="257"/>
      <c r="AS37" s="255">
        <f>SUM(AS32:AV36)</f>
        <v>1447919</v>
      </c>
      <c r="AT37" s="256"/>
      <c r="AU37" s="256"/>
      <c r="AV37" s="257"/>
    </row>
    <row r="38" spans="1:48" ht="19.5" customHeight="1">
      <c r="A38" s="272" t="s">
        <v>98</v>
      </c>
      <c r="B38" s="279"/>
      <c r="C38" s="234" t="s">
        <v>337</v>
      </c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77"/>
      <c r="AC38" s="222" t="s">
        <v>338</v>
      </c>
      <c r="AD38" s="223"/>
      <c r="AE38" s="223"/>
      <c r="AF38" s="275"/>
      <c r="AG38" s="258">
        <v>5000</v>
      </c>
      <c r="AH38" s="259"/>
      <c r="AI38" s="259"/>
      <c r="AJ38" s="260"/>
      <c r="AK38" s="258">
        <v>43</v>
      </c>
      <c r="AL38" s="259"/>
      <c r="AM38" s="259"/>
      <c r="AN38" s="260"/>
      <c r="AO38" s="258">
        <v>5000</v>
      </c>
      <c r="AP38" s="259"/>
      <c r="AQ38" s="259"/>
      <c r="AR38" s="260"/>
      <c r="AS38" s="258">
        <v>55731</v>
      </c>
      <c r="AT38" s="259"/>
      <c r="AU38" s="259"/>
      <c r="AV38" s="260"/>
    </row>
    <row r="39" spans="1:48" ht="19.5" customHeight="1">
      <c r="A39" s="268" t="s">
        <v>101</v>
      </c>
      <c r="B39" s="278"/>
      <c r="C39" s="232" t="s">
        <v>339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70"/>
      <c r="AC39" s="214" t="s">
        <v>340</v>
      </c>
      <c r="AD39" s="215"/>
      <c r="AE39" s="215"/>
      <c r="AF39" s="271"/>
      <c r="AG39" s="255">
        <f>AG28+AG29+AG30+AG31+AG37+AG38</f>
        <v>3551000</v>
      </c>
      <c r="AH39" s="256"/>
      <c r="AI39" s="256"/>
      <c r="AJ39" s="257"/>
      <c r="AK39" s="255">
        <f>AK28+AK29+AK30+AK31+AK37+AK38</f>
        <v>3428</v>
      </c>
      <c r="AL39" s="256"/>
      <c r="AM39" s="256"/>
      <c r="AN39" s="257"/>
      <c r="AO39" s="255">
        <f>AO28+AO29+AO30+AO31+AO37+AO38</f>
        <v>3551000</v>
      </c>
      <c r="AP39" s="256"/>
      <c r="AQ39" s="256"/>
      <c r="AR39" s="257"/>
      <c r="AS39" s="255">
        <f>AS28+AS29+AS30+AS31+AS37+AS38</f>
        <v>3785038</v>
      </c>
      <c r="AT39" s="256"/>
      <c r="AU39" s="256"/>
      <c r="AV39" s="257"/>
    </row>
    <row r="40" spans="1:48" ht="19.5" customHeight="1">
      <c r="A40" s="272" t="s">
        <v>104</v>
      </c>
      <c r="B40" s="279"/>
      <c r="C40" s="209" t="s">
        <v>697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74"/>
      <c r="AC40" s="222" t="s">
        <v>341</v>
      </c>
      <c r="AD40" s="223"/>
      <c r="AE40" s="223"/>
      <c r="AF40" s="275"/>
      <c r="AG40" s="258"/>
      <c r="AH40" s="259"/>
      <c r="AI40" s="259"/>
      <c r="AJ40" s="260"/>
      <c r="AK40" s="258">
        <v>300</v>
      </c>
      <c r="AL40" s="259"/>
      <c r="AM40" s="259"/>
      <c r="AN40" s="260"/>
      <c r="AO40" s="258">
        <v>50000</v>
      </c>
      <c r="AP40" s="259"/>
      <c r="AQ40" s="259"/>
      <c r="AR40" s="260"/>
      <c r="AS40" s="258">
        <v>387800</v>
      </c>
      <c r="AT40" s="259"/>
      <c r="AU40" s="259"/>
      <c r="AV40" s="260"/>
    </row>
    <row r="41" spans="1:48" ht="19.5" customHeight="1">
      <c r="A41" s="272" t="s">
        <v>107</v>
      </c>
      <c r="B41" s="279"/>
      <c r="C41" s="209" t="s">
        <v>698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74"/>
      <c r="AC41" s="222" t="s">
        <v>342</v>
      </c>
      <c r="AD41" s="223"/>
      <c r="AE41" s="223"/>
      <c r="AF41" s="275"/>
      <c r="AG41" s="258"/>
      <c r="AH41" s="259"/>
      <c r="AI41" s="259"/>
      <c r="AJ41" s="260"/>
      <c r="AK41" s="258"/>
      <c r="AL41" s="259"/>
      <c r="AM41" s="259"/>
      <c r="AN41" s="260"/>
      <c r="AO41" s="258">
        <v>50000</v>
      </c>
      <c r="AP41" s="259"/>
      <c r="AQ41" s="259"/>
      <c r="AR41" s="260"/>
      <c r="AS41" s="258">
        <v>1477335</v>
      </c>
      <c r="AT41" s="259"/>
      <c r="AU41" s="259"/>
      <c r="AV41" s="260"/>
    </row>
    <row r="42" spans="1:48" ht="19.5" customHeight="1">
      <c r="A42" s="272" t="s">
        <v>110</v>
      </c>
      <c r="B42" s="279"/>
      <c r="C42" s="209" t="s">
        <v>343</v>
      </c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74"/>
      <c r="AC42" s="222" t="s">
        <v>344</v>
      </c>
      <c r="AD42" s="223"/>
      <c r="AE42" s="223"/>
      <c r="AF42" s="275"/>
      <c r="AG42" s="258">
        <v>919000</v>
      </c>
      <c r="AH42" s="259"/>
      <c r="AI42" s="259"/>
      <c r="AJ42" s="260"/>
      <c r="AK42" s="258"/>
      <c r="AL42" s="259"/>
      <c r="AM42" s="259"/>
      <c r="AN42" s="260"/>
      <c r="AO42" s="258">
        <v>919000</v>
      </c>
      <c r="AP42" s="259"/>
      <c r="AQ42" s="259"/>
      <c r="AR42" s="260"/>
      <c r="AS42" s="258">
        <v>0</v>
      </c>
      <c r="AT42" s="259"/>
      <c r="AU42" s="259"/>
      <c r="AV42" s="260"/>
    </row>
    <row r="43" spans="1:48" ht="19.5" customHeight="1">
      <c r="A43" s="272" t="s">
        <v>113</v>
      </c>
      <c r="B43" s="279"/>
      <c r="C43" s="209" t="s">
        <v>345</v>
      </c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74"/>
      <c r="AC43" s="222" t="s">
        <v>346</v>
      </c>
      <c r="AD43" s="223"/>
      <c r="AE43" s="223"/>
      <c r="AF43" s="275"/>
      <c r="AG43" s="258"/>
      <c r="AH43" s="259"/>
      <c r="AI43" s="259"/>
      <c r="AJ43" s="260"/>
      <c r="AK43" s="258">
        <v>500</v>
      </c>
      <c r="AL43" s="259"/>
      <c r="AM43" s="259"/>
      <c r="AN43" s="260"/>
      <c r="AO43" s="258"/>
      <c r="AP43" s="259"/>
      <c r="AQ43" s="259"/>
      <c r="AR43" s="260"/>
      <c r="AS43" s="258"/>
      <c r="AT43" s="259"/>
      <c r="AU43" s="259"/>
      <c r="AV43" s="260"/>
    </row>
    <row r="44" spans="1:48" ht="19.5" customHeight="1">
      <c r="A44" s="272" t="s">
        <v>116</v>
      </c>
      <c r="B44" s="279"/>
      <c r="C44" s="209" t="s">
        <v>347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74"/>
      <c r="AC44" s="222" t="s">
        <v>348</v>
      </c>
      <c r="AD44" s="223"/>
      <c r="AE44" s="223"/>
      <c r="AF44" s="275"/>
      <c r="AG44" s="258"/>
      <c r="AH44" s="259"/>
      <c r="AI44" s="259"/>
      <c r="AJ44" s="260"/>
      <c r="AK44" s="258"/>
      <c r="AL44" s="259"/>
      <c r="AM44" s="259"/>
      <c r="AN44" s="260"/>
      <c r="AO44" s="258"/>
      <c r="AP44" s="259"/>
      <c r="AQ44" s="259"/>
      <c r="AR44" s="260"/>
      <c r="AS44" s="258"/>
      <c r="AT44" s="259"/>
      <c r="AU44" s="259"/>
      <c r="AV44" s="260"/>
    </row>
    <row r="45" spans="1:48" ht="19.5" customHeight="1">
      <c r="A45" s="272" t="s">
        <v>119</v>
      </c>
      <c r="B45" s="279"/>
      <c r="C45" s="209" t="s">
        <v>349</v>
      </c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74"/>
      <c r="AC45" s="222" t="s">
        <v>350</v>
      </c>
      <c r="AD45" s="223"/>
      <c r="AE45" s="223"/>
      <c r="AF45" s="275"/>
      <c r="AG45" s="258"/>
      <c r="AH45" s="259"/>
      <c r="AI45" s="259"/>
      <c r="AJ45" s="260"/>
      <c r="AK45" s="258"/>
      <c r="AL45" s="259"/>
      <c r="AM45" s="259"/>
      <c r="AN45" s="260"/>
      <c r="AO45" s="258"/>
      <c r="AP45" s="259"/>
      <c r="AQ45" s="259"/>
      <c r="AR45" s="260"/>
      <c r="AS45" s="258"/>
      <c r="AT45" s="259"/>
      <c r="AU45" s="259"/>
      <c r="AV45" s="260"/>
    </row>
    <row r="46" spans="1:48" ht="19.5" customHeight="1">
      <c r="A46" s="272" t="s">
        <v>122</v>
      </c>
      <c r="B46" s="279"/>
      <c r="C46" s="209" t="s">
        <v>351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74"/>
      <c r="AC46" s="222" t="s">
        <v>352</v>
      </c>
      <c r="AD46" s="223"/>
      <c r="AE46" s="223"/>
      <c r="AF46" s="275"/>
      <c r="AG46" s="258"/>
      <c r="AH46" s="259"/>
      <c r="AI46" s="259"/>
      <c r="AJ46" s="260"/>
      <c r="AK46" s="258"/>
      <c r="AL46" s="259"/>
      <c r="AM46" s="259"/>
      <c r="AN46" s="260"/>
      <c r="AO46" s="258"/>
      <c r="AP46" s="259"/>
      <c r="AQ46" s="259"/>
      <c r="AR46" s="260"/>
      <c r="AS46" s="258"/>
      <c r="AT46" s="259"/>
      <c r="AU46" s="259"/>
      <c r="AV46" s="260"/>
    </row>
    <row r="47" spans="1:48" ht="19.5" customHeight="1">
      <c r="A47" s="272" t="s">
        <v>125</v>
      </c>
      <c r="B47" s="279"/>
      <c r="C47" s="209" t="s">
        <v>353</v>
      </c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74"/>
      <c r="AC47" s="222" t="s">
        <v>354</v>
      </c>
      <c r="AD47" s="223"/>
      <c r="AE47" s="223"/>
      <c r="AF47" s="275"/>
      <c r="AG47" s="258"/>
      <c r="AH47" s="259"/>
      <c r="AI47" s="259"/>
      <c r="AJ47" s="260"/>
      <c r="AK47" s="258"/>
      <c r="AL47" s="259"/>
      <c r="AM47" s="259"/>
      <c r="AN47" s="260"/>
      <c r="AO47" s="258"/>
      <c r="AP47" s="259"/>
      <c r="AQ47" s="259"/>
      <c r="AR47" s="260"/>
      <c r="AS47" s="258"/>
      <c r="AT47" s="259"/>
      <c r="AU47" s="259"/>
      <c r="AV47" s="260"/>
    </row>
    <row r="48" spans="1:48" ht="19.5" customHeight="1">
      <c r="A48" s="272" t="s">
        <v>128</v>
      </c>
      <c r="B48" s="279"/>
      <c r="C48" s="209" t="s">
        <v>355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74"/>
      <c r="AC48" s="222" t="s">
        <v>356</v>
      </c>
      <c r="AD48" s="223"/>
      <c r="AE48" s="223"/>
      <c r="AF48" s="275"/>
      <c r="AG48" s="258"/>
      <c r="AH48" s="259"/>
      <c r="AI48" s="259"/>
      <c r="AJ48" s="260"/>
      <c r="AK48" s="258"/>
      <c r="AL48" s="259"/>
      <c r="AM48" s="259"/>
      <c r="AN48" s="260"/>
      <c r="AO48" s="258"/>
      <c r="AP48" s="259"/>
      <c r="AQ48" s="259"/>
      <c r="AR48" s="260"/>
      <c r="AS48" s="258"/>
      <c r="AT48" s="259"/>
      <c r="AU48" s="259"/>
      <c r="AV48" s="260"/>
    </row>
    <row r="49" spans="1:48" ht="19.5" customHeight="1">
      <c r="A49" s="272" t="s">
        <v>131</v>
      </c>
      <c r="B49" s="279"/>
      <c r="C49" s="209" t="s">
        <v>357</v>
      </c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74"/>
      <c r="AC49" s="222" t="s">
        <v>358</v>
      </c>
      <c r="AD49" s="223"/>
      <c r="AE49" s="223"/>
      <c r="AF49" s="275"/>
      <c r="AG49" s="258"/>
      <c r="AH49" s="259"/>
      <c r="AI49" s="259"/>
      <c r="AJ49" s="260"/>
      <c r="AK49" s="258"/>
      <c r="AL49" s="259"/>
      <c r="AM49" s="259"/>
      <c r="AN49" s="260"/>
      <c r="AO49" s="258"/>
      <c r="AP49" s="259"/>
      <c r="AQ49" s="259"/>
      <c r="AR49" s="260"/>
      <c r="AS49" s="258">
        <v>42532</v>
      </c>
      <c r="AT49" s="259"/>
      <c r="AU49" s="259"/>
      <c r="AV49" s="260"/>
    </row>
    <row r="50" spans="1:48" ht="19.5" customHeight="1">
      <c r="A50" s="268" t="s">
        <v>134</v>
      </c>
      <c r="B50" s="278"/>
      <c r="C50" s="216" t="s">
        <v>359</v>
      </c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76"/>
      <c r="AC50" s="214" t="s">
        <v>360</v>
      </c>
      <c r="AD50" s="215"/>
      <c r="AE50" s="215"/>
      <c r="AF50" s="271"/>
      <c r="AG50" s="255">
        <f>SUM(AG40:AJ49)</f>
        <v>919000</v>
      </c>
      <c r="AH50" s="256"/>
      <c r="AI50" s="256"/>
      <c r="AJ50" s="257"/>
      <c r="AK50" s="255">
        <f>SUM(AK40:AN49)</f>
        <v>800</v>
      </c>
      <c r="AL50" s="256"/>
      <c r="AM50" s="256"/>
      <c r="AN50" s="257"/>
      <c r="AO50" s="255">
        <f>SUM(AO40:AR49)</f>
        <v>1019000</v>
      </c>
      <c r="AP50" s="256"/>
      <c r="AQ50" s="256"/>
      <c r="AR50" s="257"/>
      <c r="AS50" s="255">
        <f>SUM(AS40:AV49)</f>
        <v>1907667</v>
      </c>
      <c r="AT50" s="256"/>
      <c r="AU50" s="256"/>
      <c r="AV50" s="257"/>
    </row>
    <row r="51" spans="1:48" ht="19.5" customHeight="1">
      <c r="A51" s="272">
        <v>45</v>
      </c>
      <c r="B51" s="273"/>
      <c r="C51" s="209" t="s">
        <v>361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74"/>
      <c r="AC51" s="222" t="s">
        <v>362</v>
      </c>
      <c r="AD51" s="223"/>
      <c r="AE51" s="223"/>
      <c r="AF51" s="275"/>
      <c r="AG51" s="258"/>
      <c r="AH51" s="259"/>
      <c r="AI51" s="259"/>
      <c r="AJ51" s="260"/>
      <c r="AK51" s="258"/>
      <c r="AL51" s="259"/>
      <c r="AM51" s="259"/>
      <c r="AN51" s="260"/>
      <c r="AO51" s="258"/>
      <c r="AP51" s="259"/>
      <c r="AQ51" s="259"/>
      <c r="AR51" s="260"/>
      <c r="AS51" s="258"/>
      <c r="AT51" s="259"/>
      <c r="AU51" s="259"/>
      <c r="AV51" s="260"/>
    </row>
    <row r="52" spans="1:48" ht="19.5" customHeight="1">
      <c r="A52" s="272">
        <v>46</v>
      </c>
      <c r="B52" s="273"/>
      <c r="C52" s="209" t="s">
        <v>363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74"/>
      <c r="AC52" s="222" t="s">
        <v>364</v>
      </c>
      <c r="AD52" s="223"/>
      <c r="AE52" s="223"/>
      <c r="AF52" s="275"/>
      <c r="AG52" s="258"/>
      <c r="AH52" s="259"/>
      <c r="AI52" s="259"/>
      <c r="AJ52" s="260"/>
      <c r="AK52" s="258"/>
      <c r="AL52" s="259"/>
      <c r="AM52" s="259"/>
      <c r="AN52" s="260"/>
      <c r="AO52" s="258"/>
      <c r="AP52" s="259"/>
      <c r="AQ52" s="259"/>
      <c r="AR52" s="260"/>
      <c r="AS52" s="258"/>
      <c r="AT52" s="259"/>
      <c r="AU52" s="259"/>
      <c r="AV52" s="260"/>
    </row>
    <row r="53" spans="1:48" ht="19.5" customHeight="1">
      <c r="A53" s="272">
        <v>47</v>
      </c>
      <c r="B53" s="273"/>
      <c r="C53" s="209" t="s">
        <v>365</v>
      </c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74"/>
      <c r="AC53" s="222" t="s">
        <v>366</v>
      </c>
      <c r="AD53" s="223"/>
      <c r="AE53" s="223"/>
      <c r="AF53" s="275"/>
      <c r="AG53" s="258"/>
      <c r="AH53" s="259"/>
      <c r="AI53" s="259"/>
      <c r="AJ53" s="260"/>
      <c r="AK53" s="258">
        <v>3000</v>
      </c>
      <c r="AL53" s="259"/>
      <c r="AM53" s="259"/>
      <c r="AN53" s="260"/>
      <c r="AO53" s="258"/>
      <c r="AP53" s="259"/>
      <c r="AQ53" s="259"/>
      <c r="AR53" s="260"/>
      <c r="AS53" s="258"/>
      <c r="AT53" s="259"/>
      <c r="AU53" s="259"/>
      <c r="AV53" s="260"/>
    </row>
    <row r="54" spans="1:48" ht="19.5" customHeight="1">
      <c r="A54" s="272">
        <v>48</v>
      </c>
      <c r="B54" s="273"/>
      <c r="C54" s="209" t="s">
        <v>367</v>
      </c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74"/>
      <c r="AC54" s="222" t="s">
        <v>368</v>
      </c>
      <c r="AD54" s="223"/>
      <c r="AE54" s="223"/>
      <c r="AF54" s="275"/>
      <c r="AG54" s="258"/>
      <c r="AH54" s="259"/>
      <c r="AI54" s="259"/>
      <c r="AJ54" s="260"/>
      <c r="AK54" s="258"/>
      <c r="AL54" s="259"/>
      <c r="AM54" s="259"/>
      <c r="AN54" s="260"/>
      <c r="AO54" s="258"/>
      <c r="AP54" s="259"/>
      <c r="AQ54" s="259"/>
      <c r="AR54" s="260"/>
      <c r="AS54" s="258"/>
      <c r="AT54" s="259"/>
      <c r="AU54" s="259"/>
      <c r="AV54" s="260"/>
    </row>
    <row r="55" spans="1:48" ht="19.5" customHeight="1">
      <c r="A55" s="272">
        <v>49</v>
      </c>
      <c r="B55" s="273"/>
      <c r="C55" s="209" t="s">
        <v>369</v>
      </c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74"/>
      <c r="AC55" s="222" t="s">
        <v>370</v>
      </c>
      <c r="AD55" s="223"/>
      <c r="AE55" s="223"/>
      <c r="AF55" s="275"/>
      <c r="AG55" s="258"/>
      <c r="AH55" s="259"/>
      <c r="AI55" s="259"/>
      <c r="AJ55" s="260"/>
      <c r="AK55" s="258"/>
      <c r="AL55" s="259"/>
      <c r="AM55" s="259"/>
      <c r="AN55" s="260"/>
      <c r="AO55" s="258"/>
      <c r="AP55" s="259"/>
      <c r="AQ55" s="259"/>
      <c r="AR55" s="260"/>
      <c r="AS55" s="258"/>
      <c r="AT55" s="259"/>
      <c r="AU55" s="259"/>
      <c r="AV55" s="260"/>
    </row>
    <row r="56" spans="1:48" ht="19.5" customHeight="1">
      <c r="A56" s="268">
        <v>50</v>
      </c>
      <c r="B56" s="269"/>
      <c r="C56" s="232" t="s">
        <v>371</v>
      </c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70"/>
      <c r="AC56" s="214" t="s">
        <v>372</v>
      </c>
      <c r="AD56" s="215"/>
      <c r="AE56" s="215"/>
      <c r="AF56" s="271"/>
      <c r="AG56" s="255">
        <f>SUM(AG51:AJ55)</f>
        <v>0</v>
      </c>
      <c r="AH56" s="256"/>
      <c r="AI56" s="256"/>
      <c r="AJ56" s="257"/>
      <c r="AK56" s="255">
        <f>SUM(AK51:AN55)</f>
        <v>3000</v>
      </c>
      <c r="AL56" s="256"/>
      <c r="AM56" s="256"/>
      <c r="AN56" s="257"/>
      <c r="AO56" s="255">
        <f>SUM(AO51:AR55)</f>
        <v>0</v>
      </c>
      <c r="AP56" s="256"/>
      <c r="AQ56" s="256"/>
      <c r="AR56" s="257"/>
      <c r="AS56" s="255">
        <f>SUM(AS51:AV55)</f>
        <v>0</v>
      </c>
      <c r="AT56" s="256"/>
      <c r="AU56" s="256"/>
      <c r="AV56" s="257"/>
    </row>
    <row r="57" spans="1:48" ht="29.25" customHeight="1">
      <c r="A57" s="272">
        <v>51</v>
      </c>
      <c r="B57" s="273"/>
      <c r="C57" s="209" t="s">
        <v>373</v>
      </c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74"/>
      <c r="AC57" s="222" t="s">
        <v>374</v>
      </c>
      <c r="AD57" s="223"/>
      <c r="AE57" s="223"/>
      <c r="AF57" s="275"/>
      <c r="AG57" s="258"/>
      <c r="AH57" s="259"/>
      <c r="AI57" s="259"/>
      <c r="AJ57" s="260"/>
      <c r="AK57" s="258"/>
      <c r="AL57" s="259"/>
      <c r="AM57" s="259"/>
      <c r="AN57" s="260"/>
      <c r="AO57" s="258"/>
      <c r="AP57" s="259"/>
      <c r="AQ57" s="259"/>
      <c r="AR57" s="260"/>
      <c r="AS57" s="258"/>
      <c r="AT57" s="259"/>
      <c r="AU57" s="259"/>
      <c r="AV57" s="260"/>
    </row>
    <row r="58" spans="1:48" ht="29.25" customHeight="1">
      <c r="A58" s="272">
        <v>52</v>
      </c>
      <c r="B58" s="273"/>
      <c r="C58" s="234" t="s">
        <v>375</v>
      </c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77"/>
      <c r="AC58" s="222" t="s">
        <v>376</v>
      </c>
      <c r="AD58" s="223"/>
      <c r="AE58" s="223"/>
      <c r="AF58" s="275"/>
      <c r="AG58" s="258"/>
      <c r="AH58" s="259"/>
      <c r="AI58" s="259"/>
      <c r="AJ58" s="260"/>
      <c r="AK58" s="258">
        <v>156</v>
      </c>
      <c r="AL58" s="259"/>
      <c r="AM58" s="259"/>
      <c r="AN58" s="260"/>
      <c r="AO58" s="258"/>
      <c r="AP58" s="259"/>
      <c r="AQ58" s="259"/>
      <c r="AR58" s="260"/>
      <c r="AS58" s="258"/>
      <c r="AT58" s="259"/>
      <c r="AU58" s="259"/>
      <c r="AV58" s="260"/>
    </row>
    <row r="59" spans="1:48" ht="19.5" customHeight="1">
      <c r="A59" s="272">
        <v>53</v>
      </c>
      <c r="B59" s="273"/>
      <c r="C59" s="209" t="s">
        <v>377</v>
      </c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74"/>
      <c r="AC59" s="222" t="s">
        <v>378</v>
      </c>
      <c r="AD59" s="223"/>
      <c r="AE59" s="223"/>
      <c r="AF59" s="275"/>
      <c r="AG59" s="258">
        <v>215000</v>
      </c>
      <c r="AH59" s="259"/>
      <c r="AI59" s="259"/>
      <c r="AJ59" s="260"/>
      <c r="AK59" s="258">
        <v>0</v>
      </c>
      <c r="AL59" s="259"/>
      <c r="AM59" s="259"/>
      <c r="AN59" s="260"/>
      <c r="AO59" s="258">
        <v>215000</v>
      </c>
      <c r="AP59" s="259"/>
      <c r="AQ59" s="259"/>
      <c r="AR59" s="260"/>
      <c r="AS59" s="258">
        <v>0</v>
      </c>
      <c r="AT59" s="259"/>
      <c r="AU59" s="259"/>
      <c r="AV59" s="260"/>
    </row>
    <row r="60" spans="1:48" ht="19.5" customHeight="1">
      <c r="A60" s="268">
        <v>54</v>
      </c>
      <c r="B60" s="269"/>
      <c r="C60" s="232" t="s">
        <v>379</v>
      </c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70"/>
      <c r="AC60" s="214" t="s">
        <v>380</v>
      </c>
      <c r="AD60" s="215"/>
      <c r="AE60" s="215"/>
      <c r="AF60" s="271"/>
      <c r="AG60" s="255">
        <f>SUM(AG57:AJ59)</f>
        <v>215000</v>
      </c>
      <c r="AH60" s="256"/>
      <c r="AI60" s="256"/>
      <c r="AJ60" s="257"/>
      <c r="AK60" s="255">
        <f>SUM(AK57:AN59)</f>
        <v>156</v>
      </c>
      <c r="AL60" s="256"/>
      <c r="AM60" s="256"/>
      <c r="AN60" s="257"/>
      <c r="AO60" s="255">
        <f>SUM(AO57:AR59)</f>
        <v>215000</v>
      </c>
      <c r="AP60" s="256"/>
      <c r="AQ60" s="256"/>
      <c r="AR60" s="257"/>
      <c r="AS60" s="255">
        <f>SUM(AS57:AV59)</f>
        <v>0</v>
      </c>
      <c r="AT60" s="256"/>
      <c r="AU60" s="256"/>
      <c r="AV60" s="257"/>
    </row>
    <row r="61" spans="1:48" ht="29.25" customHeight="1">
      <c r="A61" s="272">
        <v>55</v>
      </c>
      <c r="B61" s="273"/>
      <c r="C61" s="209" t="s">
        <v>381</v>
      </c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74"/>
      <c r="AC61" s="222" t="s">
        <v>382</v>
      </c>
      <c r="AD61" s="223"/>
      <c r="AE61" s="223"/>
      <c r="AF61" s="275"/>
      <c r="AG61" s="258"/>
      <c r="AH61" s="259"/>
      <c r="AI61" s="259"/>
      <c r="AJ61" s="260"/>
      <c r="AK61" s="258"/>
      <c r="AL61" s="259"/>
      <c r="AM61" s="259"/>
      <c r="AN61" s="260"/>
      <c r="AO61" s="258"/>
      <c r="AP61" s="259"/>
      <c r="AQ61" s="259"/>
      <c r="AR61" s="260"/>
      <c r="AS61" s="258"/>
      <c r="AT61" s="259"/>
      <c r="AU61" s="259"/>
      <c r="AV61" s="260"/>
    </row>
    <row r="62" spans="1:48" ht="29.25" customHeight="1">
      <c r="A62" s="272">
        <v>56</v>
      </c>
      <c r="B62" s="273"/>
      <c r="C62" s="234" t="s">
        <v>383</v>
      </c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77"/>
      <c r="AC62" s="222" t="s">
        <v>384</v>
      </c>
      <c r="AD62" s="223"/>
      <c r="AE62" s="223"/>
      <c r="AF62" s="275"/>
      <c r="AG62" s="258"/>
      <c r="AH62" s="259"/>
      <c r="AI62" s="259"/>
      <c r="AJ62" s="260"/>
      <c r="AK62" s="258">
        <v>5200</v>
      </c>
      <c r="AL62" s="259"/>
      <c r="AM62" s="259"/>
      <c r="AN62" s="260"/>
      <c r="AO62" s="258">
        <v>0</v>
      </c>
      <c r="AP62" s="259"/>
      <c r="AQ62" s="259"/>
      <c r="AR62" s="260"/>
      <c r="AS62" s="258">
        <v>0</v>
      </c>
      <c r="AT62" s="259"/>
      <c r="AU62" s="259"/>
      <c r="AV62" s="260"/>
    </row>
    <row r="63" spans="1:48" ht="19.5" customHeight="1">
      <c r="A63" s="272">
        <v>57</v>
      </c>
      <c r="B63" s="273"/>
      <c r="C63" s="209" t="s">
        <v>385</v>
      </c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74"/>
      <c r="AC63" s="222" t="s">
        <v>386</v>
      </c>
      <c r="AD63" s="223"/>
      <c r="AE63" s="223"/>
      <c r="AF63" s="275"/>
      <c r="AG63" s="258"/>
      <c r="AH63" s="259"/>
      <c r="AI63" s="259"/>
      <c r="AJ63" s="260"/>
      <c r="AK63" s="258"/>
      <c r="AL63" s="259"/>
      <c r="AM63" s="259"/>
      <c r="AN63" s="260"/>
      <c r="AO63" s="258"/>
      <c r="AP63" s="259"/>
      <c r="AQ63" s="259"/>
      <c r="AR63" s="260"/>
      <c r="AS63" s="258"/>
      <c r="AT63" s="259"/>
      <c r="AU63" s="259"/>
      <c r="AV63" s="260"/>
    </row>
    <row r="64" spans="1:48" ht="19.5" customHeight="1">
      <c r="A64" s="268">
        <v>58</v>
      </c>
      <c r="B64" s="269"/>
      <c r="C64" s="232" t="s">
        <v>387</v>
      </c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70"/>
      <c r="AC64" s="214" t="s">
        <v>388</v>
      </c>
      <c r="AD64" s="215"/>
      <c r="AE64" s="215"/>
      <c r="AF64" s="271"/>
      <c r="AG64" s="255">
        <f>SUM(AG61:AJ63)</f>
        <v>0</v>
      </c>
      <c r="AH64" s="256"/>
      <c r="AI64" s="256"/>
      <c r="AJ64" s="257"/>
      <c r="AK64" s="255">
        <f>SUM(AK61:AN63)</f>
        <v>5200</v>
      </c>
      <c r="AL64" s="256"/>
      <c r="AM64" s="256"/>
      <c r="AN64" s="257"/>
      <c r="AO64" s="255">
        <f>SUM(AO61:AR63)</f>
        <v>0</v>
      </c>
      <c r="AP64" s="256"/>
      <c r="AQ64" s="256"/>
      <c r="AR64" s="257"/>
      <c r="AS64" s="255">
        <f>SUM(AS61:AV63)</f>
        <v>0</v>
      </c>
      <c r="AT64" s="256"/>
      <c r="AU64" s="256"/>
      <c r="AV64" s="257"/>
    </row>
    <row r="65" spans="1:48" ht="19.5" customHeight="1">
      <c r="A65" s="268">
        <v>59</v>
      </c>
      <c r="B65" s="269"/>
      <c r="C65" s="216" t="s">
        <v>389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76"/>
      <c r="AC65" s="214" t="s">
        <v>390</v>
      </c>
      <c r="AD65" s="215"/>
      <c r="AE65" s="215"/>
      <c r="AF65" s="271"/>
      <c r="AG65" s="255">
        <f>AG19+AG25+AG39+AG50+AG56+AG60+AG64</f>
        <v>31175882</v>
      </c>
      <c r="AH65" s="256"/>
      <c r="AI65" s="256"/>
      <c r="AJ65" s="257"/>
      <c r="AK65" s="255">
        <f>AK19+AK25+AK39+AK50+AK56+AK60+AK64</f>
        <v>54488</v>
      </c>
      <c r="AL65" s="256"/>
      <c r="AM65" s="256"/>
      <c r="AN65" s="257"/>
      <c r="AO65" s="255">
        <f>AO19+AO25+AO39+AO50+AO56+AO60+AO64</f>
        <v>36203987</v>
      </c>
      <c r="AP65" s="256"/>
      <c r="AQ65" s="256"/>
      <c r="AR65" s="257"/>
      <c r="AS65" s="255">
        <f>AS19+AS25+AS39+AS50+AS56+AS60+AS64</f>
        <v>39856144</v>
      </c>
      <c r="AT65" s="256"/>
      <c r="AU65" s="256"/>
      <c r="AV65" s="257"/>
    </row>
  </sheetData>
  <sheetProtection/>
  <mergeCells count="425">
    <mergeCell ref="AG7:AJ7"/>
    <mergeCell ref="A7:B7"/>
    <mergeCell ref="C7:AB7"/>
    <mergeCell ref="A4:AJ4"/>
    <mergeCell ref="A5:AJ5"/>
    <mergeCell ref="A6:B6"/>
    <mergeCell ref="C6:AB6"/>
    <mergeCell ref="AC6:AF6"/>
    <mergeCell ref="AG6:AJ6"/>
    <mergeCell ref="A9:B9"/>
    <mergeCell ref="C9:AB9"/>
    <mergeCell ref="AC9:AF9"/>
    <mergeCell ref="AG9:AJ9"/>
    <mergeCell ref="A8:B8"/>
    <mergeCell ref="C8:AB8"/>
    <mergeCell ref="AC8:AF8"/>
    <mergeCell ref="AG8:AJ8"/>
    <mergeCell ref="AC12:AF12"/>
    <mergeCell ref="AG10:AJ10"/>
    <mergeCell ref="A11:B11"/>
    <mergeCell ref="C11:AB11"/>
    <mergeCell ref="AC11:AF11"/>
    <mergeCell ref="AG11:AJ11"/>
    <mergeCell ref="A10:B10"/>
    <mergeCell ref="C10:AB10"/>
    <mergeCell ref="AC10:AF10"/>
    <mergeCell ref="C14:AB14"/>
    <mergeCell ref="AC14:AF14"/>
    <mergeCell ref="AG14:AJ14"/>
    <mergeCell ref="AG12:AJ12"/>
    <mergeCell ref="A13:B13"/>
    <mergeCell ref="C13:AB13"/>
    <mergeCell ref="AC13:AF13"/>
    <mergeCell ref="AG13:AJ13"/>
    <mergeCell ref="A12:B12"/>
    <mergeCell ref="C12:AB12"/>
    <mergeCell ref="A16:B16"/>
    <mergeCell ref="C16:AB16"/>
    <mergeCell ref="AC16:AF16"/>
    <mergeCell ref="AG16:AJ16"/>
    <mergeCell ref="AC7:AF7"/>
    <mergeCell ref="A15:B15"/>
    <mergeCell ref="C15:AB15"/>
    <mergeCell ref="AC15:AF15"/>
    <mergeCell ref="AG15:AJ15"/>
    <mergeCell ref="A14:B14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65:B65"/>
    <mergeCell ref="C65:AB65"/>
    <mergeCell ref="AC65:AF65"/>
    <mergeCell ref="AG65:AJ65"/>
    <mergeCell ref="A61:B61"/>
    <mergeCell ref="C61:AB61"/>
    <mergeCell ref="AC61:AF61"/>
    <mergeCell ref="AG61:AJ61"/>
    <mergeCell ref="C62:AB62"/>
    <mergeCell ref="AC62:AF62"/>
    <mergeCell ref="AG62:AJ62"/>
    <mergeCell ref="A63:B63"/>
    <mergeCell ref="C63:AB63"/>
    <mergeCell ref="AC63:AF63"/>
    <mergeCell ref="AG63:AJ63"/>
    <mergeCell ref="AK6:AN6"/>
    <mergeCell ref="AK7:AN7"/>
    <mergeCell ref="AK8:AN8"/>
    <mergeCell ref="AK9:AN9"/>
    <mergeCell ref="AK10:AN10"/>
    <mergeCell ref="A64:B64"/>
    <mergeCell ref="C64:AB64"/>
    <mergeCell ref="AC64:AF64"/>
    <mergeCell ref="AG64:AJ64"/>
    <mergeCell ref="A62:B62"/>
    <mergeCell ref="AK11:AN11"/>
    <mergeCell ref="AK12:AN12"/>
    <mergeCell ref="AK13:AN13"/>
    <mergeCell ref="AK14:AN14"/>
    <mergeCell ref="AK15:AN15"/>
    <mergeCell ref="AK16:AN16"/>
    <mergeCell ref="AK17:AN17"/>
    <mergeCell ref="AK18:AN18"/>
    <mergeCell ref="AK19:AN19"/>
    <mergeCell ref="AK20:AN20"/>
    <mergeCell ref="AK21:AN21"/>
    <mergeCell ref="AK22:AN22"/>
    <mergeCell ref="AK23:AN23"/>
    <mergeCell ref="AK24:AN24"/>
    <mergeCell ref="AK25:AN25"/>
    <mergeCell ref="AK26:AN26"/>
    <mergeCell ref="AK27:AN27"/>
    <mergeCell ref="AK28:AN28"/>
    <mergeCell ref="AK29:AN29"/>
    <mergeCell ref="AK30:AN30"/>
    <mergeCell ref="AK31:AN31"/>
    <mergeCell ref="AK32:AN32"/>
    <mergeCell ref="AK33:AN33"/>
    <mergeCell ref="AK34:AN34"/>
    <mergeCell ref="AK35:AN35"/>
    <mergeCell ref="AK36:AN36"/>
    <mergeCell ref="AK37:AN37"/>
    <mergeCell ref="AK38:AN38"/>
    <mergeCell ref="AK39:AN39"/>
    <mergeCell ref="AK40:AN40"/>
    <mergeCell ref="AK41:AN41"/>
    <mergeCell ref="AK42:AN42"/>
    <mergeCell ref="AK43:AN43"/>
    <mergeCell ref="AK44:AN44"/>
    <mergeCell ref="AK45:AN45"/>
    <mergeCell ref="AK46:AN46"/>
    <mergeCell ref="AK47:AN47"/>
    <mergeCell ref="AK48:AN48"/>
    <mergeCell ref="AK49:AN49"/>
    <mergeCell ref="AK50:AN50"/>
    <mergeCell ref="AK51:AN51"/>
    <mergeCell ref="AK52:AN52"/>
    <mergeCell ref="AK53:AN53"/>
    <mergeCell ref="AK54:AN54"/>
    <mergeCell ref="AK55:AN55"/>
    <mergeCell ref="AK56:AN56"/>
    <mergeCell ref="AK57:AN57"/>
    <mergeCell ref="AK64:AN64"/>
    <mergeCell ref="AK58:AN58"/>
    <mergeCell ref="AK65:AN65"/>
    <mergeCell ref="AK59:AN59"/>
    <mergeCell ref="AK60:AN60"/>
    <mergeCell ref="AK61:AN61"/>
    <mergeCell ref="AK62:AN62"/>
    <mergeCell ref="AK63:AN63"/>
    <mergeCell ref="AO6:AR6"/>
    <mergeCell ref="AO7:AR7"/>
    <mergeCell ref="AO8:AR8"/>
    <mergeCell ref="AO9:AR9"/>
    <mergeCell ref="AO10:AR10"/>
    <mergeCell ref="AO11:AR11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1:AR21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AO40:AR40"/>
    <mergeCell ref="AO41:AR41"/>
    <mergeCell ref="AO42:AR42"/>
    <mergeCell ref="AO43:AR43"/>
    <mergeCell ref="AO44:AR44"/>
    <mergeCell ref="AO45:AR45"/>
    <mergeCell ref="AO46:AR46"/>
    <mergeCell ref="AO47:AR47"/>
    <mergeCell ref="AO63:AR63"/>
    <mergeCell ref="AO64:AR64"/>
    <mergeCell ref="AO65:AR65"/>
    <mergeCell ref="AO54:AR54"/>
    <mergeCell ref="AO55:AR55"/>
    <mergeCell ref="AO56:AR56"/>
    <mergeCell ref="AO57:AR57"/>
    <mergeCell ref="AO58:AR58"/>
    <mergeCell ref="AO59:AR59"/>
    <mergeCell ref="AO60:AR60"/>
    <mergeCell ref="AO61:AR61"/>
    <mergeCell ref="AO62:AR62"/>
    <mergeCell ref="AO48:AR48"/>
    <mergeCell ref="AO49:AR49"/>
    <mergeCell ref="AO50:AR50"/>
    <mergeCell ref="AO51:AR51"/>
    <mergeCell ref="AO52:AR52"/>
    <mergeCell ref="AO53:AR53"/>
    <mergeCell ref="AS6:AV6"/>
    <mergeCell ref="AS7:AV7"/>
    <mergeCell ref="AS8:AV8"/>
    <mergeCell ref="AS9:AV9"/>
    <mergeCell ref="AS10:AV10"/>
    <mergeCell ref="AS11:AV11"/>
    <mergeCell ref="AS12:AV12"/>
    <mergeCell ref="AS13:AV13"/>
    <mergeCell ref="AS14:AV14"/>
    <mergeCell ref="AS15:AV15"/>
    <mergeCell ref="AS16:AV16"/>
    <mergeCell ref="AS17:AV17"/>
    <mergeCell ref="AS18:AV18"/>
    <mergeCell ref="AS19:AV19"/>
    <mergeCell ref="AS20:AV20"/>
    <mergeCell ref="AS21:AV21"/>
    <mergeCell ref="AS22:AV22"/>
    <mergeCell ref="AS23:AV23"/>
    <mergeCell ref="AS24:AV24"/>
    <mergeCell ref="AS25:AV25"/>
    <mergeCell ref="AS26:AV26"/>
    <mergeCell ref="AS27:AV27"/>
    <mergeCell ref="AS28:AV28"/>
    <mergeCell ref="AS29:AV29"/>
    <mergeCell ref="AS30:AV30"/>
    <mergeCell ref="AS31:AV31"/>
    <mergeCell ref="AS32:AV32"/>
    <mergeCell ref="AS33:AV33"/>
    <mergeCell ref="AS34:AV34"/>
    <mergeCell ref="AS35:AV35"/>
    <mergeCell ref="AS36:AV36"/>
    <mergeCell ref="AS37:AV37"/>
    <mergeCell ref="AS38:AV38"/>
    <mergeCell ref="AS39:AV39"/>
    <mergeCell ref="AS40:AV40"/>
    <mergeCell ref="AS41:AV41"/>
    <mergeCell ref="AS52:AV52"/>
    <mergeCell ref="AS53:AV53"/>
    <mergeCell ref="AS42:AV42"/>
    <mergeCell ref="AS43:AV43"/>
    <mergeCell ref="AS44:AV44"/>
    <mergeCell ref="AS45:AV45"/>
    <mergeCell ref="AS46:AV46"/>
    <mergeCell ref="AS47:AV47"/>
    <mergeCell ref="AS63:AV63"/>
    <mergeCell ref="AS64:AV64"/>
    <mergeCell ref="AS65:AV65"/>
    <mergeCell ref="AS54:AV54"/>
    <mergeCell ref="AS55:AV55"/>
    <mergeCell ref="AS56:AV56"/>
    <mergeCell ref="AS57:AV57"/>
    <mergeCell ref="AS58:AV58"/>
    <mergeCell ref="AS59:AV59"/>
    <mergeCell ref="A3:AV3"/>
    <mergeCell ref="A2:AV2"/>
    <mergeCell ref="A1:AV1"/>
    <mergeCell ref="AS60:AV60"/>
    <mergeCell ref="AS61:AV61"/>
    <mergeCell ref="AS62:AV62"/>
    <mergeCell ref="AS48:AV48"/>
    <mergeCell ref="AS49:AV49"/>
    <mergeCell ref="AS50:AV50"/>
    <mergeCell ref="AS51:AV51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76" r:id="rId1"/>
  <headerFooter alignWithMargins="0">
    <oddHeader>&amp;R3.  melléklet a ..../2019. önkormányzati rendelethez</oddHeader>
  </headerFooter>
  <rowBreaks count="1" manualBreakCount="1">
    <brk id="31" max="4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36"/>
  <sheetViews>
    <sheetView view="pageBreakPreview" zoomScaleSheetLayoutView="100" zoomScalePageLayoutView="0" workbookViewId="0" topLeftCell="A11">
      <selection activeCell="AU32" sqref="AU32"/>
    </sheetView>
  </sheetViews>
  <sheetFormatPr defaultColWidth="9.140625" defaultRowHeight="15"/>
  <cols>
    <col min="1" max="40" width="2.7109375" style="1" customWidth="1"/>
    <col min="41" max="41" width="9.140625" style="1" customWidth="1"/>
    <col min="42" max="42" width="11.7109375" style="1" customWidth="1"/>
    <col min="43" max="43" width="11.140625" style="1" customWidth="1"/>
    <col min="44" max="45" width="11.421875" style="1" customWidth="1"/>
    <col min="46" max="16384" width="9.140625" style="1" customWidth="1"/>
  </cols>
  <sheetData>
    <row r="1" spans="1:47" ht="31.5" customHeight="1">
      <c r="A1" s="156" t="s">
        <v>423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7" ht="31.5" customHeight="1">
      <c r="A2" s="200" t="s">
        <v>713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</row>
    <row r="3" spans="1:47" ht="25.5" customHeight="1">
      <c r="A3" s="201" t="s">
        <v>430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</row>
    <row r="4" spans="1:32" ht="19.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</row>
    <row r="5" spans="1:46" ht="15.75" customHeight="1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T5" s="1" t="s">
        <v>711</v>
      </c>
    </row>
    <row r="6" spans="1:47" ht="57.75" customHeight="1">
      <c r="A6" s="253" t="s">
        <v>1</v>
      </c>
      <c r="B6" s="205"/>
      <c r="C6" s="254" t="s">
        <v>431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89" t="s">
        <v>432</v>
      </c>
      <c r="AD6" s="290"/>
      <c r="AE6" s="290"/>
      <c r="AF6" s="291"/>
      <c r="AG6" s="289" t="s">
        <v>433</v>
      </c>
      <c r="AH6" s="290"/>
      <c r="AI6" s="290"/>
      <c r="AJ6" s="291"/>
      <c r="AK6" s="289" t="s">
        <v>434</v>
      </c>
      <c r="AL6" s="290"/>
      <c r="AM6" s="290"/>
      <c r="AN6" s="291"/>
      <c r="AO6" s="55" t="s">
        <v>419</v>
      </c>
      <c r="AP6" s="55" t="s">
        <v>435</v>
      </c>
      <c r="AQ6" s="55" t="s">
        <v>436</v>
      </c>
      <c r="AR6" s="55" t="s">
        <v>437</v>
      </c>
      <c r="AS6" s="55" t="s">
        <v>487</v>
      </c>
      <c r="AT6" s="55" t="s">
        <v>438</v>
      </c>
      <c r="AU6" s="55" t="s">
        <v>439</v>
      </c>
    </row>
    <row r="7" spans="1:47" s="3" customFormat="1" ht="19.5" customHeight="1">
      <c r="A7" s="272" t="s">
        <v>488</v>
      </c>
      <c r="B7" s="279"/>
      <c r="C7" s="240" t="s">
        <v>440</v>
      </c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80"/>
      <c r="AC7" s="286">
        <v>5048538</v>
      </c>
      <c r="AD7" s="287"/>
      <c r="AE7" s="287"/>
      <c r="AF7" s="288"/>
      <c r="AG7" s="286">
        <v>1144883</v>
      </c>
      <c r="AH7" s="287"/>
      <c r="AI7" s="287"/>
      <c r="AJ7" s="288"/>
      <c r="AK7" s="286">
        <v>2934233</v>
      </c>
      <c r="AL7" s="287"/>
      <c r="AM7" s="287"/>
      <c r="AN7" s="288"/>
      <c r="AO7" s="56">
        <v>0</v>
      </c>
      <c r="AP7" s="56">
        <v>851118</v>
      </c>
      <c r="AQ7" s="56">
        <v>0</v>
      </c>
      <c r="AR7" s="56">
        <v>0</v>
      </c>
      <c r="AS7" s="56">
        <v>0</v>
      </c>
      <c r="AT7" s="56">
        <v>0</v>
      </c>
      <c r="AU7" s="57">
        <f aca="true" t="shared" si="0" ref="AU7:AU34">SUM(AC7:AT7)</f>
        <v>9978772</v>
      </c>
    </row>
    <row r="8" spans="1:47" s="3" customFormat="1" ht="19.5" customHeight="1">
      <c r="A8" s="272" t="s">
        <v>489</v>
      </c>
      <c r="B8" s="279"/>
      <c r="C8" s="234" t="s">
        <v>441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77"/>
      <c r="AC8" s="286">
        <v>0</v>
      </c>
      <c r="AD8" s="287"/>
      <c r="AE8" s="287"/>
      <c r="AF8" s="288"/>
      <c r="AG8" s="286">
        <v>0</v>
      </c>
      <c r="AH8" s="287"/>
      <c r="AI8" s="287"/>
      <c r="AJ8" s="288"/>
      <c r="AK8" s="286">
        <v>307016</v>
      </c>
      <c r="AL8" s="287"/>
      <c r="AM8" s="287"/>
      <c r="AN8" s="288"/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7">
        <f t="shared" si="0"/>
        <v>307016</v>
      </c>
    </row>
    <row r="9" spans="1:47" s="3" customFormat="1" ht="19.5" customHeight="1">
      <c r="A9" s="272" t="s">
        <v>490</v>
      </c>
      <c r="B9" s="279"/>
      <c r="C9" s="234" t="s">
        <v>689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77"/>
      <c r="AC9" s="286">
        <v>0</v>
      </c>
      <c r="AD9" s="287"/>
      <c r="AE9" s="287"/>
      <c r="AF9" s="288"/>
      <c r="AG9" s="286">
        <v>0</v>
      </c>
      <c r="AH9" s="287"/>
      <c r="AI9" s="287"/>
      <c r="AJ9" s="288"/>
      <c r="AK9" s="286">
        <v>9900</v>
      </c>
      <c r="AL9" s="287"/>
      <c r="AM9" s="287"/>
      <c r="AN9" s="288"/>
      <c r="AO9" s="56">
        <v>0</v>
      </c>
      <c r="AP9" s="56">
        <v>0</v>
      </c>
      <c r="AQ9" s="56">
        <v>0</v>
      </c>
      <c r="AR9" s="56">
        <v>0</v>
      </c>
      <c r="AS9" s="56">
        <v>0</v>
      </c>
      <c r="AT9" s="56">
        <v>0</v>
      </c>
      <c r="AU9" s="57">
        <f t="shared" si="0"/>
        <v>9900</v>
      </c>
    </row>
    <row r="10" spans="1:47" s="3" customFormat="1" ht="27" customHeight="1">
      <c r="A10" s="272" t="s">
        <v>491</v>
      </c>
      <c r="B10" s="279"/>
      <c r="C10" s="234" t="s">
        <v>442</v>
      </c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77"/>
      <c r="AC10" s="286">
        <v>0</v>
      </c>
      <c r="AD10" s="287"/>
      <c r="AE10" s="287"/>
      <c r="AF10" s="288"/>
      <c r="AG10" s="286">
        <v>0</v>
      </c>
      <c r="AH10" s="287"/>
      <c r="AI10" s="287"/>
      <c r="AJ10" s="288"/>
      <c r="AK10" s="286">
        <v>0</v>
      </c>
      <c r="AL10" s="287"/>
      <c r="AM10" s="287"/>
      <c r="AN10" s="288"/>
      <c r="AO10" s="56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877252</v>
      </c>
      <c r="AU10" s="57">
        <f t="shared" si="0"/>
        <v>877252</v>
      </c>
    </row>
    <row r="11" spans="1:47" ht="19.5" customHeight="1">
      <c r="A11" s="272" t="s">
        <v>492</v>
      </c>
      <c r="B11" s="279"/>
      <c r="C11" s="234" t="s">
        <v>699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77"/>
      <c r="AC11" s="286">
        <v>0</v>
      </c>
      <c r="AD11" s="287"/>
      <c r="AE11" s="287"/>
      <c r="AF11" s="288"/>
      <c r="AG11" s="286">
        <v>0</v>
      </c>
      <c r="AH11" s="287"/>
      <c r="AI11" s="287"/>
      <c r="AJ11" s="288"/>
      <c r="AK11" s="286">
        <v>0</v>
      </c>
      <c r="AL11" s="287"/>
      <c r="AM11" s="287"/>
      <c r="AN11" s="288"/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7">
        <f t="shared" si="0"/>
        <v>0</v>
      </c>
    </row>
    <row r="12" spans="1:47" ht="19.5" customHeight="1">
      <c r="A12" s="272" t="s">
        <v>493</v>
      </c>
      <c r="B12" s="279"/>
      <c r="C12" s="234" t="s">
        <v>443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77"/>
      <c r="AC12" s="285">
        <v>6144469</v>
      </c>
      <c r="AD12" s="285"/>
      <c r="AE12" s="285"/>
      <c r="AF12" s="285"/>
      <c r="AG12" s="285">
        <v>635358</v>
      </c>
      <c r="AH12" s="285"/>
      <c r="AI12" s="285"/>
      <c r="AJ12" s="285"/>
      <c r="AK12" s="285">
        <v>407491</v>
      </c>
      <c r="AL12" s="285"/>
      <c r="AM12" s="285"/>
      <c r="AN12" s="285"/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7">
        <f t="shared" si="0"/>
        <v>7187318</v>
      </c>
    </row>
    <row r="13" spans="1:47" s="2" customFormat="1" ht="19.5" customHeight="1">
      <c r="A13" s="272" t="s">
        <v>494</v>
      </c>
      <c r="B13" s="279"/>
      <c r="C13" s="234" t="s">
        <v>444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77"/>
      <c r="AC13" s="285">
        <v>0</v>
      </c>
      <c r="AD13" s="285"/>
      <c r="AE13" s="285"/>
      <c r="AF13" s="285"/>
      <c r="AG13" s="285">
        <v>0</v>
      </c>
      <c r="AH13" s="285"/>
      <c r="AI13" s="285"/>
      <c r="AJ13" s="285"/>
      <c r="AK13" s="285">
        <v>0</v>
      </c>
      <c r="AL13" s="285"/>
      <c r="AM13" s="285"/>
      <c r="AN13" s="285"/>
      <c r="AO13" s="56">
        <v>0</v>
      </c>
      <c r="AP13" s="56">
        <v>0</v>
      </c>
      <c r="AQ13" s="56">
        <v>0</v>
      </c>
      <c r="AR13" s="56"/>
      <c r="AS13" s="56">
        <v>0</v>
      </c>
      <c r="AT13" s="56">
        <v>0</v>
      </c>
      <c r="AU13" s="57">
        <f t="shared" si="0"/>
        <v>0</v>
      </c>
    </row>
    <row r="14" spans="1:47" s="2" customFormat="1" ht="19.5" customHeight="1">
      <c r="A14" s="272" t="s">
        <v>495</v>
      </c>
      <c r="B14" s="279"/>
      <c r="C14" s="234" t="s">
        <v>700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77"/>
      <c r="AC14" s="282">
        <v>0</v>
      </c>
      <c r="AD14" s="283"/>
      <c r="AE14" s="283"/>
      <c r="AF14" s="284"/>
      <c r="AG14" s="282">
        <v>0</v>
      </c>
      <c r="AH14" s="283"/>
      <c r="AI14" s="283"/>
      <c r="AJ14" s="284"/>
      <c r="AK14" s="282">
        <v>0</v>
      </c>
      <c r="AL14" s="283"/>
      <c r="AM14" s="283"/>
      <c r="AN14" s="284"/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7">
        <v>0</v>
      </c>
    </row>
    <row r="15" spans="1:47" s="2" customFormat="1" ht="19.5" customHeight="1">
      <c r="A15" s="272" t="s">
        <v>496</v>
      </c>
      <c r="B15" s="279"/>
      <c r="C15" s="234" t="s">
        <v>483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77"/>
      <c r="AC15" s="282">
        <v>0</v>
      </c>
      <c r="AD15" s="283"/>
      <c r="AE15" s="283"/>
      <c r="AF15" s="284"/>
      <c r="AG15" s="282">
        <v>0</v>
      </c>
      <c r="AH15" s="283"/>
      <c r="AI15" s="283"/>
      <c r="AJ15" s="284"/>
      <c r="AK15" s="282">
        <v>155300</v>
      </c>
      <c r="AL15" s="283"/>
      <c r="AM15" s="283"/>
      <c r="AN15" s="284"/>
      <c r="AO15" s="56">
        <v>0</v>
      </c>
      <c r="AP15" s="56">
        <v>0</v>
      </c>
      <c r="AQ15" s="56">
        <v>0</v>
      </c>
      <c r="AR15" s="56"/>
      <c r="AS15" s="56">
        <v>0</v>
      </c>
      <c r="AT15" s="56">
        <v>0</v>
      </c>
      <c r="AU15" s="57">
        <f t="shared" si="0"/>
        <v>155300</v>
      </c>
    </row>
    <row r="16" spans="1:47" s="2" customFormat="1" ht="19.5" customHeight="1">
      <c r="A16" s="272" t="s">
        <v>497</v>
      </c>
      <c r="B16" s="279"/>
      <c r="C16" s="234" t="s">
        <v>484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77"/>
      <c r="AC16" s="282">
        <v>0</v>
      </c>
      <c r="AD16" s="283"/>
      <c r="AE16" s="283"/>
      <c r="AF16" s="284"/>
      <c r="AG16" s="282">
        <v>0</v>
      </c>
      <c r="AH16" s="283"/>
      <c r="AI16" s="283"/>
      <c r="AJ16" s="284"/>
      <c r="AK16" s="282">
        <v>44092</v>
      </c>
      <c r="AL16" s="283"/>
      <c r="AM16" s="283"/>
      <c r="AN16" s="284"/>
      <c r="AO16" s="56">
        <v>0</v>
      </c>
      <c r="AP16" s="56">
        <v>0</v>
      </c>
      <c r="AQ16" s="56"/>
      <c r="AR16" s="56">
        <v>0</v>
      </c>
      <c r="AS16" s="56">
        <v>0</v>
      </c>
      <c r="AT16" s="56">
        <v>0</v>
      </c>
      <c r="AU16" s="57">
        <f t="shared" si="0"/>
        <v>44092</v>
      </c>
    </row>
    <row r="17" spans="1:47" s="2" customFormat="1" ht="19.5" customHeight="1">
      <c r="A17" s="272" t="s">
        <v>498</v>
      </c>
      <c r="B17" s="279"/>
      <c r="C17" s="234" t="s">
        <v>485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77"/>
      <c r="AC17" s="282">
        <v>0</v>
      </c>
      <c r="AD17" s="283"/>
      <c r="AE17" s="283"/>
      <c r="AF17" s="284"/>
      <c r="AG17" s="282">
        <v>0</v>
      </c>
      <c r="AH17" s="283"/>
      <c r="AI17" s="283"/>
      <c r="AJ17" s="284"/>
      <c r="AK17" s="282">
        <v>672218</v>
      </c>
      <c r="AL17" s="283"/>
      <c r="AM17" s="283"/>
      <c r="AN17" s="284"/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7">
        <f t="shared" si="0"/>
        <v>672218</v>
      </c>
    </row>
    <row r="18" spans="1:47" s="2" customFormat="1" ht="19.5" customHeight="1">
      <c r="A18" s="272" t="s">
        <v>499</v>
      </c>
      <c r="B18" s="279"/>
      <c r="C18" s="234" t="s">
        <v>445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77"/>
      <c r="AC18" s="285">
        <v>0</v>
      </c>
      <c r="AD18" s="285"/>
      <c r="AE18" s="285"/>
      <c r="AF18" s="285"/>
      <c r="AG18" s="285">
        <v>0</v>
      </c>
      <c r="AH18" s="285"/>
      <c r="AI18" s="285"/>
      <c r="AJ18" s="285"/>
      <c r="AK18" s="285">
        <v>685962</v>
      </c>
      <c r="AL18" s="285"/>
      <c r="AM18" s="285"/>
      <c r="AN18" s="285"/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7">
        <f t="shared" si="0"/>
        <v>685962</v>
      </c>
    </row>
    <row r="19" spans="1:47" ht="19.5" customHeight="1">
      <c r="A19" s="272" t="s">
        <v>500</v>
      </c>
      <c r="B19" s="279"/>
      <c r="C19" s="234" t="s">
        <v>486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77"/>
      <c r="AC19" s="286">
        <v>0</v>
      </c>
      <c r="AD19" s="287"/>
      <c r="AE19" s="287"/>
      <c r="AF19" s="288"/>
      <c r="AG19" s="286">
        <v>0</v>
      </c>
      <c r="AH19" s="287"/>
      <c r="AI19" s="287"/>
      <c r="AJ19" s="288"/>
      <c r="AK19" s="286">
        <v>855622</v>
      </c>
      <c r="AL19" s="287"/>
      <c r="AM19" s="287"/>
      <c r="AN19" s="288"/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7">
        <f t="shared" si="0"/>
        <v>855622</v>
      </c>
    </row>
    <row r="20" spans="1:47" ht="19.5" customHeight="1">
      <c r="A20" s="272" t="s">
        <v>501</v>
      </c>
      <c r="B20" s="279"/>
      <c r="C20" s="234" t="s">
        <v>446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77"/>
      <c r="AC20" s="286">
        <v>0</v>
      </c>
      <c r="AD20" s="287"/>
      <c r="AE20" s="287"/>
      <c r="AF20" s="288"/>
      <c r="AG20" s="286">
        <v>0</v>
      </c>
      <c r="AH20" s="287"/>
      <c r="AI20" s="287"/>
      <c r="AJ20" s="288"/>
      <c r="AK20" s="286">
        <v>918710</v>
      </c>
      <c r="AL20" s="287"/>
      <c r="AM20" s="287"/>
      <c r="AN20" s="288"/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/>
      <c r="AU20" s="57">
        <f t="shared" si="0"/>
        <v>918710</v>
      </c>
    </row>
    <row r="21" spans="1:47" ht="29.25" customHeight="1">
      <c r="A21" s="272" t="s">
        <v>502</v>
      </c>
      <c r="B21" s="279"/>
      <c r="C21" s="234" t="s">
        <v>447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77"/>
      <c r="AC21" s="286">
        <v>0</v>
      </c>
      <c r="AD21" s="287"/>
      <c r="AE21" s="287"/>
      <c r="AF21" s="288"/>
      <c r="AG21" s="286">
        <v>0</v>
      </c>
      <c r="AH21" s="287"/>
      <c r="AI21" s="287"/>
      <c r="AJ21" s="288"/>
      <c r="AK21" s="286">
        <v>9975</v>
      </c>
      <c r="AL21" s="287"/>
      <c r="AM21" s="287"/>
      <c r="AN21" s="288"/>
      <c r="AO21" s="56">
        <v>648118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7">
        <f t="shared" si="0"/>
        <v>658093</v>
      </c>
    </row>
    <row r="22" spans="1:47" ht="29.25" customHeight="1">
      <c r="A22" s="272" t="s">
        <v>503</v>
      </c>
      <c r="B22" s="279"/>
      <c r="C22" s="234" t="s">
        <v>448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77"/>
      <c r="AC22" s="286">
        <v>0</v>
      </c>
      <c r="AD22" s="287"/>
      <c r="AE22" s="287"/>
      <c r="AF22" s="288"/>
      <c r="AG22" s="286">
        <v>0</v>
      </c>
      <c r="AH22" s="287"/>
      <c r="AI22" s="287"/>
      <c r="AJ22" s="288"/>
      <c r="AK22" s="286">
        <v>0</v>
      </c>
      <c r="AL22" s="287"/>
      <c r="AM22" s="287"/>
      <c r="AN22" s="288"/>
      <c r="AO22" s="56">
        <v>9975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7">
        <f t="shared" si="0"/>
        <v>9975</v>
      </c>
    </row>
    <row r="23" spans="1:47" ht="29.25" customHeight="1">
      <c r="A23" s="272" t="s">
        <v>504</v>
      </c>
      <c r="B23" s="279"/>
      <c r="C23" s="234" t="s">
        <v>449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77"/>
      <c r="AC23" s="286">
        <v>0</v>
      </c>
      <c r="AD23" s="287"/>
      <c r="AE23" s="287"/>
      <c r="AF23" s="288"/>
      <c r="AG23" s="286">
        <v>0</v>
      </c>
      <c r="AH23" s="287"/>
      <c r="AI23" s="287"/>
      <c r="AJ23" s="288"/>
      <c r="AK23" s="286">
        <v>90229</v>
      </c>
      <c r="AL23" s="287"/>
      <c r="AM23" s="287"/>
      <c r="AN23" s="288"/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7">
        <f t="shared" si="0"/>
        <v>90229</v>
      </c>
    </row>
    <row r="24" spans="1:47" ht="19.5" customHeight="1">
      <c r="A24" s="272" t="s">
        <v>505</v>
      </c>
      <c r="B24" s="279"/>
      <c r="C24" s="234" t="s">
        <v>450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77"/>
      <c r="AC24" s="286">
        <v>485000</v>
      </c>
      <c r="AD24" s="287"/>
      <c r="AE24" s="287"/>
      <c r="AF24" s="288"/>
      <c r="AG24" s="286">
        <v>78666</v>
      </c>
      <c r="AH24" s="287"/>
      <c r="AI24" s="287"/>
      <c r="AJ24" s="288"/>
      <c r="AK24" s="286">
        <v>971229</v>
      </c>
      <c r="AL24" s="287"/>
      <c r="AM24" s="287"/>
      <c r="AN24" s="288"/>
      <c r="AO24" s="56">
        <v>0</v>
      </c>
      <c r="AP24" s="56">
        <v>0</v>
      </c>
      <c r="AQ24" s="56">
        <v>79990</v>
      </c>
      <c r="AR24" s="56">
        <v>2433849</v>
      </c>
      <c r="AS24" s="56">
        <v>0</v>
      </c>
      <c r="AT24" s="56">
        <v>0</v>
      </c>
      <c r="AU24" s="57">
        <f t="shared" si="0"/>
        <v>4048734</v>
      </c>
    </row>
    <row r="25" spans="1:47" ht="19.5" customHeight="1">
      <c r="A25" s="272" t="s">
        <v>506</v>
      </c>
      <c r="B25" s="279"/>
      <c r="C25" s="234" t="s">
        <v>451</v>
      </c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77"/>
      <c r="AC25" s="286">
        <v>0</v>
      </c>
      <c r="AD25" s="287"/>
      <c r="AE25" s="287"/>
      <c r="AF25" s="288"/>
      <c r="AG25" s="286">
        <v>0</v>
      </c>
      <c r="AH25" s="287"/>
      <c r="AI25" s="287"/>
      <c r="AJ25" s="288"/>
      <c r="AK25" s="286">
        <v>392108</v>
      </c>
      <c r="AL25" s="287"/>
      <c r="AM25" s="287"/>
      <c r="AN25" s="288"/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7">
        <f t="shared" si="0"/>
        <v>392108</v>
      </c>
    </row>
    <row r="26" spans="1:47" ht="29.25" customHeight="1">
      <c r="A26" s="272" t="s">
        <v>507</v>
      </c>
      <c r="B26" s="279"/>
      <c r="C26" s="234" t="s">
        <v>452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77"/>
      <c r="AC26" s="286">
        <v>0</v>
      </c>
      <c r="AD26" s="287"/>
      <c r="AE26" s="287"/>
      <c r="AF26" s="288"/>
      <c r="AG26" s="286">
        <v>0</v>
      </c>
      <c r="AH26" s="287"/>
      <c r="AI26" s="287"/>
      <c r="AJ26" s="288"/>
      <c r="AK26" s="286">
        <v>0</v>
      </c>
      <c r="AL26" s="287"/>
      <c r="AM26" s="287"/>
      <c r="AN26" s="288"/>
      <c r="AO26" s="56">
        <v>0</v>
      </c>
      <c r="AP26" s="56">
        <v>510000</v>
      </c>
      <c r="AQ26" s="56">
        <v>0</v>
      </c>
      <c r="AR26" s="56">
        <v>0</v>
      </c>
      <c r="AS26" s="56">
        <v>0</v>
      </c>
      <c r="AT26" s="56">
        <v>0</v>
      </c>
      <c r="AU26" s="57">
        <f t="shared" si="0"/>
        <v>510000</v>
      </c>
    </row>
    <row r="27" spans="1:47" ht="29.25" customHeight="1">
      <c r="A27" s="272" t="s">
        <v>508</v>
      </c>
      <c r="B27" s="279"/>
      <c r="C27" s="234" t="s">
        <v>691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77"/>
      <c r="AC27" s="286">
        <v>0</v>
      </c>
      <c r="AD27" s="287"/>
      <c r="AE27" s="287"/>
      <c r="AF27" s="288"/>
      <c r="AG27" s="286">
        <v>0</v>
      </c>
      <c r="AH27" s="287"/>
      <c r="AI27" s="287"/>
      <c r="AJ27" s="288"/>
      <c r="AK27" s="286">
        <v>34770</v>
      </c>
      <c r="AL27" s="287"/>
      <c r="AM27" s="287"/>
      <c r="AN27" s="288"/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7">
        <f t="shared" si="0"/>
        <v>34770</v>
      </c>
    </row>
    <row r="28" spans="1:47" ht="29.25" customHeight="1">
      <c r="A28" s="272" t="s">
        <v>509</v>
      </c>
      <c r="B28" s="279"/>
      <c r="C28" s="234" t="s">
        <v>453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77"/>
      <c r="AC28" s="286">
        <v>0</v>
      </c>
      <c r="AD28" s="287"/>
      <c r="AE28" s="287"/>
      <c r="AF28" s="288"/>
      <c r="AG28" s="286">
        <v>0</v>
      </c>
      <c r="AH28" s="287"/>
      <c r="AI28" s="287"/>
      <c r="AJ28" s="288"/>
      <c r="AK28" s="286">
        <v>114935</v>
      </c>
      <c r="AL28" s="287"/>
      <c r="AM28" s="287"/>
      <c r="AN28" s="288"/>
      <c r="AO28" s="56">
        <v>0</v>
      </c>
      <c r="AP28" s="56">
        <v>1318644</v>
      </c>
      <c r="AQ28" s="56">
        <v>0</v>
      </c>
      <c r="AR28" s="56">
        <v>0</v>
      </c>
      <c r="AS28" s="56">
        <v>0</v>
      </c>
      <c r="AT28" s="56">
        <v>0</v>
      </c>
      <c r="AU28" s="57">
        <f t="shared" si="0"/>
        <v>1433579</v>
      </c>
    </row>
    <row r="29" spans="1:47" ht="19.5" customHeight="1">
      <c r="A29" s="272" t="s">
        <v>510</v>
      </c>
      <c r="B29" s="279"/>
      <c r="C29" s="234" t="s">
        <v>454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77"/>
      <c r="AC29" s="286">
        <v>0</v>
      </c>
      <c r="AD29" s="287"/>
      <c r="AE29" s="287"/>
      <c r="AF29" s="288"/>
      <c r="AG29" s="286">
        <v>0</v>
      </c>
      <c r="AH29" s="287"/>
      <c r="AI29" s="287"/>
      <c r="AJ29" s="288"/>
      <c r="AK29" s="286">
        <v>0</v>
      </c>
      <c r="AL29" s="287"/>
      <c r="AM29" s="287"/>
      <c r="AN29" s="288"/>
      <c r="AO29" s="56">
        <v>75500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7">
        <f t="shared" si="0"/>
        <v>75500</v>
      </c>
    </row>
    <row r="30" spans="1:47" ht="19.5" customHeight="1">
      <c r="A30" s="272" t="s">
        <v>511</v>
      </c>
      <c r="B30" s="279"/>
      <c r="C30" s="234" t="s">
        <v>455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77"/>
      <c r="AC30" s="286">
        <v>0</v>
      </c>
      <c r="AD30" s="287"/>
      <c r="AE30" s="287"/>
      <c r="AF30" s="288"/>
      <c r="AG30" s="286">
        <v>0</v>
      </c>
      <c r="AH30" s="287"/>
      <c r="AI30" s="287"/>
      <c r="AJ30" s="288"/>
      <c r="AK30" s="286">
        <v>0</v>
      </c>
      <c r="AL30" s="287"/>
      <c r="AM30" s="287"/>
      <c r="AN30" s="288"/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7">
        <f t="shared" si="0"/>
        <v>0</v>
      </c>
    </row>
    <row r="31" spans="1:47" ht="19.5" customHeight="1">
      <c r="A31" s="272" t="s">
        <v>512</v>
      </c>
      <c r="B31" s="279"/>
      <c r="C31" s="234" t="s">
        <v>456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77"/>
      <c r="AC31" s="286">
        <v>0</v>
      </c>
      <c r="AD31" s="287"/>
      <c r="AE31" s="287"/>
      <c r="AF31" s="288"/>
      <c r="AG31" s="286">
        <v>0</v>
      </c>
      <c r="AH31" s="287"/>
      <c r="AI31" s="287"/>
      <c r="AJ31" s="288"/>
      <c r="AK31" s="286">
        <v>0</v>
      </c>
      <c r="AL31" s="287"/>
      <c r="AM31" s="287"/>
      <c r="AN31" s="288"/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7">
        <f t="shared" si="0"/>
        <v>0</v>
      </c>
    </row>
    <row r="32" spans="1:47" ht="19.5" customHeight="1">
      <c r="A32" s="272" t="s">
        <v>690</v>
      </c>
      <c r="B32" s="279"/>
      <c r="C32" s="234" t="s">
        <v>457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77"/>
      <c r="AC32" s="286">
        <v>414000</v>
      </c>
      <c r="AD32" s="287"/>
      <c r="AE32" s="287"/>
      <c r="AF32" s="288"/>
      <c r="AG32" s="286">
        <v>72657</v>
      </c>
      <c r="AH32" s="287"/>
      <c r="AI32" s="287"/>
      <c r="AJ32" s="288"/>
      <c r="AK32" s="286">
        <v>0</v>
      </c>
      <c r="AL32" s="287"/>
      <c r="AM32" s="287"/>
      <c r="AN32" s="288"/>
      <c r="AO32" s="56">
        <v>0</v>
      </c>
      <c r="AP32" s="56">
        <v>136605</v>
      </c>
      <c r="AQ32" s="56">
        <v>0</v>
      </c>
      <c r="AR32" s="56">
        <v>0</v>
      </c>
      <c r="AS32" s="56">
        <v>0</v>
      </c>
      <c r="AT32" s="56">
        <v>0</v>
      </c>
      <c r="AU32" s="57">
        <f t="shared" si="0"/>
        <v>623262</v>
      </c>
    </row>
    <row r="33" spans="1:47" s="6" customFormat="1" ht="19.5" customHeight="1">
      <c r="A33" s="272" t="s">
        <v>701</v>
      </c>
      <c r="B33" s="279"/>
      <c r="C33" s="234" t="s">
        <v>458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77"/>
      <c r="AC33" s="286">
        <v>2490960</v>
      </c>
      <c r="AD33" s="287"/>
      <c r="AE33" s="287"/>
      <c r="AF33" s="288"/>
      <c r="AG33" s="286">
        <v>522162</v>
      </c>
      <c r="AH33" s="287"/>
      <c r="AI33" s="287"/>
      <c r="AJ33" s="288"/>
      <c r="AK33" s="286">
        <v>1333576</v>
      </c>
      <c r="AL33" s="287"/>
      <c r="AM33" s="287"/>
      <c r="AN33" s="288"/>
      <c r="AO33" s="56">
        <v>0</v>
      </c>
      <c r="AP33" s="56">
        <v>0</v>
      </c>
      <c r="AQ33" s="56">
        <v>66000</v>
      </c>
      <c r="AR33" s="56">
        <v>0</v>
      </c>
      <c r="AS33" s="56">
        <v>0</v>
      </c>
      <c r="AT33" s="56">
        <v>0</v>
      </c>
      <c r="AU33" s="57">
        <f t="shared" si="0"/>
        <v>4412698</v>
      </c>
    </row>
    <row r="34" spans="1:47" ht="19.5" customHeight="1">
      <c r="A34" s="272" t="s">
        <v>702</v>
      </c>
      <c r="B34" s="279"/>
      <c r="C34" s="234" t="s">
        <v>459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77"/>
      <c r="AC34" s="286">
        <v>0</v>
      </c>
      <c r="AD34" s="287"/>
      <c r="AE34" s="287"/>
      <c r="AF34" s="288"/>
      <c r="AG34" s="286">
        <v>0</v>
      </c>
      <c r="AH34" s="287"/>
      <c r="AI34" s="287"/>
      <c r="AJ34" s="288"/>
      <c r="AK34" s="286">
        <v>2455699</v>
      </c>
      <c r="AL34" s="287"/>
      <c r="AM34" s="287"/>
      <c r="AN34" s="288"/>
      <c r="AO34" s="56">
        <v>1135210</v>
      </c>
      <c r="AP34" s="56">
        <v>1956000</v>
      </c>
      <c r="AQ34" s="56">
        <v>0</v>
      </c>
      <c r="AR34" s="56">
        <v>0</v>
      </c>
      <c r="AS34" s="56">
        <v>0</v>
      </c>
      <c r="AT34" s="56">
        <v>0</v>
      </c>
      <c r="AU34" s="57">
        <f t="shared" si="0"/>
        <v>5546909</v>
      </c>
    </row>
    <row r="35" spans="1:47" ht="19.5" customHeight="1">
      <c r="A35" s="272" t="s">
        <v>703</v>
      </c>
      <c r="B35" s="279"/>
      <c r="C35" s="234" t="s">
        <v>460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77"/>
      <c r="AC35" s="286">
        <v>0</v>
      </c>
      <c r="AD35" s="287"/>
      <c r="AE35" s="287"/>
      <c r="AF35" s="288"/>
      <c r="AG35" s="286">
        <v>0</v>
      </c>
      <c r="AH35" s="287"/>
      <c r="AI35" s="287"/>
      <c r="AJ35" s="288"/>
      <c r="AK35" s="286">
        <v>0</v>
      </c>
      <c r="AL35" s="287"/>
      <c r="AM35" s="287"/>
      <c r="AN35" s="288"/>
      <c r="AO35" s="56">
        <v>0</v>
      </c>
      <c r="AP35" s="56">
        <v>0</v>
      </c>
      <c r="AQ35" s="56">
        <v>0</v>
      </c>
      <c r="AR35" s="56">
        <v>0</v>
      </c>
      <c r="AS35" s="56">
        <v>0</v>
      </c>
      <c r="AT35" s="56">
        <v>0</v>
      </c>
      <c r="AU35" s="57">
        <v>0</v>
      </c>
    </row>
    <row r="36" ht="12.75">
      <c r="AU36" s="58"/>
    </row>
  </sheetData>
  <sheetProtection/>
  <mergeCells count="155">
    <mergeCell ref="A8:B8"/>
    <mergeCell ref="C8:AB8"/>
    <mergeCell ref="AC8:AF8"/>
    <mergeCell ref="AG8:AJ8"/>
    <mergeCell ref="AK8:AN8"/>
    <mergeCell ref="A11:B11"/>
    <mergeCell ref="C11:AB11"/>
    <mergeCell ref="AC11:AF11"/>
    <mergeCell ref="AG11:AJ11"/>
    <mergeCell ref="AK11:AN11"/>
    <mergeCell ref="A6:B6"/>
    <mergeCell ref="C6:AB6"/>
    <mergeCell ref="AC6:AF6"/>
    <mergeCell ref="AG6:AJ6"/>
    <mergeCell ref="AK6:AN6"/>
    <mergeCell ref="A18:B18"/>
    <mergeCell ref="C18:AB18"/>
    <mergeCell ref="AC18:AF18"/>
    <mergeCell ref="AG18:AJ18"/>
    <mergeCell ref="AK18:AN18"/>
    <mergeCell ref="A1:AU1"/>
    <mergeCell ref="A2:AU2"/>
    <mergeCell ref="A3:AU3"/>
    <mergeCell ref="A4:AF4"/>
    <mergeCell ref="A5:AF5"/>
    <mergeCell ref="A20:B20"/>
    <mergeCell ref="C20:AB20"/>
    <mergeCell ref="AC20:AF20"/>
    <mergeCell ref="AG20:AJ20"/>
    <mergeCell ref="AK20:AN20"/>
    <mergeCell ref="A7:B7"/>
    <mergeCell ref="C7:AB7"/>
    <mergeCell ref="AC7:AF7"/>
    <mergeCell ref="AG7:AJ7"/>
    <mergeCell ref="AK7:AN7"/>
    <mergeCell ref="A22:B22"/>
    <mergeCell ref="C22:AB22"/>
    <mergeCell ref="AC22:AF22"/>
    <mergeCell ref="AG22:AJ22"/>
    <mergeCell ref="AK22:AN22"/>
    <mergeCell ref="A10:B10"/>
    <mergeCell ref="C10:AB10"/>
    <mergeCell ref="AC10:AF10"/>
    <mergeCell ref="AG10:AJ10"/>
    <mergeCell ref="AK10:AN10"/>
    <mergeCell ref="A23:B23"/>
    <mergeCell ref="C23:AB23"/>
    <mergeCell ref="AC23:AF23"/>
    <mergeCell ref="AG23:AJ23"/>
    <mergeCell ref="AK23:AN23"/>
    <mergeCell ref="AK13:AN13"/>
    <mergeCell ref="A24:B24"/>
    <mergeCell ref="C24:AB24"/>
    <mergeCell ref="AC24:AF24"/>
    <mergeCell ref="AG24:AJ24"/>
    <mergeCell ref="AK24:AN24"/>
    <mergeCell ref="A19:B19"/>
    <mergeCell ref="C19:AB19"/>
    <mergeCell ref="AC19:AF19"/>
    <mergeCell ref="AG19:AJ19"/>
    <mergeCell ref="AK19:AN19"/>
    <mergeCell ref="A26:B26"/>
    <mergeCell ref="C26:AB26"/>
    <mergeCell ref="AC26:AF26"/>
    <mergeCell ref="AG26:AJ26"/>
    <mergeCell ref="AK26:AN26"/>
    <mergeCell ref="A21:B21"/>
    <mergeCell ref="AG21:AJ21"/>
    <mergeCell ref="AK21:AN21"/>
    <mergeCell ref="C31:AB31"/>
    <mergeCell ref="AC31:AF31"/>
    <mergeCell ref="AG31:AJ31"/>
    <mergeCell ref="AK31:AN31"/>
    <mergeCell ref="AK25:AN25"/>
    <mergeCell ref="A25:B25"/>
    <mergeCell ref="C25:AB25"/>
    <mergeCell ref="AC25:AF25"/>
    <mergeCell ref="AG25:AJ25"/>
    <mergeCell ref="A33:B33"/>
    <mergeCell ref="C33:AB33"/>
    <mergeCell ref="AC33:AF33"/>
    <mergeCell ref="AG33:AJ33"/>
    <mergeCell ref="AK33:AN33"/>
    <mergeCell ref="A28:B28"/>
    <mergeCell ref="C28:AB28"/>
    <mergeCell ref="AC28:AF28"/>
    <mergeCell ref="AG28:AJ28"/>
    <mergeCell ref="AK28:AN28"/>
    <mergeCell ref="A35:B35"/>
    <mergeCell ref="C35:AB35"/>
    <mergeCell ref="AC35:AF35"/>
    <mergeCell ref="AG35:AJ35"/>
    <mergeCell ref="AK35:AN35"/>
    <mergeCell ref="A29:B29"/>
    <mergeCell ref="C29:AB29"/>
    <mergeCell ref="AC29:AF29"/>
    <mergeCell ref="AG29:AJ29"/>
    <mergeCell ref="AK29:AN29"/>
    <mergeCell ref="C16:AB16"/>
    <mergeCell ref="A16:B16"/>
    <mergeCell ref="AC16:AF16"/>
    <mergeCell ref="AG16:AJ16"/>
    <mergeCell ref="AK16:AN16"/>
    <mergeCell ref="A30:B30"/>
    <mergeCell ref="C30:AB30"/>
    <mergeCell ref="AC30:AF30"/>
    <mergeCell ref="AG30:AJ30"/>
    <mergeCell ref="AK30:AN30"/>
    <mergeCell ref="AG17:AJ17"/>
    <mergeCell ref="AK17:AN17"/>
    <mergeCell ref="A32:B32"/>
    <mergeCell ref="C32:AB32"/>
    <mergeCell ref="AC32:AF32"/>
    <mergeCell ref="AG32:AJ32"/>
    <mergeCell ref="AK32:AN32"/>
    <mergeCell ref="C21:AB21"/>
    <mergeCell ref="AC21:AF21"/>
    <mergeCell ref="A31:B31"/>
    <mergeCell ref="AK15:AN15"/>
    <mergeCell ref="A15:B15"/>
    <mergeCell ref="A34:B34"/>
    <mergeCell ref="C34:AB34"/>
    <mergeCell ref="AC34:AF34"/>
    <mergeCell ref="AG34:AJ34"/>
    <mergeCell ref="AK34:AN34"/>
    <mergeCell ref="A17:B17"/>
    <mergeCell ref="C17:AB17"/>
    <mergeCell ref="AC17:AF17"/>
    <mergeCell ref="A9:B9"/>
    <mergeCell ref="C9:AB9"/>
    <mergeCell ref="AC9:AF9"/>
    <mergeCell ref="AG9:AJ9"/>
    <mergeCell ref="AK9:AN9"/>
    <mergeCell ref="A27:B27"/>
    <mergeCell ref="C27:AB27"/>
    <mergeCell ref="AC27:AF27"/>
    <mergeCell ref="AG27:AJ27"/>
    <mergeCell ref="AK27:AN27"/>
    <mergeCell ref="A14:B14"/>
    <mergeCell ref="C14:AB14"/>
    <mergeCell ref="AC14:AF14"/>
    <mergeCell ref="AG14:AJ14"/>
    <mergeCell ref="C15:AB15"/>
    <mergeCell ref="AC15:AF15"/>
    <mergeCell ref="AG15:AJ15"/>
    <mergeCell ref="AK14:AN14"/>
    <mergeCell ref="C12:AB12"/>
    <mergeCell ref="AC12:AF12"/>
    <mergeCell ref="AG12:AJ12"/>
    <mergeCell ref="AK12:AN12"/>
    <mergeCell ref="A13:B13"/>
    <mergeCell ref="A12:B12"/>
    <mergeCell ref="C13:AB13"/>
    <mergeCell ref="AC13:AF13"/>
    <mergeCell ref="AG13:AJ13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55" r:id="rId1"/>
  <headerFooter alignWithMargins="0">
    <oddHeader>&amp;R4.  melléklet a ..../2019.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26"/>
  <sheetViews>
    <sheetView view="pageBreakPreview" zoomScaleSheetLayoutView="100" zoomScalePageLayoutView="0" workbookViewId="0" topLeftCell="A1">
      <selection activeCell="AS7" sqref="AS7:AS24"/>
    </sheetView>
  </sheetViews>
  <sheetFormatPr defaultColWidth="9.140625" defaultRowHeight="15"/>
  <cols>
    <col min="1" max="31" width="2.7109375" style="1" customWidth="1"/>
    <col min="32" max="32" width="4.7109375" style="1" customWidth="1"/>
    <col min="33" max="35" width="2.7109375" style="1" customWidth="1"/>
    <col min="36" max="36" width="4.8515625" style="1" customWidth="1"/>
    <col min="37" max="40" width="2.7109375" style="1" customWidth="1"/>
    <col min="41" max="41" width="9.140625" style="1" customWidth="1"/>
    <col min="42" max="42" width="11.7109375" style="1" customWidth="1"/>
    <col min="43" max="43" width="13.28125" style="1" customWidth="1"/>
    <col min="44" max="44" width="11.140625" style="1" customWidth="1"/>
    <col min="45" max="45" width="12.7109375" style="1" customWidth="1"/>
    <col min="46" max="16384" width="9.140625" style="1" customWidth="1"/>
  </cols>
  <sheetData>
    <row r="1" spans="1:45" ht="31.5" customHeight="1">
      <c r="A1" s="156" t="s">
        <v>423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</row>
    <row r="2" spans="1:45" ht="31.5" customHeight="1">
      <c r="A2" s="200" t="s">
        <v>713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</row>
    <row r="3" spans="1:45" ht="25.5" customHeight="1">
      <c r="A3" s="201" t="s">
        <v>461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</row>
    <row r="4" spans="1:32" ht="19.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</row>
    <row r="5" spans="1:44" ht="15.75" customHeight="1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R5" s="1" t="s">
        <v>711</v>
      </c>
    </row>
    <row r="6" spans="1:45" ht="80.25" customHeight="1">
      <c r="A6" s="253" t="s">
        <v>1</v>
      </c>
      <c r="B6" s="205"/>
      <c r="C6" s="254" t="s">
        <v>431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89" t="s">
        <v>462</v>
      </c>
      <c r="AD6" s="290"/>
      <c r="AE6" s="290"/>
      <c r="AF6" s="291"/>
      <c r="AG6" s="289" t="s">
        <v>513</v>
      </c>
      <c r="AH6" s="290"/>
      <c r="AI6" s="290"/>
      <c r="AJ6" s="291"/>
      <c r="AK6" s="289" t="s">
        <v>401</v>
      </c>
      <c r="AL6" s="290"/>
      <c r="AM6" s="290"/>
      <c r="AN6" s="291"/>
      <c r="AO6" s="55" t="s">
        <v>463</v>
      </c>
      <c r="AP6" s="55" t="s">
        <v>464</v>
      </c>
      <c r="AQ6" s="55" t="s">
        <v>403</v>
      </c>
      <c r="AR6" s="55" t="s">
        <v>465</v>
      </c>
      <c r="AS6" s="55" t="s">
        <v>439</v>
      </c>
    </row>
    <row r="7" spans="1:45" s="3" customFormat="1" ht="19.5" customHeight="1">
      <c r="A7" s="272" t="s">
        <v>488</v>
      </c>
      <c r="B7" s="279"/>
      <c r="C7" s="240" t="s">
        <v>440</v>
      </c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80"/>
      <c r="AC7" s="286">
        <v>0</v>
      </c>
      <c r="AD7" s="287"/>
      <c r="AE7" s="287"/>
      <c r="AF7" s="288"/>
      <c r="AG7" s="286">
        <v>0</v>
      </c>
      <c r="AH7" s="287"/>
      <c r="AI7" s="287"/>
      <c r="AJ7" s="288"/>
      <c r="AK7" s="286">
        <v>2763</v>
      </c>
      <c r="AL7" s="287"/>
      <c r="AM7" s="287"/>
      <c r="AN7" s="288"/>
      <c r="AO7" s="56">
        <v>352509</v>
      </c>
      <c r="AP7" s="56">
        <v>0</v>
      </c>
      <c r="AQ7" s="56">
        <v>0</v>
      </c>
      <c r="AR7" s="56">
        <v>0</v>
      </c>
      <c r="AS7" s="57">
        <f>SUM(AC7:AR7)</f>
        <v>355272</v>
      </c>
    </row>
    <row r="8" spans="1:45" s="3" customFormat="1" ht="19.5" customHeight="1">
      <c r="A8" s="272" t="s">
        <v>489</v>
      </c>
      <c r="B8" s="279"/>
      <c r="C8" s="234" t="s">
        <v>441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77"/>
      <c r="AC8" s="286">
        <v>0</v>
      </c>
      <c r="AD8" s="287"/>
      <c r="AE8" s="287"/>
      <c r="AF8" s="288"/>
      <c r="AG8" s="286">
        <v>0</v>
      </c>
      <c r="AH8" s="287"/>
      <c r="AI8" s="287"/>
      <c r="AJ8" s="288"/>
      <c r="AK8" s="286">
        <v>0</v>
      </c>
      <c r="AL8" s="287"/>
      <c r="AM8" s="287"/>
      <c r="AN8" s="288"/>
      <c r="AO8" s="56">
        <v>10000</v>
      </c>
      <c r="AP8" s="56">
        <v>0</v>
      </c>
      <c r="AQ8" s="56">
        <v>0</v>
      </c>
      <c r="AR8" s="56">
        <v>0</v>
      </c>
      <c r="AS8" s="57">
        <v>10000</v>
      </c>
    </row>
    <row r="9" spans="1:45" s="3" customFormat="1" ht="30.75" customHeight="1">
      <c r="A9" s="272" t="s">
        <v>490</v>
      </c>
      <c r="B9" s="279"/>
      <c r="C9" s="234" t="s">
        <v>466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77"/>
      <c r="AC9" s="286">
        <v>0</v>
      </c>
      <c r="AD9" s="287"/>
      <c r="AE9" s="287"/>
      <c r="AF9" s="288"/>
      <c r="AG9" s="286">
        <v>0</v>
      </c>
      <c r="AH9" s="287"/>
      <c r="AI9" s="287"/>
      <c r="AJ9" s="288"/>
      <c r="AK9" s="286">
        <v>0</v>
      </c>
      <c r="AL9" s="287"/>
      <c r="AM9" s="287"/>
      <c r="AN9" s="288"/>
      <c r="AO9" s="56">
        <v>26400</v>
      </c>
      <c r="AP9" s="56">
        <v>0</v>
      </c>
      <c r="AQ9" s="56">
        <v>0</v>
      </c>
      <c r="AR9" s="56">
        <v>0</v>
      </c>
      <c r="AS9" s="57">
        <f aca="true" t="shared" si="0" ref="AS9:AS25">SUM(AC9:AR9)</f>
        <v>26400</v>
      </c>
    </row>
    <row r="10" spans="1:45" ht="19.5" customHeight="1">
      <c r="A10" s="272" t="s">
        <v>491</v>
      </c>
      <c r="B10" s="279"/>
      <c r="C10" s="234" t="s">
        <v>467</v>
      </c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77"/>
      <c r="AC10" s="286">
        <v>25783637</v>
      </c>
      <c r="AD10" s="287"/>
      <c r="AE10" s="287"/>
      <c r="AF10" s="288"/>
      <c r="AG10" s="286">
        <v>161000</v>
      </c>
      <c r="AH10" s="287"/>
      <c r="AI10" s="287"/>
      <c r="AJ10" s="288"/>
      <c r="AK10" s="286">
        <v>0</v>
      </c>
      <c r="AL10" s="287"/>
      <c r="AM10" s="287"/>
      <c r="AN10" s="288"/>
      <c r="AO10" s="56">
        <v>0</v>
      </c>
      <c r="AP10" s="56">
        <v>0</v>
      </c>
      <c r="AQ10" s="56">
        <v>0</v>
      </c>
      <c r="AR10" s="56">
        <v>866847</v>
      </c>
      <c r="AS10" s="57">
        <f t="shared" si="0"/>
        <v>26811484</v>
      </c>
    </row>
    <row r="11" spans="1:45" s="2" customFormat="1" ht="19.5" customHeight="1">
      <c r="A11" s="272" t="s">
        <v>492</v>
      </c>
      <c r="B11" s="279"/>
      <c r="C11" s="234" t="s">
        <v>468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77"/>
      <c r="AC11" s="285">
        <v>0</v>
      </c>
      <c r="AD11" s="285"/>
      <c r="AE11" s="285"/>
      <c r="AF11" s="285"/>
      <c r="AG11" s="285">
        <v>0</v>
      </c>
      <c r="AH11" s="285"/>
      <c r="AI11" s="285"/>
      <c r="AJ11" s="285"/>
      <c r="AK11" s="285">
        <v>0</v>
      </c>
      <c r="AL11" s="285"/>
      <c r="AM11" s="285"/>
      <c r="AN11" s="285"/>
      <c r="AO11" s="56">
        <v>0</v>
      </c>
      <c r="AP11" s="56">
        <v>0</v>
      </c>
      <c r="AQ11" s="56">
        <v>0</v>
      </c>
      <c r="AR11" s="56">
        <v>0</v>
      </c>
      <c r="AS11" s="57">
        <f t="shared" si="0"/>
        <v>0</v>
      </c>
    </row>
    <row r="12" spans="1:45" s="2" customFormat="1" ht="19.5" customHeight="1">
      <c r="A12" s="272" t="s">
        <v>493</v>
      </c>
      <c r="B12" s="279"/>
      <c r="C12" s="234" t="s">
        <v>469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77"/>
      <c r="AC12" s="285">
        <v>0</v>
      </c>
      <c r="AD12" s="285"/>
      <c r="AE12" s="285"/>
      <c r="AF12" s="285"/>
      <c r="AG12" s="285">
        <v>0</v>
      </c>
      <c r="AH12" s="285"/>
      <c r="AI12" s="285"/>
      <c r="AJ12" s="285"/>
      <c r="AK12" s="285">
        <v>0</v>
      </c>
      <c r="AL12" s="285"/>
      <c r="AM12" s="285"/>
      <c r="AN12" s="285"/>
      <c r="AO12" s="56">
        <v>0</v>
      </c>
      <c r="AP12" s="56">
        <v>0</v>
      </c>
      <c r="AQ12" s="56">
        <v>0</v>
      </c>
      <c r="AR12" s="56">
        <v>9790111</v>
      </c>
      <c r="AS12" s="57">
        <f t="shared" si="0"/>
        <v>9790111</v>
      </c>
    </row>
    <row r="13" spans="1:45" ht="19.5" customHeight="1">
      <c r="A13" s="272" t="s">
        <v>494</v>
      </c>
      <c r="B13" s="279"/>
      <c r="C13" s="234" t="s">
        <v>443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77"/>
      <c r="AC13" s="286">
        <v>0</v>
      </c>
      <c r="AD13" s="287"/>
      <c r="AE13" s="287"/>
      <c r="AF13" s="288"/>
      <c r="AG13" s="286">
        <v>8143302</v>
      </c>
      <c r="AH13" s="287"/>
      <c r="AI13" s="287"/>
      <c r="AJ13" s="288"/>
      <c r="AK13" s="286">
        <v>0</v>
      </c>
      <c r="AL13" s="287"/>
      <c r="AM13" s="287"/>
      <c r="AN13" s="288"/>
      <c r="AO13" s="56">
        <v>75450</v>
      </c>
      <c r="AP13" s="56">
        <v>0</v>
      </c>
      <c r="AQ13" s="56">
        <v>0</v>
      </c>
      <c r="AR13" s="56">
        <v>0</v>
      </c>
      <c r="AS13" s="57">
        <f t="shared" si="0"/>
        <v>8218752</v>
      </c>
    </row>
    <row r="14" spans="1:45" ht="19.5" customHeight="1">
      <c r="A14" s="272"/>
      <c r="B14" s="279"/>
      <c r="C14" s="234" t="s">
        <v>718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77"/>
      <c r="AC14" s="286">
        <v>0</v>
      </c>
      <c r="AD14" s="287"/>
      <c r="AE14" s="287"/>
      <c r="AF14" s="288"/>
      <c r="AG14" s="286">
        <v>0</v>
      </c>
      <c r="AH14" s="287"/>
      <c r="AI14" s="287"/>
      <c r="AJ14" s="288"/>
      <c r="AK14" s="286">
        <v>0</v>
      </c>
      <c r="AL14" s="287"/>
      <c r="AM14" s="287"/>
      <c r="AN14" s="288"/>
      <c r="AO14" s="56">
        <v>757045</v>
      </c>
      <c r="AP14" s="56">
        <v>0</v>
      </c>
      <c r="AQ14" s="56">
        <v>0</v>
      </c>
      <c r="AR14" s="56">
        <v>0</v>
      </c>
      <c r="AS14" s="57">
        <f t="shared" si="0"/>
        <v>757045</v>
      </c>
    </row>
    <row r="15" spans="1:45" ht="19.5" customHeight="1">
      <c r="A15" s="272" t="s">
        <v>495</v>
      </c>
      <c r="B15" s="279"/>
      <c r="C15" s="234" t="s">
        <v>692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77"/>
      <c r="AC15" s="286">
        <v>0</v>
      </c>
      <c r="AD15" s="287"/>
      <c r="AE15" s="287"/>
      <c r="AF15" s="288"/>
      <c r="AG15" s="286">
        <v>0</v>
      </c>
      <c r="AH15" s="287"/>
      <c r="AI15" s="287"/>
      <c r="AJ15" s="288"/>
      <c r="AK15" s="286">
        <v>0</v>
      </c>
      <c r="AL15" s="287"/>
      <c r="AM15" s="287"/>
      <c r="AN15" s="288"/>
      <c r="AO15" s="56">
        <v>0</v>
      </c>
      <c r="AP15" s="56">
        <v>0</v>
      </c>
      <c r="AQ15" s="56">
        <v>0</v>
      </c>
      <c r="AR15" s="56">
        <v>0</v>
      </c>
      <c r="AS15" s="57">
        <f t="shared" si="0"/>
        <v>0</v>
      </c>
    </row>
    <row r="16" spans="1:45" ht="19.5" customHeight="1">
      <c r="A16" s="272"/>
      <c r="B16" s="279"/>
      <c r="C16" s="234" t="s">
        <v>693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77"/>
      <c r="AC16" s="286">
        <v>0</v>
      </c>
      <c r="AD16" s="287"/>
      <c r="AE16" s="287"/>
      <c r="AF16" s="288"/>
      <c r="AG16" s="286">
        <v>0</v>
      </c>
      <c r="AH16" s="287"/>
      <c r="AI16" s="287"/>
      <c r="AJ16" s="288"/>
      <c r="AK16" s="286">
        <v>0</v>
      </c>
      <c r="AL16" s="287"/>
      <c r="AM16" s="287"/>
      <c r="AN16" s="288"/>
      <c r="AO16" s="56">
        <v>1550</v>
      </c>
      <c r="AP16" s="56">
        <v>0</v>
      </c>
      <c r="AQ16" s="56">
        <v>0</v>
      </c>
      <c r="AR16" s="56">
        <v>0</v>
      </c>
      <c r="AS16" s="57">
        <f t="shared" si="0"/>
        <v>1550</v>
      </c>
    </row>
    <row r="17" spans="1:45" ht="19.5" customHeight="1">
      <c r="A17" s="272"/>
      <c r="B17" s="279"/>
      <c r="C17" s="234" t="s">
        <v>717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77"/>
      <c r="AC17" s="286">
        <v>0</v>
      </c>
      <c r="AD17" s="287"/>
      <c r="AE17" s="287"/>
      <c r="AF17" s="288"/>
      <c r="AG17" s="286">
        <v>0</v>
      </c>
      <c r="AH17" s="287"/>
      <c r="AI17" s="287"/>
      <c r="AJ17" s="288"/>
      <c r="AK17" s="286">
        <v>0</v>
      </c>
      <c r="AL17" s="287"/>
      <c r="AM17" s="287"/>
      <c r="AN17" s="288"/>
      <c r="AO17" s="56">
        <v>284000</v>
      </c>
      <c r="AP17" s="56">
        <v>0</v>
      </c>
      <c r="AQ17" s="56">
        <v>0</v>
      </c>
      <c r="AR17" s="56">
        <v>0</v>
      </c>
      <c r="AS17" s="57">
        <v>284000</v>
      </c>
    </row>
    <row r="18" spans="1:45" ht="29.25" customHeight="1">
      <c r="A18" s="272" t="s">
        <v>496</v>
      </c>
      <c r="B18" s="279"/>
      <c r="C18" s="234" t="s">
        <v>719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77"/>
      <c r="AC18" s="286">
        <v>0</v>
      </c>
      <c r="AD18" s="287"/>
      <c r="AE18" s="287"/>
      <c r="AF18" s="288"/>
      <c r="AG18" s="286">
        <v>0</v>
      </c>
      <c r="AH18" s="287"/>
      <c r="AI18" s="287"/>
      <c r="AJ18" s="288"/>
      <c r="AK18" s="286">
        <v>0</v>
      </c>
      <c r="AL18" s="287"/>
      <c r="AM18" s="287"/>
      <c r="AN18" s="288"/>
      <c r="AO18" s="56">
        <v>400713</v>
      </c>
      <c r="AP18" s="56">
        <v>0</v>
      </c>
      <c r="AQ18" s="56">
        <v>0</v>
      </c>
      <c r="AR18" s="56">
        <v>0</v>
      </c>
      <c r="AS18" s="57">
        <v>400713</v>
      </c>
    </row>
    <row r="19" spans="1:45" ht="29.25" customHeight="1">
      <c r="A19" s="272"/>
      <c r="B19" s="279"/>
      <c r="C19" s="234" t="s">
        <v>694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77"/>
      <c r="AC19" s="286">
        <v>0</v>
      </c>
      <c r="AD19" s="287"/>
      <c r="AE19" s="287"/>
      <c r="AF19" s="288"/>
      <c r="AG19" s="286">
        <v>0</v>
      </c>
      <c r="AH19" s="287"/>
      <c r="AI19" s="287"/>
      <c r="AJ19" s="288"/>
      <c r="AK19" s="286">
        <v>0</v>
      </c>
      <c r="AL19" s="287"/>
      <c r="AM19" s="287"/>
      <c r="AN19" s="288"/>
      <c r="AO19" s="56">
        <v>0</v>
      </c>
      <c r="AP19" s="56">
        <v>0</v>
      </c>
      <c r="AQ19" s="56">
        <v>0</v>
      </c>
      <c r="AR19" s="56">
        <v>0</v>
      </c>
      <c r="AS19" s="57">
        <f t="shared" si="0"/>
        <v>0</v>
      </c>
    </row>
    <row r="20" spans="1:45" ht="19.5" customHeight="1">
      <c r="A20" s="272" t="s">
        <v>497</v>
      </c>
      <c r="B20" s="279"/>
      <c r="C20" s="234" t="s">
        <v>454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77"/>
      <c r="AC20" s="286">
        <v>0</v>
      </c>
      <c r="AD20" s="287"/>
      <c r="AE20" s="287"/>
      <c r="AF20" s="288"/>
      <c r="AG20" s="286">
        <v>75500</v>
      </c>
      <c r="AH20" s="287"/>
      <c r="AI20" s="287"/>
      <c r="AJ20" s="288"/>
      <c r="AK20" s="286">
        <v>0</v>
      </c>
      <c r="AL20" s="287"/>
      <c r="AM20" s="287"/>
      <c r="AN20" s="288"/>
      <c r="AO20" s="56">
        <v>0</v>
      </c>
      <c r="AP20" s="56">
        <v>0</v>
      </c>
      <c r="AQ20" s="56">
        <v>0</v>
      </c>
      <c r="AR20" s="56">
        <v>0</v>
      </c>
      <c r="AS20" s="57">
        <f t="shared" si="0"/>
        <v>75500</v>
      </c>
    </row>
    <row r="21" spans="1:45" ht="19.5" customHeight="1">
      <c r="A21" s="272" t="s">
        <v>498</v>
      </c>
      <c r="B21" s="279"/>
      <c r="C21" s="234" t="s">
        <v>458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77"/>
      <c r="AC21" s="286">
        <v>0</v>
      </c>
      <c r="AD21" s="287"/>
      <c r="AE21" s="287"/>
      <c r="AF21" s="288"/>
      <c r="AG21" s="286">
        <v>0</v>
      </c>
      <c r="AH21" s="287"/>
      <c r="AI21" s="287"/>
      <c r="AJ21" s="288"/>
      <c r="AK21" s="286">
        <v>0</v>
      </c>
      <c r="AL21" s="287"/>
      <c r="AM21" s="287"/>
      <c r="AN21" s="288"/>
      <c r="AO21" s="56">
        <v>0</v>
      </c>
      <c r="AP21" s="56">
        <v>0</v>
      </c>
      <c r="AQ21" s="56">
        <v>0</v>
      </c>
      <c r="AR21" s="56">
        <v>0</v>
      </c>
      <c r="AS21" s="57">
        <f t="shared" si="0"/>
        <v>0</v>
      </c>
    </row>
    <row r="22" spans="1:45" ht="19.5" customHeight="1">
      <c r="A22" s="272" t="s">
        <v>499</v>
      </c>
      <c r="B22" s="279"/>
      <c r="C22" s="234" t="s">
        <v>459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77"/>
      <c r="AC22" s="286">
        <v>0</v>
      </c>
      <c r="AD22" s="287"/>
      <c r="AE22" s="287"/>
      <c r="AF22" s="288"/>
      <c r="AG22" s="286">
        <v>0</v>
      </c>
      <c r="AH22" s="287"/>
      <c r="AI22" s="287"/>
      <c r="AJ22" s="288"/>
      <c r="AK22" s="286">
        <v>0</v>
      </c>
      <c r="AL22" s="287"/>
      <c r="AM22" s="287"/>
      <c r="AN22" s="288"/>
      <c r="AO22" s="56">
        <v>0</v>
      </c>
      <c r="AP22" s="56">
        <v>0</v>
      </c>
      <c r="AQ22" s="56">
        <v>0</v>
      </c>
      <c r="AR22" s="56">
        <v>0</v>
      </c>
      <c r="AS22" s="57">
        <f t="shared" si="0"/>
        <v>0</v>
      </c>
    </row>
    <row r="23" spans="1:45" ht="29.25" customHeight="1">
      <c r="A23" s="272" t="s">
        <v>500</v>
      </c>
      <c r="B23" s="279"/>
      <c r="C23" s="234" t="s">
        <v>514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77"/>
      <c r="AC23" s="286">
        <v>0</v>
      </c>
      <c r="AD23" s="287"/>
      <c r="AE23" s="287"/>
      <c r="AF23" s="288"/>
      <c r="AG23" s="286">
        <v>0</v>
      </c>
      <c r="AH23" s="287"/>
      <c r="AI23" s="287"/>
      <c r="AJ23" s="288"/>
      <c r="AK23" s="286">
        <v>0</v>
      </c>
      <c r="AL23" s="287"/>
      <c r="AM23" s="287"/>
      <c r="AN23" s="288"/>
      <c r="AO23" s="56">
        <v>0</v>
      </c>
      <c r="AP23" s="56">
        <v>0</v>
      </c>
      <c r="AQ23" s="56">
        <v>0</v>
      </c>
      <c r="AR23" s="56">
        <v>0</v>
      </c>
      <c r="AS23" s="57">
        <f t="shared" si="0"/>
        <v>0</v>
      </c>
    </row>
    <row r="24" spans="1:45" ht="19.5" customHeight="1">
      <c r="A24" s="272" t="s">
        <v>501</v>
      </c>
      <c r="B24" s="279"/>
      <c r="C24" s="234" t="s">
        <v>470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77"/>
      <c r="AC24" s="286">
        <v>0</v>
      </c>
      <c r="AD24" s="287"/>
      <c r="AE24" s="287"/>
      <c r="AF24" s="288"/>
      <c r="AG24" s="286">
        <v>0</v>
      </c>
      <c r="AH24" s="287"/>
      <c r="AI24" s="287"/>
      <c r="AJ24" s="288"/>
      <c r="AK24" s="286">
        <v>3782275</v>
      </c>
      <c r="AL24" s="287"/>
      <c r="AM24" s="287"/>
      <c r="AN24" s="288"/>
      <c r="AO24" s="56">
        <v>0</v>
      </c>
      <c r="AP24" s="56">
        <v>0</v>
      </c>
      <c r="AQ24" s="56">
        <v>0</v>
      </c>
      <c r="AR24" s="56">
        <v>0</v>
      </c>
      <c r="AS24" s="57">
        <f t="shared" si="0"/>
        <v>3782275</v>
      </c>
    </row>
    <row r="25" spans="1:45" ht="29.25" customHeight="1">
      <c r="A25" s="272" t="s">
        <v>502</v>
      </c>
      <c r="B25" s="279"/>
      <c r="C25" s="234" t="s">
        <v>460</v>
      </c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77"/>
      <c r="AC25" s="286">
        <v>0</v>
      </c>
      <c r="AD25" s="287"/>
      <c r="AE25" s="287"/>
      <c r="AF25" s="288"/>
      <c r="AG25" s="286">
        <v>0</v>
      </c>
      <c r="AH25" s="287"/>
      <c r="AI25" s="287"/>
      <c r="AJ25" s="288"/>
      <c r="AK25" s="286">
        <v>0</v>
      </c>
      <c r="AL25" s="287"/>
      <c r="AM25" s="287"/>
      <c r="AN25" s="288"/>
      <c r="AO25" s="56">
        <v>0</v>
      </c>
      <c r="AP25" s="56">
        <v>0</v>
      </c>
      <c r="AQ25" s="56">
        <v>0</v>
      </c>
      <c r="AR25" s="56">
        <v>0</v>
      </c>
      <c r="AS25" s="57">
        <f t="shared" si="0"/>
        <v>0</v>
      </c>
    </row>
    <row r="26" ht="12.75">
      <c r="AS26" s="58"/>
    </row>
  </sheetData>
  <sheetProtection/>
  <mergeCells count="105">
    <mergeCell ref="A17:B17"/>
    <mergeCell ref="C17:AB17"/>
    <mergeCell ref="AC17:AF17"/>
    <mergeCell ref="AG17:AJ17"/>
    <mergeCell ref="AK17:AN17"/>
    <mergeCell ref="A19:B19"/>
    <mergeCell ref="C19:AB19"/>
    <mergeCell ref="AC19:AF19"/>
    <mergeCell ref="AG19:AJ19"/>
    <mergeCell ref="AK19:AN19"/>
    <mergeCell ref="A16:B16"/>
    <mergeCell ref="C16:AB16"/>
    <mergeCell ref="AC16:AF16"/>
    <mergeCell ref="AG16:AJ16"/>
    <mergeCell ref="AK16:AN16"/>
    <mergeCell ref="A22:B22"/>
    <mergeCell ref="C22:AB22"/>
    <mergeCell ref="AC22:AF22"/>
    <mergeCell ref="AG22:AJ22"/>
    <mergeCell ref="AK22:AN22"/>
    <mergeCell ref="A14:B14"/>
    <mergeCell ref="C14:AB14"/>
    <mergeCell ref="AC14:AF14"/>
    <mergeCell ref="AG14:AJ14"/>
    <mergeCell ref="AK14:AN14"/>
    <mergeCell ref="A18:B18"/>
    <mergeCell ref="C18:AB18"/>
    <mergeCell ref="AC18:AF18"/>
    <mergeCell ref="AG18:AJ18"/>
    <mergeCell ref="AK18:AN18"/>
    <mergeCell ref="A25:B25"/>
    <mergeCell ref="C25:AB25"/>
    <mergeCell ref="AC25:AF25"/>
    <mergeCell ref="AG25:AJ25"/>
    <mergeCell ref="AK25:AN25"/>
    <mergeCell ref="A13:B13"/>
    <mergeCell ref="C13:AB13"/>
    <mergeCell ref="AC13:AF13"/>
    <mergeCell ref="AG13:AJ13"/>
    <mergeCell ref="AK13:AN13"/>
    <mergeCell ref="C23:AB23"/>
    <mergeCell ref="A23:B23"/>
    <mergeCell ref="AC23:AF23"/>
    <mergeCell ref="AG23:AJ23"/>
    <mergeCell ref="AK23:AN23"/>
    <mergeCell ref="A11:B11"/>
    <mergeCell ref="C11:AB11"/>
    <mergeCell ref="AC11:AF11"/>
    <mergeCell ref="AG11:AJ11"/>
    <mergeCell ref="AK11:AN11"/>
    <mergeCell ref="C21:AB21"/>
    <mergeCell ref="AC21:AF21"/>
    <mergeCell ref="AG21:AJ21"/>
    <mergeCell ref="AK21:AN21"/>
    <mergeCell ref="A21:B21"/>
    <mergeCell ref="A9:B9"/>
    <mergeCell ref="C9:AB9"/>
    <mergeCell ref="AC9:AF9"/>
    <mergeCell ref="AG9:AJ9"/>
    <mergeCell ref="AK9:AN9"/>
    <mergeCell ref="A24:B24"/>
    <mergeCell ref="C24:AB24"/>
    <mergeCell ref="AC24:AF24"/>
    <mergeCell ref="AG24:AJ24"/>
    <mergeCell ref="AK24:AN24"/>
    <mergeCell ref="A7:B7"/>
    <mergeCell ref="C7:AB7"/>
    <mergeCell ref="AC7:AF7"/>
    <mergeCell ref="AG7:AJ7"/>
    <mergeCell ref="AK7:AN7"/>
    <mergeCell ref="A20:B20"/>
    <mergeCell ref="C20:AB20"/>
    <mergeCell ref="AC20:AF20"/>
    <mergeCell ref="AG20:AJ20"/>
    <mergeCell ref="AK20:AN20"/>
    <mergeCell ref="A1:AS1"/>
    <mergeCell ref="A2:AS2"/>
    <mergeCell ref="A3:AS3"/>
    <mergeCell ref="A4:AF4"/>
    <mergeCell ref="A5:AF5"/>
    <mergeCell ref="A15:B15"/>
    <mergeCell ref="C15:AB15"/>
    <mergeCell ref="AC15:AF15"/>
    <mergeCell ref="AG15:AJ15"/>
    <mergeCell ref="AK15:AN15"/>
    <mergeCell ref="A6:B6"/>
    <mergeCell ref="C6:AB6"/>
    <mergeCell ref="AC6:AF6"/>
    <mergeCell ref="AG6:AJ6"/>
    <mergeCell ref="AK6:AN6"/>
    <mergeCell ref="A12:B12"/>
    <mergeCell ref="C12:AB12"/>
    <mergeCell ref="AC12:AF12"/>
    <mergeCell ref="AG12:AJ12"/>
    <mergeCell ref="AK12:AN12"/>
    <mergeCell ref="A8:B8"/>
    <mergeCell ref="C8:AB8"/>
    <mergeCell ref="AC8:AF8"/>
    <mergeCell ref="AG8:AJ8"/>
    <mergeCell ref="AK8:AN8"/>
    <mergeCell ref="A10:B10"/>
    <mergeCell ref="C10:AB10"/>
    <mergeCell ref="AC10:AF10"/>
    <mergeCell ref="AG10:AJ10"/>
    <mergeCell ref="AK10:AN10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55" r:id="rId1"/>
  <headerFooter alignWithMargins="0">
    <oddHeader>&amp;R5.  melléklet a ..../2019.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">
      <selection activeCell="B22" sqref="B22"/>
    </sheetView>
  </sheetViews>
  <sheetFormatPr defaultColWidth="9.140625" defaultRowHeight="15"/>
  <cols>
    <col min="1" max="1" width="58.7109375" style="14" customWidth="1"/>
    <col min="2" max="2" width="14.140625" style="14" customWidth="1"/>
    <col min="3" max="16384" width="9.140625" style="14" customWidth="1"/>
  </cols>
  <sheetData>
    <row r="1" spans="1:2" ht="12.75">
      <c r="A1" s="292"/>
      <c r="B1" s="293"/>
    </row>
    <row r="2" spans="1:8" ht="33.75" customHeight="1">
      <c r="A2" s="156" t="s">
        <v>423</v>
      </c>
      <c r="B2" s="156"/>
      <c r="C2" s="12"/>
      <c r="D2" s="12"/>
      <c r="E2" s="12"/>
      <c r="F2" s="12"/>
      <c r="G2" s="12"/>
      <c r="H2" s="12"/>
    </row>
    <row r="3" spans="1:8" s="18" customFormat="1" ht="22.5">
      <c r="A3" s="200" t="s">
        <v>688</v>
      </c>
      <c r="B3" s="200"/>
      <c r="C3" s="13"/>
      <c r="D3" s="13"/>
      <c r="E3" s="13"/>
      <c r="F3" s="13"/>
      <c r="G3" s="13"/>
      <c r="H3" s="13"/>
    </row>
    <row r="4" spans="1:2" s="29" customFormat="1" ht="31.5" customHeight="1">
      <c r="A4" s="294" t="s">
        <v>471</v>
      </c>
      <c r="B4" s="294"/>
    </row>
    <row r="5" spans="1:2" s="29" customFormat="1" ht="31.5" customHeight="1">
      <c r="A5" s="294" t="s">
        <v>472</v>
      </c>
      <c r="B5" s="294"/>
    </row>
    <row r="6" spans="1:2" s="29" customFormat="1" ht="31.5" customHeight="1">
      <c r="A6" s="41"/>
      <c r="B6" s="41"/>
    </row>
    <row r="7" spans="1:2" s="29" customFormat="1" ht="15.75">
      <c r="A7" s="30"/>
      <c r="B7" s="31" t="s">
        <v>711</v>
      </c>
    </row>
    <row r="8" spans="1:2" s="29" customFormat="1" ht="43.5" customHeight="1">
      <c r="A8" s="32" t="s">
        <v>473</v>
      </c>
      <c r="B8" s="37" t="s">
        <v>474</v>
      </c>
    </row>
    <row r="9" spans="1:2" s="29" customFormat="1" ht="23.25" customHeight="1">
      <c r="A9" s="33" t="s">
        <v>475</v>
      </c>
      <c r="B9" s="38">
        <v>39856144</v>
      </c>
    </row>
    <row r="10" spans="1:2" s="29" customFormat="1" ht="23.25" customHeight="1">
      <c r="A10" s="33" t="s">
        <v>476</v>
      </c>
      <c r="B10" s="38">
        <v>38650767</v>
      </c>
    </row>
    <row r="11" spans="1:2" s="29" customFormat="1" ht="23.25" customHeight="1">
      <c r="A11" s="34" t="s">
        <v>477</v>
      </c>
      <c r="B11" s="39">
        <f>B9-B10</f>
        <v>1205377</v>
      </c>
    </row>
    <row r="12" spans="1:2" s="29" customFormat="1" ht="23.25" customHeight="1">
      <c r="A12" s="33" t="s">
        <v>478</v>
      </c>
      <c r="B12" s="38">
        <v>10656958</v>
      </c>
    </row>
    <row r="13" spans="1:2" s="29" customFormat="1" ht="23.25" customHeight="1">
      <c r="A13" s="33" t="s">
        <v>479</v>
      </c>
      <c r="B13" s="38">
        <v>877252</v>
      </c>
    </row>
    <row r="14" spans="1:2" s="29" customFormat="1" ht="23.25" customHeight="1">
      <c r="A14" s="40" t="s">
        <v>480</v>
      </c>
      <c r="B14" s="39">
        <v>9779706</v>
      </c>
    </row>
    <row r="15" spans="1:2" s="29" customFormat="1" ht="23.25" customHeight="1">
      <c r="A15" s="40" t="s">
        <v>481</v>
      </c>
      <c r="B15" s="39">
        <v>10985083</v>
      </c>
    </row>
    <row r="16" spans="1:2" s="29" customFormat="1" ht="23.25" customHeight="1">
      <c r="A16" s="40" t="s">
        <v>482</v>
      </c>
      <c r="B16" s="39">
        <v>10985083</v>
      </c>
    </row>
    <row r="17" spans="1:2" s="29" customFormat="1" ht="23.25" customHeight="1">
      <c r="A17" s="40" t="s">
        <v>695</v>
      </c>
      <c r="B17" s="39">
        <v>161000</v>
      </c>
    </row>
    <row r="18" spans="1:2" s="29" customFormat="1" ht="23.25" customHeight="1">
      <c r="A18" s="40" t="s">
        <v>482</v>
      </c>
      <c r="B18" s="39">
        <v>10824083</v>
      </c>
    </row>
    <row r="19" spans="1:2" s="29" customFormat="1" ht="15.75">
      <c r="A19" s="35"/>
      <c r="B19" s="36"/>
    </row>
    <row r="20" spans="1:2" s="29" customFormat="1" ht="15.75">
      <c r="A20" s="28"/>
      <c r="B20" s="28"/>
    </row>
    <row r="21" spans="1:2" s="29" customFormat="1" ht="15.75">
      <c r="A21" s="28"/>
      <c r="B21" s="28"/>
    </row>
    <row r="22" spans="1:2" s="29" customFormat="1" ht="15.75">
      <c r="A22" s="35"/>
      <c r="B22" s="36"/>
    </row>
    <row r="23" spans="1:2" s="29" customFormat="1" ht="15.75">
      <c r="A23" s="35"/>
      <c r="B23" s="36"/>
    </row>
    <row r="24" spans="1:2" s="29" customFormat="1" ht="15.75">
      <c r="A24" s="27"/>
      <c r="B24" s="27"/>
    </row>
    <row r="25" spans="1:2" s="29" customFormat="1" ht="15.75">
      <c r="A25" s="27"/>
      <c r="B25" s="27"/>
    </row>
    <row r="26" spans="1:2" ht="15.75">
      <c r="A26" s="19"/>
      <c r="B26" s="19"/>
    </row>
    <row r="27" spans="1:2" ht="15.75">
      <c r="A27" s="19"/>
      <c r="B27" s="19"/>
    </row>
    <row r="28" spans="1:2" ht="15.75">
      <c r="A28" s="19"/>
      <c r="B28" s="19"/>
    </row>
    <row r="29" spans="1:2" ht="15.75">
      <c r="A29" s="19"/>
      <c r="B29" s="19"/>
    </row>
    <row r="47" ht="18">
      <c r="B47" s="15"/>
    </row>
    <row r="50" ht="18">
      <c r="B50" s="16"/>
    </row>
    <row r="51" ht="15.75">
      <c r="B51" s="21"/>
    </row>
    <row r="52" ht="15">
      <c r="B52" s="17"/>
    </row>
    <row r="53" ht="15">
      <c r="B53" s="17"/>
    </row>
    <row r="54" ht="15">
      <c r="B54" s="17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4.25">
      <c r="B61" s="22"/>
    </row>
    <row r="62" ht="14.25">
      <c r="B62" s="22"/>
    </row>
    <row r="63" ht="14.25">
      <c r="B63" s="22"/>
    </row>
    <row r="64" ht="14.25">
      <c r="B64" s="22"/>
    </row>
    <row r="65" ht="15.75">
      <c r="B65" s="20"/>
    </row>
  </sheetData>
  <sheetProtection/>
  <mergeCells count="5">
    <mergeCell ref="A1:B1"/>
    <mergeCell ref="A2:B2"/>
    <mergeCell ref="A3:B3"/>
    <mergeCell ref="A4:B4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&amp;R6.  melléklet a ..../2019.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J22" sqref="J22"/>
    </sheetView>
  </sheetViews>
  <sheetFormatPr defaultColWidth="8.00390625" defaultRowHeight="15"/>
  <cols>
    <col min="1" max="1" width="5.00390625" style="84" customWidth="1"/>
    <col min="2" max="2" width="47.00390625" style="59" customWidth="1"/>
    <col min="3" max="4" width="15.140625" style="59" customWidth="1"/>
    <col min="5" max="16384" width="8.00390625" style="59" customWidth="1"/>
  </cols>
  <sheetData>
    <row r="1" spans="1:4" ht="27" customHeight="1">
      <c r="A1" s="295" t="s">
        <v>515</v>
      </c>
      <c r="B1" s="295"/>
      <c r="C1" s="295"/>
      <c r="D1" s="295"/>
    </row>
    <row r="2" spans="1:4" ht="29.25" customHeight="1">
      <c r="A2" s="295" t="s">
        <v>713</v>
      </c>
      <c r="B2" s="295"/>
      <c r="C2" s="295"/>
      <c r="D2" s="295"/>
    </row>
    <row r="3" spans="1:4" ht="28.5" customHeight="1">
      <c r="A3" s="296" t="s">
        <v>722</v>
      </c>
      <c r="B3" s="296"/>
      <c r="C3" s="296"/>
      <c r="D3" s="296"/>
    </row>
    <row r="4" spans="1:4" s="61" customFormat="1" ht="15.75" thickBot="1">
      <c r="A4" s="60"/>
      <c r="D4" s="62" t="s">
        <v>721</v>
      </c>
    </row>
    <row r="5" spans="1:4" s="66" customFormat="1" ht="48" customHeight="1" thickBot="1">
      <c r="A5" s="63" t="s">
        <v>516</v>
      </c>
      <c r="B5" s="64" t="s">
        <v>517</v>
      </c>
      <c r="C5" s="64" t="s">
        <v>518</v>
      </c>
      <c r="D5" s="65" t="s">
        <v>519</v>
      </c>
    </row>
    <row r="6" spans="1:4" s="66" customFormat="1" ht="13.5" customHeight="1" thickBot="1">
      <c r="A6" s="67">
        <v>1</v>
      </c>
      <c r="B6" s="68">
        <v>2</v>
      </c>
      <c r="C6" s="68">
        <v>3</v>
      </c>
      <c r="D6" s="69">
        <v>4</v>
      </c>
    </row>
    <row r="7" spans="1:4" ht="18" customHeight="1">
      <c r="A7" s="70" t="s">
        <v>488</v>
      </c>
      <c r="B7" s="71" t="s">
        <v>520</v>
      </c>
      <c r="C7" s="72"/>
      <c r="D7" s="73"/>
    </row>
    <row r="8" spans="1:4" ht="18" customHeight="1">
      <c r="A8" s="74" t="s">
        <v>489</v>
      </c>
      <c r="B8" s="75" t="s">
        <v>521</v>
      </c>
      <c r="C8" s="76"/>
      <c r="D8" s="77"/>
    </row>
    <row r="9" spans="1:4" ht="18" customHeight="1">
      <c r="A9" s="74" t="s">
        <v>490</v>
      </c>
      <c r="B9" s="75" t="s">
        <v>522</v>
      </c>
      <c r="C9" s="76"/>
      <c r="D9" s="77"/>
    </row>
    <row r="10" spans="1:4" ht="18" customHeight="1">
      <c r="A10" s="74" t="s">
        <v>491</v>
      </c>
      <c r="B10" s="75" t="s">
        <v>523</v>
      </c>
      <c r="C10" s="76"/>
      <c r="D10" s="77"/>
    </row>
    <row r="11" spans="1:4" ht="18" customHeight="1">
      <c r="A11" s="74" t="s">
        <v>492</v>
      </c>
      <c r="B11" s="75" t="s">
        <v>524</v>
      </c>
      <c r="C11" s="76">
        <v>2100000</v>
      </c>
      <c r="D11" s="77">
        <f>SUM(D12:D18)</f>
        <v>0</v>
      </c>
    </row>
    <row r="12" spans="1:4" ht="18" customHeight="1">
      <c r="A12" s="74" t="s">
        <v>493</v>
      </c>
      <c r="B12" s="75" t="s">
        <v>525</v>
      </c>
      <c r="C12" s="76"/>
      <c r="D12" s="77"/>
    </row>
    <row r="13" spans="1:4" ht="18" customHeight="1">
      <c r="A13" s="74" t="s">
        <v>494</v>
      </c>
      <c r="B13" s="78" t="s">
        <v>526</v>
      </c>
      <c r="C13" s="76"/>
      <c r="D13" s="77"/>
    </row>
    <row r="14" spans="1:4" ht="18" customHeight="1">
      <c r="A14" s="74" t="s">
        <v>495</v>
      </c>
      <c r="B14" s="78" t="s">
        <v>527</v>
      </c>
      <c r="C14" s="76"/>
      <c r="D14" s="77"/>
    </row>
    <row r="15" spans="1:4" ht="18" customHeight="1">
      <c r="A15" s="74" t="s">
        <v>496</v>
      </c>
      <c r="B15" s="78" t="s">
        <v>528</v>
      </c>
      <c r="C15" s="76">
        <v>2100000</v>
      </c>
      <c r="D15" s="77"/>
    </row>
    <row r="16" spans="1:4" ht="18" customHeight="1">
      <c r="A16" s="74" t="s">
        <v>497</v>
      </c>
      <c r="B16" s="78" t="s">
        <v>529</v>
      </c>
      <c r="C16" s="76"/>
      <c r="D16" s="77"/>
    </row>
    <row r="17" spans="1:4" ht="18" customHeight="1">
      <c r="A17" s="74" t="s">
        <v>498</v>
      </c>
      <c r="B17" s="78" t="s">
        <v>530</v>
      </c>
      <c r="C17" s="76"/>
      <c r="D17" s="77"/>
    </row>
    <row r="18" spans="1:4" ht="22.5" customHeight="1">
      <c r="A18" s="74" t="s">
        <v>499</v>
      </c>
      <c r="B18" s="78" t="s">
        <v>531</v>
      </c>
      <c r="C18" s="76"/>
      <c r="D18" s="77"/>
    </row>
    <row r="19" spans="1:4" ht="18" customHeight="1">
      <c r="A19" s="74" t="s">
        <v>500</v>
      </c>
      <c r="B19" s="75" t="s">
        <v>532</v>
      </c>
      <c r="C19" s="76">
        <v>1374000</v>
      </c>
      <c r="D19" s="77">
        <v>26000</v>
      </c>
    </row>
    <row r="20" spans="1:4" ht="18" customHeight="1">
      <c r="A20" s="74" t="s">
        <v>501</v>
      </c>
      <c r="B20" s="75" t="s">
        <v>533</v>
      </c>
      <c r="C20" s="76"/>
      <c r="D20" s="77"/>
    </row>
    <row r="21" spans="1:4" ht="18" customHeight="1">
      <c r="A21" s="74" t="s">
        <v>502</v>
      </c>
      <c r="B21" s="75" t="s">
        <v>534</v>
      </c>
      <c r="C21" s="76"/>
      <c r="D21" s="77"/>
    </row>
    <row r="22" spans="1:4" ht="18" customHeight="1">
      <c r="A22" s="74" t="s">
        <v>503</v>
      </c>
      <c r="B22" s="75" t="s">
        <v>535</v>
      </c>
      <c r="C22" s="76"/>
      <c r="D22" s="77"/>
    </row>
    <row r="23" spans="1:4" ht="18" customHeight="1" thickBot="1">
      <c r="A23" s="74" t="s">
        <v>504</v>
      </c>
      <c r="B23" s="75" t="s">
        <v>536</v>
      </c>
      <c r="C23" s="76"/>
      <c r="D23" s="77"/>
    </row>
    <row r="24" spans="1:4" ht="18" customHeight="1" thickBot="1">
      <c r="A24" s="79" t="s">
        <v>505</v>
      </c>
      <c r="B24" s="80" t="s">
        <v>537</v>
      </c>
      <c r="C24" s="81">
        <f>SUM(C7:C23)-C15</f>
        <v>3474000</v>
      </c>
      <c r="D24" s="82">
        <f>SUM(D7:D23)-D15</f>
        <v>26000</v>
      </c>
    </row>
    <row r="25" spans="1:4" ht="8.25" customHeight="1">
      <c r="A25" s="83"/>
      <c r="B25" s="297"/>
      <c r="C25" s="297"/>
      <c r="D25" s="297"/>
    </row>
  </sheetData>
  <sheetProtection/>
  <mergeCells count="4">
    <mergeCell ref="A1:D1"/>
    <mergeCell ref="A2:D2"/>
    <mergeCell ref="A3:D3"/>
    <mergeCell ref="B25:D25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CE,Normál"7.  melléklet a ..../2019.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9"/>
  <sheetViews>
    <sheetView zoomScalePageLayoutView="0" workbookViewId="0" topLeftCell="A1">
      <selection activeCell="K13" sqref="K13"/>
    </sheetView>
  </sheetViews>
  <sheetFormatPr defaultColWidth="8.00390625" defaultRowHeight="15"/>
  <cols>
    <col min="1" max="1" width="8.00390625" style="85" customWidth="1"/>
    <col min="2" max="2" width="50.00390625" style="85" customWidth="1"/>
    <col min="3" max="5" width="21.421875" style="85" customWidth="1"/>
    <col min="6" max="16384" width="8.00390625" style="85" customWidth="1"/>
  </cols>
  <sheetData>
    <row r="1" spans="1:5" ht="15">
      <c r="A1" s="298"/>
      <c r="B1" s="298"/>
      <c r="C1" s="298"/>
      <c r="D1" s="298"/>
      <c r="E1" s="298"/>
    </row>
    <row r="2" ht="12.75">
      <c r="A2" s="86"/>
    </row>
    <row r="3" spans="1:5" ht="33" customHeight="1">
      <c r="A3" s="299" t="s">
        <v>723</v>
      </c>
      <c r="B3" s="299"/>
      <c r="C3" s="299"/>
      <c r="D3" s="299"/>
      <c r="E3" s="299"/>
    </row>
    <row r="4" ht="16.5" thickBot="1">
      <c r="A4" s="87"/>
    </row>
    <row r="5" spans="1:5" ht="79.5" thickBot="1">
      <c r="A5" s="88" t="s">
        <v>538</v>
      </c>
      <c r="B5" s="89" t="s">
        <v>539</v>
      </c>
      <c r="C5" s="89" t="s">
        <v>540</v>
      </c>
      <c r="D5" s="89" t="s">
        <v>541</v>
      </c>
      <c r="E5" s="90" t="s">
        <v>623</v>
      </c>
    </row>
    <row r="6" spans="1:5" ht="16.5" thickBot="1">
      <c r="A6" s="91" t="s">
        <v>488</v>
      </c>
      <c r="B6" s="92" t="s">
        <v>542</v>
      </c>
      <c r="C6" s="93">
        <v>0.00421</v>
      </c>
      <c r="D6" s="94">
        <v>2930000</v>
      </c>
      <c r="E6" s="95"/>
    </row>
    <row r="7" spans="1:5" ht="16.5" thickBot="1">
      <c r="A7" s="300" t="s">
        <v>543</v>
      </c>
      <c r="B7" s="301"/>
      <c r="C7" s="96"/>
      <c r="D7" s="97">
        <f>IF(SUM(D6:D6)=0,"",SUM(D6:D6))</f>
        <v>2930000</v>
      </c>
      <c r="E7" s="98">
        <f>IF(SUM(E6:E6)=0,"",SUM(E6:E6))</f>
      </c>
    </row>
    <row r="8" ht="15.75">
      <c r="A8" s="87"/>
    </row>
    <row r="9" spans="1:2" ht="12.75">
      <c r="A9" s="111" t="s">
        <v>624</v>
      </c>
      <c r="B9" s="85" t="s">
        <v>625</v>
      </c>
    </row>
  </sheetData>
  <sheetProtection/>
  <mergeCells count="3">
    <mergeCell ref="A1:E1"/>
    <mergeCell ref="A3:E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Roman,Normál"&amp;8 8.  melléklet a ..../2019.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I8" sqref="I8"/>
    </sheetView>
  </sheetViews>
  <sheetFormatPr defaultColWidth="8.00390625" defaultRowHeight="15"/>
  <cols>
    <col min="1" max="1" width="4.7109375" style="124" customWidth="1"/>
    <col min="2" max="2" width="33.7109375" style="124" customWidth="1"/>
    <col min="3" max="8" width="11.8515625" style="124" customWidth="1"/>
    <col min="9" max="9" width="13.00390625" style="124" customWidth="1"/>
    <col min="10" max="16384" width="8.00390625" style="124" customWidth="1"/>
  </cols>
  <sheetData>
    <row r="1" spans="1:9" ht="34.5" customHeight="1">
      <c r="A1" s="304" t="s">
        <v>724</v>
      </c>
      <c r="B1" s="305"/>
      <c r="C1" s="305"/>
      <c r="D1" s="305"/>
      <c r="E1" s="305"/>
      <c r="F1" s="305"/>
      <c r="G1" s="305"/>
      <c r="H1" s="305"/>
      <c r="I1" s="305"/>
    </row>
    <row r="2" spans="8:9" ht="14.25" thickBot="1">
      <c r="H2" s="306" t="s">
        <v>725</v>
      </c>
      <c r="I2" s="306"/>
    </row>
    <row r="3" spans="1:9" ht="13.5" thickBot="1">
      <c r="A3" s="307" t="s">
        <v>516</v>
      </c>
      <c r="B3" s="309" t="s">
        <v>726</v>
      </c>
      <c r="C3" s="311" t="s">
        <v>727</v>
      </c>
      <c r="D3" s="313" t="s">
        <v>728</v>
      </c>
      <c r="E3" s="314"/>
      <c r="F3" s="314"/>
      <c r="G3" s="314"/>
      <c r="H3" s="314"/>
      <c r="I3" s="315" t="s">
        <v>729</v>
      </c>
    </row>
    <row r="4" spans="1:9" s="127" customFormat="1" ht="42" customHeight="1" thickBot="1">
      <c r="A4" s="308"/>
      <c r="B4" s="310"/>
      <c r="C4" s="312"/>
      <c r="D4" s="125" t="s">
        <v>730</v>
      </c>
      <c r="E4" s="125" t="s">
        <v>731</v>
      </c>
      <c r="F4" s="125" t="s">
        <v>732</v>
      </c>
      <c r="G4" s="126" t="s">
        <v>733</v>
      </c>
      <c r="H4" s="126" t="s">
        <v>734</v>
      </c>
      <c r="I4" s="316"/>
    </row>
    <row r="5" spans="1:9" s="127" customFormat="1" ht="12" customHeight="1" thickBot="1">
      <c r="A5" s="128">
        <v>1</v>
      </c>
      <c r="B5" s="129">
        <v>2</v>
      </c>
      <c r="C5" s="129">
        <v>3</v>
      </c>
      <c r="D5" s="129">
        <v>4</v>
      </c>
      <c r="E5" s="129">
        <v>5</v>
      </c>
      <c r="F5" s="129">
        <v>6</v>
      </c>
      <c r="G5" s="129">
        <v>7</v>
      </c>
      <c r="H5" s="129" t="s">
        <v>735</v>
      </c>
      <c r="I5" s="130" t="s">
        <v>736</v>
      </c>
    </row>
    <row r="6" spans="1:9" s="127" customFormat="1" ht="18" customHeight="1">
      <c r="A6" s="317" t="s">
        <v>737</v>
      </c>
      <c r="B6" s="318"/>
      <c r="C6" s="318"/>
      <c r="D6" s="318"/>
      <c r="E6" s="318"/>
      <c r="F6" s="318"/>
      <c r="G6" s="318"/>
      <c r="H6" s="318"/>
      <c r="I6" s="319"/>
    </row>
    <row r="7" spans="1:9" ht="15.75" customHeight="1">
      <c r="A7" s="131" t="s">
        <v>488</v>
      </c>
      <c r="B7" s="132" t="s">
        <v>738</v>
      </c>
      <c r="C7" s="133"/>
      <c r="D7" s="133"/>
      <c r="E7" s="133"/>
      <c r="F7" s="133"/>
      <c r="G7" s="134"/>
      <c r="H7" s="135">
        <f aca="true" t="shared" si="0" ref="H7:H13">SUM(D7:G7)</f>
        <v>0</v>
      </c>
      <c r="I7" s="136">
        <f aca="true" t="shared" si="1" ref="I7:I13">C7+H7</f>
        <v>0</v>
      </c>
    </row>
    <row r="8" spans="1:9" ht="22.5">
      <c r="A8" s="131" t="s">
        <v>489</v>
      </c>
      <c r="B8" s="132" t="s">
        <v>739</v>
      </c>
      <c r="C8" s="133">
        <v>877252</v>
      </c>
      <c r="D8" s="133"/>
      <c r="E8" s="133"/>
      <c r="F8" s="133"/>
      <c r="G8" s="134"/>
      <c r="H8" s="135">
        <f t="shared" si="0"/>
        <v>0</v>
      </c>
      <c r="I8" s="136">
        <f t="shared" si="1"/>
        <v>877252</v>
      </c>
    </row>
    <row r="9" spans="1:9" ht="22.5">
      <c r="A9" s="131" t="s">
        <v>490</v>
      </c>
      <c r="B9" s="132" t="s">
        <v>740</v>
      </c>
      <c r="C9" s="133"/>
      <c r="D9" s="133"/>
      <c r="E9" s="133"/>
      <c r="F9" s="133"/>
      <c r="G9" s="134"/>
      <c r="H9" s="135">
        <f t="shared" si="0"/>
        <v>0</v>
      </c>
      <c r="I9" s="136">
        <f t="shared" si="1"/>
        <v>0</v>
      </c>
    </row>
    <row r="10" spans="1:9" ht="15.75" customHeight="1">
      <c r="A10" s="131" t="s">
        <v>491</v>
      </c>
      <c r="B10" s="132" t="s">
        <v>741</v>
      </c>
      <c r="C10" s="133"/>
      <c r="D10" s="133"/>
      <c r="E10" s="133"/>
      <c r="F10" s="133"/>
      <c r="G10" s="134"/>
      <c r="H10" s="135">
        <f t="shared" si="0"/>
        <v>0</v>
      </c>
      <c r="I10" s="136">
        <f t="shared" si="1"/>
        <v>0</v>
      </c>
    </row>
    <row r="11" spans="1:9" ht="22.5">
      <c r="A11" s="131" t="s">
        <v>492</v>
      </c>
      <c r="B11" s="132" t="s">
        <v>742</v>
      </c>
      <c r="C11" s="133"/>
      <c r="D11" s="133"/>
      <c r="E11" s="133"/>
      <c r="F11" s="133"/>
      <c r="G11" s="134"/>
      <c r="H11" s="135">
        <f t="shared" si="0"/>
        <v>0</v>
      </c>
      <c r="I11" s="136">
        <f t="shared" si="1"/>
        <v>0</v>
      </c>
    </row>
    <row r="12" spans="1:9" ht="15.75" customHeight="1">
      <c r="A12" s="137" t="s">
        <v>493</v>
      </c>
      <c r="B12" s="138" t="s">
        <v>743</v>
      </c>
      <c r="C12" s="139">
        <v>0</v>
      </c>
      <c r="D12" s="139"/>
      <c r="E12" s="139"/>
      <c r="F12" s="139"/>
      <c r="G12" s="140"/>
      <c r="H12" s="135">
        <f t="shared" si="0"/>
        <v>0</v>
      </c>
      <c r="I12" s="136">
        <f t="shared" si="1"/>
        <v>0</v>
      </c>
    </row>
    <row r="13" spans="1:9" ht="15.75" customHeight="1" thickBot="1">
      <c r="A13" s="141" t="s">
        <v>494</v>
      </c>
      <c r="B13" s="142" t="s">
        <v>744</v>
      </c>
      <c r="C13" s="143">
        <v>0</v>
      </c>
      <c r="D13" s="143"/>
      <c r="E13" s="143"/>
      <c r="F13" s="143"/>
      <c r="G13" s="144"/>
      <c r="H13" s="135">
        <f t="shared" si="0"/>
        <v>0</v>
      </c>
      <c r="I13" s="136">
        <f t="shared" si="1"/>
        <v>0</v>
      </c>
    </row>
    <row r="14" spans="1:9" s="148" customFormat="1" ht="18" customHeight="1" thickBot="1">
      <c r="A14" s="320" t="s">
        <v>745</v>
      </c>
      <c r="B14" s="321"/>
      <c r="C14" s="145">
        <f aca="true" t="shared" si="2" ref="C14:I14">SUM(C7:C13)</f>
        <v>877252</v>
      </c>
      <c r="D14" s="145">
        <f t="shared" si="2"/>
        <v>0</v>
      </c>
      <c r="E14" s="145">
        <f t="shared" si="2"/>
        <v>0</v>
      </c>
      <c r="F14" s="145">
        <f t="shared" si="2"/>
        <v>0</v>
      </c>
      <c r="G14" s="146">
        <f t="shared" si="2"/>
        <v>0</v>
      </c>
      <c r="H14" s="146">
        <f t="shared" si="2"/>
        <v>0</v>
      </c>
      <c r="I14" s="147">
        <f t="shared" si="2"/>
        <v>877252</v>
      </c>
    </row>
    <row r="15" spans="1:9" s="149" customFormat="1" ht="18" customHeight="1">
      <c r="A15" s="322" t="s">
        <v>746</v>
      </c>
      <c r="B15" s="323"/>
      <c r="C15" s="323"/>
      <c r="D15" s="323"/>
      <c r="E15" s="323"/>
      <c r="F15" s="323"/>
      <c r="G15" s="323"/>
      <c r="H15" s="323"/>
      <c r="I15" s="324"/>
    </row>
    <row r="16" spans="1:9" s="149" customFormat="1" ht="12.75">
      <c r="A16" s="131" t="s">
        <v>488</v>
      </c>
      <c r="B16" s="132" t="s">
        <v>747</v>
      </c>
      <c r="C16" s="133"/>
      <c r="D16" s="133"/>
      <c r="E16" s="133"/>
      <c r="F16" s="133"/>
      <c r="G16" s="134"/>
      <c r="H16" s="135">
        <f>SUM(D16:G16)</f>
        <v>0</v>
      </c>
      <c r="I16" s="136">
        <f>C16+H16</f>
        <v>0</v>
      </c>
    </row>
    <row r="17" spans="1:9" ht="13.5" thickBot="1">
      <c r="A17" s="141" t="s">
        <v>489</v>
      </c>
      <c r="B17" s="142" t="s">
        <v>748</v>
      </c>
      <c r="C17" s="143"/>
      <c r="D17" s="143"/>
      <c r="E17" s="143"/>
      <c r="F17" s="143"/>
      <c r="G17" s="144"/>
      <c r="H17" s="135">
        <f>SUM(D17:G17)</f>
        <v>0</v>
      </c>
      <c r="I17" s="150">
        <f>C17+H17</f>
        <v>0</v>
      </c>
    </row>
    <row r="18" spans="1:9" ht="15.75" customHeight="1" thickBot="1">
      <c r="A18" s="320" t="s">
        <v>749</v>
      </c>
      <c r="B18" s="321"/>
      <c r="C18" s="145">
        <f aca="true" t="shared" si="3" ref="C18:I18">SUM(C16:C17)</f>
        <v>0</v>
      </c>
      <c r="D18" s="145">
        <f t="shared" si="3"/>
        <v>0</v>
      </c>
      <c r="E18" s="145">
        <f t="shared" si="3"/>
        <v>0</v>
      </c>
      <c r="F18" s="145">
        <f t="shared" si="3"/>
        <v>0</v>
      </c>
      <c r="G18" s="146">
        <f t="shared" si="3"/>
        <v>0</v>
      </c>
      <c r="H18" s="146">
        <f t="shared" si="3"/>
        <v>0</v>
      </c>
      <c r="I18" s="147">
        <f t="shared" si="3"/>
        <v>0</v>
      </c>
    </row>
    <row r="19" spans="1:9" ht="18" customHeight="1" thickBot="1">
      <c r="A19" s="302" t="s">
        <v>750</v>
      </c>
      <c r="B19" s="303"/>
      <c r="C19" s="151">
        <f aca="true" t="shared" si="4" ref="C19:I19">C14+C18</f>
        <v>877252</v>
      </c>
      <c r="D19" s="151">
        <f t="shared" si="4"/>
        <v>0</v>
      </c>
      <c r="E19" s="151">
        <f t="shared" si="4"/>
        <v>0</v>
      </c>
      <c r="F19" s="151">
        <f t="shared" si="4"/>
        <v>0</v>
      </c>
      <c r="G19" s="151">
        <f t="shared" si="4"/>
        <v>0</v>
      </c>
      <c r="H19" s="151">
        <f t="shared" si="4"/>
        <v>0</v>
      </c>
      <c r="I19" s="147">
        <f t="shared" si="4"/>
        <v>877252</v>
      </c>
    </row>
  </sheetData>
  <sheetProtection/>
  <mergeCells count="12"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Roman,Normál"&amp;8 9. számú melléklet. ...............önkormányzati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2014-03-13T09:32:55Z</cp:lastPrinted>
  <dcterms:created xsi:type="dcterms:W3CDTF">2006-09-16T00:00:00Z</dcterms:created>
  <dcterms:modified xsi:type="dcterms:W3CDTF">2019-05-16T09:04:15Z</dcterms:modified>
  <cp:category/>
  <cp:version/>
  <cp:contentType/>
  <cp:contentStatus/>
</cp:coreProperties>
</file>