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oda1921\Desktop\JEGYZŐKÖNYVEK\2017.05.29. Bánhorváti jkv\zárszámadás rendelet\"/>
    </mc:Choice>
  </mc:AlternateContent>
  <bookViews>
    <workbookView xWindow="0" yWindow="0" windowWidth="19200" windowHeight="10995"/>
  </bookViews>
  <sheets>
    <sheet name="Munk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1" i="1" l="1"/>
  <c r="D40" i="1"/>
  <c r="D41" i="1" s="1"/>
  <c r="C40" i="1"/>
  <c r="B40" i="1"/>
  <c r="B41" i="1" s="1"/>
  <c r="D32" i="1"/>
  <c r="E32" i="1" s="1"/>
  <c r="C32" i="1"/>
  <c r="B32" i="1"/>
  <c r="D24" i="1"/>
  <c r="C24" i="1"/>
  <c r="B24" i="1"/>
  <c r="D22" i="1"/>
  <c r="D25" i="1" s="1"/>
  <c r="C22" i="1"/>
  <c r="C25" i="1" s="1"/>
  <c r="B22" i="1"/>
  <c r="B25" i="1" s="1"/>
  <c r="D18" i="1"/>
  <c r="C18" i="1"/>
  <c r="B18" i="1"/>
  <c r="E13" i="1"/>
  <c r="D13" i="1"/>
  <c r="D15" i="1" s="1"/>
  <c r="C13" i="1"/>
  <c r="C15" i="1" s="1"/>
  <c r="B13" i="1"/>
  <c r="B15" i="1" s="1"/>
  <c r="B35" i="1" s="1"/>
  <c r="B43" i="1" s="1"/>
  <c r="D35" i="1" l="1"/>
  <c r="E15" i="1"/>
  <c r="C35" i="1"/>
  <c r="C43" i="1" s="1"/>
  <c r="E25" i="1"/>
  <c r="E35" i="1" l="1"/>
  <c r="D43" i="1"/>
  <c r="E43" i="1" s="1"/>
</calcChain>
</file>

<file path=xl/sharedStrings.xml><?xml version="1.0" encoding="utf-8"?>
<sst xmlns="http://schemas.openxmlformats.org/spreadsheetml/2006/main" count="44" uniqueCount="44">
  <si>
    <t>Bánhorváti Községi Önkormányzat 2016. évi zárszámadásról szóló 6/2017. (V. 30.) önkormányzati rendeletéhez</t>
  </si>
  <si>
    <t>Bánhorváti Község Önkormányzatának bevételei 2016. évi  (Ft-ban)</t>
  </si>
  <si>
    <t>Megnevezés</t>
  </si>
  <si>
    <t>Ered. ei.</t>
  </si>
  <si>
    <t>Mód. ei.</t>
  </si>
  <si>
    <t>Teljesítés</t>
  </si>
  <si>
    <t>Telj. %</t>
  </si>
  <si>
    <t>Helyi önkormányzatok müködésének általános támogatása</t>
  </si>
  <si>
    <t>Települési önkormányzat egyes köznevelési feladatainak támogatása</t>
  </si>
  <si>
    <t xml:space="preserve">Települési önk. szociális, gyermekjóléti és gyermekétkeztetési feladatok </t>
  </si>
  <si>
    <t>Települési önkormányzatok kulturális feladatainak támogatása</t>
  </si>
  <si>
    <t>Müködési célú központosított előirányzatok</t>
  </si>
  <si>
    <t>Működési célú költségvetési támogatásoki és kiegészítő támogatások</t>
  </si>
  <si>
    <t>Elszámolásból származó bevételek</t>
  </si>
  <si>
    <t>Önkormányzatok működési támogatásai</t>
  </si>
  <si>
    <t>Egyéb működési célú támogatások bevételei államháztartáson belülről</t>
  </si>
  <si>
    <t>Müködési célú támogatások államháztartáson belülről</t>
  </si>
  <si>
    <t>Felhalmozási célú önkormányzati támogatások</t>
  </si>
  <si>
    <t>Egyéb felhalmozási célú támogatások bevételei államháztartáson belülről</t>
  </si>
  <si>
    <t>Felhalmozási célú támogatások államháztartáson belülről</t>
  </si>
  <si>
    <t>Vagyoni tipusú adók</t>
  </si>
  <si>
    <t>Értékesítési és forgalmi adók (iparűzési adó)</t>
  </si>
  <si>
    <t>Gépjárműadók</t>
  </si>
  <si>
    <t>Termékek és szolgáltatások adói</t>
  </si>
  <si>
    <t>Pótlék, bírság</t>
  </si>
  <si>
    <t>Egyéb közhatalmi bevételek</t>
  </si>
  <si>
    <t>Közhatalmi bevételek</t>
  </si>
  <si>
    <t>Szolgáltatások ellenértéke</t>
  </si>
  <si>
    <t>Tulajdonosi bevételek</t>
  </si>
  <si>
    <t>Ellátási díjak</t>
  </si>
  <si>
    <t>Kiszámlázott általános forgalmi adó</t>
  </si>
  <si>
    <t>Egyéb kapott (járó) kamatok és kamatjellegű bevételek</t>
  </si>
  <si>
    <t>Egyéb működési bevételek</t>
  </si>
  <si>
    <t>Működési bevételek</t>
  </si>
  <si>
    <t>Egyéb felhalmozási célú átvett pénzeszközök</t>
  </si>
  <si>
    <t>Felhalmozási célú átvett pénzeszköz</t>
  </si>
  <si>
    <t>KÖLTSÉGVETÉSI BEVÉTELEK</t>
  </si>
  <si>
    <t>Hitel-, kölcsönfelvétel pénzügyi vállalkozástól</t>
  </si>
  <si>
    <t>Előző évi költségvetési maradványának igénybevétele</t>
  </si>
  <si>
    <t>Államháztartáson belüli megelőlegzések</t>
  </si>
  <si>
    <t>Belföldi finanszírozási bevételek</t>
  </si>
  <si>
    <t>FINANSZÍROZÁSI BEVÉTELEK</t>
  </si>
  <si>
    <t>BEVÉTELEK ÖSSZESEN</t>
  </si>
  <si>
    <t>1. melléklet Bánhorváti Községi Önkormányzat Képviselő-testületének 2016. évi költségvetésének zárszámadásáról szóló 6/2017. (V.30.) önkormányzati rendeletéhez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</si>
</sst>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i/>
      <sz val="1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3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1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3" fontId="3" fillId="0" borderId="8" xfId="0" applyNumberFormat="1" applyFont="1" applyBorder="1"/>
    <xf numFmtId="3" fontId="3" fillId="0" borderId="9" xfId="0" applyNumberFormat="1" applyFont="1" applyBorder="1"/>
    <xf numFmtId="3" fontId="2" fillId="0" borderId="8" xfId="0" applyNumberFormat="1" applyFont="1" applyBorder="1"/>
    <xf numFmtId="9" fontId="2" fillId="0" borderId="9" xfId="1" applyFont="1" applyBorder="1"/>
    <xf numFmtId="3" fontId="2" fillId="3" borderId="8" xfId="0" applyNumberFormat="1" applyFont="1" applyFill="1" applyBorder="1" applyAlignment="1">
      <alignment vertical="center"/>
    </xf>
    <xf numFmtId="9" fontId="2" fillId="3" borderId="9" xfId="1" applyFont="1" applyFill="1" applyBorder="1" applyAlignment="1">
      <alignment vertical="center"/>
    </xf>
    <xf numFmtId="9" fontId="2" fillId="4" borderId="9" xfId="1" applyFont="1" applyFill="1" applyBorder="1" applyAlignment="1">
      <alignment vertical="center"/>
    </xf>
    <xf numFmtId="3" fontId="3" fillId="4" borderId="8" xfId="0" applyNumberFormat="1" applyFont="1" applyFill="1" applyBorder="1" applyAlignment="1">
      <alignment vertical="center"/>
    </xf>
    <xf numFmtId="3" fontId="2" fillId="2" borderId="8" xfId="0" applyNumberFormat="1" applyFont="1" applyFill="1" applyBorder="1" applyAlignment="1">
      <alignment vertical="center"/>
    </xf>
    <xf numFmtId="3" fontId="3" fillId="0" borderId="11" xfId="0" applyNumberFormat="1" applyFont="1" applyBorder="1"/>
    <xf numFmtId="3" fontId="3" fillId="0" borderId="12" xfId="0" applyNumberFormat="1" applyFont="1" applyBorder="1"/>
    <xf numFmtId="3" fontId="2" fillId="2" borderId="14" xfId="0" applyNumberFormat="1" applyFont="1" applyFill="1" applyBorder="1" applyAlignment="1">
      <alignment vertical="center"/>
    </xf>
    <xf numFmtId="9" fontId="2" fillId="3" borderId="15" xfId="1" applyFont="1" applyFill="1" applyBorder="1" applyAlignment="1">
      <alignment vertical="center"/>
    </xf>
    <xf numFmtId="3" fontId="3" fillId="5" borderId="17" xfId="0" applyNumberFormat="1" applyFont="1" applyFill="1" applyBorder="1" applyAlignment="1">
      <alignment vertical="center"/>
    </xf>
    <xf numFmtId="9" fontId="3" fillId="4" borderId="18" xfId="1" applyFont="1" applyFill="1" applyBorder="1" applyAlignment="1">
      <alignment vertical="center"/>
    </xf>
    <xf numFmtId="3" fontId="3" fillId="2" borderId="14" xfId="0" applyNumberFormat="1" applyFont="1" applyFill="1" applyBorder="1" applyAlignment="1">
      <alignment vertical="center"/>
    </xf>
    <xf numFmtId="9" fontId="2" fillId="3" borderId="18" xfId="1" applyFont="1" applyFill="1" applyBorder="1" applyAlignment="1">
      <alignment vertical="center"/>
    </xf>
    <xf numFmtId="3" fontId="2" fillId="3" borderId="20" xfId="0" applyNumberFormat="1" applyFont="1" applyFill="1" applyBorder="1" applyAlignment="1">
      <alignment vertical="center"/>
    </xf>
    <xf numFmtId="9" fontId="2" fillId="3" borderId="21" xfId="1" applyFont="1" applyFill="1" applyBorder="1" applyAlignment="1">
      <alignment vertical="center"/>
    </xf>
    <xf numFmtId="3" fontId="3" fillId="0" borderId="14" xfId="0" applyNumberFormat="1" applyFont="1" applyBorder="1"/>
    <xf numFmtId="3" fontId="3" fillId="0" borderId="15" xfId="0" applyNumberFormat="1" applyFont="1" applyBorder="1"/>
    <xf numFmtId="3" fontId="3" fillId="0" borderId="20" xfId="0" applyNumberFormat="1" applyFont="1" applyBorder="1"/>
    <xf numFmtId="3" fontId="3" fillId="0" borderId="21" xfId="0" applyNumberFormat="1" applyFont="1" applyBorder="1"/>
    <xf numFmtId="3" fontId="2" fillId="2" borderId="5" xfId="0" applyNumberFormat="1" applyFont="1" applyFill="1" applyBorder="1" applyAlignment="1">
      <alignment vertical="center"/>
    </xf>
    <xf numFmtId="9" fontId="2" fillId="3" borderId="6" xfId="1" applyFont="1" applyFill="1" applyBorder="1" applyAlignment="1">
      <alignment vertical="center"/>
    </xf>
    <xf numFmtId="3" fontId="2" fillId="0" borderId="20" xfId="0" applyNumberFormat="1" applyFont="1" applyBorder="1" applyAlignment="1">
      <alignment vertical="center"/>
    </xf>
    <xf numFmtId="9" fontId="2" fillId="0" borderId="21" xfId="1" applyFont="1" applyFill="1" applyBorder="1" applyAlignment="1">
      <alignment vertical="center"/>
    </xf>
    <xf numFmtId="3" fontId="4" fillId="0" borderId="23" xfId="0" applyNumberFormat="1" applyFont="1" applyBorder="1" applyAlignment="1">
      <alignment vertical="center"/>
    </xf>
    <xf numFmtId="9" fontId="2" fillId="0" borderId="24" xfId="1" applyFont="1" applyFill="1" applyBorder="1" applyAlignment="1">
      <alignment vertical="center"/>
    </xf>
    <xf numFmtId="0" fontId="0" fillId="0" borderId="0" xfId="0" applyAlignment="1"/>
    <xf numFmtId="0" fontId="3" fillId="0" borderId="0" xfId="0" applyFont="1" applyAlignment="1">
      <alignment wrapText="1"/>
    </xf>
    <xf numFmtId="0" fontId="2" fillId="0" borderId="4" xfId="0" applyFont="1" applyBorder="1" applyAlignment="1">
      <alignment horizontal="center" wrapText="1"/>
    </xf>
    <xf numFmtId="0" fontId="3" fillId="0" borderId="7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3" borderId="7" xfId="0" applyFont="1" applyFill="1" applyBorder="1" applyAlignment="1">
      <alignment vertical="center" wrapText="1"/>
    </xf>
    <xf numFmtId="0" fontId="3" fillId="4" borderId="7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3" fillId="0" borderId="10" xfId="0" applyFont="1" applyBorder="1" applyAlignment="1">
      <alignment wrapText="1"/>
    </xf>
    <xf numFmtId="0" fontId="2" fillId="2" borderId="13" xfId="0" applyFont="1" applyFill="1" applyBorder="1" applyAlignment="1">
      <alignment vertical="center" wrapText="1"/>
    </xf>
    <xf numFmtId="0" fontId="3" fillId="5" borderId="16" xfId="0" applyFont="1" applyFill="1" applyBorder="1" applyAlignment="1">
      <alignment vertical="center" wrapText="1"/>
    </xf>
    <xf numFmtId="0" fontId="2" fillId="3" borderId="19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3" fillId="0" borderId="13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2" fillId="2" borderId="4" xfId="0" applyFont="1" applyFill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3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</cellXfs>
  <cellStyles count="2">
    <cellStyle name="Normál" xfId="0" builtinId="0"/>
    <cellStyle name="Százalék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tabSelected="1" workbookViewId="0">
      <selection activeCell="J8" sqref="J8"/>
    </sheetView>
  </sheetViews>
  <sheetFormatPr defaultRowHeight="15" x14ac:dyDescent="0.25"/>
  <cols>
    <col min="1" max="1" width="29.42578125" style="49" customWidth="1"/>
    <col min="2" max="2" width="16.85546875" customWidth="1"/>
    <col min="3" max="4" width="13.28515625" customWidth="1"/>
  </cols>
  <sheetData>
    <row r="1" spans="1:5" ht="30" customHeight="1" x14ac:dyDescent="0.25">
      <c r="A1" s="55" t="s">
        <v>43</v>
      </c>
      <c r="B1" s="56"/>
      <c r="C1" s="56"/>
      <c r="D1" s="56"/>
      <c r="E1" s="56"/>
    </row>
    <row r="2" spans="1:5" s="37" customFormat="1" x14ac:dyDescent="0.25">
      <c r="A2" s="1" t="s">
        <v>0</v>
      </c>
      <c r="B2" s="1"/>
      <c r="C2" s="1"/>
      <c r="D2" s="1"/>
      <c r="E2" s="1"/>
    </row>
    <row r="3" spans="1:5" x14ac:dyDescent="0.25">
      <c r="A3" s="38"/>
      <c r="B3" s="2"/>
      <c r="C3" s="2"/>
      <c r="D3" s="2"/>
      <c r="E3" s="2"/>
    </row>
    <row r="4" spans="1:5" x14ac:dyDescent="0.25">
      <c r="A4" s="3" t="s">
        <v>1</v>
      </c>
      <c r="B4" s="4"/>
      <c r="C4" s="4"/>
      <c r="D4" s="4"/>
      <c r="E4" s="5"/>
    </row>
    <row r="5" spans="1:5" x14ac:dyDescent="0.25">
      <c r="A5" s="39" t="s">
        <v>2</v>
      </c>
      <c r="B5" s="6" t="s">
        <v>3</v>
      </c>
      <c r="C5" s="6" t="s">
        <v>4</v>
      </c>
      <c r="D5" s="6" t="s">
        <v>5</v>
      </c>
      <c r="E5" s="7" t="s">
        <v>6</v>
      </c>
    </row>
    <row r="6" spans="1:5" ht="45" x14ac:dyDescent="0.25">
      <c r="A6" s="40" t="s">
        <v>7</v>
      </c>
      <c r="B6" s="8">
        <v>71618512</v>
      </c>
      <c r="C6" s="8">
        <v>72230356</v>
      </c>
      <c r="D6" s="8">
        <v>72230356</v>
      </c>
      <c r="E6" s="9"/>
    </row>
    <row r="7" spans="1:5" ht="45" x14ac:dyDescent="0.25">
      <c r="A7" s="40" t="s">
        <v>8</v>
      </c>
      <c r="B7" s="8">
        <v>62956800</v>
      </c>
      <c r="C7" s="8">
        <v>61004734</v>
      </c>
      <c r="D7" s="8">
        <v>61004734</v>
      </c>
      <c r="E7" s="9"/>
    </row>
    <row r="8" spans="1:5" ht="45" x14ac:dyDescent="0.25">
      <c r="A8" s="40" t="s">
        <v>9</v>
      </c>
      <c r="B8" s="8">
        <v>31129455</v>
      </c>
      <c r="C8" s="8">
        <v>30892459</v>
      </c>
      <c r="D8" s="8">
        <v>30892459</v>
      </c>
      <c r="E8" s="9"/>
    </row>
    <row r="9" spans="1:5" ht="36.75" customHeight="1" x14ac:dyDescent="0.25">
      <c r="A9" s="40" t="s">
        <v>10</v>
      </c>
      <c r="B9" s="8">
        <v>1656420</v>
      </c>
      <c r="C9" s="8">
        <v>1656420</v>
      </c>
      <c r="D9" s="8">
        <v>1656420</v>
      </c>
      <c r="E9" s="9"/>
    </row>
    <row r="10" spans="1:5" ht="30" x14ac:dyDescent="0.25">
      <c r="A10" s="40" t="s">
        <v>11</v>
      </c>
      <c r="B10" s="8"/>
      <c r="C10" s="8"/>
      <c r="D10" s="8"/>
      <c r="E10" s="9"/>
    </row>
    <row r="11" spans="1:5" ht="45" x14ac:dyDescent="0.25">
      <c r="A11" s="40" t="s">
        <v>12</v>
      </c>
      <c r="B11" s="8">
        <v>0</v>
      </c>
      <c r="C11" s="8">
        <v>7495312</v>
      </c>
      <c r="D11" s="8">
        <v>7495312</v>
      </c>
      <c r="E11" s="9"/>
    </row>
    <row r="12" spans="1:5" ht="25.5" customHeight="1" x14ac:dyDescent="0.25">
      <c r="A12" s="40" t="s">
        <v>13</v>
      </c>
      <c r="B12" s="8">
        <v>0</v>
      </c>
      <c r="C12" s="8">
        <v>4537</v>
      </c>
      <c r="D12" s="8">
        <v>4537</v>
      </c>
      <c r="E12" s="9"/>
    </row>
    <row r="13" spans="1:5" ht="29.25" x14ac:dyDescent="0.25">
      <c r="A13" s="41" t="s">
        <v>14</v>
      </c>
      <c r="B13" s="10">
        <f>SUM(B6:B12)</f>
        <v>167361187</v>
      </c>
      <c r="C13" s="10">
        <f>SUM(C6:C12)</f>
        <v>173283818</v>
      </c>
      <c r="D13" s="10">
        <f>SUM(D6:D12)</f>
        <v>173283818</v>
      </c>
      <c r="E13" s="11">
        <f>D13/B13</f>
        <v>1.035388318559189</v>
      </c>
    </row>
    <row r="14" spans="1:5" ht="45" x14ac:dyDescent="0.25">
      <c r="A14" s="40" t="s">
        <v>15</v>
      </c>
      <c r="B14" s="8">
        <v>163607813</v>
      </c>
      <c r="C14" s="8">
        <v>86906059</v>
      </c>
      <c r="D14" s="8">
        <v>86906059</v>
      </c>
      <c r="E14" s="9"/>
    </row>
    <row r="15" spans="1:5" ht="42.75" x14ac:dyDescent="0.25">
      <c r="A15" s="42" t="s">
        <v>16</v>
      </c>
      <c r="B15" s="12">
        <f>SUM(B13:B14)</f>
        <v>330969000</v>
      </c>
      <c r="C15" s="12">
        <f>SUM(C13:C14)</f>
        <v>260189877</v>
      </c>
      <c r="D15" s="12">
        <f>SUM(D13:D14)</f>
        <v>260189877</v>
      </c>
      <c r="E15" s="13">
        <f>D15/B15</f>
        <v>0.78614576289622295</v>
      </c>
    </row>
    <row r="16" spans="1:5" ht="30" x14ac:dyDescent="0.25">
      <c r="A16" s="40" t="s">
        <v>17</v>
      </c>
      <c r="B16" s="8">
        <v>0</v>
      </c>
      <c r="C16" s="8">
        <v>17949062</v>
      </c>
      <c r="D16" s="8">
        <v>17949062</v>
      </c>
      <c r="E16" s="14"/>
    </row>
    <row r="17" spans="1:5" ht="45" x14ac:dyDescent="0.25">
      <c r="A17" s="40" t="s">
        <v>18</v>
      </c>
      <c r="B17" s="8">
        <v>0</v>
      </c>
      <c r="C17" s="8">
        <v>0</v>
      </c>
      <c r="D17" s="8">
        <v>0</v>
      </c>
      <c r="E17" s="14"/>
    </row>
    <row r="18" spans="1:5" ht="42.75" x14ac:dyDescent="0.25">
      <c r="A18" s="42" t="s">
        <v>19</v>
      </c>
      <c r="B18" s="12">
        <f>SUM(B16:B17)</f>
        <v>0</v>
      </c>
      <c r="C18" s="12">
        <f>SUM(C16:C17)</f>
        <v>17949062</v>
      </c>
      <c r="D18" s="12">
        <f>SUM(D16:D17)</f>
        <v>17949062</v>
      </c>
      <c r="E18" s="13"/>
    </row>
    <row r="19" spans="1:5" x14ac:dyDescent="0.25">
      <c r="A19" s="43" t="s">
        <v>20</v>
      </c>
      <c r="B19" s="15">
        <v>0</v>
      </c>
      <c r="C19" s="15">
        <v>0</v>
      </c>
      <c r="D19" s="15">
        <v>1993915</v>
      </c>
      <c r="E19" s="14"/>
    </row>
    <row r="20" spans="1:5" ht="30" x14ac:dyDescent="0.25">
      <c r="A20" s="40" t="s">
        <v>21</v>
      </c>
      <c r="B20" s="8">
        <v>25947000</v>
      </c>
      <c r="C20" s="8">
        <v>0</v>
      </c>
      <c r="D20" s="8">
        <v>14671466</v>
      </c>
      <c r="E20" s="14"/>
    </row>
    <row r="21" spans="1:5" x14ac:dyDescent="0.25">
      <c r="A21" s="40" t="s">
        <v>22</v>
      </c>
      <c r="B21" s="8">
        <v>2014000</v>
      </c>
      <c r="C21" s="8">
        <v>0</v>
      </c>
      <c r="D21" s="8">
        <v>2614192</v>
      </c>
      <c r="E21" s="14"/>
    </row>
    <row r="22" spans="1:5" ht="29.25" x14ac:dyDescent="0.25">
      <c r="A22" s="41" t="s">
        <v>23</v>
      </c>
      <c r="B22" s="10">
        <f>SUM(B20:B21)</f>
        <v>27961000</v>
      </c>
      <c r="C22" s="10">
        <f t="shared" ref="C22:D22" si="0">SUM(C20:C21)</f>
        <v>0</v>
      </c>
      <c r="D22" s="10">
        <f t="shared" si="0"/>
        <v>17285658</v>
      </c>
      <c r="E22" s="14"/>
    </row>
    <row r="23" spans="1:5" x14ac:dyDescent="0.25">
      <c r="A23" s="40" t="s">
        <v>24</v>
      </c>
      <c r="B23" s="8">
        <v>0</v>
      </c>
      <c r="C23" s="8">
        <v>45769</v>
      </c>
      <c r="D23" s="8">
        <v>45769</v>
      </c>
      <c r="E23" s="14"/>
    </row>
    <row r="24" spans="1:5" ht="29.25" x14ac:dyDescent="0.25">
      <c r="A24" s="41" t="s">
        <v>25</v>
      </c>
      <c r="B24" s="10">
        <f>SUM(B23)</f>
        <v>0</v>
      </c>
      <c r="C24" s="10">
        <f t="shared" ref="C24:D24" si="1">SUM(C23)</f>
        <v>45769</v>
      </c>
      <c r="D24" s="10">
        <f t="shared" si="1"/>
        <v>45769</v>
      </c>
      <c r="E24" s="14"/>
    </row>
    <row r="25" spans="1:5" x14ac:dyDescent="0.25">
      <c r="A25" s="44" t="s">
        <v>26</v>
      </c>
      <c r="B25" s="16">
        <f>B22+B24+B19</f>
        <v>27961000</v>
      </c>
      <c r="C25" s="16">
        <f t="shared" ref="C25:D25" si="2">C22+C24+C19</f>
        <v>45769</v>
      </c>
      <c r="D25" s="16">
        <f t="shared" si="2"/>
        <v>19325342</v>
      </c>
      <c r="E25" s="13">
        <f t="shared" ref="E25" si="3">D25/B25</f>
        <v>0.69115346375308462</v>
      </c>
    </row>
    <row r="26" spans="1:5" x14ac:dyDescent="0.25">
      <c r="A26" s="40" t="s">
        <v>27</v>
      </c>
      <c r="B26" s="8">
        <v>1500000</v>
      </c>
      <c r="C26" s="8">
        <v>6122870</v>
      </c>
      <c r="D26" s="8">
        <v>6501474</v>
      </c>
      <c r="E26" s="9"/>
    </row>
    <row r="27" spans="1:5" x14ac:dyDescent="0.25">
      <c r="A27" s="40" t="s">
        <v>28</v>
      </c>
      <c r="B27" s="8">
        <v>0</v>
      </c>
      <c r="C27" s="8">
        <v>11800</v>
      </c>
      <c r="D27" s="8">
        <v>11800</v>
      </c>
      <c r="E27" s="9"/>
    </row>
    <row r="28" spans="1:5" x14ac:dyDescent="0.25">
      <c r="A28" s="40" t="s">
        <v>29</v>
      </c>
      <c r="B28" s="8"/>
      <c r="C28" s="8"/>
      <c r="D28" s="8"/>
      <c r="E28" s="9"/>
    </row>
    <row r="29" spans="1:5" ht="30" x14ac:dyDescent="0.25">
      <c r="A29" s="40" t="s">
        <v>30</v>
      </c>
      <c r="B29" s="8">
        <v>0</v>
      </c>
      <c r="C29" s="8">
        <v>1597776</v>
      </c>
      <c r="D29" s="8">
        <v>1597776</v>
      </c>
      <c r="E29" s="9"/>
    </row>
    <row r="30" spans="1:5" ht="30" x14ac:dyDescent="0.25">
      <c r="A30" s="40" t="s">
        <v>31</v>
      </c>
      <c r="B30" s="8">
        <v>0</v>
      </c>
      <c r="C30" s="8">
        <v>1380</v>
      </c>
      <c r="D30" s="8">
        <v>1380</v>
      </c>
      <c r="E30" s="9"/>
    </row>
    <row r="31" spans="1:5" x14ac:dyDescent="0.25">
      <c r="A31" s="45" t="s">
        <v>32</v>
      </c>
      <c r="B31" s="17">
        <v>0</v>
      </c>
      <c r="C31" s="17">
        <v>38</v>
      </c>
      <c r="D31" s="17">
        <v>38</v>
      </c>
      <c r="E31" s="18"/>
    </row>
    <row r="32" spans="1:5" x14ac:dyDescent="0.25">
      <c r="A32" s="46" t="s">
        <v>33</v>
      </c>
      <c r="B32" s="19">
        <f>SUM(B26:B31)</f>
        <v>1500000</v>
      </c>
      <c r="C32" s="19">
        <f t="shared" ref="C32" si="4">SUM(C26:C31)</f>
        <v>7733864</v>
      </c>
      <c r="D32" s="19">
        <f>SUM(D26:D31)</f>
        <v>8112468</v>
      </c>
      <c r="E32" s="20">
        <f>D32/B32</f>
        <v>5.4083119999999996</v>
      </c>
    </row>
    <row r="33" spans="1:5" ht="30" x14ac:dyDescent="0.25">
      <c r="A33" s="47" t="s">
        <v>34</v>
      </c>
      <c r="B33" s="21">
        <v>0</v>
      </c>
      <c r="C33" s="21">
        <v>15240000</v>
      </c>
      <c r="D33" s="21">
        <v>15240000</v>
      </c>
      <c r="E33" s="22"/>
    </row>
    <row r="34" spans="1:5" ht="28.5" x14ac:dyDescent="0.25">
      <c r="A34" s="46" t="s">
        <v>35</v>
      </c>
      <c r="B34" s="19"/>
      <c r="C34" s="19">
        <v>15240000</v>
      </c>
      <c r="D34" s="23">
        <v>15240000</v>
      </c>
      <c r="E34" s="24"/>
    </row>
    <row r="35" spans="1:5" ht="28.5" x14ac:dyDescent="0.25">
      <c r="A35" s="48" t="s">
        <v>36</v>
      </c>
      <c r="B35" s="25">
        <f>B15+B18+B25+B32+B34</f>
        <v>360430000</v>
      </c>
      <c r="C35" s="25">
        <f t="shared" ref="C35:D35" si="5">C15+C18+C25+C32+C34</f>
        <v>301158572</v>
      </c>
      <c r="D35" s="25">
        <f t="shared" si="5"/>
        <v>320816749</v>
      </c>
      <c r="E35" s="26">
        <f>D35/B35</f>
        <v>0.89009446771911327</v>
      </c>
    </row>
    <row r="37" spans="1:5" ht="30" x14ac:dyDescent="0.25">
      <c r="A37" s="50" t="s">
        <v>37</v>
      </c>
      <c r="B37" s="27">
        <v>0</v>
      </c>
      <c r="C37" s="27">
        <v>0</v>
      </c>
      <c r="D37" s="27">
        <v>0</v>
      </c>
      <c r="E37" s="28"/>
    </row>
    <row r="38" spans="1:5" ht="45" x14ac:dyDescent="0.25">
      <c r="A38" s="40" t="s">
        <v>38</v>
      </c>
      <c r="B38" s="8">
        <v>0</v>
      </c>
      <c r="C38" s="8">
        <v>65315000</v>
      </c>
      <c r="D38" s="8">
        <v>65315000</v>
      </c>
      <c r="E38" s="9"/>
    </row>
    <row r="39" spans="1:5" ht="30" x14ac:dyDescent="0.25">
      <c r="A39" s="51" t="s">
        <v>39</v>
      </c>
      <c r="B39" s="29">
        <v>0</v>
      </c>
      <c r="C39" s="29">
        <v>5912296</v>
      </c>
      <c r="D39" s="29">
        <v>5912296</v>
      </c>
      <c r="E39" s="30"/>
    </row>
    <row r="40" spans="1:5" ht="28.5" x14ac:dyDescent="0.25">
      <c r="A40" s="52" t="s">
        <v>40</v>
      </c>
      <c r="B40" s="31">
        <f>SUM(B37:B39)</f>
        <v>0</v>
      </c>
      <c r="C40" s="31">
        <f t="shared" ref="C40:D40" si="6">SUM(C37:C39)</f>
        <v>71227296</v>
      </c>
      <c r="D40" s="31">
        <f t="shared" si="6"/>
        <v>71227296</v>
      </c>
      <c r="E40" s="32"/>
    </row>
    <row r="41" spans="1:5" ht="28.5" x14ac:dyDescent="0.25">
      <c r="A41" s="53" t="s">
        <v>41</v>
      </c>
      <c r="B41" s="33">
        <f>SUM(B40)</f>
        <v>0</v>
      </c>
      <c r="C41" s="33">
        <f t="shared" ref="C41:D41" si="7">SUM(C40)</f>
        <v>71227296</v>
      </c>
      <c r="D41" s="33">
        <f t="shared" si="7"/>
        <v>71227296</v>
      </c>
      <c r="E41" s="34"/>
    </row>
    <row r="42" spans="1:5" x14ac:dyDescent="0.25">
      <c r="A42" s="38"/>
      <c r="B42" s="2"/>
      <c r="C42" s="2"/>
      <c r="D42" s="2"/>
      <c r="E42" s="2"/>
    </row>
    <row r="43" spans="1:5" x14ac:dyDescent="0.25">
      <c r="A43" s="54" t="s">
        <v>42</v>
      </c>
      <c r="B43" s="35">
        <f>B35+B41</f>
        <v>360430000</v>
      </c>
      <c r="C43" s="35">
        <f>C35+C41</f>
        <v>372385868</v>
      </c>
      <c r="D43" s="35">
        <f>D35+D41</f>
        <v>392044045</v>
      </c>
      <c r="E43" s="36">
        <f>D43/B43</f>
        <v>1.0877120245262604</v>
      </c>
    </row>
  </sheetData>
  <mergeCells count="3">
    <mergeCell ref="A4:E4"/>
    <mergeCell ref="A2:XFD2"/>
    <mergeCell ref="A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Iroda1921</dc:creator>
  <cp:lastModifiedBy>Iroda1921</cp:lastModifiedBy>
  <cp:lastPrinted>2017-05-30T07:48:48Z</cp:lastPrinted>
  <dcterms:created xsi:type="dcterms:W3CDTF">2017-05-30T07:46:45Z</dcterms:created>
  <dcterms:modified xsi:type="dcterms:W3CDTF">2017-05-30T07:52:31Z</dcterms:modified>
</cp:coreProperties>
</file>