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6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4.sz.mell." sheetId="6" r:id="rId6"/>
    <sheet name="6.sz.mell." sheetId="7" r:id="rId7"/>
    <sheet name="7.sz.mell." sheetId="8" r:id="rId8"/>
    <sheet name="9.1. sz. mell" sheetId="9" r:id="rId9"/>
    <sheet name="Munka1" sheetId="10" r:id="rId10"/>
  </sheets>
  <definedNames>
    <definedName name="_xlfn.IFERROR" hidden="1">#NAME?</definedName>
    <definedName name="_xlnm.Print_Titles" localSheetId="8">'9.1.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</definedNames>
  <calcPr fullCalcOnLoad="1"/>
</workbook>
</file>

<file path=xl/sharedStrings.xml><?xml version="1.0" encoding="utf-8"?>
<sst xmlns="http://schemas.openxmlformats.org/spreadsheetml/2006/main" count="1499" uniqueCount="432">
  <si>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</si>
  <si>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</si>
  <si>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</si>
  <si>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</si>
  <si>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</si>
  <si>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</si>
  <si>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</si>
  <si>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</si>
  <si>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</si>
  <si>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</si>
  <si>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</si>
  <si>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</si>
  <si>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</si>
  <si>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</si>
  <si>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</si>
  <si>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</si>
  <si>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</si>
  <si>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</si>
  <si>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</si>
  <si>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</si>
  <si>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</si>
  <si>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</si>
  <si>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</si>
  <si>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</si>
  <si>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</si>
  <si>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</si>
  <si>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</si>
  <si>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</si>
  <si>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</si>
  <si>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</si>
  <si>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</si>
  <si>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</si>
  <si>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</si>
  <si>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</si>
  <si>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</si>
  <si>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</si>
  <si>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</si>
  <si>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</si>
  <si>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</si>
  <si>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</si>
  <si>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</si>
  <si>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</si>
  <si>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</si>
  <si>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</si>
  <si>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</si>
  <si>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</si>
  <si>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</si>
  <si>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</si>
  <si>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</si>
  <si>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</si>
  <si>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</si>
  <si>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</si>
  <si>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</si>
  <si>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</si>
  <si>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</si>
  <si>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</si>
  <si>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</si>
  <si>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</si>
  <si>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</si>
  <si>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</si>
  <si>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</si>
  <si>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</si>
  <si>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</si>
  <si>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</si>
  <si>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</si>
  <si>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</si>
  <si>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</si>
  <si>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</si>
  <si>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</si>
  <si>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</si>
  <si>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</si>
  <si>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</si>
  <si>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</si>
  <si>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</si>
  <si>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</si>
  <si>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</si>
  <si>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</si>
  <si>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</si>
  <si>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</si>
  <si>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</si>
  <si>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</si>
  <si>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</si>
  <si>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</si>
  <si>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</si>
  <si>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</si>
  <si>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</si>
  <si>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</si>
  <si>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</si>
  <si>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</si>
  <si>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</si>
  <si>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</si>
  <si>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</si>
  <si>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</si>
  <si>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</si>
  <si>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</si>
  <si>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</si>
  <si>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</si>
  <si>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</si>
  <si>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</si>
  <si>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</si>
  <si>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</si>
  <si>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</si>
  <si>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</si>
  <si>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</si>
  <si>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</si>
  <si>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</si>
  <si>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</si>
  <si>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</si>
  <si>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</si>
  <si>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</si>
  <si>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</si>
  <si>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</si>
  <si>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</si>
  <si>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</si>
  <si>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</si>
  <si>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</si>
  <si>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</si>
  <si>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</si>
  <si>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</si>
  <si>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</si>
  <si>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</si>
  <si>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</si>
  <si>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</si>
  <si>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</si>
  <si>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</si>
  <si>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</si>
  <si>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</si>
  <si>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</si>
  <si>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</si>
  <si>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</si>
  <si>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</si>
  <si>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</si>
  <si>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</si>
  <si>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</si>
  <si>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</si>
  <si>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</si>
  <si>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</si>
  <si>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</si>
  <si>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</si>
  <si>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</si>
  <si>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</si>
  <si>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</si>
  <si>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</si>
  <si>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</si>
  <si>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</si>
  <si>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</si>
  <si>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</si>
  <si>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</si>
  <si>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</si>
  <si>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</si>
  <si>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</si>
  <si>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</si>
  <si>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</si>
  <si>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</si>
  <si>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</si>
  <si>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</si>
  <si>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</si>
  <si>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</si>
  <si>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</si>
  <si>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</si>
  <si>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</si>
  <si>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</si>
  <si>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</si>
  <si>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</si>
  <si>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</si>
  <si>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</si>
  <si>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</si>
  <si>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</si>
  <si>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</si>
  <si>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</si>
  <si>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</si>
  <si>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</si>
  <si>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</si>
  <si>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</si>
  <si>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</si>
  <si>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</si>
  <si>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</si>
  <si>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</si>
  <si>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</si>
  <si>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</si>
  <si>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</si>
  <si>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</si>
  <si>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</si>
  <si>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</si>
  <si>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</si>
  <si>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</si>
  <si>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</si>
  <si>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</si>
  <si>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</si>
  <si>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</si>
  <si>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</si>
  <si>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</si>
  <si>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</si>
  <si>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</si>
  <si>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</si>
  <si>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</si>
  <si>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</si>
  <si>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</si>
  <si>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</si>
  <si>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</si>
  <si>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</si>
  <si>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</si>
  <si>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</si>
  <si>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</si>
  <si>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</si>
  <si>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</si>
  <si>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</si>
  <si>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</si>
  <si>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</si>
  <si>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</si>
  <si>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</si>
  <si>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</si>
  <si>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</si>
  <si>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</si>
  <si>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</si>
  <si>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</si>
  <si>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</si>
  <si>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</si>
  <si>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</si>
  <si>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</si>
  <si>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</si>
  <si>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</si>
  <si>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</si>
  <si>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</si>
  <si>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</si>
  <si>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</si>
  <si>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</si>
  <si>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</si>
  <si>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</si>
  <si>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</si>
  <si>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</si>
  <si>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</si>
  <si>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</si>
  <si>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</si>
  <si>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</si>
  <si>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</si>
  <si>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</si>
  <si>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</si>
  <si>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</si>
  <si>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</si>
  <si>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</si>
  <si>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</si>
  <si>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</si>
  <si>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</si>
  <si>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</si>
  <si>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</si>
  <si>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</si>
  <si>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</si>
  <si>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</si>
  <si>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</si>
  <si>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</si>
  <si>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</si>
  <si>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</si>
  <si>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</si>
  <si>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</si>
  <si>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</si>
  <si>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</si>
  <si>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</si>
  <si>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</si>
  <si>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</si>
  <si>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</si>
  <si>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</si>
  <si>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</si>
  <si>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</si>
  <si>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</si>
  <si>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</si>
  <si>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</si>
  <si>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</si>
  <si>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</si>
  <si>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</si>
  <si>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</si>
  <si>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</si>
  <si>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</si>
  <si>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</si>
  <si>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</si>
  <si>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</si>
  <si>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</si>
  <si>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</si>
  <si>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</si>
  <si>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</si>
  <si>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</si>
  <si>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</si>
  <si>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</si>
  <si>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</si>
  <si>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</si>
  <si>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</si>
  <si>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</si>
  <si>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</si>
  <si>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</si>
  <si>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</si>
  <si>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</si>
  <si>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</si>
  <si>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</si>
  <si>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</si>
  <si>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</si>
  <si>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</si>
  <si>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</si>
  <si>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</si>
  <si>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</si>
  <si>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</si>
  <si>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</si>
  <si>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</si>
  <si>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</si>
  <si>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</si>
  <si>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</si>
  <si>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</si>
  <si>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</si>
  <si>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</si>
  <si>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</si>
  <si>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</si>
  <si>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</si>
  <si>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</si>
  <si>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</si>
  <si>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</si>
  <si>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</si>
  <si>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</si>
  <si>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</si>
  <si>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</si>
  <si>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</si>
  <si>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</si>
  <si>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</si>
  <si>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</si>
  <si>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</si>
  <si>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</si>
  <si>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</si>
  <si>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</si>
  <si>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</si>
  <si>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</si>
  <si>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</si>
  <si>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</si>
  <si>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</si>
  <si>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</si>
  <si>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</si>
  <si>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</si>
  <si>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</si>
  <si>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</si>
  <si>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</si>
  <si>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</si>
  <si>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</si>
  <si>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</si>
  <si>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</si>
  <si>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</si>
  <si>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</si>
  <si>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</si>
  <si>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</si>
  <si>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</si>
  <si>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</si>
  <si>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</si>
  <si>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</si>
  <si>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</si>
  <si>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</si>
  <si>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</si>
  <si>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</si>
  <si>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</si>
  <si>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</si>
  <si>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</si>
  <si>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</si>
  <si>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</si>
  <si>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</si>
  <si>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</si>
  <si>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</si>
  <si>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</si>
  <si>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</si>
  <si>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</si>
  <si>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</si>
  <si>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</si>
  <si>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</si>
  <si>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</si>
  <si>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</si>
  <si>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</si>
  <si>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</si>
  <si>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</si>
  <si>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</si>
  <si>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</si>
  <si>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</si>
  <si>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</si>
  <si>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</si>
  <si>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</si>
  <si>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</si>
  <si>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</si>
  <si>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</si>
  <si>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</si>
  <si>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</si>
  <si>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</si>
  <si>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</si>
  <si>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</si>
  <si>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</si>
  <si>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</si>
  <si>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</si>
  <si>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</si>
  <si>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</si>
  <si>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</si>
  <si>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</si>
  <si>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</si>
  <si>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</si>
  <si>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</si>
  <si>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</si>
  <si>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</si>
  <si>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</si>
  <si>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</si>
  <si>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2015</t>
  </si>
  <si>
    <t>Fénymásoló vásárlása</t>
  </si>
  <si>
    <t>Belföldi finanszírozás bevételei</t>
  </si>
  <si>
    <t>Monitor a rendelőbe 2 db</t>
  </si>
  <si>
    <t>Nyomtató a rendelőbe  2 db</t>
  </si>
  <si>
    <t>Mobiltelefon hivatal 1 db</t>
  </si>
  <si>
    <t>Telefon készülékek hivatal 2 db</t>
  </si>
  <si>
    <t>Hűtőszekrény a hivatalba  1 db</t>
  </si>
  <si>
    <t>Széchenyi utca vízremdezése</t>
  </si>
  <si>
    <t>Óvoda kerítésének felújítása</t>
  </si>
  <si>
    <t>Csapadékvízelvezető rendszer felúj.-ból</t>
  </si>
  <si>
    <t>2014</t>
  </si>
  <si>
    <t>Alulétra 1 db</t>
  </si>
  <si>
    <t>Búvárszivattyú 2 db</t>
  </si>
  <si>
    <t>Hangfal, mikrofon</t>
  </si>
  <si>
    <t>Locsolótömlő</t>
  </si>
  <si>
    <t>Hejőkürt belterületi utak felújítása</t>
  </si>
  <si>
    <t>Petőfi utcai parkoló felújítása</t>
  </si>
  <si>
    <t>Filagóri tetőszerk. Zsindelyezése</t>
  </si>
  <si>
    <t>2015. évi előirányzat</t>
  </si>
  <si>
    <t>2015. évi előrirányzat</t>
  </si>
  <si>
    <t>Felhasználás 2014. XII.31-ig</t>
  </si>
  <si>
    <t>2016. utáni szükséglet</t>
  </si>
  <si>
    <t xml:space="preserve">2015. utáni szükséglet 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</si>
  <si>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</si>
  <si>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</si>
  <si>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Finanszírozási bevételek, kiadások egyenlege (finanszírozási bevételek 17. sor - finanszírozási kiadások 10. sor) (+/-)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</si>
  <si>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</si>
  <si>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2.1. melléklet a 4/2016. (III.22.) önkormányzati rendelethez</t>
  </si>
  <si>
    <t>2.2. melléklet a 4/2016. (III.22.) önkormányzati rendelethez</t>
  </si>
  <si>
    <t>Hejőkürt  Önkormányzat saját bevételeinek részletezése az adósságot keletkeztető ügyletből származó tárgyévi fizetési kötelezettség megállapításához</t>
  </si>
  <si>
    <t>9.1. melléklet a 4/2016. (III.22.)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</si>
</sst>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"/>
    <numFmt numFmtId="174" formatCode="0.00;[Red]0.00"/>
    <numFmt numFmtId="175" formatCode="0.0;[Red]0.0"/>
    <numFmt numFmtId="176" formatCode="0;[Red]0"/>
    <numFmt numFmtId="177" formatCode="_-* #,##0.0\ _F_t_-;\-* #,##0.0\ _F_t_-;_-* &quot;-&quot;??\ _F_t_-;_-@_-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49" fontId="15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0" fontId="14" fillId="0" borderId="18" xfId="58" applyFont="1" applyFill="1" applyBorder="1" applyAlignment="1" applyProtection="1">
      <alignment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14" fillId="0" borderId="18" xfId="58" applyFont="1" applyFill="1" applyBorder="1" applyAlignment="1" applyProtection="1">
      <alignment horizontal="center" vertical="center" wrapText="1"/>
      <protection/>
    </xf>
    <xf numFmtId="0" fontId="14" fillId="0" borderId="19" xfId="58" applyFont="1" applyFill="1" applyBorder="1" applyAlignment="1" applyProtection="1">
      <alignment horizontal="center" vertical="center" wrapText="1"/>
      <protection/>
    </xf>
    <xf numFmtId="0" fontId="7" fillId="0" borderId="19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0" applyFont="1" applyFill="1" applyBorder="1" applyAlignment="1" applyProtection="1">
      <alignment horizontal="right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4" fillId="0" borderId="14" xfId="58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0" fontId="15" fillId="0" borderId="18" xfId="58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9" fillId="0" borderId="20" xfId="0" applyFont="1" applyBorder="1" applyAlignment="1" applyProtection="1">
      <alignment horizontal="left" vertical="center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4" fillId="0" borderId="17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14" fillId="0" borderId="39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3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9" fillId="0" borderId="20" xfId="0" applyFont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/>
      <protection/>
    </xf>
    <xf numFmtId="49" fontId="7" fillId="0" borderId="44" xfId="0" applyNumberFormat="1" applyFont="1" applyFill="1" applyBorder="1" applyAlignment="1" applyProtection="1">
      <alignment horizontal="right" vertical="center" indent="1"/>
      <protection/>
    </xf>
    <xf numFmtId="0" fontId="3" fillId="0" borderId="16" xfId="58" applyFont="1" applyFill="1" applyBorder="1" applyAlignment="1" applyProtection="1">
      <alignment horizontal="left" vertical="center" wrapText="1" indent="1"/>
      <protection/>
    </xf>
    <xf numFmtId="0" fontId="3" fillId="0" borderId="18" xfId="58" applyFont="1" applyFill="1" applyBorder="1" applyAlignment="1" applyProtection="1">
      <alignment horizontal="left" vertical="center" wrapText="1" indent="1"/>
      <protection/>
    </xf>
    <xf numFmtId="164" fontId="3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164" fontId="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2" xfId="0" applyFont="1" applyBorder="1" applyAlignment="1" applyProtection="1">
      <alignment horizontal="left" wrapText="1" indent="1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2" xfId="0" applyFont="1" applyBorder="1" applyAlignment="1" applyProtection="1">
      <alignment horizontal="left" vertical="center" wrapText="1" indent="1"/>
      <protection/>
    </xf>
    <xf numFmtId="49" fontId="0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Border="1" applyAlignment="1" applyProtection="1">
      <alignment horizontal="left" vertical="center" wrapText="1" indent="1"/>
      <protection/>
    </xf>
    <xf numFmtId="0" fontId="22" fillId="0" borderId="18" xfId="0" applyFont="1" applyBorder="1" applyAlignment="1" applyProtection="1">
      <alignment horizontal="left" vertical="center" wrapText="1" indent="1"/>
      <protection/>
    </xf>
    <xf numFmtId="164" fontId="0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3" xfId="0" applyFont="1" applyBorder="1" applyAlignment="1" applyProtection="1">
      <alignment horizontal="left" wrapText="1" indent="1"/>
      <protection/>
    </xf>
    <xf numFmtId="164" fontId="3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42" xfId="0" applyFont="1" applyBorder="1" applyAlignment="1" applyProtection="1" quotePrefix="1">
      <alignment horizontal="left" wrapText="1" indent="1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3" fillId="0" borderId="43" xfId="0" applyFont="1" applyBorder="1" applyAlignment="1" applyProtection="1">
      <alignment vertical="center" wrapText="1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11" xfId="0" applyFont="1" applyBorder="1" applyAlignment="1" applyProtection="1">
      <alignment wrapText="1"/>
      <protection/>
    </xf>
    <xf numFmtId="0" fontId="23" fillId="0" borderId="13" xfId="0" applyFont="1" applyBorder="1" applyAlignment="1" applyProtection="1">
      <alignment wrapText="1"/>
      <protection/>
    </xf>
    <xf numFmtId="164" fontId="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8" xfId="0" applyFont="1" applyBorder="1" applyAlignment="1" applyProtection="1">
      <alignment wrapText="1"/>
      <protection/>
    </xf>
    <xf numFmtId="0" fontId="22" fillId="0" borderId="20" xfId="0" applyFont="1" applyBorder="1" applyAlignment="1" applyProtection="1">
      <alignment vertical="center" wrapText="1"/>
      <protection/>
    </xf>
    <xf numFmtId="0" fontId="22" fillId="0" borderId="21" xfId="0" applyFont="1" applyBorder="1" applyAlignment="1" applyProtection="1">
      <alignment wrapText="1"/>
      <protection/>
    </xf>
    <xf numFmtId="0" fontId="3" fillId="0" borderId="17" xfId="58" applyFont="1" applyFill="1" applyBorder="1" applyAlignment="1" applyProtection="1">
      <alignment horizontal="left" vertical="center" wrapText="1" indent="1"/>
      <protection/>
    </xf>
    <xf numFmtId="0" fontId="3" fillId="0" borderId="27" xfId="58" applyFont="1" applyFill="1" applyBorder="1" applyAlignment="1" applyProtection="1">
      <alignment vertical="center" wrapText="1"/>
      <protection/>
    </xf>
    <xf numFmtId="164" fontId="3" fillId="0" borderId="27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24" xfId="58" applyFont="1" applyFill="1" applyBorder="1" applyAlignment="1" applyProtection="1">
      <alignment horizontal="left" vertical="center" wrapText="1" indent="1"/>
      <protection/>
    </xf>
    <xf numFmtId="164" fontId="0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2" xfId="58" applyFont="1" applyFill="1" applyBorder="1" applyAlignment="1" applyProtection="1">
      <alignment horizontal="left" vertical="center" wrapText="1" indent="1"/>
      <protection/>
    </xf>
    <xf numFmtId="0" fontId="0" fillId="0" borderId="46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0" fillId="0" borderId="43" xfId="58" applyFont="1" applyFill="1" applyBorder="1" applyAlignment="1" applyProtection="1">
      <alignment horizontal="left" vertical="center" wrapText="1" indent="6"/>
      <protection/>
    </xf>
    <xf numFmtId="0" fontId="0" fillId="0" borderId="42" xfId="58" applyFont="1" applyFill="1" applyBorder="1" applyAlignment="1" applyProtection="1">
      <alignment horizontal="left" indent="6"/>
      <protection/>
    </xf>
    <xf numFmtId="0" fontId="0" fillId="0" borderId="42" xfId="58" applyFont="1" applyFill="1" applyBorder="1" applyAlignment="1" applyProtection="1">
      <alignment horizontal="left" vertical="center" wrapText="1" indent="6"/>
      <protection/>
    </xf>
    <xf numFmtId="49" fontId="0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0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38" xfId="58" applyFont="1" applyFill="1" applyBorder="1" applyAlignment="1" applyProtection="1">
      <alignment horizontal="left" vertical="center" wrapText="1" indent="7"/>
      <protection/>
    </xf>
    <xf numFmtId="164" fontId="0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8" applyFont="1" applyFill="1" applyBorder="1" applyAlignment="1" applyProtection="1">
      <alignment horizontal="left" vertical="center" wrapText="1" indent="1"/>
      <protection/>
    </xf>
    <xf numFmtId="0" fontId="3" fillId="0" borderId="21" xfId="58" applyFont="1" applyFill="1" applyBorder="1" applyAlignment="1" applyProtection="1">
      <alignment vertical="center" wrapText="1"/>
      <protection/>
    </xf>
    <xf numFmtId="164" fontId="0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3" xfId="58" applyFont="1" applyFill="1" applyBorder="1" applyAlignment="1" applyProtection="1">
      <alignment horizontal="left" vertical="center" wrapText="1" indent="1"/>
      <protection/>
    </xf>
    <xf numFmtId="164" fontId="0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5" xfId="58" applyFont="1" applyFill="1" applyBorder="1" applyAlignment="1" applyProtection="1">
      <alignment horizontal="left" vertical="center" wrapText="1" indent="6"/>
      <protection/>
    </xf>
    <xf numFmtId="164" fontId="0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58" applyFont="1" applyFill="1" applyBorder="1" applyAlignment="1" applyProtection="1">
      <alignment horizontal="left" vertical="center" wrapText="1" indent="1"/>
      <protection/>
    </xf>
    <xf numFmtId="164" fontId="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58" applyFont="1" applyFill="1" applyBorder="1" applyAlignment="1" applyProtection="1">
      <alignment horizontal="left" vertical="center" wrapText="1" indent="1"/>
      <protection/>
    </xf>
    <xf numFmtId="164" fontId="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49" xfId="58" applyFont="1" applyFill="1" applyBorder="1" applyAlignment="1" applyProtection="1">
      <alignment horizontal="left" vertical="center" wrapText="1" indent="1"/>
      <protection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20" xfId="0" applyFont="1" applyBorder="1" applyAlignment="1" applyProtection="1">
      <alignment horizontal="left" vertical="center" wrapText="1" indent="1"/>
      <protection/>
    </xf>
    <xf numFmtId="0" fontId="22" fillId="0" borderId="21" xfId="0" applyFont="1" applyBorder="1" applyAlignment="1" applyProtection="1">
      <alignment horizontal="left" vertical="center" wrapText="1" indent="1"/>
      <protection/>
    </xf>
    <xf numFmtId="0" fontId="3" fillId="0" borderId="18" xfId="58" applyFont="1" applyFill="1" applyBorder="1" applyAlignment="1" applyProtection="1">
      <alignment vertical="center" wrapText="1"/>
      <protection/>
    </xf>
    <xf numFmtId="164" fontId="3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58" applyFont="1" applyFill="1" applyBorder="1" applyAlignment="1" applyProtection="1">
      <alignment horizontal="center" vertical="center"/>
      <protection/>
    </xf>
    <xf numFmtId="0" fontId="0" fillId="0" borderId="45" xfId="58" applyFont="1" applyFill="1" applyBorder="1" applyProtection="1">
      <alignment/>
      <protection/>
    </xf>
    <xf numFmtId="166" fontId="0" fillId="0" borderId="57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Alignment="1" applyProtection="1">
      <alignment horizontal="center" vertical="center"/>
      <protection/>
    </xf>
    <xf numFmtId="0" fontId="23" fillId="0" borderId="42" xfId="0" applyFont="1" applyBorder="1" applyAlignment="1">
      <alignment horizontal="justify" wrapText="1"/>
    </xf>
    <xf numFmtId="166" fontId="0" fillId="0" borderId="58" xfId="40" applyNumberFormat="1" applyFont="1" applyFill="1" applyBorder="1" applyAlignment="1" applyProtection="1">
      <alignment/>
      <protection locked="0"/>
    </xf>
    <xf numFmtId="0" fontId="23" fillId="0" borderId="42" xfId="0" applyFont="1" applyBorder="1" applyAlignment="1">
      <alignment wrapText="1"/>
    </xf>
    <xf numFmtId="0" fontId="0" fillId="0" borderId="13" xfId="58" applyFont="1" applyFill="1" applyBorder="1" applyAlignment="1" applyProtection="1">
      <alignment horizontal="center" vertical="center"/>
      <protection/>
    </xf>
    <xf numFmtId="166" fontId="0" fillId="0" borderId="40" xfId="40" applyNumberFormat="1" applyFont="1" applyFill="1" applyBorder="1" applyAlignment="1" applyProtection="1">
      <alignment/>
      <protection locked="0"/>
    </xf>
    <xf numFmtId="0" fontId="23" fillId="0" borderId="38" xfId="0" applyFont="1" applyBorder="1" applyAlignment="1">
      <alignment wrapText="1"/>
    </xf>
    <xf numFmtId="166" fontId="3" fillId="0" borderId="19" xfId="4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ont="1" applyFill="1" applyBorder="1" applyAlignment="1" applyProtection="1">
      <alignment vertical="center" wrapText="1"/>
      <protection locked="0"/>
    </xf>
    <xf numFmtId="164" fontId="0" fillId="0" borderId="54" xfId="0" applyNumberFormat="1" applyFont="1" applyFill="1" applyBorder="1" applyAlignment="1" applyProtection="1">
      <alignment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Fill="1" applyBorder="1" applyAlignment="1" applyProtection="1">
      <alignment vertical="center" wrapText="1"/>
      <protection/>
    </xf>
    <xf numFmtId="164" fontId="3" fillId="33" borderId="18" xfId="0" applyNumberFormat="1" applyFont="1" applyFill="1" applyBorder="1" applyAlignment="1" applyProtection="1">
      <alignment vertical="center" wrapText="1"/>
      <protection/>
    </xf>
    <xf numFmtId="164" fontId="3" fillId="0" borderId="19" xfId="0" applyNumberFormat="1" applyFont="1" applyFill="1" applyBorder="1" applyAlignment="1" applyProtection="1">
      <alignment vertical="center" wrapText="1"/>
      <protection/>
    </xf>
    <xf numFmtId="164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8" applyFont="1" applyFill="1" applyBorder="1" applyAlignment="1" applyProtection="1">
      <alignment horizontal="center" vertical="center" wrapText="1"/>
      <protection/>
    </xf>
    <xf numFmtId="49" fontId="0" fillId="0" borderId="12" xfId="58" applyNumberFormat="1" applyFont="1" applyFill="1" applyBorder="1" applyAlignment="1" applyProtection="1">
      <alignment horizontal="center" vertical="center" wrapText="1"/>
      <protection/>
    </xf>
    <xf numFmtId="49" fontId="0" fillId="0" borderId="11" xfId="58" applyNumberFormat="1" applyFont="1" applyFill="1" applyBorder="1" applyAlignment="1" applyProtection="1">
      <alignment horizontal="center" vertical="center" wrapText="1"/>
      <protection/>
    </xf>
    <xf numFmtId="49" fontId="0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3" fillId="0" borderId="43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3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wrapText="1"/>
      <protection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49" fontId="0" fillId="0" borderId="14" xfId="58" applyNumberFormat="1" applyFont="1" applyFill="1" applyBorder="1" applyAlignment="1" applyProtection="1">
      <alignment horizontal="center" vertical="center" wrapText="1"/>
      <protection/>
    </xf>
    <xf numFmtId="49" fontId="0" fillId="0" borderId="10" xfId="58" applyNumberFormat="1" applyFont="1" applyFill="1" applyBorder="1" applyAlignment="1" applyProtection="1">
      <alignment horizontal="center" vertical="center" wrapText="1"/>
      <protection/>
    </xf>
    <xf numFmtId="49" fontId="0" fillId="0" borderId="15" xfId="58" applyNumberFormat="1" applyFont="1" applyFill="1" applyBorder="1" applyAlignment="1" applyProtection="1">
      <alignment horizontal="center" vertical="center" wrapText="1"/>
      <protection/>
    </xf>
    <xf numFmtId="0" fontId="0" fillId="0" borderId="38" xfId="58" applyFont="1" applyFill="1" applyBorder="1" applyAlignment="1" applyProtection="1">
      <alignment horizontal="left" vertical="center" wrapText="1" indent="6"/>
      <protection/>
    </xf>
    <xf numFmtId="164" fontId="22" fillId="0" borderId="38" xfId="0" applyNumberFormat="1" applyFont="1" applyBorder="1" applyAlignment="1" applyProtection="1">
      <alignment horizontal="right" vertical="center" wrapText="1" indent="1"/>
      <protection/>
    </xf>
    <xf numFmtId="164" fontId="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0" applyNumberFormat="1" applyFont="1" applyBorder="1" applyAlignment="1" applyProtection="1">
      <alignment horizontal="right" vertical="center" wrapText="1" indent="1"/>
      <protection locked="0"/>
    </xf>
    <xf numFmtId="49" fontId="3" fillId="0" borderId="16" xfId="58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164" fontId="22" fillId="0" borderId="19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23" xfId="58" applyNumberFormat="1" applyFont="1" applyFill="1" applyBorder="1" applyAlignment="1" applyProtection="1">
      <alignment horizontal="left" vertical="center"/>
      <protection/>
    </xf>
    <xf numFmtId="164" fontId="20" fillId="0" borderId="2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3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16" xfId="58" applyFont="1" applyFill="1" applyBorder="1" applyAlignment="1" applyProtection="1">
      <alignment horizontal="left"/>
      <protection/>
    </xf>
    <xf numFmtId="0" fontId="3" fillId="0" borderId="18" xfId="58" applyFont="1" applyFill="1" applyBorder="1" applyAlignment="1" applyProtection="1">
      <alignment horizontal="left"/>
      <protection/>
    </xf>
    <xf numFmtId="0" fontId="15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4">
      <selection activeCell="D4" sqref="D4"/>
    </sheetView>
  </sheetViews>
  <sheetFormatPr defaultColWidth="9.00390625" defaultRowHeight="12.75"/>
  <cols>
    <col min="1" max="1" width="9.50390625" style="100" customWidth="1"/>
    <col min="2" max="2" width="91.625" style="100" customWidth="1"/>
    <col min="3" max="3" width="21.625" style="101" customWidth="1"/>
    <col min="4" max="4" width="9.00390625" style="114" customWidth="1"/>
    <col min="5" max="16384" width="9.375" style="114" customWidth="1"/>
  </cols>
  <sheetData>
    <row r="1" spans="1:3" ht="15.75" customHeight="1">
      <c r="A1" s="274" t="s">
        <v>3</v>
      </c>
      <c r="B1" s="274"/>
      <c r="C1" s="274"/>
    </row>
    <row r="2" spans="1:3" ht="15.75" customHeight="1" thickBot="1">
      <c r="A2" s="275" t="s">
        <v>87</v>
      </c>
      <c r="B2" s="275"/>
      <c r="C2" s="73" t="s">
        <v>131</v>
      </c>
    </row>
    <row r="3" spans="1:3" ht="37.5" customHeight="1" thickBot="1">
      <c r="A3" s="13" t="s">
        <v>52</v>
      </c>
      <c r="B3" s="14" t="s">
        <v>5</v>
      </c>
      <c r="C3" s="19" t="s">
        <v>419</v>
      </c>
    </row>
    <row r="4" spans="1:3" s="115" customFormat="1" ht="12" customHeight="1" thickBot="1">
      <c r="A4" s="111" t="s">
        <v>374</v>
      </c>
      <c r="B4" s="112" t="s">
        <v>375</v>
      </c>
      <c r="C4" s="113" t="s">
        <v>376</v>
      </c>
    </row>
    <row r="5" spans="1:3" s="116" customFormat="1" ht="12" customHeight="1" thickBot="1">
      <c r="A5" s="131" t="s">
        <v>6</v>
      </c>
      <c r="B5" s="132" t="s">
        <v>155</v>
      </c>
      <c r="C5" s="133">
        <f>+C6+C7+C8+C9+C10+C11</f>
        <v>7053</v>
      </c>
    </row>
    <row r="6" spans="1:3" s="116" customFormat="1" ht="12" customHeight="1">
      <c r="A6" s="134" t="s">
        <v>64</v>
      </c>
      <c r="B6" s="135" t="s">
        <v>156</v>
      </c>
      <c r="C6" s="136">
        <v>18</v>
      </c>
    </row>
    <row r="7" spans="1:3" s="116" customFormat="1" ht="12" customHeight="1">
      <c r="A7" s="137" t="s">
        <v>65</v>
      </c>
      <c r="B7" s="138" t="s">
        <v>157</v>
      </c>
      <c r="C7" s="139"/>
    </row>
    <row r="8" spans="1:3" s="116" customFormat="1" ht="12" customHeight="1">
      <c r="A8" s="137" t="s">
        <v>66</v>
      </c>
      <c r="B8" s="138" t="s">
        <v>158</v>
      </c>
      <c r="C8" s="139">
        <v>4592</v>
      </c>
    </row>
    <row r="9" spans="1:3" s="116" customFormat="1" ht="12" customHeight="1">
      <c r="A9" s="137" t="s">
        <v>67</v>
      </c>
      <c r="B9" s="138" t="s">
        <v>159</v>
      </c>
      <c r="C9" s="139">
        <v>1200</v>
      </c>
    </row>
    <row r="10" spans="1:3" s="116" customFormat="1" ht="12" customHeight="1">
      <c r="A10" s="137" t="s">
        <v>84</v>
      </c>
      <c r="B10" s="140" t="s">
        <v>317</v>
      </c>
      <c r="C10" s="139">
        <v>1243</v>
      </c>
    </row>
    <row r="11" spans="1:3" s="116" customFormat="1" ht="12" customHeight="1" thickBot="1">
      <c r="A11" s="141" t="s">
        <v>68</v>
      </c>
      <c r="B11" s="142" t="s">
        <v>318</v>
      </c>
      <c r="C11" s="139"/>
    </row>
    <row r="12" spans="1:3" s="116" customFormat="1" ht="12" customHeight="1" thickBot="1">
      <c r="A12" s="131" t="s">
        <v>7</v>
      </c>
      <c r="B12" s="143" t="s">
        <v>160</v>
      </c>
      <c r="C12" s="133">
        <f>+C13+C14+C15+C16+C17</f>
        <v>7519</v>
      </c>
    </row>
    <row r="13" spans="1:3" s="116" customFormat="1" ht="12" customHeight="1">
      <c r="A13" s="134" t="s">
        <v>70</v>
      </c>
      <c r="B13" s="135" t="s">
        <v>161</v>
      </c>
      <c r="C13" s="136"/>
    </row>
    <row r="14" spans="1:3" s="116" customFormat="1" ht="12" customHeight="1">
      <c r="A14" s="137" t="s">
        <v>71</v>
      </c>
      <c r="B14" s="138" t="s">
        <v>162</v>
      </c>
      <c r="C14" s="139"/>
    </row>
    <row r="15" spans="1:3" s="116" customFormat="1" ht="12" customHeight="1">
      <c r="A15" s="137" t="s">
        <v>72</v>
      </c>
      <c r="B15" s="138" t="s">
        <v>310</v>
      </c>
      <c r="C15" s="139"/>
    </row>
    <row r="16" spans="1:3" s="116" customFormat="1" ht="12" customHeight="1">
      <c r="A16" s="137" t="s">
        <v>73</v>
      </c>
      <c r="B16" s="138" t="s">
        <v>311</v>
      </c>
      <c r="C16" s="139"/>
    </row>
    <row r="17" spans="1:3" s="116" customFormat="1" ht="12" customHeight="1">
      <c r="A17" s="137" t="s">
        <v>74</v>
      </c>
      <c r="B17" s="138" t="s">
        <v>163</v>
      </c>
      <c r="C17" s="139">
        <v>7519</v>
      </c>
    </row>
    <row r="18" spans="1:3" s="116" customFormat="1" ht="12" customHeight="1" thickBot="1">
      <c r="A18" s="141" t="s">
        <v>80</v>
      </c>
      <c r="B18" s="142" t="s">
        <v>164</v>
      </c>
      <c r="C18" s="144"/>
    </row>
    <row r="19" spans="1:3" s="116" customFormat="1" ht="12" customHeight="1" thickBot="1">
      <c r="A19" s="131" t="s">
        <v>8</v>
      </c>
      <c r="B19" s="132" t="s">
        <v>165</v>
      </c>
      <c r="C19" s="133">
        <f>+C20+C21+C22+C23+C24</f>
        <v>0</v>
      </c>
    </row>
    <row r="20" spans="1:3" s="116" customFormat="1" ht="12" customHeight="1">
      <c r="A20" s="134" t="s">
        <v>53</v>
      </c>
      <c r="B20" s="135" t="s">
        <v>166</v>
      </c>
      <c r="C20" s="136"/>
    </row>
    <row r="21" spans="1:3" s="116" customFormat="1" ht="12" customHeight="1">
      <c r="A21" s="137" t="s">
        <v>54</v>
      </c>
      <c r="B21" s="138" t="s">
        <v>167</v>
      </c>
      <c r="C21" s="139"/>
    </row>
    <row r="22" spans="1:3" s="116" customFormat="1" ht="12" customHeight="1">
      <c r="A22" s="137" t="s">
        <v>55</v>
      </c>
      <c r="B22" s="138" t="s">
        <v>312</v>
      </c>
      <c r="C22" s="139"/>
    </row>
    <row r="23" spans="1:3" s="116" customFormat="1" ht="12" customHeight="1">
      <c r="A23" s="137" t="s">
        <v>56</v>
      </c>
      <c r="B23" s="138" t="s">
        <v>313</v>
      </c>
      <c r="C23" s="139"/>
    </row>
    <row r="24" spans="1:3" s="116" customFormat="1" ht="12" customHeight="1">
      <c r="A24" s="137" t="s">
        <v>96</v>
      </c>
      <c r="B24" s="138" t="s">
        <v>168</v>
      </c>
      <c r="C24" s="139"/>
    </row>
    <row r="25" spans="1:3" s="116" customFormat="1" ht="12" customHeight="1" thickBot="1">
      <c r="A25" s="141" t="s">
        <v>97</v>
      </c>
      <c r="B25" s="145" t="s">
        <v>169</v>
      </c>
      <c r="C25" s="144"/>
    </row>
    <row r="26" spans="1:3" s="116" customFormat="1" ht="12" customHeight="1" thickBot="1">
      <c r="A26" s="131" t="s">
        <v>98</v>
      </c>
      <c r="B26" s="132" t="s">
        <v>170</v>
      </c>
      <c r="C26" s="146">
        <f>+C27+C31+C32+C33</f>
        <v>90233</v>
      </c>
    </row>
    <row r="27" spans="1:3" s="116" customFormat="1" ht="12" customHeight="1">
      <c r="A27" s="134" t="s">
        <v>171</v>
      </c>
      <c r="B27" s="135" t="s">
        <v>324</v>
      </c>
      <c r="C27" s="147">
        <v>88823</v>
      </c>
    </row>
    <row r="28" spans="1:3" s="116" customFormat="1" ht="12" customHeight="1">
      <c r="A28" s="137" t="s">
        <v>172</v>
      </c>
      <c r="B28" s="138" t="s">
        <v>177</v>
      </c>
      <c r="C28" s="139"/>
    </row>
    <row r="29" spans="1:3" s="116" customFormat="1" ht="12" customHeight="1">
      <c r="A29" s="137" t="s">
        <v>173</v>
      </c>
      <c r="B29" s="138" t="s">
        <v>178</v>
      </c>
      <c r="C29" s="139"/>
    </row>
    <row r="30" spans="1:3" s="116" customFormat="1" ht="12" customHeight="1">
      <c r="A30" s="137" t="s">
        <v>322</v>
      </c>
      <c r="B30" s="148" t="s">
        <v>323</v>
      </c>
      <c r="C30" s="139">
        <v>88823</v>
      </c>
    </row>
    <row r="31" spans="1:3" s="116" customFormat="1" ht="12" customHeight="1">
      <c r="A31" s="137" t="s">
        <v>174</v>
      </c>
      <c r="B31" s="138" t="s">
        <v>179</v>
      </c>
      <c r="C31" s="139">
        <v>844</v>
      </c>
    </row>
    <row r="32" spans="1:3" s="116" customFormat="1" ht="12" customHeight="1">
      <c r="A32" s="137" t="s">
        <v>175</v>
      </c>
      <c r="B32" s="138" t="s">
        <v>180</v>
      </c>
      <c r="C32" s="139"/>
    </row>
    <row r="33" spans="1:3" s="116" customFormat="1" ht="12" customHeight="1" thickBot="1">
      <c r="A33" s="141" t="s">
        <v>176</v>
      </c>
      <c r="B33" s="145" t="s">
        <v>181</v>
      </c>
      <c r="C33" s="144">
        <v>566</v>
      </c>
    </row>
    <row r="34" spans="1:3" s="116" customFormat="1" ht="12" customHeight="1" thickBot="1">
      <c r="A34" s="131" t="s">
        <v>10</v>
      </c>
      <c r="B34" s="132" t="s">
        <v>319</v>
      </c>
      <c r="C34" s="133">
        <f>SUM(C35:C45)</f>
        <v>365</v>
      </c>
    </row>
    <row r="35" spans="1:3" s="116" customFormat="1" ht="12" customHeight="1">
      <c r="A35" s="134" t="s">
        <v>57</v>
      </c>
      <c r="B35" s="135" t="s">
        <v>184</v>
      </c>
      <c r="C35" s="136"/>
    </row>
    <row r="36" spans="1:3" s="116" customFormat="1" ht="12" customHeight="1">
      <c r="A36" s="137" t="s">
        <v>58</v>
      </c>
      <c r="B36" s="138" t="s">
        <v>185</v>
      </c>
      <c r="C36" s="139">
        <v>103</v>
      </c>
    </row>
    <row r="37" spans="1:3" s="116" customFormat="1" ht="12" customHeight="1">
      <c r="A37" s="137" t="s">
        <v>59</v>
      </c>
      <c r="B37" s="138" t="s">
        <v>186</v>
      </c>
      <c r="C37" s="139">
        <v>24</v>
      </c>
    </row>
    <row r="38" spans="1:3" s="116" customFormat="1" ht="12" customHeight="1">
      <c r="A38" s="137" t="s">
        <v>100</v>
      </c>
      <c r="B38" s="138" t="s">
        <v>187</v>
      </c>
      <c r="C38" s="139"/>
    </row>
    <row r="39" spans="1:3" s="116" customFormat="1" ht="12" customHeight="1">
      <c r="A39" s="137" t="s">
        <v>101</v>
      </c>
      <c r="B39" s="138" t="s">
        <v>188</v>
      </c>
      <c r="C39" s="139">
        <v>68</v>
      </c>
    </row>
    <row r="40" spans="1:3" s="116" customFormat="1" ht="12" customHeight="1">
      <c r="A40" s="137" t="s">
        <v>102</v>
      </c>
      <c r="B40" s="138" t="s">
        <v>189</v>
      </c>
      <c r="C40" s="139"/>
    </row>
    <row r="41" spans="1:3" s="116" customFormat="1" ht="12" customHeight="1">
      <c r="A41" s="137" t="s">
        <v>103</v>
      </c>
      <c r="B41" s="138" t="s">
        <v>190</v>
      </c>
      <c r="C41" s="139"/>
    </row>
    <row r="42" spans="1:3" s="116" customFormat="1" ht="12" customHeight="1">
      <c r="A42" s="137" t="s">
        <v>104</v>
      </c>
      <c r="B42" s="138" t="s">
        <v>191</v>
      </c>
      <c r="C42" s="139">
        <v>128</v>
      </c>
    </row>
    <row r="43" spans="1:3" s="116" customFormat="1" ht="12" customHeight="1">
      <c r="A43" s="137" t="s">
        <v>182</v>
      </c>
      <c r="B43" s="138" t="s">
        <v>192</v>
      </c>
      <c r="C43" s="149"/>
    </row>
    <row r="44" spans="1:3" s="116" customFormat="1" ht="12" customHeight="1">
      <c r="A44" s="141" t="s">
        <v>183</v>
      </c>
      <c r="B44" s="145" t="s">
        <v>321</v>
      </c>
      <c r="C44" s="150">
        <v>42</v>
      </c>
    </row>
    <row r="45" spans="1:3" s="116" customFormat="1" ht="12" customHeight="1" thickBot="1">
      <c r="A45" s="141" t="s">
        <v>320</v>
      </c>
      <c r="B45" s="142" t="s">
        <v>193</v>
      </c>
      <c r="C45" s="150"/>
    </row>
    <row r="46" spans="1:3" s="116" customFormat="1" ht="12" customHeight="1" thickBot="1">
      <c r="A46" s="131" t="s">
        <v>11</v>
      </c>
      <c r="B46" s="132" t="s">
        <v>194</v>
      </c>
      <c r="C46" s="133">
        <f>SUM(C47:C51)</f>
        <v>10</v>
      </c>
    </row>
    <row r="47" spans="1:3" s="116" customFormat="1" ht="12" customHeight="1">
      <c r="A47" s="134" t="s">
        <v>60</v>
      </c>
      <c r="B47" s="135" t="s">
        <v>198</v>
      </c>
      <c r="C47" s="151"/>
    </row>
    <row r="48" spans="1:3" s="116" customFormat="1" ht="12" customHeight="1">
      <c r="A48" s="137" t="s">
        <v>61</v>
      </c>
      <c r="B48" s="138" t="s">
        <v>199</v>
      </c>
      <c r="C48" s="149"/>
    </row>
    <row r="49" spans="1:3" s="116" customFormat="1" ht="12" customHeight="1">
      <c r="A49" s="137" t="s">
        <v>195</v>
      </c>
      <c r="B49" s="138" t="s">
        <v>200</v>
      </c>
      <c r="C49" s="149">
        <v>10</v>
      </c>
    </row>
    <row r="50" spans="1:3" s="116" customFormat="1" ht="12" customHeight="1">
      <c r="A50" s="137" t="s">
        <v>196</v>
      </c>
      <c r="B50" s="138" t="s">
        <v>201</v>
      </c>
      <c r="C50" s="149"/>
    </row>
    <row r="51" spans="1:3" s="116" customFormat="1" ht="12" customHeight="1" thickBot="1">
      <c r="A51" s="141" t="s">
        <v>197</v>
      </c>
      <c r="B51" s="142" t="s">
        <v>202</v>
      </c>
      <c r="C51" s="150"/>
    </row>
    <row r="52" spans="1:3" s="116" customFormat="1" ht="12" customHeight="1" thickBot="1">
      <c r="A52" s="131" t="s">
        <v>105</v>
      </c>
      <c r="B52" s="132" t="s">
        <v>203</v>
      </c>
      <c r="C52" s="133">
        <f>SUM(C53:C55)</f>
        <v>0</v>
      </c>
    </row>
    <row r="53" spans="1:3" s="116" customFormat="1" ht="12" customHeight="1">
      <c r="A53" s="134" t="s">
        <v>62</v>
      </c>
      <c r="B53" s="135" t="s">
        <v>204</v>
      </c>
      <c r="C53" s="136"/>
    </row>
    <row r="54" spans="1:3" s="116" customFormat="1" ht="12" customHeight="1">
      <c r="A54" s="137" t="s">
        <v>63</v>
      </c>
      <c r="B54" s="138" t="s">
        <v>314</v>
      </c>
      <c r="C54" s="139"/>
    </row>
    <row r="55" spans="1:3" s="116" customFormat="1" ht="12" customHeight="1">
      <c r="A55" s="137" t="s">
        <v>207</v>
      </c>
      <c r="B55" s="138" t="s">
        <v>205</v>
      </c>
      <c r="C55" s="139"/>
    </row>
    <row r="56" spans="1:3" s="116" customFormat="1" ht="12" customHeight="1" thickBot="1">
      <c r="A56" s="141" t="s">
        <v>208</v>
      </c>
      <c r="B56" s="142" t="s">
        <v>206</v>
      </c>
      <c r="C56" s="144"/>
    </row>
    <row r="57" spans="1:3" s="116" customFormat="1" ht="12" customHeight="1" thickBot="1">
      <c r="A57" s="131" t="s">
        <v>13</v>
      </c>
      <c r="B57" s="143" t="s">
        <v>209</v>
      </c>
      <c r="C57" s="133">
        <f>SUM(C58:C60)</f>
        <v>95</v>
      </c>
    </row>
    <row r="58" spans="1:3" s="116" customFormat="1" ht="12" customHeight="1">
      <c r="A58" s="134" t="s">
        <v>106</v>
      </c>
      <c r="B58" s="135" t="s">
        <v>211</v>
      </c>
      <c r="C58" s="149"/>
    </row>
    <row r="59" spans="1:3" s="116" customFormat="1" ht="12" customHeight="1">
      <c r="A59" s="137" t="s">
        <v>107</v>
      </c>
      <c r="B59" s="138" t="s">
        <v>315</v>
      </c>
      <c r="C59" s="149">
        <v>95</v>
      </c>
    </row>
    <row r="60" spans="1:3" s="116" customFormat="1" ht="12" customHeight="1">
      <c r="A60" s="137" t="s">
        <v>132</v>
      </c>
      <c r="B60" s="138" t="s">
        <v>212</v>
      </c>
      <c r="C60" s="149"/>
    </row>
    <row r="61" spans="1:3" s="116" customFormat="1" ht="12" customHeight="1" thickBot="1">
      <c r="A61" s="141" t="s">
        <v>210</v>
      </c>
      <c r="B61" s="142" t="s">
        <v>213</v>
      </c>
      <c r="C61" s="149"/>
    </row>
    <row r="62" spans="1:3" s="116" customFormat="1" ht="12" customHeight="1" thickBot="1">
      <c r="A62" s="152" t="s">
        <v>363</v>
      </c>
      <c r="B62" s="132" t="s">
        <v>214</v>
      </c>
      <c r="C62" s="146">
        <f>+C5+C12+C19+C26+C34+C46+C52+C57</f>
        <v>105275</v>
      </c>
    </row>
    <row r="63" spans="1:3" s="116" customFormat="1" ht="12" customHeight="1" thickBot="1">
      <c r="A63" s="153" t="s">
        <v>215</v>
      </c>
      <c r="B63" s="143" t="s">
        <v>216</v>
      </c>
      <c r="C63" s="133">
        <f>SUM(C64:C66)</f>
        <v>0</v>
      </c>
    </row>
    <row r="64" spans="1:3" s="116" customFormat="1" ht="12" customHeight="1">
      <c r="A64" s="134" t="s">
        <v>247</v>
      </c>
      <c r="B64" s="135" t="s">
        <v>217</v>
      </c>
      <c r="C64" s="149"/>
    </row>
    <row r="65" spans="1:3" s="116" customFormat="1" ht="12" customHeight="1">
      <c r="A65" s="137" t="s">
        <v>256</v>
      </c>
      <c r="B65" s="138" t="s">
        <v>218</v>
      </c>
      <c r="C65" s="149"/>
    </row>
    <row r="66" spans="1:3" s="116" customFormat="1" ht="12" customHeight="1" thickBot="1">
      <c r="A66" s="141" t="s">
        <v>257</v>
      </c>
      <c r="B66" s="154" t="s">
        <v>348</v>
      </c>
      <c r="C66" s="149"/>
    </row>
    <row r="67" spans="1:3" s="116" customFormat="1" ht="12" customHeight="1" thickBot="1">
      <c r="A67" s="153" t="s">
        <v>220</v>
      </c>
      <c r="B67" s="143" t="s">
        <v>221</v>
      </c>
      <c r="C67" s="133">
        <f>SUM(C68:C71)</f>
        <v>10878</v>
      </c>
    </row>
    <row r="68" spans="1:3" s="116" customFormat="1" ht="12" customHeight="1">
      <c r="A68" s="134" t="s">
        <v>85</v>
      </c>
      <c r="B68" s="135" t="s">
        <v>222</v>
      </c>
      <c r="C68" s="149">
        <v>10878</v>
      </c>
    </row>
    <row r="69" spans="1:3" s="116" customFormat="1" ht="12" customHeight="1">
      <c r="A69" s="137" t="s">
        <v>86</v>
      </c>
      <c r="B69" s="138" t="s">
        <v>223</v>
      </c>
      <c r="C69" s="149"/>
    </row>
    <row r="70" spans="1:3" s="116" customFormat="1" ht="12" customHeight="1">
      <c r="A70" s="137" t="s">
        <v>248</v>
      </c>
      <c r="B70" s="138" t="s">
        <v>224</v>
      </c>
      <c r="C70" s="149"/>
    </row>
    <row r="71" spans="1:3" s="116" customFormat="1" ht="12" customHeight="1" thickBot="1">
      <c r="A71" s="141" t="s">
        <v>249</v>
      </c>
      <c r="B71" s="142" t="s">
        <v>225</v>
      </c>
      <c r="C71" s="149"/>
    </row>
    <row r="72" spans="1:3" s="116" customFormat="1" ht="12" customHeight="1" thickBot="1">
      <c r="A72" s="153" t="s">
        <v>226</v>
      </c>
      <c r="B72" s="143" t="s">
        <v>227</v>
      </c>
      <c r="C72" s="133">
        <f>SUM(C73:C74)</f>
        <v>105433</v>
      </c>
    </row>
    <row r="73" spans="1:3" s="116" customFormat="1" ht="12" customHeight="1">
      <c r="A73" s="134" t="s">
        <v>250</v>
      </c>
      <c r="B73" s="135" t="s">
        <v>228</v>
      </c>
      <c r="C73" s="149">
        <v>105433</v>
      </c>
    </row>
    <row r="74" spans="1:3" s="116" customFormat="1" ht="12" customHeight="1" thickBot="1">
      <c r="A74" s="141" t="s">
        <v>251</v>
      </c>
      <c r="B74" s="142" t="s">
        <v>229</v>
      </c>
      <c r="C74" s="149"/>
    </row>
    <row r="75" spans="1:3" s="116" customFormat="1" ht="12" customHeight="1" thickBot="1">
      <c r="A75" s="153" t="s">
        <v>230</v>
      </c>
      <c r="B75" s="143" t="s">
        <v>231</v>
      </c>
      <c r="C75" s="133">
        <f>SUM(C76:C78)</f>
        <v>0</v>
      </c>
    </row>
    <row r="76" spans="1:3" s="116" customFormat="1" ht="12" customHeight="1">
      <c r="A76" s="134" t="s">
        <v>252</v>
      </c>
      <c r="B76" s="135" t="s">
        <v>232</v>
      </c>
      <c r="C76" s="149">
        <v>0</v>
      </c>
    </row>
    <row r="77" spans="1:3" s="116" customFormat="1" ht="12" customHeight="1">
      <c r="A77" s="137" t="s">
        <v>253</v>
      </c>
      <c r="B77" s="138" t="s">
        <v>233</v>
      </c>
      <c r="C77" s="149"/>
    </row>
    <row r="78" spans="1:3" s="116" customFormat="1" ht="12" customHeight="1" thickBot="1">
      <c r="A78" s="141" t="s">
        <v>254</v>
      </c>
      <c r="B78" s="142" t="s">
        <v>234</v>
      </c>
      <c r="C78" s="149"/>
    </row>
    <row r="79" spans="1:3" s="116" customFormat="1" ht="12" customHeight="1" thickBot="1">
      <c r="A79" s="153" t="s">
        <v>235</v>
      </c>
      <c r="B79" s="143" t="s">
        <v>255</v>
      </c>
      <c r="C79" s="133">
        <f>SUM(C80:C83)</f>
        <v>0</v>
      </c>
    </row>
    <row r="80" spans="1:3" s="116" customFormat="1" ht="12" customHeight="1">
      <c r="A80" s="155" t="s">
        <v>236</v>
      </c>
      <c r="B80" s="135" t="s">
        <v>237</v>
      </c>
      <c r="C80" s="149"/>
    </row>
    <row r="81" spans="1:3" s="116" customFormat="1" ht="12" customHeight="1">
      <c r="A81" s="156" t="s">
        <v>238</v>
      </c>
      <c r="B81" s="138" t="s">
        <v>239</v>
      </c>
      <c r="C81" s="149"/>
    </row>
    <row r="82" spans="1:3" s="116" customFormat="1" ht="12" customHeight="1">
      <c r="A82" s="156" t="s">
        <v>240</v>
      </c>
      <c r="B82" s="138" t="s">
        <v>241</v>
      </c>
      <c r="C82" s="149"/>
    </row>
    <row r="83" spans="1:3" s="116" customFormat="1" ht="12" customHeight="1" thickBot="1">
      <c r="A83" s="157" t="s">
        <v>242</v>
      </c>
      <c r="B83" s="142" t="s">
        <v>243</v>
      </c>
      <c r="C83" s="149"/>
    </row>
    <row r="84" spans="1:3" s="116" customFormat="1" ht="12" customHeight="1" thickBot="1">
      <c r="A84" s="153" t="s">
        <v>244</v>
      </c>
      <c r="B84" s="143" t="s">
        <v>362</v>
      </c>
      <c r="C84" s="158"/>
    </row>
    <row r="85" spans="1:3" s="116" customFormat="1" ht="13.5" customHeight="1" thickBot="1">
      <c r="A85" s="153" t="s">
        <v>246</v>
      </c>
      <c r="B85" s="143" t="s">
        <v>245</v>
      </c>
      <c r="C85" s="158"/>
    </row>
    <row r="86" spans="1:3" s="116" customFormat="1" ht="15.75" customHeight="1" thickBot="1">
      <c r="A86" s="153" t="s">
        <v>258</v>
      </c>
      <c r="B86" s="159" t="s">
        <v>365</v>
      </c>
      <c r="C86" s="146">
        <f>+C63+C67+C72+C75+C79+C85+C84</f>
        <v>116311</v>
      </c>
    </row>
    <row r="87" spans="1:3" s="116" customFormat="1" ht="16.5" customHeight="1" thickBot="1">
      <c r="A87" s="160" t="s">
        <v>364</v>
      </c>
      <c r="B87" s="161" t="s">
        <v>366</v>
      </c>
      <c r="C87" s="146">
        <f>+C62+C86</f>
        <v>221586</v>
      </c>
    </row>
    <row r="88" spans="1:3" s="116" customFormat="1" ht="83.25" customHeight="1">
      <c r="A88" s="3"/>
      <c r="B88" s="4"/>
      <c r="C88" s="72"/>
    </row>
    <row r="89" spans="1:3" ht="16.5" customHeight="1">
      <c r="A89" s="274" t="s">
        <v>34</v>
      </c>
      <c r="B89" s="274"/>
      <c r="C89" s="274"/>
    </row>
    <row r="90" spans="1:3" s="120" customFormat="1" ht="16.5" customHeight="1" thickBot="1">
      <c r="A90" s="276" t="s">
        <v>88</v>
      </c>
      <c r="B90" s="276"/>
      <c r="C90" s="37" t="s">
        <v>131</v>
      </c>
    </row>
    <row r="91" spans="1:3" ht="37.5" customHeight="1" thickBot="1">
      <c r="A91" s="13" t="s">
        <v>52</v>
      </c>
      <c r="B91" s="14" t="s">
        <v>35</v>
      </c>
      <c r="C91" s="19" t="s">
        <v>419</v>
      </c>
    </row>
    <row r="92" spans="1:3" s="115" customFormat="1" ht="12" customHeight="1" thickBot="1">
      <c r="A92" s="16" t="s">
        <v>374</v>
      </c>
      <c r="B92" s="17" t="s">
        <v>375</v>
      </c>
      <c r="C92" s="18" t="s">
        <v>376</v>
      </c>
    </row>
    <row r="93" spans="1:3" ht="12" customHeight="1" thickBot="1">
      <c r="A93" s="162" t="s">
        <v>6</v>
      </c>
      <c r="B93" s="163" t="s">
        <v>424</v>
      </c>
      <c r="C93" s="164">
        <f>C94+C95+C96+C97+C98+C111</f>
        <v>46514</v>
      </c>
    </row>
    <row r="94" spans="1:3" ht="12" customHeight="1">
      <c r="A94" s="165" t="s">
        <v>64</v>
      </c>
      <c r="B94" s="166" t="s">
        <v>36</v>
      </c>
      <c r="C94" s="167">
        <v>14543</v>
      </c>
    </row>
    <row r="95" spans="1:3" ht="12" customHeight="1">
      <c r="A95" s="137" t="s">
        <v>65</v>
      </c>
      <c r="B95" s="168" t="s">
        <v>108</v>
      </c>
      <c r="C95" s="139">
        <v>2855</v>
      </c>
    </row>
    <row r="96" spans="1:3" ht="12" customHeight="1">
      <c r="A96" s="137" t="s">
        <v>66</v>
      </c>
      <c r="B96" s="168" t="s">
        <v>83</v>
      </c>
      <c r="C96" s="144">
        <v>12611</v>
      </c>
    </row>
    <row r="97" spans="1:3" ht="12" customHeight="1">
      <c r="A97" s="137" t="s">
        <v>67</v>
      </c>
      <c r="B97" s="169" t="s">
        <v>109</v>
      </c>
      <c r="C97" s="144">
        <v>5851</v>
      </c>
    </row>
    <row r="98" spans="1:3" ht="12" customHeight="1">
      <c r="A98" s="137" t="s">
        <v>75</v>
      </c>
      <c r="B98" s="170" t="s">
        <v>110</v>
      </c>
      <c r="C98" s="144">
        <v>6244</v>
      </c>
    </row>
    <row r="99" spans="1:3" ht="12" customHeight="1">
      <c r="A99" s="137" t="s">
        <v>68</v>
      </c>
      <c r="B99" s="168" t="s">
        <v>329</v>
      </c>
      <c r="C99" s="144"/>
    </row>
    <row r="100" spans="1:3" ht="12" customHeight="1">
      <c r="A100" s="137" t="s">
        <v>69</v>
      </c>
      <c r="B100" s="171" t="s">
        <v>328</v>
      </c>
      <c r="C100" s="144">
        <v>15</v>
      </c>
    </row>
    <row r="101" spans="1:3" ht="12" customHeight="1">
      <c r="A101" s="137" t="s">
        <v>76</v>
      </c>
      <c r="B101" s="171" t="s">
        <v>327</v>
      </c>
      <c r="C101" s="144"/>
    </row>
    <row r="102" spans="1:3" ht="12" customHeight="1">
      <c r="A102" s="137" t="s">
        <v>77</v>
      </c>
      <c r="B102" s="172" t="s">
        <v>261</v>
      </c>
      <c r="C102" s="144"/>
    </row>
    <row r="103" spans="1:3" ht="12" customHeight="1">
      <c r="A103" s="137" t="s">
        <v>78</v>
      </c>
      <c r="B103" s="173" t="s">
        <v>262</v>
      </c>
      <c r="C103" s="144"/>
    </row>
    <row r="104" spans="1:3" ht="12" customHeight="1">
      <c r="A104" s="137" t="s">
        <v>79</v>
      </c>
      <c r="B104" s="173" t="s">
        <v>263</v>
      </c>
      <c r="C104" s="144"/>
    </row>
    <row r="105" spans="1:3" ht="12" customHeight="1">
      <c r="A105" s="137" t="s">
        <v>81</v>
      </c>
      <c r="B105" s="172" t="s">
        <v>264</v>
      </c>
      <c r="C105" s="144">
        <v>5804</v>
      </c>
    </row>
    <row r="106" spans="1:3" ht="12" customHeight="1">
      <c r="A106" s="137" t="s">
        <v>111</v>
      </c>
      <c r="B106" s="172" t="s">
        <v>265</v>
      </c>
      <c r="C106" s="144"/>
    </row>
    <row r="107" spans="1:3" ht="12" customHeight="1">
      <c r="A107" s="137" t="s">
        <v>259</v>
      </c>
      <c r="B107" s="173" t="s">
        <v>266</v>
      </c>
      <c r="C107" s="144"/>
    </row>
    <row r="108" spans="1:3" ht="12" customHeight="1">
      <c r="A108" s="174" t="s">
        <v>260</v>
      </c>
      <c r="B108" s="171" t="s">
        <v>267</v>
      </c>
      <c r="C108" s="144"/>
    </row>
    <row r="109" spans="1:3" ht="12" customHeight="1">
      <c r="A109" s="137" t="s">
        <v>325</v>
      </c>
      <c r="B109" s="171" t="s">
        <v>268</v>
      </c>
      <c r="C109" s="144"/>
    </row>
    <row r="110" spans="1:3" ht="12" customHeight="1">
      <c r="A110" s="141" t="s">
        <v>326</v>
      </c>
      <c r="B110" s="171" t="s">
        <v>269</v>
      </c>
      <c r="C110" s="144">
        <v>425</v>
      </c>
    </row>
    <row r="111" spans="1:3" ht="12" customHeight="1">
      <c r="A111" s="137" t="s">
        <v>330</v>
      </c>
      <c r="B111" s="169" t="s">
        <v>37</v>
      </c>
      <c r="C111" s="139">
        <v>4410</v>
      </c>
    </row>
    <row r="112" spans="1:3" ht="12" customHeight="1">
      <c r="A112" s="137" t="s">
        <v>331</v>
      </c>
      <c r="B112" s="168" t="s">
        <v>333</v>
      </c>
      <c r="C112" s="139">
        <v>4410</v>
      </c>
    </row>
    <row r="113" spans="1:3" ht="12" customHeight="1" thickBot="1">
      <c r="A113" s="175" t="s">
        <v>332</v>
      </c>
      <c r="B113" s="176" t="s">
        <v>334</v>
      </c>
      <c r="C113" s="177"/>
    </row>
    <row r="114" spans="1:3" ht="12" customHeight="1" thickBot="1">
      <c r="A114" s="178" t="s">
        <v>7</v>
      </c>
      <c r="B114" s="179" t="s">
        <v>425</v>
      </c>
      <c r="C114" s="133">
        <f>+C115+C117+C119</f>
        <v>103919</v>
      </c>
    </row>
    <row r="115" spans="1:3" ht="12" customHeight="1">
      <c r="A115" s="134" t="s">
        <v>70</v>
      </c>
      <c r="B115" s="168" t="s">
        <v>130</v>
      </c>
      <c r="C115" s="180">
        <v>963</v>
      </c>
    </row>
    <row r="116" spans="1:3" ht="12" customHeight="1">
      <c r="A116" s="134" t="s">
        <v>71</v>
      </c>
      <c r="B116" s="181" t="s">
        <v>273</v>
      </c>
      <c r="C116" s="180"/>
    </row>
    <row r="117" spans="1:3" ht="12" customHeight="1">
      <c r="A117" s="134" t="s">
        <v>72</v>
      </c>
      <c r="B117" s="181" t="s">
        <v>112</v>
      </c>
      <c r="C117" s="182">
        <v>16841</v>
      </c>
    </row>
    <row r="118" spans="1:3" ht="12" customHeight="1">
      <c r="A118" s="134" t="s">
        <v>73</v>
      </c>
      <c r="B118" s="181" t="s">
        <v>274</v>
      </c>
      <c r="C118" s="182"/>
    </row>
    <row r="119" spans="1:3" ht="12" customHeight="1">
      <c r="A119" s="134" t="s">
        <v>74</v>
      </c>
      <c r="B119" s="142" t="s">
        <v>133</v>
      </c>
      <c r="C119" s="182">
        <v>86115</v>
      </c>
    </row>
    <row r="120" spans="1:3" ht="12" customHeight="1">
      <c r="A120" s="134" t="s">
        <v>80</v>
      </c>
      <c r="B120" s="140" t="s">
        <v>316</v>
      </c>
      <c r="C120" s="182"/>
    </row>
    <row r="121" spans="1:3" ht="12" customHeight="1">
      <c r="A121" s="134" t="s">
        <v>82</v>
      </c>
      <c r="B121" s="183" t="s">
        <v>279</v>
      </c>
      <c r="C121" s="182"/>
    </row>
    <row r="122" spans="1:3" ht="15.75">
      <c r="A122" s="134" t="s">
        <v>113</v>
      </c>
      <c r="B122" s="173" t="s">
        <v>263</v>
      </c>
      <c r="C122" s="182"/>
    </row>
    <row r="123" spans="1:3" ht="12" customHeight="1">
      <c r="A123" s="134" t="s">
        <v>114</v>
      </c>
      <c r="B123" s="173" t="s">
        <v>278</v>
      </c>
      <c r="C123" s="182">
        <v>86115</v>
      </c>
    </row>
    <row r="124" spans="1:3" ht="12" customHeight="1">
      <c r="A124" s="134" t="s">
        <v>115</v>
      </c>
      <c r="B124" s="173" t="s">
        <v>277</v>
      </c>
      <c r="C124" s="182"/>
    </row>
    <row r="125" spans="1:3" ht="12" customHeight="1">
      <c r="A125" s="134" t="s">
        <v>270</v>
      </c>
      <c r="B125" s="173" t="s">
        <v>266</v>
      </c>
      <c r="C125" s="182"/>
    </row>
    <row r="126" spans="1:3" ht="12" customHeight="1">
      <c r="A126" s="134" t="s">
        <v>271</v>
      </c>
      <c r="B126" s="173" t="s">
        <v>276</v>
      </c>
      <c r="C126" s="182"/>
    </row>
    <row r="127" spans="1:3" ht="16.5" thickBot="1">
      <c r="A127" s="174" t="s">
        <v>272</v>
      </c>
      <c r="B127" s="173" t="s">
        <v>275</v>
      </c>
      <c r="C127" s="184"/>
    </row>
    <row r="128" spans="1:3" ht="12" customHeight="1" thickBot="1">
      <c r="A128" s="131" t="s">
        <v>8</v>
      </c>
      <c r="B128" s="185" t="s">
        <v>335</v>
      </c>
      <c r="C128" s="186">
        <f>+C93+C114</f>
        <v>150433</v>
      </c>
    </row>
    <row r="129" spans="1:3" ht="12" customHeight="1" thickBot="1">
      <c r="A129" s="131" t="s">
        <v>9</v>
      </c>
      <c r="B129" s="185" t="s">
        <v>336</v>
      </c>
      <c r="C129" s="186">
        <f>+C130+C131+C132</f>
        <v>0</v>
      </c>
    </row>
    <row r="130" spans="1:3" ht="12" customHeight="1">
      <c r="A130" s="134" t="s">
        <v>171</v>
      </c>
      <c r="B130" s="181" t="s">
        <v>343</v>
      </c>
      <c r="C130" s="182"/>
    </row>
    <row r="131" spans="1:3" ht="12" customHeight="1">
      <c r="A131" s="134" t="s">
        <v>174</v>
      </c>
      <c r="B131" s="181" t="s">
        <v>344</v>
      </c>
      <c r="C131" s="182"/>
    </row>
    <row r="132" spans="1:3" ht="12" customHeight="1" thickBot="1">
      <c r="A132" s="174" t="s">
        <v>175</v>
      </c>
      <c r="B132" s="181" t="s">
        <v>345</v>
      </c>
      <c r="C132" s="182"/>
    </row>
    <row r="133" spans="1:3" ht="12" customHeight="1" thickBot="1">
      <c r="A133" s="131" t="s">
        <v>10</v>
      </c>
      <c r="B133" s="185" t="s">
        <v>337</v>
      </c>
      <c r="C133" s="186">
        <f>SUM(C134:C139)</f>
        <v>71000</v>
      </c>
    </row>
    <row r="134" spans="1:3" ht="12" customHeight="1">
      <c r="A134" s="134" t="s">
        <v>57</v>
      </c>
      <c r="B134" s="187" t="s">
        <v>346</v>
      </c>
      <c r="C134" s="182">
        <v>71000</v>
      </c>
    </row>
    <row r="135" spans="1:3" ht="12" customHeight="1">
      <c r="A135" s="134" t="s">
        <v>58</v>
      </c>
      <c r="B135" s="187" t="s">
        <v>338</v>
      </c>
      <c r="C135" s="182"/>
    </row>
    <row r="136" spans="1:3" ht="12" customHeight="1">
      <c r="A136" s="134" t="s">
        <v>59</v>
      </c>
      <c r="B136" s="187" t="s">
        <v>339</v>
      </c>
      <c r="C136" s="182"/>
    </row>
    <row r="137" spans="1:3" ht="12" customHeight="1">
      <c r="A137" s="134" t="s">
        <v>100</v>
      </c>
      <c r="B137" s="187" t="s">
        <v>340</v>
      </c>
      <c r="C137" s="182"/>
    </row>
    <row r="138" spans="1:3" ht="12" customHeight="1">
      <c r="A138" s="134" t="s">
        <v>101</v>
      </c>
      <c r="B138" s="187" t="s">
        <v>341</v>
      </c>
      <c r="C138" s="182"/>
    </row>
    <row r="139" spans="1:3" ht="12" customHeight="1" thickBot="1">
      <c r="A139" s="174" t="s">
        <v>102</v>
      </c>
      <c r="B139" s="187" t="s">
        <v>342</v>
      </c>
      <c r="C139" s="182"/>
    </row>
    <row r="140" spans="1:3" ht="12" customHeight="1" thickBot="1">
      <c r="A140" s="131" t="s">
        <v>11</v>
      </c>
      <c r="B140" s="185" t="s">
        <v>350</v>
      </c>
      <c r="C140" s="188">
        <f>+C141+C142+C143+C144</f>
        <v>153</v>
      </c>
    </row>
    <row r="141" spans="1:3" ht="12" customHeight="1">
      <c r="A141" s="134" t="s">
        <v>60</v>
      </c>
      <c r="B141" s="187" t="s">
        <v>280</v>
      </c>
      <c r="C141" s="182"/>
    </row>
    <row r="142" spans="1:3" ht="12" customHeight="1">
      <c r="A142" s="134" t="s">
        <v>61</v>
      </c>
      <c r="B142" s="187" t="s">
        <v>281</v>
      </c>
      <c r="C142" s="182">
        <v>153</v>
      </c>
    </row>
    <row r="143" spans="1:3" ht="12" customHeight="1">
      <c r="A143" s="134" t="s">
        <v>195</v>
      </c>
      <c r="B143" s="187" t="s">
        <v>351</v>
      </c>
      <c r="C143" s="182"/>
    </row>
    <row r="144" spans="1:3" ht="12" customHeight="1" thickBot="1">
      <c r="A144" s="174" t="s">
        <v>196</v>
      </c>
      <c r="B144" s="189" t="s">
        <v>300</v>
      </c>
      <c r="C144" s="182"/>
    </row>
    <row r="145" spans="1:3" ht="12" customHeight="1" thickBot="1">
      <c r="A145" s="131" t="s">
        <v>12</v>
      </c>
      <c r="B145" s="185" t="s">
        <v>352</v>
      </c>
      <c r="C145" s="190">
        <f>SUM(C146:C150)</f>
        <v>0</v>
      </c>
    </row>
    <row r="146" spans="1:3" ht="12" customHeight="1">
      <c r="A146" s="134" t="s">
        <v>62</v>
      </c>
      <c r="B146" s="187" t="s">
        <v>347</v>
      </c>
      <c r="C146" s="182"/>
    </row>
    <row r="147" spans="1:3" ht="12" customHeight="1">
      <c r="A147" s="134" t="s">
        <v>63</v>
      </c>
      <c r="B147" s="187" t="s">
        <v>354</v>
      </c>
      <c r="C147" s="182"/>
    </row>
    <row r="148" spans="1:3" ht="12" customHeight="1">
      <c r="A148" s="134" t="s">
        <v>207</v>
      </c>
      <c r="B148" s="187" t="s">
        <v>349</v>
      </c>
      <c r="C148" s="182"/>
    </row>
    <row r="149" spans="1:3" ht="12" customHeight="1">
      <c r="A149" s="134" t="s">
        <v>208</v>
      </c>
      <c r="B149" s="187" t="s">
        <v>355</v>
      </c>
      <c r="C149" s="182"/>
    </row>
    <row r="150" spans="1:3" ht="12" customHeight="1" thickBot="1">
      <c r="A150" s="134" t="s">
        <v>353</v>
      </c>
      <c r="B150" s="187" t="s">
        <v>356</v>
      </c>
      <c r="C150" s="182"/>
    </row>
    <row r="151" spans="1:3" ht="12" customHeight="1" thickBot="1">
      <c r="A151" s="131" t="s">
        <v>13</v>
      </c>
      <c r="B151" s="185" t="s">
        <v>357</v>
      </c>
      <c r="C151" s="191"/>
    </row>
    <row r="152" spans="1:3" ht="12" customHeight="1" thickBot="1">
      <c r="A152" s="131" t="s">
        <v>14</v>
      </c>
      <c r="B152" s="185" t="s">
        <v>358</v>
      </c>
      <c r="C152" s="191"/>
    </row>
    <row r="153" spans="1:9" ht="15" customHeight="1" thickBot="1">
      <c r="A153" s="131" t="s">
        <v>15</v>
      </c>
      <c r="B153" s="185" t="s">
        <v>360</v>
      </c>
      <c r="C153" s="192">
        <f>+C129+C133+C140+C145+C151+C152</f>
        <v>71153</v>
      </c>
      <c r="F153" s="121"/>
      <c r="G153" s="122"/>
      <c r="H153" s="122"/>
      <c r="I153" s="122"/>
    </row>
    <row r="154" spans="1:3" s="116" customFormat="1" ht="12.75" customHeight="1" thickBot="1">
      <c r="A154" s="193" t="s">
        <v>16</v>
      </c>
      <c r="B154" s="194" t="s">
        <v>359</v>
      </c>
      <c r="C154" s="192">
        <f>+C128+C153</f>
        <v>221586</v>
      </c>
    </row>
    <row r="155" ht="7.5" customHeight="1"/>
    <row r="156" spans="1:3" ht="15.75">
      <c r="A156" s="277" t="s">
        <v>282</v>
      </c>
      <c r="B156" s="277"/>
      <c r="C156" s="277"/>
    </row>
    <row r="157" spans="1:3" ht="15" customHeight="1" thickBot="1">
      <c r="A157" s="275" t="s">
        <v>89</v>
      </c>
      <c r="B157" s="275"/>
      <c r="C157" s="73" t="s">
        <v>131</v>
      </c>
    </row>
    <row r="158" spans="1:4" ht="13.5" customHeight="1" thickBot="1">
      <c r="A158" s="131">
        <v>1</v>
      </c>
      <c r="B158" s="195" t="s">
        <v>361</v>
      </c>
      <c r="C158" s="196">
        <f>+C62-C128</f>
        <v>-45158</v>
      </c>
      <c r="D158" s="123"/>
    </row>
    <row r="159" spans="1:3" ht="40.5" customHeight="1" thickBot="1">
      <c r="A159" s="131" t="s">
        <v>7</v>
      </c>
      <c r="B159" s="195" t="s">
        <v>426</v>
      </c>
      <c r="C159" s="196">
        <f>+C86-C153</f>
        <v>45158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HejőkürtÖnkormányzat
2015. ÉVI KÖLTSÉGVETÉSÉNEK ÖSSZEVONT MÉRLEGE&amp;10
&amp;R&amp;"Times New Roman CE,Félkövér dőlt"&amp;11 1.1. melléklet a 4/2016. (III.22.)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28">
      <selection activeCell="B81" sqref="B81"/>
    </sheetView>
  </sheetViews>
  <sheetFormatPr defaultColWidth="9.00390625" defaultRowHeight="12.75"/>
  <cols>
    <col min="1" max="1" width="9.50390625" style="100" customWidth="1"/>
    <col min="2" max="2" width="91.625" style="100" customWidth="1"/>
    <col min="3" max="3" width="21.625" style="101" customWidth="1"/>
    <col min="4" max="4" width="9.00390625" style="114" customWidth="1"/>
    <col min="5" max="16384" width="9.375" style="114" customWidth="1"/>
  </cols>
  <sheetData>
    <row r="1" spans="1:3" ht="15.75" customHeight="1">
      <c r="A1" s="274" t="s">
        <v>3</v>
      </c>
      <c r="B1" s="274"/>
      <c r="C1" s="274"/>
    </row>
    <row r="2" spans="1:3" ht="15.75" customHeight="1" thickBot="1">
      <c r="A2" s="275" t="s">
        <v>87</v>
      </c>
      <c r="B2" s="275"/>
      <c r="C2" s="73" t="s">
        <v>131</v>
      </c>
    </row>
    <row r="3" spans="1:3" ht="37.5" customHeight="1" thickBot="1">
      <c r="A3" s="13" t="s">
        <v>52</v>
      </c>
      <c r="B3" s="14" t="s">
        <v>5</v>
      </c>
      <c r="C3" s="19" t="s">
        <v>419</v>
      </c>
    </row>
    <row r="4" spans="1:3" s="115" customFormat="1" ht="12" customHeight="1" thickBot="1">
      <c r="A4" s="111" t="s">
        <v>374</v>
      </c>
      <c r="B4" s="112" t="s">
        <v>375</v>
      </c>
      <c r="C4" s="113" t="s">
        <v>376</v>
      </c>
    </row>
    <row r="5" spans="1:3" s="116" customFormat="1" ht="12" customHeight="1" thickBot="1">
      <c r="A5" s="11" t="s">
        <v>6</v>
      </c>
      <c r="B5" s="132" t="s">
        <v>155</v>
      </c>
      <c r="C5" s="133">
        <f>+C6+C7+C8+C9+C10+C11</f>
        <v>7053</v>
      </c>
    </row>
    <row r="6" spans="1:3" s="116" customFormat="1" ht="12" customHeight="1">
      <c r="A6" s="7" t="s">
        <v>64</v>
      </c>
      <c r="B6" s="135" t="s">
        <v>156</v>
      </c>
      <c r="C6" s="136">
        <v>18</v>
      </c>
    </row>
    <row r="7" spans="1:3" s="116" customFormat="1" ht="12" customHeight="1">
      <c r="A7" s="6" t="s">
        <v>65</v>
      </c>
      <c r="B7" s="138" t="s">
        <v>157</v>
      </c>
      <c r="C7" s="139"/>
    </row>
    <row r="8" spans="1:3" s="116" customFormat="1" ht="12" customHeight="1">
      <c r="A8" s="6" t="s">
        <v>66</v>
      </c>
      <c r="B8" s="138" t="s">
        <v>158</v>
      </c>
      <c r="C8" s="139">
        <v>4592</v>
      </c>
    </row>
    <row r="9" spans="1:3" s="116" customFormat="1" ht="12" customHeight="1">
      <c r="A9" s="6" t="s">
        <v>67</v>
      </c>
      <c r="B9" s="138" t="s">
        <v>159</v>
      </c>
      <c r="C9" s="139">
        <v>1200</v>
      </c>
    </row>
    <row r="10" spans="1:3" s="116" customFormat="1" ht="12" customHeight="1">
      <c r="A10" s="6" t="s">
        <v>84</v>
      </c>
      <c r="B10" s="140" t="s">
        <v>317</v>
      </c>
      <c r="C10" s="139">
        <v>1243</v>
      </c>
    </row>
    <row r="11" spans="1:3" s="116" customFormat="1" ht="12" customHeight="1" thickBot="1">
      <c r="A11" s="8" t="s">
        <v>68</v>
      </c>
      <c r="B11" s="142" t="s">
        <v>318</v>
      </c>
      <c r="C11" s="139"/>
    </row>
    <row r="12" spans="1:3" s="116" customFormat="1" ht="12" customHeight="1" thickBot="1">
      <c r="A12" s="11" t="s">
        <v>7</v>
      </c>
      <c r="B12" s="143" t="s">
        <v>160</v>
      </c>
      <c r="C12" s="133">
        <f>+C13+C14+C15+C16+C17</f>
        <v>7519</v>
      </c>
    </row>
    <row r="13" spans="1:3" s="116" customFormat="1" ht="12" customHeight="1">
      <c r="A13" s="7" t="s">
        <v>70</v>
      </c>
      <c r="B13" s="135" t="s">
        <v>161</v>
      </c>
      <c r="C13" s="136"/>
    </row>
    <row r="14" spans="1:3" s="116" customFormat="1" ht="12" customHeight="1">
      <c r="A14" s="6" t="s">
        <v>71</v>
      </c>
      <c r="B14" s="138" t="s">
        <v>162</v>
      </c>
      <c r="C14" s="139"/>
    </row>
    <row r="15" spans="1:3" s="116" customFormat="1" ht="12" customHeight="1">
      <c r="A15" s="6" t="s">
        <v>72</v>
      </c>
      <c r="B15" s="138" t="s">
        <v>310</v>
      </c>
      <c r="C15" s="139"/>
    </row>
    <row r="16" spans="1:3" s="116" customFormat="1" ht="12" customHeight="1">
      <c r="A16" s="6" t="s">
        <v>73</v>
      </c>
      <c r="B16" s="138" t="s">
        <v>311</v>
      </c>
      <c r="C16" s="139"/>
    </row>
    <row r="17" spans="1:3" s="116" customFormat="1" ht="12" customHeight="1">
      <c r="A17" s="6" t="s">
        <v>74</v>
      </c>
      <c r="B17" s="138" t="s">
        <v>163</v>
      </c>
      <c r="C17" s="139">
        <v>7519</v>
      </c>
    </row>
    <row r="18" spans="1:3" s="116" customFormat="1" ht="12" customHeight="1" thickBot="1">
      <c r="A18" s="8" t="s">
        <v>80</v>
      </c>
      <c r="B18" s="142" t="s">
        <v>164</v>
      </c>
      <c r="C18" s="144"/>
    </row>
    <row r="19" spans="1:3" s="116" customFormat="1" ht="12" customHeight="1" thickBot="1">
      <c r="A19" s="11" t="s">
        <v>8</v>
      </c>
      <c r="B19" s="132" t="s">
        <v>165</v>
      </c>
      <c r="C19" s="133">
        <f>+C20+C21+C22+C23+C24</f>
        <v>0</v>
      </c>
    </row>
    <row r="20" spans="1:3" s="116" customFormat="1" ht="12" customHeight="1">
      <c r="A20" s="7" t="s">
        <v>53</v>
      </c>
      <c r="B20" s="135" t="s">
        <v>166</v>
      </c>
      <c r="C20" s="136"/>
    </row>
    <row r="21" spans="1:3" s="116" customFormat="1" ht="12" customHeight="1">
      <c r="A21" s="6" t="s">
        <v>54</v>
      </c>
      <c r="B21" s="138" t="s">
        <v>167</v>
      </c>
      <c r="C21" s="139"/>
    </row>
    <row r="22" spans="1:3" s="116" customFormat="1" ht="12" customHeight="1">
      <c r="A22" s="6" t="s">
        <v>55</v>
      </c>
      <c r="B22" s="138" t="s">
        <v>312</v>
      </c>
      <c r="C22" s="139"/>
    </row>
    <row r="23" spans="1:3" s="116" customFormat="1" ht="12" customHeight="1">
      <c r="A23" s="6" t="s">
        <v>56</v>
      </c>
      <c r="B23" s="138" t="s">
        <v>313</v>
      </c>
      <c r="C23" s="139"/>
    </row>
    <row r="24" spans="1:3" s="116" customFormat="1" ht="12" customHeight="1">
      <c r="A24" s="6" t="s">
        <v>96</v>
      </c>
      <c r="B24" s="138" t="s">
        <v>168</v>
      </c>
      <c r="C24" s="139"/>
    </row>
    <row r="25" spans="1:3" s="116" customFormat="1" ht="12" customHeight="1" thickBot="1">
      <c r="A25" s="8" t="s">
        <v>97</v>
      </c>
      <c r="B25" s="145" t="s">
        <v>169</v>
      </c>
      <c r="C25" s="144"/>
    </row>
    <row r="26" spans="1:3" s="116" customFormat="1" ht="12" customHeight="1" thickBot="1">
      <c r="A26" s="11" t="s">
        <v>98</v>
      </c>
      <c r="B26" s="132" t="s">
        <v>170</v>
      </c>
      <c r="C26" s="146">
        <f>+C27+C31+C32+C33</f>
        <v>87279</v>
      </c>
    </row>
    <row r="27" spans="1:3" s="116" customFormat="1" ht="12" customHeight="1">
      <c r="A27" s="7" t="s">
        <v>171</v>
      </c>
      <c r="B27" s="135" t="s">
        <v>324</v>
      </c>
      <c r="C27" s="147">
        <v>85869</v>
      </c>
    </row>
    <row r="28" spans="1:3" s="116" customFormat="1" ht="12" customHeight="1">
      <c r="A28" s="6" t="s">
        <v>172</v>
      </c>
      <c r="B28" s="138" t="s">
        <v>177</v>
      </c>
      <c r="C28" s="139"/>
    </row>
    <row r="29" spans="1:3" s="116" customFormat="1" ht="12" customHeight="1">
      <c r="A29" s="6" t="s">
        <v>173</v>
      </c>
      <c r="B29" s="138" t="s">
        <v>178</v>
      </c>
      <c r="C29" s="139"/>
    </row>
    <row r="30" spans="1:3" s="116" customFormat="1" ht="12" customHeight="1">
      <c r="A30" s="6" t="s">
        <v>322</v>
      </c>
      <c r="B30" s="148" t="s">
        <v>323</v>
      </c>
      <c r="C30" s="139">
        <v>85869</v>
      </c>
    </row>
    <row r="31" spans="1:3" s="116" customFormat="1" ht="12" customHeight="1">
      <c r="A31" s="6" t="s">
        <v>174</v>
      </c>
      <c r="B31" s="138" t="s">
        <v>179</v>
      </c>
      <c r="C31" s="139"/>
    </row>
    <row r="32" spans="1:3" s="116" customFormat="1" ht="12" customHeight="1">
      <c r="A32" s="6" t="s">
        <v>175</v>
      </c>
      <c r="B32" s="138" t="s">
        <v>180</v>
      </c>
      <c r="C32" s="139">
        <v>844</v>
      </c>
    </row>
    <row r="33" spans="1:3" s="116" customFormat="1" ht="12" customHeight="1" thickBot="1">
      <c r="A33" s="8" t="s">
        <v>176</v>
      </c>
      <c r="B33" s="145" t="s">
        <v>181</v>
      </c>
      <c r="C33" s="144">
        <v>566</v>
      </c>
    </row>
    <row r="34" spans="1:3" s="116" customFormat="1" ht="12" customHeight="1" thickBot="1">
      <c r="A34" s="11" t="s">
        <v>10</v>
      </c>
      <c r="B34" s="132" t="s">
        <v>319</v>
      </c>
      <c r="C34" s="133">
        <f>SUM(C35:C45)</f>
        <v>365</v>
      </c>
    </row>
    <row r="35" spans="1:3" s="116" customFormat="1" ht="12" customHeight="1">
      <c r="A35" s="7" t="s">
        <v>57</v>
      </c>
      <c r="B35" s="135" t="s">
        <v>184</v>
      </c>
      <c r="C35" s="136"/>
    </row>
    <row r="36" spans="1:3" s="116" customFormat="1" ht="12" customHeight="1">
      <c r="A36" s="6" t="s">
        <v>58</v>
      </c>
      <c r="B36" s="138" t="s">
        <v>185</v>
      </c>
      <c r="C36" s="139">
        <v>103</v>
      </c>
    </row>
    <row r="37" spans="1:3" s="116" customFormat="1" ht="12" customHeight="1">
      <c r="A37" s="6" t="s">
        <v>59</v>
      </c>
      <c r="B37" s="138" t="s">
        <v>186</v>
      </c>
      <c r="C37" s="139">
        <v>24</v>
      </c>
    </row>
    <row r="38" spans="1:3" s="116" customFormat="1" ht="12" customHeight="1">
      <c r="A38" s="6" t="s">
        <v>100</v>
      </c>
      <c r="B38" s="138" t="s">
        <v>187</v>
      </c>
      <c r="C38" s="139"/>
    </row>
    <row r="39" spans="1:3" s="116" customFormat="1" ht="12" customHeight="1">
      <c r="A39" s="6" t="s">
        <v>101</v>
      </c>
      <c r="B39" s="138" t="s">
        <v>188</v>
      </c>
      <c r="C39" s="139">
        <v>68</v>
      </c>
    </row>
    <row r="40" spans="1:3" s="116" customFormat="1" ht="12" customHeight="1">
      <c r="A40" s="6" t="s">
        <v>102</v>
      </c>
      <c r="B40" s="138" t="s">
        <v>189</v>
      </c>
      <c r="C40" s="139"/>
    </row>
    <row r="41" spans="1:3" s="116" customFormat="1" ht="12" customHeight="1">
      <c r="A41" s="6" t="s">
        <v>103</v>
      </c>
      <c r="B41" s="138" t="s">
        <v>190</v>
      </c>
      <c r="C41" s="139"/>
    </row>
    <row r="42" spans="1:3" s="116" customFormat="1" ht="12" customHeight="1">
      <c r="A42" s="6" t="s">
        <v>104</v>
      </c>
      <c r="B42" s="138" t="s">
        <v>191</v>
      </c>
      <c r="C42" s="139">
        <v>128</v>
      </c>
    </row>
    <row r="43" spans="1:3" s="116" customFormat="1" ht="12" customHeight="1">
      <c r="A43" s="6" t="s">
        <v>182</v>
      </c>
      <c r="B43" s="138" t="s">
        <v>192</v>
      </c>
      <c r="C43" s="149"/>
    </row>
    <row r="44" spans="1:3" s="116" customFormat="1" ht="12" customHeight="1">
      <c r="A44" s="8" t="s">
        <v>183</v>
      </c>
      <c r="B44" s="145" t="s">
        <v>321</v>
      </c>
      <c r="C44" s="150">
        <v>42</v>
      </c>
    </row>
    <row r="45" spans="1:3" s="116" customFormat="1" ht="12" customHeight="1" thickBot="1">
      <c r="A45" s="8" t="s">
        <v>320</v>
      </c>
      <c r="B45" s="142" t="s">
        <v>193</v>
      </c>
      <c r="C45" s="150"/>
    </row>
    <row r="46" spans="1:3" s="116" customFormat="1" ht="12" customHeight="1" thickBot="1">
      <c r="A46" s="11" t="s">
        <v>11</v>
      </c>
      <c r="B46" s="132" t="s">
        <v>194</v>
      </c>
      <c r="C46" s="133">
        <f>SUM(C47:C51)</f>
        <v>10</v>
      </c>
    </row>
    <row r="47" spans="1:3" s="116" customFormat="1" ht="12" customHeight="1">
      <c r="A47" s="7" t="s">
        <v>60</v>
      </c>
      <c r="B47" s="135" t="s">
        <v>198</v>
      </c>
      <c r="C47" s="151"/>
    </row>
    <row r="48" spans="1:3" s="116" customFormat="1" ht="12" customHeight="1">
      <c r="A48" s="6" t="s">
        <v>61</v>
      </c>
      <c r="B48" s="138" t="s">
        <v>199</v>
      </c>
      <c r="C48" s="149"/>
    </row>
    <row r="49" spans="1:3" s="116" customFormat="1" ht="12" customHeight="1">
      <c r="A49" s="6" t="s">
        <v>195</v>
      </c>
      <c r="B49" s="138" t="s">
        <v>200</v>
      </c>
      <c r="C49" s="149">
        <v>10</v>
      </c>
    </row>
    <row r="50" spans="1:3" s="116" customFormat="1" ht="12" customHeight="1">
      <c r="A50" s="6" t="s">
        <v>196</v>
      </c>
      <c r="B50" s="138" t="s">
        <v>201</v>
      </c>
      <c r="C50" s="149"/>
    </row>
    <row r="51" spans="1:3" s="116" customFormat="1" ht="12" customHeight="1" thickBot="1">
      <c r="A51" s="8" t="s">
        <v>197</v>
      </c>
      <c r="B51" s="142" t="s">
        <v>202</v>
      </c>
      <c r="C51" s="150"/>
    </row>
    <row r="52" spans="1:3" s="116" customFormat="1" ht="12" customHeight="1" thickBot="1">
      <c r="A52" s="11" t="s">
        <v>105</v>
      </c>
      <c r="B52" s="132" t="s">
        <v>203</v>
      </c>
      <c r="C52" s="133">
        <f>SUM(C53:C55)</f>
        <v>0</v>
      </c>
    </row>
    <row r="53" spans="1:3" s="116" customFormat="1" ht="12" customHeight="1">
      <c r="A53" s="7" t="s">
        <v>62</v>
      </c>
      <c r="B53" s="135" t="s">
        <v>204</v>
      </c>
      <c r="C53" s="136"/>
    </row>
    <row r="54" spans="1:3" s="116" customFormat="1" ht="12" customHeight="1">
      <c r="A54" s="6" t="s">
        <v>63</v>
      </c>
      <c r="B54" s="138" t="s">
        <v>314</v>
      </c>
      <c r="C54" s="139"/>
    </row>
    <row r="55" spans="1:3" s="116" customFormat="1" ht="12" customHeight="1">
      <c r="A55" s="6" t="s">
        <v>207</v>
      </c>
      <c r="B55" s="138" t="s">
        <v>205</v>
      </c>
      <c r="C55" s="139"/>
    </row>
    <row r="56" spans="1:3" s="116" customFormat="1" ht="12" customHeight="1" thickBot="1">
      <c r="A56" s="8" t="s">
        <v>208</v>
      </c>
      <c r="B56" s="142" t="s">
        <v>206</v>
      </c>
      <c r="C56" s="144"/>
    </row>
    <row r="57" spans="1:3" s="116" customFormat="1" ht="12" customHeight="1" thickBot="1">
      <c r="A57" s="11" t="s">
        <v>13</v>
      </c>
      <c r="B57" s="143" t="s">
        <v>209</v>
      </c>
      <c r="C57" s="133">
        <f>SUM(C58:C60)</f>
        <v>95</v>
      </c>
    </row>
    <row r="58" spans="1:3" s="116" customFormat="1" ht="12" customHeight="1">
      <c r="A58" s="7" t="s">
        <v>106</v>
      </c>
      <c r="B58" s="135" t="s">
        <v>211</v>
      </c>
      <c r="C58" s="149"/>
    </row>
    <row r="59" spans="1:3" s="116" customFormat="1" ht="12" customHeight="1">
      <c r="A59" s="6" t="s">
        <v>107</v>
      </c>
      <c r="B59" s="138" t="s">
        <v>315</v>
      </c>
      <c r="C59" s="149"/>
    </row>
    <row r="60" spans="1:3" s="116" customFormat="1" ht="12" customHeight="1">
      <c r="A60" s="6" t="s">
        <v>132</v>
      </c>
      <c r="B60" s="138" t="s">
        <v>212</v>
      </c>
      <c r="C60" s="149">
        <v>95</v>
      </c>
    </row>
    <row r="61" spans="1:3" s="116" customFormat="1" ht="12" customHeight="1" thickBot="1">
      <c r="A61" s="8" t="s">
        <v>210</v>
      </c>
      <c r="B61" s="142" t="s">
        <v>213</v>
      </c>
      <c r="C61" s="149"/>
    </row>
    <row r="62" spans="1:3" s="116" customFormat="1" ht="12" customHeight="1" thickBot="1">
      <c r="A62" s="129" t="s">
        <v>363</v>
      </c>
      <c r="B62" s="132" t="s">
        <v>214</v>
      </c>
      <c r="C62" s="146">
        <f>+C5+C12+C19+C26+C34+C46+C52+C57</f>
        <v>102321</v>
      </c>
    </row>
    <row r="63" spans="1:3" s="116" customFormat="1" ht="12" customHeight="1" thickBot="1">
      <c r="A63" s="124" t="s">
        <v>215</v>
      </c>
      <c r="B63" s="143" t="s">
        <v>216</v>
      </c>
      <c r="C63" s="133">
        <f>SUM(C64:C66)</f>
        <v>0</v>
      </c>
    </row>
    <row r="64" spans="1:3" s="116" customFormat="1" ht="12" customHeight="1">
      <c r="A64" s="7" t="s">
        <v>247</v>
      </c>
      <c r="B64" s="135" t="s">
        <v>217</v>
      </c>
      <c r="C64" s="149"/>
    </row>
    <row r="65" spans="1:3" s="116" customFormat="1" ht="12" customHeight="1">
      <c r="A65" s="6" t="s">
        <v>256</v>
      </c>
      <c r="B65" s="138" t="s">
        <v>218</v>
      </c>
      <c r="C65" s="149"/>
    </row>
    <row r="66" spans="1:3" s="116" customFormat="1" ht="12" customHeight="1" thickBot="1">
      <c r="A66" s="8" t="s">
        <v>257</v>
      </c>
      <c r="B66" s="154" t="s">
        <v>348</v>
      </c>
      <c r="C66" s="149"/>
    </row>
    <row r="67" spans="1:3" s="116" customFormat="1" ht="12" customHeight="1" thickBot="1">
      <c r="A67" s="124" t="s">
        <v>220</v>
      </c>
      <c r="B67" s="143" t="s">
        <v>221</v>
      </c>
      <c r="C67" s="133">
        <f>SUM(C68:C71)</f>
        <v>0</v>
      </c>
    </row>
    <row r="68" spans="1:3" s="116" customFormat="1" ht="12" customHeight="1">
      <c r="A68" s="7" t="s">
        <v>85</v>
      </c>
      <c r="B68" s="135" t="s">
        <v>222</v>
      </c>
      <c r="C68" s="149"/>
    </row>
    <row r="69" spans="1:3" s="116" customFormat="1" ht="12" customHeight="1">
      <c r="A69" s="6" t="s">
        <v>86</v>
      </c>
      <c r="B69" s="138" t="s">
        <v>223</v>
      </c>
      <c r="C69" s="149"/>
    </row>
    <row r="70" spans="1:3" s="116" customFormat="1" ht="12" customHeight="1">
      <c r="A70" s="6" t="s">
        <v>248</v>
      </c>
      <c r="B70" s="138" t="s">
        <v>224</v>
      </c>
      <c r="C70" s="149"/>
    </row>
    <row r="71" spans="1:3" s="116" customFormat="1" ht="12" customHeight="1" thickBot="1">
      <c r="A71" s="8" t="s">
        <v>249</v>
      </c>
      <c r="B71" s="142" t="s">
        <v>225</v>
      </c>
      <c r="C71" s="149"/>
    </row>
    <row r="72" spans="1:3" s="116" customFormat="1" ht="12" customHeight="1" thickBot="1">
      <c r="A72" s="124" t="s">
        <v>226</v>
      </c>
      <c r="B72" s="143" t="s">
        <v>227</v>
      </c>
      <c r="C72" s="133">
        <f>SUM(C73:C74)</f>
        <v>105433</v>
      </c>
    </row>
    <row r="73" spans="1:3" s="116" customFormat="1" ht="12" customHeight="1">
      <c r="A73" s="7" t="s">
        <v>250</v>
      </c>
      <c r="B73" s="135" t="s">
        <v>228</v>
      </c>
      <c r="C73" s="149">
        <v>105433</v>
      </c>
    </row>
    <row r="74" spans="1:3" s="116" customFormat="1" ht="12" customHeight="1" thickBot="1">
      <c r="A74" s="8" t="s">
        <v>251</v>
      </c>
      <c r="B74" s="142" t="s">
        <v>229</v>
      </c>
      <c r="C74" s="149"/>
    </row>
    <row r="75" spans="1:3" s="116" customFormat="1" ht="12" customHeight="1" thickBot="1">
      <c r="A75" s="124" t="s">
        <v>230</v>
      </c>
      <c r="B75" s="143" t="s">
        <v>231</v>
      </c>
      <c r="C75" s="133">
        <f>SUM(C76:C78)</f>
        <v>0</v>
      </c>
    </row>
    <row r="76" spans="1:3" s="116" customFormat="1" ht="12" customHeight="1">
      <c r="A76" s="7" t="s">
        <v>252</v>
      </c>
      <c r="B76" s="135" t="s">
        <v>232</v>
      </c>
      <c r="C76" s="149"/>
    </row>
    <row r="77" spans="1:3" s="116" customFormat="1" ht="12" customHeight="1">
      <c r="A77" s="6" t="s">
        <v>253</v>
      </c>
      <c r="B77" s="138" t="s">
        <v>233</v>
      </c>
      <c r="C77" s="149"/>
    </row>
    <row r="78" spans="1:3" s="116" customFormat="1" ht="12" customHeight="1" thickBot="1">
      <c r="A78" s="8" t="s">
        <v>254</v>
      </c>
      <c r="B78" s="142" t="s">
        <v>234</v>
      </c>
      <c r="C78" s="149"/>
    </row>
    <row r="79" spans="1:3" s="116" customFormat="1" ht="12" customHeight="1" thickBot="1">
      <c r="A79" s="124" t="s">
        <v>235</v>
      </c>
      <c r="B79" s="143" t="s">
        <v>255</v>
      </c>
      <c r="C79" s="133">
        <f>SUM(C80:C83)</f>
        <v>0</v>
      </c>
    </row>
    <row r="80" spans="1:3" s="116" customFormat="1" ht="12" customHeight="1">
      <c r="A80" s="117" t="s">
        <v>236</v>
      </c>
      <c r="B80" s="135" t="s">
        <v>237</v>
      </c>
      <c r="C80" s="149"/>
    </row>
    <row r="81" spans="1:3" s="116" customFormat="1" ht="12" customHeight="1">
      <c r="A81" s="118" t="s">
        <v>238</v>
      </c>
      <c r="B81" s="138" t="s">
        <v>239</v>
      </c>
      <c r="C81" s="149"/>
    </row>
    <row r="82" spans="1:3" s="116" customFormat="1" ht="12" customHeight="1">
      <c r="A82" s="118" t="s">
        <v>240</v>
      </c>
      <c r="B82" s="138" t="s">
        <v>241</v>
      </c>
      <c r="C82" s="149"/>
    </row>
    <row r="83" spans="1:3" s="116" customFormat="1" ht="12" customHeight="1" thickBot="1">
      <c r="A83" s="119" t="s">
        <v>242</v>
      </c>
      <c r="B83" s="142" t="s">
        <v>243</v>
      </c>
      <c r="C83" s="149"/>
    </row>
    <row r="84" spans="1:3" s="116" customFormat="1" ht="12" customHeight="1" thickBot="1">
      <c r="A84" s="124" t="s">
        <v>244</v>
      </c>
      <c r="B84" s="143" t="s">
        <v>362</v>
      </c>
      <c r="C84" s="158"/>
    </row>
    <row r="85" spans="1:3" s="116" customFormat="1" ht="13.5" customHeight="1" thickBot="1">
      <c r="A85" s="124" t="s">
        <v>246</v>
      </c>
      <c r="B85" s="143" t="s">
        <v>245</v>
      </c>
      <c r="C85" s="158"/>
    </row>
    <row r="86" spans="1:3" s="116" customFormat="1" ht="15.75" customHeight="1" thickBot="1">
      <c r="A86" s="124" t="s">
        <v>258</v>
      </c>
      <c r="B86" s="159" t="s">
        <v>365</v>
      </c>
      <c r="C86" s="146">
        <f>+C63+C67+C72+C75+C79+C85+C84</f>
        <v>105433</v>
      </c>
    </row>
    <row r="87" spans="1:3" s="116" customFormat="1" ht="16.5" customHeight="1" thickBot="1">
      <c r="A87" s="125" t="s">
        <v>364</v>
      </c>
      <c r="B87" s="161" t="s">
        <v>366</v>
      </c>
      <c r="C87" s="146">
        <f>+C62+C86</f>
        <v>207754</v>
      </c>
    </row>
    <row r="88" spans="1:3" s="116" customFormat="1" ht="83.25" customHeight="1">
      <c r="A88" s="3"/>
      <c r="B88" s="4"/>
      <c r="C88" s="72"/>
    </row>
    <row r="89" spans="1:3" ht="16.5" customHeight="1">
      <c r="A89" s="274" t="s">
        <v>34</v>
      </c>
      <c r="B89" s="274"/>
      <c r="C89" s="274"/>
    </row>
    <row r="90" spans="1:3" s="120" customFormat="1" ht="16.5" customHeight="1" thickBot="1">
      <c r="A90" s="276" t="s">
        <v>88</v>
      </c>
      <c r="B90" s="276"/>
      <c r="C90" s="37" t="s">
        <v>131</v>
      </c>
    </row>
    <row r="91" spans="1:3" ht="37.5" customHeight="1" thickBot="1">
      <c r="A91" s="13" t="s">
        <v>52</v>
      </c>
      <c r="B91" s="14" t="s">
        <v>35</v>
      </c>
      <c r="C91" s="19" t="str">
        <f>+C3</f>
        <v>2015. évi előirányzat</v>
      </c>
    </row>
    <row r="92" spans="1:3" s="115" customFormat="1" ht="12" customHeight="1" thickBot="1">
      <c r="A92" s="16" t="s">
        <v>374</v>
      </c>
      <c r="B92" s="17" t="s">
        <v>375</v>
      </c>
      <c r="C92" s="18" t="s">
        <v>376</v>
      </c>
    </row>
    <row r="93" spans="1:3" ht="12" customHeight="1" thickBot="1">
      <c r="A93" s="12" t="s">
        <v>6</v>
      </c>
      <c r="B93" s="163" t="s">
        <v>424</v>
      </c>
      <c r="C93" s="164">
        <f>C94+C95+C96+C97+C98+C111</f>
        <v>43560</v>
      </c>
    </row>
    <row r="94" spans="1:3" ht="12" customHeight="1">
      <c r="A94" s="9" t="s">
        <v>64</v>
      </c>
      <c r="B94" s="166" t="s">
        <v>36</v>
      </c>
      <c r="C94" s="167">
        <v>14543</v>
      </c>
    </row>
    <row r="95" spans="1:3" ht="12" customHeight="1">
      <c r="A95" s="6" t="s">
        <v>65</v>
      </c>
      <c r="B95" s="168" t="s">
        <v>108</v>
      </c>
      <c r="C95" s="139">
        <v>2855</v>
      </c>
    </row>
    <row r="96" spans="1:3" ht="12" customHeight="1">
      <c r="A96" s="6" t="s">
        <v>66</v>
      </c>
      <c r="B96" s="168" t="s">
        <v>83</v>
      </c>
      <c r="C96" s="144">
        <v>12611</v>
      </c>
    </row>
    <row r="97" spans="1:3" ht="12" customHeight="1">
      <c r="A97" s="6" t="s">
        <v>67</v>
      </c>
      <c r="B97" s="169" t="s">
        <v>109</v>
      </c>
      <c r="C97" s="144">
        <v>2897</v>
      </c>
    </row>
    <row r="98" spans="1:3" ht="12" customHeight="1">
      <c r="A98" s="6" t="s">
        <v>75</v>
      </c>
      <c r="B98" s="170" t="s">
        <v>110</v>
      </c>
      <c r="C98" s="144">
        <v>6244</v>
      </c>
    </row>
    <row r="99" spans="1:3" ht="12" customHeight="1">
      <c r="A99" s="6" t="s">
        <v>68</v>
      </c>
      <c r="B99" s="168" t="s">
        <v>329</v>
      </c>
      <c r="C99" s="144"/>
    </row>
    <row r="100" spans="1:3" ht="12" customHeight="1">
      <c r="A100" s="6" t="s">
        <v>69</v>
      </c>
      <c r="B100" s="171" t="s">
        <v>328</v>
      </c>
      <c r="C100" s="144">
        <v>15</v>
      </c>
    </row>
    <row r="101" spans="1:3" ht="12" customHeight="1">
      <c r="A101" s="6" t="s">
        <v>76</v>
      </c>
      <c r="B101" s="171" t="s">
        <v>327</v>
      </c>
      <c r="C101" s="144"/>
    </row>
    <row r="102" spans="1:3" ht="12" customHeight="1">
      <c r="A102" s="6" t="s">
        <v>77</v>
      </c>
      <c r="B102" s="172" t="s">
        <v>261</v>
      </c>
      <c r="C102" s="144"/>
    </row>
    <row r="103" spans="1:3" ht="12" customHeight="1">
      <c r="A103" s="6" t="s">
        <v>78</v>
      </c>
      <c r="B103" s="173" t="s">
        <v>262</v>
      </c>
      <c r="C103" s="144"/>
    </row>
    <row r="104" spans="1:3" ht="12" customHeight="1">
      <c r="A104" s="6" t="s">
        <v>79</v>
      </c>
      <c r="B104" s="173" t="s">
        <v>263</v>
      </c>
      <c r="C104" s="144"/>
    </row>
    <row r="105" spans="1:3" ht="12" customHeight="1">
      <c r="A105" s="6" t="s">
        <v>81</v>
      </c>
      <c r="B105" s="172" t="s">
        <v>264</v>
      </c>
      <c r="C105" s="144">
        <v>5804</v>
      </c>
    </row>
    <row r="106" spans="1:3" ht="12" customHeight="1">
      <c r="A106" s="6" t="s">
        <v>111</v>
      </c>
      <c r="B106" s="172" t="s">
        <v>265</v>
      </c>
      <c r="C106" s="144"/>
    </row>
    <row r="107" spans="1:3" ht="12" customHeight="1">
      <c r="A107" s="6" t="s">
        <v>259</v>
      </c>
      <c r="B107" s="173" t="s">
        <v>266</v>
      </c>
      <c r="C107" s="144"/>
    </row>
    <row r="108" spans="1:3" ht="12" customHeight="1">
      <c r="A108" s="5" t="s">
        <v>260</v>
      </c>
      <c r="B108" s="171" t="s">
        <v>267</v>
      </c>
      <c r="C108" s="144"/>
    </row>
    <row r="109" spans="1:3" ht="12" customHeight="1">
      <c r="A109" s="6" t="s">
        <v>325</v>
      </c>
      <c r="B109" s="171" t="s">
        <v>268</v>
      </c>
      <c r="C109" s="144"/>
    </row>
    <row r="110" spans="1:3" ht="12" customHeight="1">
      <c r="A110" s="8" t="s">
        <v>326</v>
      </c>
      <c r="B110" s="171" t="s">
        <v>269</v>
      </c>
      <c r="C110" s="144">
        <v>410</v>
      </c>
    </row>
    <row r="111" spans="1:3" ht="12" customHeight="1">
      <c r="A111" s="6" t="s">
        <v>330</v>
      </c>
      <c r="B111" s="169" t="s">
        <v>37</v>
      </c>
      <c r="C111" s="139">
        <v>4410</v>
      </c>
    </row>
    <row r="112" spans="1:3" ht="12" customHeight="1">
      <c r="A112" s="6" t="s">
        <v>331</v>
      </c>
      <c r="B112" s="168" t="s">
        <v>333</v>
      </c>
      <c r="C112" s="139">
        <v>4410</v>
      </c>
    </row>
    <row r="113" spans="1:3" ht="12" customHeight="1" thickBot="1">
      <c r="A113" s="10" t="s">
        <v>332</v>
      </c>
      <c r="B113" s="176" t="s">
        <v>334</v>
      </c>
      <c r="C113" s="177"/>
    </row>
    <row r="114" spans="1:3" ht="12" customHeight="1" thickBot="1">
      <c r="A114" s="128" t="s">
        <v>7</v>
      </c>
      <c r="B114" s="179" t="s">
        <v>425</v>
      </c>
      <c r="C114" s="133">
        <f>+C115+C117+C119</f>
        <v>103919</v>
      </c>
    </row>
    <row r="115" spans="1:3" ht="12" customHeight="1">
      <c r="A115" s="7" t="s">
        <v>70</v>
      </c>
      <c r="B115" s="168" t="s">
        <v>130</v>
      </c>
      <c r="C115" s="180">
        <v>963</v>
      </c>
    </row>
    <row r="116" spans="1:3" ht="12" customHeight="1">
      <c r="A116" s="7" t="s">
        <v>71</v>
      </c>
      <c r="B116" s="181" t="s">
        <v>273</v>
      </c>
      <c r="C116" s="180"/>
    </row>
    <row r="117" spans="1:3" ht="12" customHeight="1">
      <c r="A117" s="7" t="s">
        <v>72</v>
      </c>
      <c r="B117" s="181" t="s">
        <v>112</v>
      </c>
      <c r="C117" s="182">
        <v>16841</v>
      </c>
    </row>
    <row r="118" spans="1:3" ht="12" customHeight="1">
      <c r="A118" s="7" t="s">
        <v>73</v>
      </c>
      <c r="B118" s="181" t="s">
        <v>274</v>
      </c>
      <c r="C118" s="182"/>
    </row>
    <row r="119" spans="1:3" ht="12" customHeight="1">
      <c r="A119" s="7" t="s">
        <v>74</v>
      </c>
      <c r="B119" s="142" t="s">
        <v>133</v>
      </c>
      <c r="C119" s="182">
        <v>86115</v>
      </c>
    </row>
    <row r="120" spans="1:3" ht="12" customHeight="1">
      <c r="A120" s="7" t="s">
        <v>80</v>
      </c>
      <c r="B120" s="140" t="s">
        <v>316</v>
      </c>
      <c r="C120" s="182"/>
    </row>
    <row r="121" spans="1:3" ht="12" customHeight="1">
      <c r="A121" s="7" t="s">
        <v>82</v>
      </c>
      <c r="B121" s="183" t="s">
        <v>279</v>
      </c>
      <c r="C121" s="182"/>
    </row>
    <row r="122" spans="1:3" ht="15.75">
      <c r="A122" s="7" t="s">
        <v>113</v>
      </c>
      <c r="B122" s="173" t="s">
        <v>263</v>
      </c>
      <c r="C122" s="182"/>
    </row>
    <row r="123" spans="1:3" ht="12" customHeight="1">
      <c r="A123" s="7" t="s">
        <v>114</v>
      </c>
      <c r="B123" s="173" t="s">
        <v>278</v>
      </c>
      <c r="C123" s="182">
        <v>86115</v>
      </c>
    </row>
    <row r="124" spans="1:3" ht="12" customHeight="1">
      <c r="A124" s="7" t="s">
        <v>115</v>
      </c>
      <c r="B124" s="173" t="s">
        <v>277</v>
      </c>
      <c r="C124" s="182"/>
    </row>
    <row r="125" spans="1:3" ht="12" customHeight="1">
      <c r="A125" s="7" t="s">
        <v>270</v>
      </c>
      <c r="B125" s="173" t="s">
        <v>266</v>
      </c>
      <c r="C125" s="182"/>
    </row>
    <row r="126" spans="1:3" ht="12" customHeight="1">
      <c r="A126" s="7" t="s">
        <v>271</v>
      </c>
      <c r="B126" s="173" t="s">
        <v>276</v>
      </c>
      <c r="C126" s="182"/>
    </row>
    <row r="127" spans="1:3" ht="16.5" thickBot="1">
      <c r="A127" s="5" t="s">
        <v>272</v>
      </c>
      <c r="B127" s="173" t="s">
        <v>275</v>
      </c>
      <c r="C127" s="184"/>
    </row>
    <row r="128" spans="1:3" ht="12" customHeight="1" thickBot="1">
      <c r="A128" s="11" t="s">
        <v>8</v>
      </c>
      <c r="B128" s="185" t="s">
        <v>335</v>
      </c>
      <c r="C128" s="186">
        <f>+C93+C114</f>
        <v>147479</v>
      </c>
    </row>
    <row r="129" spans="1:3" ht="12" customHeight="1" thickBot="1">
      <c r="A129" s="11" t="s">
        <v>9</v>
      </c>
      <c r="B129" s="185" t="s">
        <v>336</v>
      </c>
      <c r="C129" s="186">
        <f>+C130+C131+C132</f>
        <v>0</v>
      </c>
    </row>
    <row r="130" spans="1:3" ht="12" customHeight="1">
      <c r="A130" s="7" t="s">
        <v>171</v>
      </c>
      <c r="B130" s="181" t="s">
        <v>343</v>
      </c>
      <c r="C130" s="182"/>
    </row>
    <row r="131" spans="1:3" ht="12" customHeight="1">
      <c r="A131" s="7" t="s">
        <v>174</v>
      </c>
      <c r="B131" s="181" t="s">
        <v>344</v>
      </c>
      <c r="C131" s="182"/>
    </row>
    <row r="132" spans="1:3" ht="12" customHeight="1" thickBot="1">
      <c r="A132" s="5" t="s">
        <v>175</v>
      </c>
      <c r="B132" s="181" t="s">
        <v>345</v>
      </c>
      <c r="C132" s="182"/>
    </row>
    <row r="133" spans="1:3" ht="12" customHeight="1" thickBot="1">
      <c r="A133" s="11" t="s">
        <v>10</v>
      </c>
      <c r="B133" s="185" t="s">
        <v>337</v>
      </c>
      <c r="C133" s="186">
        <f>SUM(C134:C139)</f>
        <v>0</v>
      </c>
    </row>
    <row r="134" spans="1:3" ht="12" customHeight="1">
      <c r="A134" s="7" t="s">
        <v>57</v>
      </c>
      <c r="B134" s="187" t="s">
        <v>346</v>
      </c>
      <c r="C134" s="182">
        <v>0</v>
      </c>
    </row>
    <row r="135" spans="1:3" ht="12" customHeight="1">
      <c r="A135" s="7" t="s">
        <v>58</v>
      </c>
      <c r="B135" s="187" t="s">
        <v>338</v>
      </c>
      <c r="C135" s="182"/>
    </row>
    <row r="136" spans="1:3" ht="12" customHeight="1">
      <c r="A136" s="7" t="s">
        <v>59</v>
      </c>
      <c r="B136" s="187" t="s">
        <v>339</v>
      </c>
      <c r="C136" s="182"/>
    </row>
    <row r="137" spans="1:3" ht="12" customHeight="1">
      <c r="A137" s="7" t="s">
        <v>100</v>
      </c>
      <c r="B137" s="187" t="s">
        <v>340</v>
      </c>
      <c r="C137" s="182"/>
    </row>
    <row r="138" spans="1:3" ht="12" customHeight="1">
      <c r="A138" s="7" t="s">
        <v>101</v>
      </c>
      <c r="B138" s="187" t="s">
        <v>341</v>
      </c>
      <c r="C138" s="182"/>
    </row>
    <row r="139" spans="1:3" ht="12" customHeight="1" thickBot="1">
      <c r="A139" s="5" t="s">
        <v>102</v>
      </c>
      <c r="B139" s="187" t="s">
        <v>342</v>
      </c>
      <c r="C139" s="182"/>
    </row>
    <row r="140" spans="1:3" ht="12" customHeight="1" thickBot="1">
      <c r="A140" s="11" t="s">
        <v>11</v>
      </c>
      <c r="B140" s="185" t="s">
        <v>350</v>
      </c>
      <c r="C140" s="188">
        <f>+C141+C142+C143+C144</f>
        <v>153</v>
      </c>
    </row>
    <row r="141" spans="1:3" ht="12" customHeight="1">
      <c r="A141" s="7" t="s">
        <v>60</v>
      </c>
      <c r="B141" s="187" t="s">
        <v>280</v>
      </c>
      <c r="C141" s="182"/>
    </row>
    <row r="142" spans="1:3" ht="12" customHeight="1">
      <c r="A142" s="7" t="s">
        <v>61</v>
      </c>
      <c r="B142" s="187" t="s">
        <v>281</v>
      </c>
      <c r="C142" s="182">
        <v>153</v>
      </c>
    </row>
    <row r="143" spans="1:3" ht="12" customHeight="1">
      <c r="A143" s="7" t="s">
        <v>195</v>
      </c>
      <c r="B143" s="187" t="s">
        <v>351</v>
      </c>
      <c r="C143" s="182"/>
    </row>
    <row r="144" spans="1:3" ht="12" customHeight="1" thickBot="1">
      <c r="A144" s="5" t="s">
        <v>196</v>
      </c>
      <c r="B144" s="189" t="s">
        <v>300</v>
      </c>
      <c r="C144" s="182"/>
    </row>
    <row r="145" spans="1:3" ht="12" customHeight="1" thickBot="1">
      <c r="A145" s="11" t="s">
        <v>12</v>
      </c>
      <c r="B145" s="185" t="s">
        <v>352</v>
      </c>
      <c r="C145" s="190">
        <f>SUM(C146:C150)</f>
        <v>0</v>
      </c>
    </row>
    <row r="146" spans="1:3" ht="12" customHeight="1">
      <c r="A146" s="7" t="s">
        <v>62</v>
      </c>
      <c r="B146" s="187" t="s">
        <v>347</v>
      </c>
      <c r="C146" s="182"/>
    </row>
    <row r="147" spans="1:3" ht="12" customHeight="1">
      <c r="A147" s="7" t="s">
        <v>63</v>
      </c>
      <c r="B147" s="187" t="s">
        <v>354</v>
      </c>
      <c r="C147" s="182"/>
    </row>
    <row r="148" spans="1:3" ht="12" customHeight="1">
      <c r="A148" s="7" t="s">
        <v>207</v>
      </c>
      <c r="B148" s="187" t="s">
        <v>349</v>
      </c>
      <c r="C148" s="182"/>
    </row>
    <row r="149" spans="1:3" ht="12" customHeight="1">
      <c r="A149" s="7" t="s">
        <v>208</v>
      </c>
      <c r="B149" s="187" t="s">
        <v>355</v>
      </c>
      <c r="C149" s="182"/>
    </row>
    <row r="150" spans="1:3" ht="12" customHeight="1" thickBot="1">
      <c r="A150" s="7" t="s">
        <v>353</v>
      </c>
      <c r="B150" s="187" t="s">
        <v>356</v>
      </c>
      <c r="C150" s="182"/>
    </row>
    <row r="151" spans="1:3" ht="12" customHeight="1" thickBot="1">
      <c r="A151" s="11" t="s">
        <v>13</v>
      </c>
      <c r="B151" s="185" t="s">
        <v>357</v>
      </c>
      <c r="C151" s="191"/>
    </row>
    <row r="152" spans="1:3" ht="12" customHeight="1" thickBot="1">
      <c r="A152" s="11" t="s">
        <v>14</v>
      </c>
      <c r="B152" s="185" t="s">
        <v>358</v>
      </c>
      <c r="C152" s="191"/>
    </row>
    <row r="153" spans="1:9" ht="15" customHeight="1" thickBot="1">
      <c r="A153" s="11" t="s">
        <v>15</v>
      </c>
      <c r="B153" s="185" t="s">
        <v>360</v>
      </c>
      <c r="C153" s="192">
        <f>+C129+C133+C140+C145+C151+C152</f>
        <v>153</v>
      </c>
      <c r="F153" s="121"/>
      <c r="G153" s="122"/>
      <c r="H153" s="122"/>
      <c r="I153" s="122"/>
    </row>
    <row r="154" spans="1:3" s="116" customFormat="1" ht="12.75" customHeight="1" thickBot="1">
      <c r="A154" s="70" t="s">
        <v>16</v>
      </c>
      <c r="B154" s="194" t="s">
        <v>359</v>
      </c>
      <c r="C154" s="192">
        <f>+C128+C153</f>
        <v>147632</v>
      </c>
    </row>
    <row r="155" ht="7.5" customHeight="1"/>
    <row r="156" spans="1:3" ht="15.75">
      <c r="A156" s="277" t="s">
        <v>282</v>
      </c>
      <c r="B156" s="277"/>
      <c r="C156" s="277"/>
    </row>
    <row r="157" spans="1:3" ht="15" customHeight="1" thickBot="1">
      <c r="A157" s="275" t="s">
        <v>89</v>
      </c>
      <c r="B157" s="275"/>
      <c r="C157" s="73" t="s">
        <v>131</v>
      </c>
    </row>
    <row r="158" spans="1:4" ht="13.5" customHeight="1" thickBot="1">
      <c r="A158" s="11">
        <v>1</v>
      </c>
      <c r="B158" s="15" t="s">
        <v>361</v>
      </c>
      <c r="C158" s="71">
        <f>+C62-C128</f>
        <v>-45158</v>
      </c>
      <c r="D158" s="123"/>
    </row>
    <row r="159" spans="1:3" ht="27.75" customHeight="1" thickBot="1">
      <c r="A159" s="11" t="s">
        <v>7</v>
      </c>
      <c r="B159" s="15" t="s">
        <v>367</v>
      </c>
      <c r="C159" s="71">
        <f>+C86-C153</f>
        <v>105280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2015. ÉVI KÖLTSÉGVETÉS
KÖTELEZŐ FELADATAINAK MÉRLEGE &amp;R&amp;"Times New Roman CE,Félkövér dőlt"&amp;11 1.2. melléklet a 4/2016. (III.22.)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B92" sqref="B92"/>
    </sheetView>
  </sheetViews>
  <sheetFormatPr defaultColWidth="9.00390625" defaultRowHeight="12.75"/>
  <cols>
    <col min="1" max="1" width="9.50390625" style="100" customWidth="1"/>
    <col min="2" max="2" width="91.625" style="100" customWidth="1"/>
    <col min="3" max="3" width="21.625" style="101" customWidth="1"/>
    <col min="4" max="4" width="9.00390625" style="114" customWidth="1"/>
    <col min="5" max="16384" width="9.375" style="114" customWidth="1"/>
  </cols>
  <sheetData>
    <row r="1" spans="1:3" ht="15.75" customHeight="1">
      <c r="A1" s="274" t="s">
        <v>3</v>
      </c>
      <c r="B1" s="274"/>
      <c r="C1" s="274"/>
    </row>
    <row r="2" spans="1:3" ht="15.75" customHeight="1" thickBot="1">
      <c r="A2" s="275" t="s">
        <v>87</v>
      </c>
      <c r="B2" s="275"/>
      <c r="C2" s="73" t="s">
        <v>131</v>
      </c>
    </row>
    <row r="3" spans="1:3" ht="37.5" customHeight="1" thickBot="1">
      <c r="A3" s="13" t="s">
        <v>52</v>
      </c>
      <c r="B3" s="14" t="s">
        <v>5</v>
      </c>
      <c r="C3" s="19" t="s">
        <v>419</v>
      </c>
    </row>
    <row r="4" spans="1:3" s="115" customFormat="1" ht="12" customHeight="1" thickBot="1">
      <c r="A4" s="111" t="s">
        <v>374</v>
      </c>
      <c r="B4" s="112" t="s">
        <v>375</v>
      </c>
      <c r="C4" s="113" t="s">
        <v>376</v>
      </c>
    </row>
    <row r="5" spans="1:3" s="116" customFormat="1" ht="12" customHeight="1" thickBot="1">
      <c r="A5" s="11" t="s">
        <v>6</v>
      </c>
      <c r="B5" s="132" t="s">
        <v>155</v>
      </c>
      <c r="C5" s="133">
        <f>+C6+C7+C8+C9+C10+C11</f>
        <v>0</v>
      </c>
    </row>
    <row r="6" spans="1:3" s="116" customFormat="1" ht="12" customHeight="1">
      <c r="A6" s="7" t="s">
        <v>64</v>
      </c>
      <c r="B6" s="135" t="s">
        <v>156</v>
      </c>
      <c r="C6" s="136"/>
    </row>
    <row r="7" spans="1:3" s="116" customFormat="1" ht="12" customHeight="1">
      <c r="A7" s="6" t="s">
        <v>65</v>
      </c>
      <c r="B7" s="138" t="s">
        <v>157</v>
      </c>
      <c r="C7" s="139"/>
    </row>
    <row r="8" spans="1:3" s="116" customFormat="1" ht="12" customHeight="1">
      <c r="A8" s="6" t="s">
        <v>66</v>
      </c>
      <c r="B8" s="138" t="s">
        <v>158</v>
      </c>
      <c r="C8" s="139"/>
    </row>
    <row r="9" spans="1:3" s="116" customFormat="1" ht="12" customHeight="1">
      <c r="A9" s="6" t="s">
        <v>67</v>
      </c>
      <c r="B9" s="138" t="s">
        <v>159</v>
      </c>
      <c r="C9" s="139"/>
    </row>
    <row r="10" spans="1:3" s="116" customFormat="1" ht="12" customHeight="1">
      <c r="A10" s="6" t="s">
        <v>84</v>
      </c>
      <c r="B10" s="140" t="s">
        <v>317</v>
      </c>
      <c r="C10" s="139"/>
    </row>
    <row r="11" spans="1:3" s="116" customFormat="1" ht="12" customHeight="1" thickBot="1">
      <c r="A11" s="8" t="s">
        <v>68</v>
      </c>
      <c r="B11" s="142" t="s">
        <v>318</v>
      </c>
      <c r="C11" s="139"/>
    </row>
    <row r="12" spans="1:3" s="116" customFormat="1" ht="12" customHeight="1" thickBot="1">
      <c r="A12" s="11" t="s">
        <v>7</v>
      </c>
      <c r="B12" s="143" t="s">
        <v>160</v>
      </c>
      <c r="C12" s="133">
        <f>+C13+C14+C15+C16+C17</f>
        <v>0</v>
      </c>
    </row>
    <row r="13" spans="1:3" s="116" customFormat="1" ht="12" customHeight="1">
      <c r="A13" s="7" t="s">
        <v>70</v>
      </c>
      <c r="B13" s="135" t="s">
        <v>161</v>
      </c>
      <c r="C13" s="136"/>
    </row>
    <row r="14" spans="1:3" s="116" customFormat="1" ht="12" customHeight="1">
      <c r="A14" s="6" t="s">
        <v>71</v>
      </c>
      <c r="B14" s="138" t="s">
        <v>162</v>
      </c>
      <c r="C14" s="139"/>
    </row>
    <row r="15" spans="1:3" s="116" customFormat="1" ht="12" customHeight="1">
      <c r="A15" s="6" t="s">
        <v>72</v>
      </c>
      <c r="B15" s="138" t="s">
        <v>310</v>
      </c>
      <c r="C15" s="139"/>
    </row>
    <row r="16" spans="1:3" s="116" customFormat="1" ht="12" customHeight="1">
      <c r="A16" s="6" t="s">
        <v>73</v>
      </c>
      <c r="B16" s="138" t="s">
        <v>311</v>
      </c>
      <c r="C16" s="139"/>
    </row>
    <row r="17" spans="1:3" s="116" customFormat="1" ht="12" customHeight="1">
      <c r="A17" s="6" t="s">
        <v>74</v>
      </c>
      <c r="B17" s="138" t="s">
        <v>163</v>
      </c>
      <c r="C17" s="139"/>
    </row>
    <row r="18" spans="1:3" s="116" customFormat="1" ht="12" customHeight="1" thickBot="1">
      <c r="A18" s="8" t="s">
        <v>80</v>
      </c>
      <c r="B18" s="142" t="s">
        <v>164</v>
      </c>
      <c r="C18" s="144"/>
    </row>
    <row r="19" spans="1:3" s="116" customFormat="1" ht="12" customHeight="1" thickBot="1">
      <c r="A19" s="11" t="s">
        <v>8</v>
      </c>
      <c r="B19" s="132" t="s">
        <v>165</v>
      </c>
      <c r="C19" s="133">
        <f>+C20+C21+C22+C23+C24</f>
        <v>0</v>
      </c>
    </row>
    <row r="20" spans="1:3" s="116" customFormat="1" ht="12" customHeight="1">
      <c r="A20" s="7" t="s">
        <v>53</v>
      </c>
      <c r="B20" s="135" t="s">
        <v>166</v>
      </c>
      <c r="C20" s="136"/>
    </row>
    <row r="21" spans="1:3" s="116" customFormat="1" ht="12" customHeight="1">
      <c r="A21" s="6" t="s">
        <v>54</v>
      </c>
      <c r="B21" s="138" t="s">
        <v>167</v>
      </c>
      <c r="C21" s="139"/>
    </row>
    <row r="22" spans="1:3" s="116" customFormat="1" ht="12" customHeight="1">
      <c r="A22" s="6" t="s">
        <v>55</v>
      </c>
      <c r="B22" s="138" t="s">
        <v>312</v>
      </c>
      <c r="C22" s="139"/>
    </row>
    <row r="23" spans="1:3" s="116" customFormat="1" ht="12" customHeight="1">
      <c r="A23" s="6" t="s">
        <v>56</v>
      </c>
      <c r="B23" s="138" t="s">
        <v>313</v>
      </c>
      <c r="C23" s="139"/>
    </row>
    <row r="24" spans="1:3" s="116" customFormat="1" ht="12" customHeight="1">
      <c r="A24" s="6" t="s">
        <v>96</v>
      </c>
      <c r="B24" s="138" t="s">
        <v>168</v>
      </c>
      <c r="C24" s="139"/>
    </row>
    <row r="25" spans="1:3" s="116" customFormat="1" ht="12" customHeight="1" thickBot="1">
      <c r="A25" s="8" t="s">
        <v>97</v>
      </c>
      <c r="B25" s="145" t="s">
        <v>169</v>
      </c>
      <c r="C25" s="144"/>
    </row>
    <row r="26" spans="1:3" s="116" customFormat="1" ht="12" customHeight="1" thickBot="1">
      <c r="A26" s="11" t="s">
        <v>98</v>
      </c>
      <c r="B26" s="132" t="s">
        <v>170</v>
      </c>
      <c r="C26" s="146">
        <f>+C27+C31+C32+C33</f>
        <v>2954</v>
      </c>
    </row>
    <row r="27" spans="1:3" s="116" customFormat="1" ht="12" customHeight="1">
      <c r="A27" s="7" t="s">
        <v>171</v>
      </c>
      <c r="B27" s="135" t="s">
        <v>324</v>
      </c>
      <c r="C27" s="147">
        <v>2954</v>
      </c>
    </row>
    <row r="28" spans="1:3" s="116" customFormat="1" ht="12" customHeight="1">
      <c r="A28" s="6" t="s">
        <v>172</v>
      </c>
      <c r="B28" s="138" t="s">
        <v>177</v>
      </c>
      <c r="C28" s="139"/>
    </row>
    <row r="29" spans="1:3" s="116" customFormat="1" ht="12" customHeight="1">
      <c r="A29" s="6" t="s">
        <v>173</v>
      </c>
      <c r="B29" s="138" t="s">
        <v>178</v>
      </c>
      <c r="C29" s="139"/>
    </row>
    <row r="30" spans="1:3" s="116" customFormat="1" ht="12" customHeight="1">
      <c r="A30" s="6" t="s">
        <v>322</v>
      </c>
      <c r="B30" s="148" t="s">
        <v>323</v>
      </c>
      <c r="C30" s="139">
        <v>2954</v>
      </c>
    </row>
    <row r="31" spans="1:3" s="116" customFormat="1" ht="12" customHeight="1">
      <c r="A31" s="6" t="s">
        <v>174</v>
      </c>
      <c r="B31" s="138" t="s">
        <v>179</v>
      </c>
      <c r="C31" s="139"/>
    </row>
    <row r="32" spans="1:3" s="116" customFormat="1" ht="12" customHeight="1">
      <c r="A32" s="6" t="s">
        <v>175</v>
      </c>
      <c r="B32" s="138" t="s">
        <v>180</v>
      </c>
      <c r="C32" s="139"/>
    </row>
    <row r="33" spans="1:3" s="116" customFormat="1" ht="12" customHeight="1" thickBot="1">
      <c r="A33" s="8" t="s">
        <v>176</v>
      </c>
      <c r="B33" s="145" t="s">
        <v>181</v>
      </c>
      <c r="C33" s="144"/>
    </row>
    <row r="34" spans="1:3" s="116" customFormat="1" ht="12" customHeight="1" thickBot="1">
      <c r="A34" s="11" t="s">
        <v>10</v>
      </c>
      <c r="B34" s="132" t="s">
        <v>319</v>
      </c>
      <c r="C34" s="133">
        <f>SUM(C35:C45)</f>
        <v>0</v>
      </c>
    </row>
    <row r="35" spans="1:3" s="116" customFormat="1" ht="12" customHeight="1">
      <c r="A35" s="7" t="s">
        <v>57</v>
      </c>
      <c r="B35" s="135" t="s">
        <v>184</v>
      </c>
      <c r="C35" s="136"/>
    </row>
    <row r="36" spans="1:3" s="116" customFormat="1" ht="12" customHeight="1">
      <c r="A36" s="6" t="s">
        <v>58</v>
      </c>
      <c r="B36" s="138" t="s">
        <v>185</v>
      </c>
      <c r="C36" s="139"/>
    </row>
    <row r="37" spans="1:3" s="116" customFormat="1" ht="12" customHeight="1">
      <c r="A37" s="6" t="s">
        <v>59</v>
      </c>
      <c r="B37" s="138" t="s">
        <v>186</v>
      </c>
      <c r="C37" s="139"/>
    </row>
    <row r="38" spans="1:3" s="116" customFormat="1" ht="12" customHeight="1">
      <c r="A38" s="6" t="s">
        <v>100</v>
      </c>
      <c r="B38" s="138" t="s">
        <v>187</v>
      </c>
      <c r="C38" s="139"/>
    </row>
    <row r="39" spans="1:3" s="116" customFormat="1" ht="12" customHeight="1">
      <c r="A39" s="6" t="s">
        <v>101</v>
      </c>
      <c r="B39" s="138" t="s">
        <v>188</v>
      </c>
      <c r="C39" s="139"/>
    </row>
    <row r="40" spans="1:3" s="116" customFormat="1" ht="12" customHeight="1">
      <c r="A40" s="6" t="s">
        <v>102</v>
      </c>
      <c r="B40" s="138" t="s">
        <v>189</v>
      </c>
      <c r="C40" s="139"/>
    </row>
    <row r="41" spans="1:3" s="116" customFormat="1" ht="12" customHeight="1">
      <c r="A41" s="6" t="s">
        <v>103</v>
      </c>
      <c r="B41" s="138" t="s">
        <v>190</v>
      </c>
      <c r="C41" s="139"/>
    </row>
    <row r="42" spans="1:3" s="116" customFormat="1" ht="12" customHeight="1">
      <c r="A42" s="6" t="s">
        <v>104</v>
      </c>
      <c r="B42" s="138" t="s">
        <v>191</v>
      </c>
      <c r="C42" s="139"/>
    </row>
    <row r="43" spans="1:3" s="116" customFormat="1" ht="12" customHeight="1">
      <c r="A43" s="6" t="s">
        <v>182</v>
      </c>
      <c r="B43" s="138" t="s">
        <v>192</v>
      </c>
      <c r="C43" s="149"/>
    </row>
    <row r="44" spans="1:3" s="116" customFormat="1" ht="12" customHeight="1">
      <c r="A44" s="8" t="s">
        <v>183</v>
      </c>
      <c r="B44" s="145" t="s">
        <v>321</v>
      </c>
      <c r="C44" s="150"/>
    </row>
    <row r="45" spans="1:3" s="116" customFormat="1" ht="12" customHeight="1" thickBot="1">
      <c r="A45" s="8" t="s">
        <v>320</v>
      </c>
      <c r="B45" s="142" t="s">
        <v>193</v>
      </c>
      <c r="C45" s="150"/>
    </row>
    <row r="46" spans="1:3" s="116" customFormat="1" ht="12" customHeight="1" thickBot="1">
      <c r="A46" s="11" t="s">
        <v>11</v>
      </c>
      <c r="B46" s="132" t="s">
        <v>194</v>
      </c>
      <c r="C46" s="133">
        <f>SUM(C47:C51)</f>
        <v>0</v>
      </c>
    </row>
    <row r="47" spans="1:3" s="116" customFormat="1" ht="12" customHeight="1">
      <c r="A47" s="7" t="s">
        <v>60</v>
      </c>
      <c r="B47" s="135" t="s">
        <v>198</v>
      </c>
      <c r="C47" s="151"/>
    </row>
    <row r="48" spans="1:3" s="116" customFormat="1" ht="12" customHeight="1">
      <c r="A48" s="6" t="s">
        <v>61</v>
      </c>
      <c r="B48" s="138" t="s">
        <v>199</v>
      </c>
      <c r="C48" s="149"/>
    </row>
    <row r="49" spans="1:3" s="116" customFormat="1" ht="12" customHeight="1">
      <c r="A49" s="6" t="s">
        <v>195</v>
      </c>
      <c r="B49" s="138" t="s">
        <v>200</v>
      </c>
      <c r="C49" s="149"/>
    </row>
    <row r="50" spans="1:3" s="116" customFormat="1" ht="12" customHeight="1">
      <c r="A50" s="6" t="s">
        <v>196</v>
      </c>
      <c r="B50" s="138" t="s">
        <v>201</v>
      </c>
      <c r="C50" s="149"/>
    </row>
    <row r="51" spans="1:3" s="116" customFormat="1" ht="12" customHeight="1" thickBot="1">
      <c r="A51" s="8" t="s">
        <v>197</v>
      </c>
      <c r="B51" s="142" t="s">
        <v>202</v>
      </c>
      <c r="C51" s="150"/>
    </row>
    <row r="52" spans="1:3" s="116" customFormat="1" ht="12" customHeight="1" thickBot="1">
      <c r="A52" s="11" t="s">
        <v>105</v>
      </c>
      <c r="B52" s="132" t="s">
        <v>203</v>
      </c>
      <c r="C52" s="133">
        <f>SUM(C53:C55)</f>
        <v>0</v>
      </c>
    </row>
    <row r="53" spans="1:3" s="116" customFormat="1" ht="12" customHeight="1">
      <c r="A53" s="7" t="s">
        <v>62</v>
      </c>
      <c r="B53" s="135" t="s">
        <v>204</v>
      </c>
      <c r="C53" s="136"/>
    </row>
    <row r="54" spans="1:3" s="116" customFormat="1" ht="12" customHeight="1">
      <c r="A54" s="6" t="s">
        <v>63</v>
      </c>
      <c r="B54" s="138" t="s">
        <v>314</v>
      </c>
      <c r="C54" s="139"/>
    </row>
    <row r="55" spans="1:3" s="116" customFormat="1" ht="12" customHeight="1">
      <c r="A55" s="6" t="s">
        <v>207</v>
      </c>
      <c r="B55" s="138" t="s">
        <v>205</v>
      </c>
      <c r="C55" s="139"/>
    </row>
    <row r="56" spans="1:3" s="116" customFormat="1" ht="12" customHeight="1" thickBot="1">
      <c r="A56" s="8" t="s">
        <v>208</v>
      </c>
      <c r="B56" s="142" t="s">
        <v>206</v>
      </c>
      <c r="C56" s="144"/>
    </row>
    <row r="57" spans="1:3" s="116" customFormat="1" ht="12" customHeight="1" thickBot="1">
      <c r="A57" s="11" t="s">
        <v>13</v>
      </c>
      <c r="B57" s="143" t="s">
        <v>209</v>
      </c>
      <c r="C57" s="133">
        <f>SUM(C58:C60)</f>
        <v>0</v>
      </c>
    </row>
    <row r="58" spans="1:3" s="116" customFormat="1" ht="12" customHeight="1">
      <c r="A58" s="7" t="s">
        <v>106</v>
      </c>
      <c r="B58" s="135" t="s">
        <v>211</v>
      </c>
      <c r="C58" s="149"/>
    </row>
    <row r="59" spans="1:3" s="116" customFormat="1" ht="12" customHeight="1">
      <c r="A59" s="6" t="s">
        <v>107</v>
      </c>
      <c r="B59" s="138" t="s">
        <v>315</v>
      </c>
      <c r="C59" s="149"/>
    </row>
    <row r="60" spans="1:3" s="116" customFormat="1" ht="12" customHeight="1">
      <c r="A60" s="6" t="s">
        <v>132</v>
      </c>
      <c r="B60" s="138" t="s">
        <v>212</v>
      </c>
      <c r="C60" s="149"/>
    </row>
    <row r="61" spans="1:3" s="116" customFormat="1" ht="12" customHeight="1" thickBot="1">
      <c r="A61" s="8" t="s">
        <v>210</v>
      </c>
      <c r="B61" s="142" t="s">
        <v>213</v>
      </c>
      <c r="C61" s="149"/>
    </row>
    <row r="62" spans="1:3" s="116" customFormat="1" ht="12" customHeight="1" thickBot="1">
      <c r="A62" s="129" t="s">
        <v>363</v>
      </c>
      <c r="B62" s="132" t="s">
        <v>214</v>
      </c>
      <c r="C62" s="146">
        <f>+C5+C12+C19+C26+C34+C46+C52+C57</f>
        <v>2954</v>
      </c>
    </row>
    <row r="63" spans="1:3" s="116" customFormat="1" ht="12" customHeight="1" thickBot="1">
      <c r="A63" s="124" t="s">
        <v>215</v>
      </c>
      <c r="B63" s="143" t="s">
        <v>216</v>
      </c>
      <c r="C63" s="133">
        <f>SUM(C64:C66)</f>
        <v>0</v>
      </c>
    </row>
    <row r="64" spans="1:3" s="116" customFormat="1" ht="12" customHeight="1">
      <c r="A64" s="7" t="s">
        <v>247</v>
      </c>
      <c r="B64" s="135" t="s">
        <v>217</v>
      </c>
      <c r="C64" s="149"/>
    </row>
    <row r="65" spans="1:3" s="116" customFormat="1" ht="12" customHeight="1">
      <c r="A65" s="6" t="s">
        <v>256</v>
      </c>
      <c r="B65" s="138" t="s">
        <v>218</v>
      </c>
      <c r="C65" s="149"/>
    </row>
    <row r="66" spans="1:3" s="116" customFormat="1" ht="12" customHeight="1" thickBot="1">
      <c r="A66" s="8" t="s">
        <v>257</v>
      </c>
      <c r="B66" s="154" t="s">
        <v>348</v>
      </c>
      <c r="C66" s="149"/>
    </row>
    <row r="67" spans="1:3" s="116" customFormat="1" ht="12" customHeight="1" thickBot="1">
      <c r="A67" s="124" t="s">
        <v>220</v>
      </c>
      <c r="B67" s="143" t="s">
        <v>221</v>
      </c>
      <c r="C67" s="133">
        <f>SUM(C68:C71)</f>
        <v>10878</v>
      </c>
    </row>
    <row r="68" spans="1:3" s="116" customFormat="1" ht="12" customHeight="1">
      <c r="A68" s="7" t="s">
        <v>85</v>
      </c>
      <c r="B68" s="135" t="s">
        <v>222</v>
      </c>
      <c r="C68" s="149">
        <v>10878</v>
      </c>
    </row>
    <row r="69" spans="1:3" s="116" customFormat="1" ht="12" customHeight="1">
      <c r="A69" s="6" t="s">
        <v>86</v>
      </c>
      <c r="B69" s="138" t="s">
        <v>223</v>
      </c>
      <c r="C69" s="149"/>
    </row>
    <row r="70" spans="1:3" s="116" customFormat="1" ht="12" customHeight="1">
      <c r="A70" s="6" t="s">
        <v>248</v>
      </c>
      <c r="B70" s="138" t="s">
        <v>224</v>
      </c>
      <c r="C70" s="149"/>
    </row>
    <row r="71" spans="1:3" s="116" customFormat="1" ht="12" customHeight="1" thickBot="1">
      <c r="A71" s="8" t="s">
        <v>249</v>
      </c>
      <c r="B71" s="142" t="s">
        <v>225</v>
      </c>
      <c r="C71" s="149"/>
    </row>
    <row r="72" spans="1:3" s="116" customFormat="1" ht="12" customHeight="1" thickBot="1">
      <c r="A72" s="124" t="s">
        <v>226</v>
      </c>
      <c r="B72" s="143" t="s">
        <v>227</v>
      </c>
      <c r="C72" s="133">
        <f>SUM(C73:C74)</f>
        <v>0</v>
      </c>
    </row>
    <row r="73" spans="1:3" s="116" customFormat="1" ht="12" customHeight="1">
      <c r="A73" s="7" t="s">
        <v>250</v>
      </c>
      <c r="B73" s="135" t="s">
        <v>228</v>
      </c>
      <c r="C73" s="149"/>
    </row>
    <row r="74" spans="1:3" s="116" customFormat="1" ht="12" customHeight="1" thickBot="1">
      <c r="A74" s="8" t="s">
        <v>251</v>
      </c>
      <c r="B74" s="142" t="s">
        <v>229</v>
      </c>
      <c r="C74" s="149"/>
    </row>
    <row r="75" spans="1:3" s="116" customFormat="1" ht="12" customHeight="1" thickBot="1">
      <c r="A75" s="124" t="s">
        <v>230</v>
      </c>
      <c r="B75" s="143" t="s">
        <v>231</v>
      </c>
      <c r="C75" s="133">
        <f>SUM(C76:C78)</f>
        <v>0</v>
      </c>
    </row>
    <row r="76" spans="1:3" s="116" customFormat="1" ht="12" customHeight="1">
      <c r="A76" s="7" t="s">
        <v>252</v>
      </c>
      <c r="B76" s="135" t="s">
        <v>232</v>
      </c>
      <c r="C76" s="149"/>
    </row>
    <row r="77" spans="1:3" s="116" customFormat="1" ht="12" customHeight="1">
      <c r="A77" s="6" t="s">
        <v>253</v>
      </c>
      <c r="B77" s="138" t="s">
        <v>233</v>
      </c>
      <c r="C77" s="149"/>
    </row>
    <row r="78" spans="1:3" s="116" customFormat="1" ht="12" customHeight="1" thickBot="1">
      <c r="A78" s="8" t="s">
        <v>254</v>
      </c>
      <c r="B78" s="142" t="s">
        <v>234</v>
      </c>
      <c r="C78" s="197"/>
    </row>
    <row r="79" spans="1:3" s="116" customFormat="1" ht="12" customHeight="1" thickBot="1">
      <c r="A79" s="124" t="s">
        <v>235</v>
      </c>
      <c r="B79" s="143" t="s">
        <v>255</v>
      </c>
      <c r="C79" s="133">
        <f>SUM(C80:C83)</f>
        <v>0</v>
      </c>
    </row>
    <row r="80" spans="1:3" s="116" customFormat="1" ht="12" customHeight="1">
      <c r="A80" s="117" t="s">
        <v>236</v>
      </c>
      <c r="B80" s="135" t="s">
        <v>237</v>
      </c>
      <c r="C80" s="197"/>
    </row>
    <row r="81" spans="1:3" s="116" customFormat="1" ht="12" customHeight="1">
      <c r="A81" s="118" t="s">
        <v>238</v>
      </c>
      <c r="B81" s="138" t="s">
        <v>239</v>
      </c>
      <c r="C81" s="197"/>
    </row>
    <row r="82" spans="1:3" s="116" customFormat="1" ht="12" customHeight="1">
      <c r="A82" s="118" t="s">
        <v>240</v>
      </c>
      <c r="B82" s="138" t="s">
        <v>241</v>
      </c>
      <c r="C82" s="197"/>
    </row>
    <row r="83" spans="1:3" s="116" customFormat="1" ht="12" customHeight="1" thickBot="1">
      <c r="A83" s="119" t="s">
        <v>242</v>
      </c>
      <c r="B83" s="142" t="s">
        <v>243</v>
      </c>
      <c r="C83" s="197"/>
    </row>
    <row r="84" spans="1:3" s="116" customFormat="1" ht="12" customHeight="1" thickBot="1">
      <c r="A84" s="124" t="s">
        <v>244</v>
      </c>
      <c r="B84" s="143" t="s">
        <v>362</v>
      </c>
      <c r="C84" s="158"/>
    </row>
    <row r="85" spans="1:3" s="116" customFormat="1" ht="13.5" customHeight="1" thickBot="1">
      <c r="A85" s="124" t="s">
        <v>246</v>
      </c>
      <c r="B85" s="143" t="s">
        <v>245</v>
      </c>
      <c r="C85" s="158"/>
    </row>
    <row r="86" spans="1:3" s="116" customFormat="1" ht="15.75" customHeight="1" thickBot="1">
      <c r="A86" s="124" t="s">
        <v>258</v>
      </c>
      <c r="B86" s="159" t="s">
        <v>365</v>
      </c>
      <c r="C86" s="146">
        <f>+C63+C67+C72+C75+C79+C85+C84</f>
        <v>10878</v>
      </c>
    </row>
    <row r="87" spans="1:3" s="116" customFormat="1" ht="16.5" customHeight="1" thickBot="1">
      <c r="A87" s="125" t="s">
        <v>364</v>
      </c>
      <c r="B87" s="161" t="s">
        <v>366</v>
      </c>
      <c r="C87" s="146">
        <f>+C62+C86</f>
        <v>13832</v>
      </c>
    </row>
    <row r="88" spans="1:3" s="116" customFormat="1" ht="83.25" customHeight="1">
      <c r="A88" s="3"/>
      <c r="B88" s="4"/>
      <c r="C88" s="72"/>
    </row>
    <row r="89" spans="1:3" ht="16.5" customHeight="1">
      <c r="A89" s="274" t="s">
        <v>34</v>
      </c>
      <c r="B89" s="274"/>
      <c r="C89" s="274"/>
    </row>
    <row r="90" spans="1:3" s="120" customFormat="1" ht="16.5" customHeight="1" thickBot="1">
      <c r="A90" s="276" t="s">
        <v>88</v>
      </c>
      <c r="B90" s="276"/>
      <c r="C90" s="37" t="s">
        <v>131</v>
      </c>
    </row>
    <row r="91" spans="1:3" ht="37.5" customHeight="1" thickBot="1">
      <c r="A91" s="13" t="s">
        <v>52</v>
      </c>
      <c r="B91" s="14" t="s">
        <v>35</v>
      </c>
      <c r="C91" s="19" t="str">
        <f>+C3</f>
        <v>2015. évi előirányzat</v>
      </c>
    </row>
    <row r="92" spans="1:3" s="115" customFormat="1" ht="12" customHeight="1" thickBot="1">
      <c r="A92" s="16" t="s">
        <v>374</v>
      </c>
      <c r="B92" s="17" t="s">
        <v>375</v>
      </c>
      <c r="C92" s="18" t="s">
        <v>376</v>
      </c>
    </row>
    <row r="93" spans="1:3" ht="12" customHeight="1" thickBot="1">
      <c r="A93" s="12" t="s">
        <v>6</v>
      </c>
      <c r="B93" s="163" t="s">
        <v>424</v>
      </c>
      <c r="C93" s="164">
        <f>C94+C95+C96+C97+C98+C111</f>
        <v>2954</v>
      </c>
    </row>
    <row r="94" spans="1:3" ht="12" customHeight="1">
      <c r="A94" s="9" t="s">
        <v>64</v>
      </c>
      <c r="B94" s="166" t="s">
        <v>36</v>
      </c>
      <c r="C94" s="167"/>
    </row>
    <row r="95" spans="1:3" ht="12" customHeight="1">
      <c r="A95" s="6" t="s">
        <v>65</v>
      </c>
      <c r="B95" s="168" t="s">
        <v>108</v>
      </c>
      <c r="C95" s="139"/>
    </row>
    <row r="96" spans="1:3" ht="12" customHeight="1">
      <c r="A96" s="6" t="s">
        <v>66</v>
      </c>
      <c r="B96" s="168" t="s">
        <v>83</v>
      </c>
      <c r="C96" s="144"/>
    </row>
    <row r="97" spans="1:3" ht="12" customHeight="1">
      <c r="A97" s="6" t="s">
        <v>67</v>
      </c>
      <c r="B97" s="169" t="s">
        <v>109</v>
      </c>
      <c r="C97" s="144">
        <v>2954</v>
      </c>
    </row>
    <row r="98" spans="1:3" ht="12" customHeight="1">
      <c r="A98" s="6" t="s">
        <v>75</v>
      </c>
      <c r="B98" s="170" t="s">
        <v>110</v>
      </c>
      <c r="C98" s="144"/>
    </row>
    <row r="99" spans="1:3" ht="12" customHeight="1">
      <c r="A99" s="6" t="s">
        <v>68</v>
      </c>
      <c r="B99" s="168" t="s">
        <v>329</v>
      </c>
      <c r="C99" s="144"/>
    </row>
    <row r="100" spans="1:3" ht="12" customHeight="1">
      <c r="A100" s="6" t="s">
        <v>69</v>
      </c>
      <c r="B100" s="171" t="s">
        <v>328</v>
      </c>
      <c r="C100" s="144"/>
    </row>
    <row r="101" spans="1:3" ht="12" customHeight="1">
      <c r="A101" s="6" t="s">
        <v>76</v>
      </c>
      <c r="B101" s="171" t="s">
        <v>327</v>
      </c>
      <c r="C101" s="144"/>
    </row>
    <row r="102" spans="1:3" ht="12" customHeight="1">
      <c r="A102" s="6" t="s">
        <v>77</v>
      </c>
      <c r="B102" s="172" t="s">
        <v>261</v>
      </c>
      <c r="C102" s="144"/>
    </row>
    <row r="103" spans="1:3" ht="12" customHeight="1">
      <c r="A103" s="6" t="s">
        <v>78</v>
      </c>
      <c r="B103" s="173" t="s">
        <v>262</v>
      </c>
      <c r="C103" s="144"/>
    </row>
    <row r="104" spans="1:3" ht="12" customHeight="1">
      <c r="A104" s="6" t="s">
        <v>79</v>
      </c>
      <c r="B104" s="173" t="s">
        <v>263</v>
      </c>
      <c r="C104" s="144"/>
    </row>
    <row r="105" spans="1:3" ht="12" customHeight="1">
      <c r="A105" s="6" t="s">
        <v>81</v>
      </c>
      <c r="B105" s="172" t="s">
        <v>264</v>
      </c>
      <c r="C105" s="144"/>
    </row>
    <row r="106" spans="1:3" ht="12" customHeight="1">
      <c r="A106" s="6" t="s">
        <v>111</v>
      </c>
      <c r="B106" s="172" t="s">
        <v>265</v>
      </c>
      <c r="C106" s="144"/>
    </row>
    <row r="107" spans="1:3" ht="12" customHeight="1">
      <c r="A107" s="6" t="s">
        <v>259</v>
      </c>
      <c r="B107" s="173" t="s">
        <v>266</v>
      </c>
      <c r="C107" s="144"/>
    </row>
    <row r="108" spans="1:3" ht="12" customHeight="1">
      <c r="A108" s="5" t="s">
        <v>260</v>
      </c>
      <c r="B108" s="171" t="s">
        <v>267</v>
      </c>
      <c r="C108" s="144"/>
    </row>
    <row r="109" spans="1:3" ht="12" customHeight="1">
      <c r="A109" s="6" t="s">
        <v>325</v>
      </c>
      <c r="B109" s="171" t="s">
        <v>268</v>
      </c>
      <c r="C109" s="144"/>
    </row>
    <row r="110" spans="1:3" ht="12" customHeight="1">
      <c r="A110" s="8" t="s">
        <v>326</v>
      </c>
      <c r="B110" s="171" t="s">
        <v>269</v>
      </c>
      <c r="C110" s="144"/>
    </row>
    <row r="111" spans="1:3" ht="12" customHeight="1">
      <c r="A111" s="6" t="s">
        <v>330</v>
      </c>
      <c r="B111" s="169" t="s">
        <v>37</v>
      </c>
      <c r="C111" s="139"/>
    </row>
    <row r="112" spans="1:3" ht="12" customHeight="1">
      <c r="A112" s="6" t="s">
        <v>331</v>
      </c>
      <c r="B112" s="168" t="s">
        <v>333</v>
      </c>
      <c r="C112" s="139"/>
    </row>
    <row r="113" spans="1:3" ht="12" customHeight="1" thickBot="1">
      <c r="A113" s="10" t="s">
        <v>332</v>
      </c>
      <c r="B113" s="176" t="s">
        <v>334</v>
      </c>
      <c r="C113" s="177"/>
    </row>
    <row r="114" spans="1:3" ht="12" customHeight="1" thickBot="1">
      <c r="A114" s="128" t="s">
        <v>7</v>
      </c>
      <c r="B114" s="179" t="s">
        <v>425</v>
      </c>
      <c r="C114" s="133">
        <f>+C115+C117+C119</f>
        <v>0</v>
      </c>
    </row>
    <row r="115" spans="1:3" ht="12" customHeight="1">
      <c r="A115" s="7" t="s">
        <v>70</v>
      </c>
      <c r="B115" s="168" t="s">
        <v>130</v>
      </c>
      <c r="C115" s="180"/>
    </row>
    <row r="116" spans="1:3" ht="12" customHeight="1">
      <c r="A116" s="7" t="s">
        <v>71</v>
      </c>
      <c r="B116" s="181" t="s">
        <v>273</v>
      </c>
      <c r="C116" s="180"/>
    </row>
    <row r="117" spans="1:3" ht="12" customHeight="1">
      <c r="A117" s="7" t="s">
        <v>72</v>
      </c>
      <c r="B117" s="181" t="s">
        <v>112</v>
      </c>
      <c r="C117" s="182"/>
    </row>
    <row r="118" spans="1:3" ht="12" customHeight="1">
      <c r="A118" s="7" t="s">
        <v>73</v>
      </c>
      <c r="B118" s="181" t="s">
        <v>274</v>
      </c>
      <c r="C118" s="182"/>
    </row>
    <row r="119" spans="1:3" ht="12" customHeight="1">
      <c r="A119" s="7" t="s">
        <v>74</v>
      </c>
      <c r="B119" s="142" t="s">
        <v>133</v>
      </c>
      <c r="C119" s="182"/>
    </row>
    <row r="120" spans="1:3" ht="12" customHeight="1">
      <c r="A120" s="7" t="s">
        <v>80</v>
      </c>
      <c r="B120" s="140" t="s">
        <v>316</v>
      </c>
      <c r="C120" s="182"/>
    </row>
    <row r="121" spans="1:3" ht="12" customHeight="1">
      <c r="A121" s="7" t="s">
        <v>82</v>
      </c>
      <c r="B121" s="183" t="s">
        <v>279</v>
      </c>
      <c r="C121" s="182"/>
    </row>
    <row r="122" spans="1:3" ht="15.75">
      <c r="A122" s="7" t="s">
        <v>113</v>
      </c>
      <c r="B122" s="173" t="s">
        <v>263</v>
      </c>
      <c r="C122" s="182"/>
    </row>
    <row r="123" spans="1:3" ht="12" customHeight="1">
      <c r="A123" s="7" t="s">
        <v>114</v>
      </c>
      <c r="B123" s="173" t="s">
        <v>278</v>
      </c>
      <c r="C123" s="182"/>
    </row>
    <row r="124" spans="1:3" ht="12" customHeight="1">
      <c r="A124" s="7" t="s">
        <v>115</v>
      </c>
      <c r="B124" s="173" t="s">
        <v>277</v>
      </c>
      <c r="C124" s="182"/>
    </row>
    <row r="125" spans="1:3" ht="12" customHeight="1">
      <c r="A125" s="7" t="s">
        <v>270</v>
      </c>
      <c r="B125" s="173" t="s">
        <v>266</v>
      </c>
      <c r="C125" s="182"/>
    </row>
    <row r="126" spans="1:3" ht="12" customHeight="1">
      <c r="A126" s="7" t="s">
        <v>271</v>
      </c>
      <c r="B126" s="173" t="s">
        <v>276</v>
      </c>
      <c r="C126" s="182"/>
    </row>
    <row r="127" spans="1:3" ht="16.5" thickBot="1">
      <c r="A127" s="5" t="s">
        <v>272</v>
      </c>
      <c r="B127" s="173" t="s">
        <v>275</v>
      </c>
      <c r="C127" s="184"/>
    </row>
    <row r="128" spans="1:3" ht="12" customHeight="1" thickBot="1">
      <c r="A128" s="11" t="s">
        <v>8</v>
      </c>
      <c r="B128" s="185" t="s">
        <v>335</v>
      </c>
      <c r="C128" s="186">
        <f>+C93+C114</f>
        <v>2954</v>
      </c>
    </row>
    <row r="129" spans="1:3" ht="12" customHeight="1" thickBot="1">
      <c r="A129" s="11" t="s">
        <v>9</v>
      </c>
      <c r="B129" s="185" t="s">
        <v>336</v>
      </c>
      <c r="C129" s="186">
        <f>+C130+C131+C132</f>
        <v>0</v>
      </c>
    </row>
    <row r="130" spans="1:3" ht="12" customHeight="1">
      <c r="A130" s="7" t="s">
        <v>171</v>
      </c>
      <c r="B130" s="181" t="s">
        <v>343</v>
      </c>
      <c r="C130" s="182"/>
    </row>
    <row r="131" spans="1:3" ht="12" customHeight="1">
      <c r="A131" s="7" t="s">
        <v>174</v>
      </c>
      <c r="B131" s="181" t="s">
        <v>344</v>
      </c>
      <c r="C131" s="182"/>
    </row>
    <row r="132" spans="1:3" ht="12" customHeight="1" thickBot="1">
      <c r="A132" s="5" t="s">
        <v>175</v>
      </c>
      <c r="B132" s="181" t="s">
        <v>345</v>
      </c>
      <c r="C132" s="182"/>
    </row>
    <row r="133" spans="1:3" ht="12" customHeight="1" thickBot="1">
      <c r="A133" s="11" t="s">
        <v>10</v>
      </c>
      <c r="B133" s="185" t="s">
        <v>337</v>
      </c>
      <c r="C133" s="186">
        <f>SUM(C134:C139)</f>
        <v>71000</v>
      </c>
    </row>
    <row r="134" spans="1:3" ht="12" customHeight="1">
      <c r="A134" s="7" t="s">
        <v>57</v>
      </c>
      <c r="B134" s="187" t="s">
        <v>346</v>
      </c>
      <c r="C134" s="182">
        <v>71000</v>
      </c>
    </row>
    <row r="135" spans="1:3" ht="12" customHeight="1">
      <c r="A135" s="7" t="s">
        <v>58</v>
      </c>
      <c r="B135" s="187" t="s">
        <v>338</v>
      </c>
      <c r="C135" s="182"/>
    </row>
    <row r="136" spans="1:3" ht="12" customHeight="1">
      <c r="A136" s="7" t="s">
        <v>59</v>
      </c>
      <c r="B136" s="187" t="s">
        <v>339</v>
      </c>
      <c r="C136" s="182"/>
    </row>
    <row r="137" spans="1:3" ht="12" customHeight="1">
      <c r="A137" s="7" t="s">
        <v>100</v>
      </c>
      <c r="B137" s="187" t="s">
        <v>340</v>
      </c>
      <c r="C137" s="182"/>
    </row>
    <row r="138" spans="1:3" ht="12" customHeight="1">
      <c r="A138" s="7" t="s">
        <v>101</v>
      </c>
      <c r="B138" s="187" t="s">
        <v>341</v>
      </c>
      <c r="C138" s="182"/>
    </row>
    <row r="139" spans="1:3" ht="12" customHeight="1" thickBot="1">
      <c r="A139" s="5" t="s">
        <v>102</v>
      </c>
      <c r="B139" s="187" t="s">
        <v>342</v>
      </c>
      <c r="C139" s="182"/>
    </row>
    <row r="140" spans="1:3" ht="12" customHeight="1" thickBot="1">
      <c r="A140" s="11" t="s">
        <v>11</v>
      </c>
      <c r="B140" s="185" t="s">
        <v>350</v>
      </c>
      <c r="C140" s="188">
        <f>+C141+C142+C143+C144</f>
        <v>0</v>
      </c>
    </row>
    <row r="141" spans="1:3" ht="12" customHeight="1">
      <c r="A141" s="7" t="s">
        <v>60</v>
      </c>
      <c r="B141" s="187" t="s">
        <v>280</v>
      </c>
      <c r="C141" s="182"/>
    </row>
    <row r="142" spans="1:3" ht="12" customHeight="1">
      <c r="A142" s="7" t="s">
        <v>61</v>
      </c>
      <c r="B142" s="187" t="s">
        <v>281</v>
      </c>
      <c r="C142" s="182"/>
    </row>
    <row r="143" spans="1:3" ht="12" customHeight="1">
      <c r="A143" s="7" t="s">
        <v>195</v>
      </c>
      <c r="B143" s="187" t="s">
        <v>351</v>
      </c>
      <c r="C143" s="182"/>
    </row>
    <row r="144" spans="1:3" ht="12" customHeight="1" thickBot="1">
      <c r="A144" s="5" t="s">
        <v>196</v>
      </c>
      <c r="B144" s="189" t="s">
        <v>300</v>
      </c>
      <c r="C144" s="182"/>
    </row>
    <row r="145" spans="1:3" ht="12" customHeight="1" thickBot="1">
      <c r="A145" s="11" t="s">
        <v>12</v>
      </c>
      <c r="B145" s="185" t="s">
        <v>352</v>
      </c>
      <c r="C145" s="190">
        <f>SUM(C146:C150)</f>
        <v>0</v>
      </c>
    </row>
    <row r="146" spans="1:3" ht="12" customHeight="1">
      <c r="A146" s="7" t="s">
        <v>62</v>
      </c>
      <c r="B146" s="187" t="s">
        <v>347</v>
      </c>
      <c r="C146" s="182"/>
    </row>
    <row r="147" spans="1:3" ht="12" customHeight="1">
      <c r="A147" s="7" t="s">
        <v>63</v>
      </c>
      <c r="B147" s="187" t="s">
        <v>354</v>
      </c>
      <c r="C147" s="182"/>
    </row>
    <row r="148" spans="1:3" ht="12" customHeight="1">
      <c r="A148" s="7" t="s">
        <v>207</v>
      </c>
      <c r="B148" s="187" t="s">
        <v>349</v>
      </c>
      <c r="C148" s="182"/>
    </row>
    <row r="149" spans="1:3" ht="12" customHeight="1">
      <c r="A149" s="7" t="s">
        <v>208</v>
      </c>
      <c r="B149" s="187" t="s">
        <v>355</v>
      </c>
      <c r="C149" s="182"/>
    </row>
    <row r="150" spans="1:3" ht="12" customHeight="1" thickBot="1">
      <c r="A150" s="7" t="s">
        <v>353</v>
      </c>
      <c r="B150" s="187" t="s">
        <v>356</v>
      </c>
      <c r="C150" s="182"/>
    </row>
    <row r="151" spans="1:3" ht="12" customHeight="1" thickBot="1">
      <c r="A151" s="11" t="s">
        <v>13</v>
      </c>
      <c r="B151" s="185" t="s">
        <v>357</v>
      </c>
      <c r="C151" s="191"/>
    </row>
    <row r="152" spans="1:3" ht="12" customHeight="1" thickBot="1">
      <c r="A152" s="11" t="s">
        <v>14</v>
      </c>
      <c r="B152" s="185" t="s">
        <v>358</v>
      </c>
      <c r="C152" s="191"/>
    </row>
    <row r="153" spans="1:9" ht="15" customHeight="1" thickBot="1">
      <c r="A153" s="11" t="s">
        <v>15</v>
      </c>
      <c r="B153" s="185" t="s">
        <v>360</v>
      </c>
      <c r="C153" s="192">
        <f>+C129+C133+C140+C145+C151+C152</f>
        <v>71000</v>
      </c>
      <c r="F153" s="121"/>
      <c r="G153" s="122"/>
      <c r="H153" s="122"/>
      <c r="I153" s="122"/>
    </row>
    <row r="154" spans="1:3" s="116" customFormat="1" ht="12.75" customHeight="1" thickBot="1">
      <c r="A154" s="70" t="s">
        <v>16</v>
      </c>
      <c r="B154" s="194" t="s">
        <v>359</v>
      </c>
      <c r="C154" s="192">
        <f>+C128+C153</f>
        <v>73954</v>
      </c>
    </row>
    <row r="155" ht="7.5" customHeight="1"/>
    <row r="156" spans="1:3" ht="15.75">
      <c r="A156" s="277" t="s">
        <v>282</v>
      </c>
      <c r="B156" s="277"/>
      <c r="C156" s="277"/>
    </row>
    <row r="157" spans="1:3" ht="15" customHeight="1" thickBot="1">
      <c r="A157" s="275" t="s">
        <v>89</v>
      </c>
      <c r="B157" s="275"/>
      <c r="C157" s="73" t="s">
        <v>131</v>
      </c>
    </row>
    <row r="158" spans="1:4" ht="13.5" customHeight="1" thickBot="1">
      <c r="A158" s="11">
        <v>1</v>
      </c>
      <c r="B158" s="195" t="s">
        <v>361</v>
      </c>
      <c r="C158" s="196">
        <f>+C62-C128</f>
        <v>0</v>
      </c>
      <c r="D158" s="123"/>
    </row>
    <row r="159" spans="1:3" ht="27.75" customHeight="1" thickBot="1">
      <c r="A159" s="11" t="s">
        <v>7</v>
      </c>
      <c r="B159" s="195" t="s">
        <v>426</v>
      </c>
      <c r="C159" s="196">
        <f>+C86-C153</f>
        <v>-60122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2015. ÉVI KÖLTSÉGVETÉS
ÖNKÉNT VÁLLALT FELADATAINAK MÉRLEGE
&amp;R&amp;"Times New Roman CE,Félkövér dőlt"&amp;11 1.3. melléklet a 4/2016. (III.22.)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28" customWidth="1"/>
    <col min="2" max="2" width="55.125" style="48" customWidth="1"/>
    <col min="3" max="3" width="16.375" style="28" customWidth="1"/>
    <col min="4" max="4" width="55.125" style="28" customWidth="1"/>
    <col min="5" max="5" width="16.375" style="28" customWidth="1"/>
    <col min="6" max="6" width="4.875" style="28" customWidth="1"/>
    <col min="7" max="16384" width="9.375" style="28" customWidth="1"/>
  </cols>
  <sheetData>
    <row r="1" spans="2:6" ht="39.75" customHeight="1">
      <c r="B1" s="74" t="s">
        <v>92</v>
      </c>
      <c r="C1" s="75"/>
      <c r="D1" s="75"/>
      <c r="E1" s="75"/>
      <c r="F1" s="280" t="s">
        <v>428</v>
      </c>
    </row>
    <row r="2" spans="5:6" ht="14.25" thickBot="1">
      <c r="E2" s="76" t="s">
        <v>44</v>
      </c>
      <c r="F2" s="280"/>
    </row>
    <row r="3" spans="1:6" ht="18" customHeight="1" thickBot="1">
      <c r="A3" s="278" t="s">
        <v>52</v>
      </c>
      <c r="B3" s="77" t="s">
        <v>42</v>
      </c>
      <c r="C3" s="78"/>
      <c r="D3" s="77" t="s">
        <v>43</v>
      </c>
      <c r="E3" s="79"/>
      <c r="F3" s="280"/>
    </row>
    <row r="4" spans="1:6" s="80" customFormat="1" ht="35.25" customHeight="1" thickBot="1">
      <c r="A4" s="279"/>
      <c r="B4" s="49" t="s">
        <v>45</v>
      </c>
      <c r="C4" s="50" t="s">
        <v>420</v>
      </c>
      <c r="D4" s="49" t="s">
        <v>45</v>
      </c>
      <c r="E4" s="24" t="str">
        <f>+C4</f>
        <v>2015. évi előrirányzat</v>
      </c>
      <c r="F4" s="280"/>
    </row>
    <row r="5" spans="1:6" s="85" customFormat="1" ht="12" customHeight="1" thickBot="1">
      <c r="A5" s="81" t="s">
        <v>374</v>
      </c>
      <c r="B5" s="82" t="s">
        <v>375</v>
      </c>
      <c r="C5" s="83" t="s">
        <v>376</v>
      </c>
      <c r="D5" s="82" t="s">
        <v>378</v>
      </c>
      <c r="E5" s="84" t="s">
        <v>377</v>
      </c>
      <c r="F5" s="280"/>
    </row>
    <row r="6" spans="1:6" ht="12.75" customHeight="1">
      <c r="A6" s="86" t="s">
        <v>6</v>
      </c>
      <c r="B6" s="198" t="s">
        <v>283</v>
      </c>
      <c r="C6" s="199">
        <v>7053</v>
      </c>
      <c r="D6" s="198" t="s">
        <v>46</v>
      </c>
      <c r="E6" s="200">
        <v>14543</v>
      </c>
      <c r="F6" s="280"/>
    </row>
    <row r="7" spans="1:6" ht="12.75" customHeight="1">
      <c r="A7" s="87" t="s">
        <v>7</v>
      </c>
      <c r="B7" s="201" t="s">
        <v>284</v>
      </c>
      <c r="C7" s="202">
        <v>7519</v>
      </c>
      <c r="D7" s="201" t="s">
        <v>108</v>
      </c>
      <c r="E7" s="203">
        <v>2855</v>
      </c>
      <c r="F7" s="280"/>
    </row>
    <row r="8" spans="1:6" ht="12.75" customHeight="1">
      <c r="A8" s="87" t="s">
        <v>8</v>
      </c>
      <c r="B8" s="201" t="s">
        <v>305</v>
      </c>
      <c r="C8" s="202"/>
      <c r="D8" s="201" t="s">
        <v>136</v>
      </c>
      <c r="E8" s="203">
        <v>12611</v>
      </c>
      <c r="F8" s="280"/>
    </row>
    <row r="9" spans="1:6" ht="12.75" customHeight="1">
      <c r="A9" s="87" t="s">
        <v>9</v>
      </c>
      <c r="B9" s="201" t="s">
        <v>99</v>
      </c>
      <c r="C9" s="202">
        <v>90233</v>
      </c>
      <c r="D9" s="201" t="s">
        <v>109</v>
      </c>
      <c r="E9" s="203">
        <v>5851</v>
      </c>
      <c r="F9" s="280"/>
    </row>
    <row r="10" spans="1:6" ht="12.75" customHeight="1">
      <c r="A10" s="87" t="s">
        <v>10</v>
      </c>
      <c r="B10" s="204" t="s">
        <v>309</v>
      </c>
      <c r="C10" s="202">
        <v>365</v>
      </c>
      <c r="D10" s="201" t="s">
        <v>110</v>
      </c>
      <c r="E10" s="203">
        <v>6244</v>
      </c>
      <c r="F10" s="280"/>
    </row>
    <row r="11" spans="1:6" ht="12.75" customHeight="1">
      <c r="A11" s="87" t="s">
        <v>11</v>
      </c>
      <c r="B11" s="201" t="s">
        <v>285</v>
      </c>
      <c r="C11" s="205"/>
      <c r="D11" s="201" t="s">
        <v>37</v>
      </c>
      <c r="E11" s="203">
        <v>4410</v>
      </c>
      <c r="F11" s="280"/>
    </row>
    <row r="12" spans="1:6" ht="12.75" customHeight="1">
      <c r="A12" s="87" t="s">
        <v>12</v>
      </c>
      <c r="B12" s="201" t="s">
        <v>368</v>
      </c>
      <c r="C12" s="202"/>
      <c r="D12" s="206"/>
      <c r="E12" s="203"/>
      <c r="F12" s="280"/>
    </row>
    <row r="13" spans="1:6" ht="12.75" customHeight="1">
      <c r="A13" s="87" t="s">
        <v>13</v>
      </c>
      <c r="B13" s="206"/>
      <c r="C13" s="202"/>
      <c r="D13" s="206"/>
      <c r="E13" s="203"/>
      <c r="F13" s="280"/>
    </row>
    <row r="14" spans="1:6" ht="12.75" customHeight="1">
      <c r="A14" s="87" t="s">
        <v>14</v>
      </c>
      <c r="B14" s="207"/>
      <c r="C14" s="205"/>
      <c r="D14" s="206"/>
      <c r="E14" s="203"/>
      <c r="F14" s="280"/>
    </row>
    <row r="15" spans="1:6" ht="12.75" customHeight="1">
      <c r="A15" s="87" t="s">
        <v>15</v>
      </c>
      <c r="B15" s="206"/>
      <c r="C15" s="202"/>
      <c r="D15" s="206"/>
      <c r="E15" s="203"/>
      <c r="F15" s="280"/>
    </row>
    <row r="16" spans="1:6" ht="12.75" customHeight="1">
      <c r="A16" s="87" t="s">
        <v>16</v>
      </c>
      <c r="B16" s="206"/>
      <c r="C16" s="202"/>
      <c r="D16" s="206"/>
      <c r="E16" s="203"/>
      <c r="F16" s="280"/>
    </row>
    <row r="17" spans="1:6" ht="12.75" customHeight="1" thickBot="1">
      <c r="A17" s="87" t="s">
        <v>17</v>
      </c>
      <c r="B17" s="208"/>
      <c r="C17" s="209"/>
      <c r="D17" s="206"/>
      <c r="E17" s="210"/>
      <c r="F17" s="280"/>
    </row>
    <row r="18" spans="1:6" ht="15.75" customHeight="1" thickBot="1">
      <c r="A18" s="88" t="s">
        <v>18</v>
      </c>
      <c r="B18" s="211" t="s">
        <v>369</v>
      </c>
      <c r="C18" s="212">
        <f>SUM(C6:C17)</f>
        <v>105170</v>
      </c>
      <c r="D18" s="211" t="s">
        <v>291</v>
      </c>
      <c r="E18" s="213">
        <f>SUM(E6:E17)</f>
        <v>46514</v>
      </c>
      <c r="F18" s="280"/>
    </row>
    <row r="19" spans="1:6" ht="12.75" customHeight="1">
      <c r="A19" s="89" t="s">
        <v>19</v>
      </c>
      <c r="B19" s="214" t="s">
        <v>288</v>
      </c>
      <c r="C19" s="215">
        <f>+C20+C21+C22+C23</f>
        <v>1619</v>
      </c>
      <c r="D19" s="201" t="s">
        <v>116</v>
      </c>
      <c r="E19" s="216"/>
      <c r="F19" s="280"/>
    </row>
    <row r="20" spans="1:6" ht="12.75" customHeight="1">
      <c r="A20" s="90" t="s">
        <v>20</v>
      </c>
      <c r="B20" s="201" t="s">
        <v>128</v>
      </c>
      <c r="C20" s="202">
        <v>1619</v>
      </c>
      <c r="D20" s="201" t="s">
        <v>290</v>
      </c>
      <c r="E20" s="203"/>
      <c r="F20" s="280"/>
    </row>
    <row r="21" spans="1:6" ht="12.75" customHeight="1">
      <c r="A21" s="90" t="s">
        <v>21</v>
      </c>
      <c r="B21" s="201" t="s">
        <v>129</v>
      </c>
      <c r="C21" s="202"/>
      <c r="D21" s="201" t="s">
        <v>90</v>
      </c>
      <c r="E21" s="203"/>
      <c r="F21" s="280"/>
    </row>
    <row r="22" spans="1:6" ht="12.75" customHeight="1">
      <c r="A22" s="90" t="s">
        <v>22</v>
      </c>
      <c r="B22" s="201" t="s">
        <v>134</v>
      </c>
      <c r="C22" s="202"/>
      <c r="D22" s="201" t="s">
        <v>91</v>
      </c>
      <c r="E22" s="203"/>
      <c r="F22" s="280"/>
    </row>
    <row r="23" spans="1:6" ht="12.75" customHeight="1">
      <c r="A23" s="90" t="s">
        <v>23</v>
      </c>
      <c r="B23" s="201" t="s">
        <v>135</v>
      </c>
      <c r="C23" s="202"/>
      <c r="D23" s="214" t="s">
        <v>137</v>
      </c>
      <c r="E23" s="203"/>
      <c r="F23" s="280"/>
    </row>
    <row r="24" spans="1:6" ht="12.75" customHeight="1">
      <c r="A24" s="90" t="s">
        <v>24</v>
      </c>
      <c r="B24" s="201" t="s">
        <v>289</v>
      </c>
      <c r="C24" s="217">
        <f>+C25+C26</f>
        <v>10878</v>
      </c>
      <c r="D24" s="201" t="s">
        <v>117</v>
      </c>
      <c r="E24" s="203">
        <v>71000</v>
      </c>
      <c r="F24" s="280"/>
    </row>
    <row r="25" spans="1:6" ht="12.75" customHeight="1">
      <c r="A25" s="89" t="s">
        <v>25</v>
      </c>
      <c r="B25" s="214" t="s">
        <v>286</v>
      </c>
      <c r="C25" s="218"/>
      <c r="D25" s="198" t="s">
        <v>351</v>
      </c>
      <c r="E25" s="216"/>
      <c r="F25" s="280"/>
    </row>
    <row r="26" spans="1:6" ht="12.75" customHeight="1">
      <c r="A26" s="90" t="s">
        <v>26</v>
      </c>
      <c r="B26" s="201" t="s">
        <v>287</v>
      </c>
      <c r="C26" s="202">
        <v>10878</v>
      </c>
      <c r="D26" s="201" t="s">
        <v>357</v>
      </c>
      <c r="E26" s="203"/>
      <c r="F26" s="280"/>
    </row>
    <row r="27" spans="1:6" ht="12.75" customHeight="1">
      <c r="A27" s="87" t="s">
        <v>27</v>
      </c>
      <c r="B27" s="201" t="s">
        <v>362</v>
      </c>
      <c r="C27" s="202"/>
      <c r="D27" s="201" t="s">
        <v>358</v>
      </c>
      <c r="E27" s="203"/>
      <c r="F27" s="280"/>
    </row>
    <row r="28" spans="1:6" ht="12.75" customHeight="1" thickBot="1">
      <c r="A28" s="108" t="s">
        <v>28</v>
      </c>
      <c r="B28" s="214" t="s">
        <v>245</v>
      </c>
      <c r="C28" s="218"/>
      <c r="D28" s="219" t="s">
        <v>402</v>
      </c>
      <c r="E28" s="216">
        <v>153</v>
      </c>
      <c r="F28" s="280"/>
    </row>
    <row r="29" spans="1:6" ht="15.75" customHeight="1" thickBot="1">
      <c r="A29" s="88" t="s">
        <v>29</v>
      </c>
      <c r="B29" s="211" t="s">
        <v>370</v>
      </c>
      <c r="C29" s="212">
        <f>+C19+C24+C27+C28</f>
        <v>12497</v>
      </c>
      <c r="D29" s="211" t="s">
        <v>372</v>
      </c>
      <c r="E29" s="213">
        <f>SUM(E19:E28)</f>
        <v>71153</v>
      </c>
      <c r="F29" s="280"/>
    </row>
    <row r="30" spans="1:6" ht="13.5" thickBot="1">
      <c r="A30" s="88" t="s">
        <v>30</v>
      </c>
      <c r="B30" s="91" t="s">
        <v>371</v>
      </c>
      <c r="C30" s="92">
        <f>+C18+C29</f>
        <v>117667</v>
      </c>
      <c r="D30" s="91" t="s">
        <v>373</v>
      </c>
      <c r="E30" s="92">
        <f>+E18+E29</f>
        <v>117667</v>
      </c>
      <c r="F30" s="280"/>
    </row>
    <row r="31" spans="1:6" ht="13.5" thickBot="1">
      <c r="A31" s="88" t="s">
        <v>31</v>
      </c>
      <c r="B31" s="91" t="s">
        <v>94</v>
      </c>
      <c r="C31" s="92" t="str">
        <f>IF(C18-E18&lt;0,E18-C18,"-")</f>
        <v>-</v>
      </c>
      <c r="D31" s="91" t="s">
        <v>95</v>
      </c>
      <c r="E31" s="92">
        <f>IF(C18-E18&gt;0,C18-E18,"-")</f>
        <v>58656</v>
      </c>
      <c r="F31" s="280"/>
    </row>
    <row r="32" spans="1:6" ht="13.5" thickBot="1">
      <c r="A32" s="88" t="s">
        <v>32</v>
      </c>
      <c r="B32" s="91" t="s">
        <v>138</v>
      </c>
      <c r="C32" s="92" t="str">
        <f>IF(C18+C29-E30&lt;0,E30-(C18+C29),"-")</f>
        <v>-</v>
      </c>
      <c r="D32" s="91" t="s">
        <v>139</v>
      </c>
      <c r="E32" s="92" t="str">
        <f>IF(C18+C29-E30&gt;0,C18+C29-E30,"-")</f>
        <v>-</v>
      </c>
      <c r="F32" s="280"/>
    </row>
    <row r="33" spans="2:4" ht="18.75">
      <c r="B33" s="281"/>
      <c r="C33" s="281"/>
      <c r="D33" s="28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G14" sqref="G14"/>
    </sheetView>
  </sheetViews>
  <sheetFormatPr defaultColWidth="9.00390625" defaultRowHeight="12.75"/>
  <cols>
    <col min="1" max="1" width="6.875" style="28" customWidth="1"/>
    <col min="2" max="2" width="55.125" style="48" customWidth="1"/>
    <col min="3" max="3" width="16.375" style="28" customWidth="1"/>
    <col min="4" max="4" width="55.125" style="28" customWidth="1"/>
    <col min="5" max="5" width="16.375" style="28" customWidth="1"/>
    <col min="6" max="6" width="4.875" style="28" customWidth="1"/>
    <col min="7" max="16384" width="9.375" style="28" customWidth="1"/>
  </cols>
  <sheetData>
    <row r="1" spans="2:6" ht="31.5">
      <c r="B1" s="74" t="s">
        <v>93</v>
      </c>
      <c r="C1" s="75"/>
      <c r="D1" s="75"/>
      <c r="E1" s="75"/>
      <c r="F1" s="280" t="s">
        <v>429</v>
      </c>
    </row>
    <row r="2" spans="5:6" ht="14.25" thickBot="1">
      <c r="E2" s="76" t="s">
        <v>44</v>
      </c>
      <c r="F2" s="280"/>
    </row>
    <row r="3" spans="1:6" ht="13.5" thickBot="1">
      <c r="A3" s="282" t="s">
        <v>52</v>
      </c>
      <c r="B3" s="77" t="s">
        <v>42</v>
      </c>
      <c r="C3" s="78"/>
      <c r="D3" s="77" t="s">
        <v>43</v>
      </c>
      <c r="E3" s="79"/>
      <c r="F3" s="280"/>
    </row>
    <row r="4" spans="1:6" s="80" customFormat="1" ht="24.75" thickBot="1">
      <c r="A4" s="283"/>
      <c r="B4" s="49" t="s">
        <v>45</v>
      </c>
      <c r="C4" s="50" t="str">
        <f>+'2.1.sz.mell  '!C4</f>
        <v>2015. évi előrirányzat</v>
      </c>
      <c r="D4" s="49" t="s">
        <v>45</v>
      </c>
      <c r="E4" s="50" t="str">
        <f>+'2.1.sz.mell  '!C4</f>
        <v>2015. évi előrirányzat</v>
      </c>
      <c r="F4" s="280"/>
    </row>
    <row r="5" spans="1:6" s="80" customFormat="1" ht="13.5" thickBot="1">
      <c r="A5" s="81" t="s">
        <v>374</v>
      </c>
      <c r="B5" s="82" t="s">
        <v>375</v>
      </c>
      <c r="C5" s="83" t="s">
        <v>376</v>
      </c>
      <c r="D5" s="82" t="s">
        <v>378</v>
      </c>
      <c r="E5" s="84" t="s">
        <v>377</v>
      </c>
      <c r="F5" s="280"/>
    </row>
    <row r="6" spans="1:6" ht="12.75" customHeight="1">
      <c r="A6" s="86" t="s">
        <v>6</v>
      </c>
      <c r="B6" s="198" t="s">
        <v>292</v>
      </c>
      <c r="C6" s="199"/>
      <c r="D6" s="198" t="s">
        <v>130</v>
      </c>
      <c r="E6" s="200">
        <v>963</v>
      </c>
      <c r="F6" s="280"/>
    </row>
    <row r="7" spans="1:6" ht="12.75">
      <c r="A7" s="87" t="s">
        <v>7</v>
      </c>
      <c r="B7" s="201" t="s">
        <v>293</v>
      </c>
      <c r="C7" s="202"/>
      <c r="D7" s="201" t="s">
        <v>298</v>
      </c>
      <c r="E7" s="203"/>
      <c r="F7" s="280"/>
    </row>
    <row r="8" spans="1:6" ht="12.75" customHeight="1">
      <c r="A8" s="87" t="s">
        <v>8</v>
      </c>
      <c r="B8" s="201" t="s">
        <v>2</v>
      </c>
      <c r="C8" s="202">
        <v>10</v>
      </c>
      <c r="D8" s="201" t="s">
        <v>112</v>
      </c>
      <c r="E8" s="203">
        <v>16841</v>
      </c>
      <c r="F8" s="280"/>
    </row>
    <row r="9" spans="1:6" ht="12.75" customHeight="1">
      <c r="A9" s="87" t="s">
        <v>9</v>
      </c>
      <c r="B9" s="201" t="s">
        <v>294</v>
      </c>
      <c r="C9" s="202">
        <v>95</v>
      </c>
      <c r="D9" s="201" t="s">
        <v>299</v>
      </c>
      <c r="E9" s="203"/>
      <c r="F9" s="280"/>
    </row>
    <row r="10" spans="1:6" ht="12.75" customHeight="1">
      <c r="A10" s="87" t="s">
        <v>10</v>
      </c>
      <c r="B10" s="201" t="s">
        <v>295</v>
      </c>
      <c r="C10" s="202"/>
      <c r="D10" s="201" t="s">
        <v>133</v>
      </c>
      <c r="E10" s="203">
        <v>86115</v>
      </c>
      <c r="F10" s="280"/>
    </row>
    <row r="11" spans="1:6" ht="12.75" customHeight="1">
      <c r="A11" s="87" t="s">
        <v>11</v>
      </c>
      <c r="B11" s="201" t="s">
        <v>296</v>
      </c>
      <c r="C11" s="205"/>
      <c r="D11" s="220"/>
      <c r="E11" s="203"/>
      <c r="F11" s="280"/>
    </row>
    <row r="12" spans="1:6" ht="12.75" customHeight="1">
      <c r="A12" s="87" t="s">
        <v>12</v>
      </c>
      <c r="B12" s="206"/>
      <c r="C12" s="202"/>
      <c r="D12" s="220"/>
      <c r="E12" s="203"/>
      <c r="F12" s="280"/>
    </row>
    <row r="13" spans="1:6" ht="12.75" customHeight="1">
      <c r="A13" s="87" t="s">
        <v>13</v>
      </c>
      <c r="B13" s="206"/>
      <c r="C13" s="202"/>
      <c r="D13" s="220"/>
      <c r="E13" s="203"/>
      <c r="F13" s="280"/>
    </row>
    <row r="14" spans="1:6" ht="12.75" customHeight="1">
      <c r="A14" s="87" t="s">
        <v>14</v>
      </c>
      <c r="B14" s="221"/>
      <c r="C14" s="205"/>
      <c r="D14" s="220"/>
      <c r="E14" s="203"/>
      <c r="F14" s="280"/>
    </row>
    <row r="15" spans="1:6" ht="12.75">
      <c r="A15" s="87" t="s">
        <v>15</v>
      </c>
      <c r="B15" s="206"/>
      <c r="C15" s="205"/>
      <c r="D15" s="220"/>
      <c r="E15" s="203"/>
      <c r="F15" s="280"/>
    </row>
    <row r="16" spans="1:6" ht="12.75" customHeight="1" thickBot="1">
      <c r="A16" s="108" t="s">
        <v>16</v>
      </c>
      <c r="B16" s="219"/>
      <c r="C16" s="222"/>
      <c r="D16" s="214" t="s">
        <v>37</v>
      </c>
      <c r="E16" s="216"/>
      <c r="F16" s="280"/>
    </row>
    <row r="17" spans="1:6" ht="15.75" customHeight="1" thickBot="1">
      <c r="A17" s="88" t="s">
        <v>17</v>
      </c>
      <c r="B17" s="211" t="s">
        <v>306</v>
      </c>
      <c r="C17" s="212">
        <f>+C6+C8+C9+C11+C12+C13+C14+C15+C16</f>
        <v>105</v>
      </c>
      <c r="D17" s="211" t="s">
        <v>307</v>
      </c>
      <c r="E17" s="213">
        <f>+E6+E8+E10+E11+E12+E13+E14+E15+E16</f>
        <v>103919</v>
      </c>
      <c r="F17" s="280"/>
    </row>
    <row r="18" spans="1:6" ht="12.75" customHeight="1">
      <c r="A18" s="86" t="s">
        <v>18</v>
      </c>
      <c r="B18" s="223" t="s">
        <v>151</v>
      </c>
      <c r="C18" s="224">
        <f>+C19+C20+C21+C22+C23</f>
        <v>103814</v>
      </c>
      <c r="D18" s="201" t="s">
        <v>116</v>
      </c>
      <c r="E18" s="200"/>
      <c r="F18" s="280"/>
    </row>
    <row r="19" spans="1:6" ht="12.75" customHeight="1">
      <c r="A19" s="87" t="s">
        <v>19</v>
      </c>
      <c r="B19" s="225" t="s">
        <v>140</v>
      </c>
      <c r="C19" s="202">
        <v>103814</v>
      </c>
      <c r="D19" s="201" t="s">
        <v>119</v>
      </c>
      <c r="E19" s="203"/>
      <c r="F19" s="280"/>
    </row>
    <row r="20" spans="1:6" ht="12.75" customHeight="1">
      <c r="A20" s="86" t="s">
        <v>20</v>
      </c>
      <c r="B20" s="225" t="s">
        <v>141</v>
      </c>
      <c r="C20" s="202"/>
      <c r="D20" s="201" t="s">
        <v>90</v>
      </c>
      <c r="E20" s="203"/>
      <c r="F20" s="280"/>
    </row>
    <row r="21" spans="1:6" ht="12.75" customHeight="1">
      <c r="A21" s="87" t="s">
        <v>21</v>
      </c>
      <c r="B21" s="225" t="s">
        <v>142</v>
      </c>
      <c r="C21" s="202"/>
      <c r="D21" s="201" t="s">
        <v>91</v>
      </c>
      <c r="E21" s="203"/>
      <c r="F21" s="280"/>
    </row>
    <row r="22" spans="1:6" ht="12.75" customHeight="1">
      <c r="A22" s="86" t="s">
        <v>22</v>
      </c>
      <c r="B22" s="225" t="s">
        <v>143</v>
      </c>
      <c r="C22" s="202"/>
      <c r="D22" s="214" t="s">
        <v>137</v>
      </c>
      <c r="E22" s="203"/>
      <c r="F22" s="280"/>
    </row>
    <row r="23" spans="1:6" ht="12.75" customHeight="1">
      <c r="A23" s="87" t="s">
        <v>23</v>
      </c>
      <c r="B23" s="226" t="s">
        <v>144</v>
      </c>
      <c r="C23" s="202"/>
      <c r="D23" s="201" t="s">
        <v>120</v>
      </c>
      <c r="E23" s="203"/>
      <c r="F23" s="280"/>
    </row>
    <row r="24" spans="1:6" ht="12.75" customHeight="1">
      <c r="A24" s="86" t="s">
        <v>24</v>
      </c>
      <c r="B24" s="227" t="s">
        <v>145</v>
      </c>
      <c r="C24" s="217">
        <f>+C25+C26+C27+C28+C29</f>
        <v>0</v>
      </c>
      <c r="D24" s="198" t="s">
        <v>118</v>
      </c>
      <c r="E24" s="203"/>
      <c r="F24" s="280"/>
    </row>
    <row r="25" spans="1:6" ht="12.75" customHeight="1">
      <c r="A25" s="87" t="s">
        <v>25</v>
      </c>
      <c r="B25" s="226" t="s">
        <v>146</v>
      </c>
      <c r="C25" s="202"/>
      <c r="D25" s="198" t="s">
        <v>300</v>
      </c>
      <c r="E25" s="203"/>
      <c r="F25" s="280"/>
    </row>
    <row r="26" spans="1:6" ht="12.75" customHeight="1">
      <c r="A26" s="86" t="s">
        <v>26</v>
      </c>
      <c r="B26" s="226" t="s">
        <v>147</v>
      </c>
      <c r="C26" s="202"/>
      <c r="D26" s="228"/>
      <c r="E26" s="203"/>
      <c r="F26" s="280"/>
    </row>
    <row r="27" spans="1:6" ht="12.75" customHeight="1">
      <c r="A27" s="87" t="s">
        <v>27</v>
      </c>
      <c r="B27" s="225" t="s">
        <v>148</v>
      </c>
      <c r="C27" s="202"/>
      <c r="D27" s="228"/>
      <c r="E27" s="203"/>
      <c r="F27" s="280"/>
    </row>
    <row r="28" spans="1:6" ht="12.75" customHeight="1">
      <c r="A28" s="86" t="s">
        <v>28</v>
      </c>
      <c r="B28" s="229" t="s">
        <v>149</v>
      </c>
      <c r="C28" s="202"/>
      <c r="D28" s="206"/>
      <c r="E28" s="203"/>
      <c r="F28" s="280"/>
    </row>
    <row r="29" spans="1:6" ht="12.75" customHeight="1" thickBot="1">
      <c r="A29" s="87" t="s">
        <v>29</v>
      </c>
      <c r="B29" s="230" t="s">
        <v>150</v>
      </c>
      <c r="C29" s="202"/>
      <c r="D29" s="228"/>
      <c r="E29" s="203"/>
      <c r="F29" s="280"/>
    </row>
    <row r="30" spans="1:6" ht="21.75" customHeight="1" thickBot="1">
      <c r="A30" s="88" t="s">
        <v>30</v>
      </c>
      <c r="B30" s="211" t="s">
        <v>297</v>
      </c>
      <c r="C30" s="212">
        <f>+C18+C24</f>
        <v>103814</v>
      </c>
      <c r="D30" s="211" t="s">
        <v>301</v>
      </c>
      <c r="E30" s="213">
        <f>SUM(E18:E29)</f>
        <v>0</v>
      </c>
      <c r="F30" s="280"/>
    </row>
    <row r="31" spans="1:6" ht="13.5" thickBot="1">
      <c r="A31" s="88" t="s">
        <v>31</v>
      </c>
      <c r="B31" s="91" t="s">
        <v>302</v>
      </c>
      <c r="C31" s="92">
        <f>+C17+C30</f>
        <v>103919</v>
      </c>
      <c r="D31" s="91" t="s">
        <v>303</v>
      </c>
      <c r="E31" s="92">
        <f>+E17+E30</f>
        <v>103919</v>
      </c>
      <c r="F31" s="280"/>
    </row>
    <row r="32" spans="1:6" ht="13.5" thickBot="1">
      <c r="A32" s="88" t="s">
        <v>32</v>
      </c>
      <c r="B32" s="91" t="s">
        <v>94</v>
      </c>
      <c r="C32" s="92">
        <f>IF(C17-E17&lt;0,E17-C17,"-")</f>
        <v>103814</v>
      </c>
      <c r="D32" s="91" t="s">
        <v>95</v>
      </c>
      <c r="E32" s="92" t="str">
        <f>IF(C17-E17&gt;0,C17-E17,"-")</f>
        <v>-</v>
      </c>
      <c r="F32" s="280"/>
    </row>
    <row r="33" spans="1:6" ht="13.5" thickBot="1">
      <c r="A33" s="88" t="s">
        <v>33</v>
      </c>
      <c r="B33" s="91" t="s">
        <v>138</v>
      </c>
      <c r="C33" s="92" t="str">
        <f>IF(C17+C30-E26&lt;0,E26-(C17+C30),"-")</f>
        <v>-</v>
      </c>
      <c r="D33" s="91" t="s">
        <v>139</v>
      </c>
      <c r="E33" s="92">
        <f>IF(C17+C30-E26&gt;0,C17+C30-E26,"-")</f>
        <v>103919</v>
      </c>
      <c r="F33" s="28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38" customWidth="1"/>
    <col min="2" max="2" width="68.625" style="38" customWidth="1"/>
    <col min="3" max="3" width="19.50390625" style="38" customWidth="1"/>
    <col min="4" max="16384" width="9.375" style="38" customWidth="1"/>
  </cols>
  <sheetData>
    <row r="1" spans="1:3" ht="33" customHeight="1">
      <c r="A1" s="284" t="s">
        <v>430</v>
      </c>
      <c r="B1" s="284"/>
      <c r="C1" s="284"/>
    </row>
    <row r="2" spans="1:4" ht="15.75" customHeight="1" thickBot="1">
      <c r="A2" s="39"/>
      <c r="B2" s="39"/>
      <c r="C2" s="41" t="s">
        <v>39</v>
      </c>
      <c r="D2" s="40"/>
    </row>
    <row r="3" spans="1:3" ht="26.25" customHeight="1" thickBot="1">
      <c r="A3" s="42" t="s">
        <v>4</v>
      </c>
      <c r="B3" s="43" t="s">
        <v>121</v>
      </c>
      <c r="C3" s="44" t="s">
        <v>419</v>
      </c>
    </row>
    <row r="4" spans="1:3" ht="15.75" thickBot="1">
      <c r="A4" s="45" t="s">
        <v>374</v>
      </c>
      <c r="B4" s="46" t="s">
        <v>375</v>
      </c>
      <c r="C4" s="47" t="s">
        <v>376</v>
      </c>
    </row>
    <row r="5" spans="1:3" ht="15">
      <c r="A5" s="231" t="s">
        <v>6</v>
      </c>
      <c r="B5" s="232" t="s">
        <v>381</v>
      </c>
      <c r="C5" s="233">
        <v>88823</v>
      </c>
    </row>
    <row r="6" spans="1:3" ht="26.25">
      <c r="A6" s="234" t="s">
        <v>7</v>
      </c>
      <c r="B6" s="235" t="s">
        <v>152</v>
      </c>
      <c r="C6" s="236"/>
    </row>
    <row r="7" spans="1:3" ht="15">
      <c r="A7" s="234" t="s">
        <v>8</v>
      </c>
      <c r="B7" s="237" t="s">
        <v>382</v>
      </c>
      <c r="C7" s="236"/>
    </row>
    <row r="8" spans="1:3" ht="26.25">
      <c r="A8" s="234" t="s">
        <v>9</v>
      </c>
      <c r="B8" s="237" t="s">
        <v>154</v>
      </c>
      <c r="C8" s="236"/>
    </row>
    <row r="9" spans="1:3" ht="15">
      <c r="A9" s="238" t="s">
        <v>10</v>
      </c>
      <c r="B9" s="237" t="s">
        <v>153</v>
      </c>
      <c r="C9" s="239">
        <v>566</v>
      </c>
    </row>
    <row r="10" spans="1:3" ht="15.75" thickBot="1">
      <c r="A10" s="234" t="s">
        <v>11</v>
      </c>
      <c r="B10" s="240" t="s">
        <v>383</v>
      </c>
      <c r="C10" s="236"/>
    </row>
    <row r="11" spans="1:3" ht="15.75" thickBot="1">
      <c r="A11" s="285" t="s">
        <v>122</v>
      </c>
      <c r="B11" s="286"/>
      <c r="C11" s="241">
        <f>SUM(C5:C10)</f>
        <v>89389</v>
      </c>
    </row>
    <row r="12" spans="1:3" ht="23.25" customHeight="1">
      <c r="A12" s="287" t="s">
        <v>127</v>
      </c>
      <c r="B12" s="287"/>
      <c r="C12" s="28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4/2016. (III.22.)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Layout" workbookViewId="0" topLeftCell="A1">
      <selection activeCell="A5" sqref="A5:F23"/>
    </sheetView>
  </sheetViews>
  <sheetFormatPr defaultColWidth="9.00390625" defaultRowHeight="12.75"/>
  <cols>
    <col min="1" max="1" width="47.125" style="21" customWidth="1"/>
    <col min="2" max="2" width="15.625" style="20" customWidth="1"/>
    <col min="3" max="3" width="16.375" style="20" customWidth="1"/>
    <col min="4" max="4" width="18.00390625" style="20" customWidth="1"/>
    <col min="5" max="5" width="16.625" style="20" customWidth="1"/>
    <col min="6" max="6" width="18.875" style="28" customWidth="1"/>
    <col min="7" max="8" width="12.875" style="20" customWidth="1"/>
    <col min="9" max="9" width="13.875" style="20" customWidth="1"/>
    <col min="10" max="16384" width="9.375" style="20" customWidth="1"/>
  </cols>
  <sheetData>
    <row r="1" spans="1:6" ht="25.5" customHeight="1">
      <c r="A1" s="288" t="s">
        <v>0</v>
      </c>
      <c r="B1" s="288"/>
      <c r="C1" s="288"/>
      <c r="D1" s="288"/>
      <c r="E1" s="288"/>
      <c r="F1" s="288"/>
    </row>
    <row r="2" spans="1:6" ht="22.5" customHeight="1" thickBot="1">
      <c r="A2" s="48"/>
      <c r="B2" s="28"/>
      <c r="C2" s="28"/>
      <c r="D2" s="28"/>
      <c r="E2" s="28"/>
      <c r="F2" s="23" t="s">
        <v>44</v>
      </c>
    </row>
    <row r="3" spans="1:6" s="22" customFormat="1" ht="44.25" customHeight="1" thickBot="1">
      <c r="A3" s="49" t="s">
        <v>48</v>
      </c>
      <c r="B3" s="50" t="s">
        <v>49</v>
      </c>
      <c r="C3" s="50" t="s">
        <v>50</v>
      </c>
      <c r="D3" s="50" t="s">
        <v>421</v>
      </c>
      <c r="E3" s="50" t="s">
        <v>419</v>
      </c>
      <c r="F3" s="24" t="s">
        <v>422</v>
      </c>
    </row>
    <row r="4" spans="1:6" s="28" customFormat="1" ht="12" customHeight="1" thickBot="1">
      <c r="A4" s="25" t="s">
        <v>374</v>
      </c>
      <c r="B4" s="26" t="s">
        <v>375</v>
      </c>
      <c r="C4" s="26" t="s">
        <v>376</v>
      </c>
      <c r="D4" s="26" t="s">
        <v>378</v>
      </c>
      <c r="E4" s="26" t="s">
        <v>377</v>
      </c>
      <c r="F4" s="27" t="s">
        <v>380</v>
      </c>
    </row>
    <row r="5" spans="1:6" ht="15.75" customHeight="1">
      <c r="A5" s="242" t="s">
        <v>414</v>
      </c>
      <c r="B5" s="243">
        <v>73</v>
      </c>
      <c r="C5" s="126" t="s">
        <v>400</v>
      </c>
      <c r="D5" s="243"/>
      <c r="E5" s="243">
        <v>73</v>
      </c>
      <c r="F5" s="244">
        <f aca="true" t="shared" si="0" ref="F5:F22">B5-D5-E5</f>
        <v>0</v>
      </c>
    </row>
    <row r="6" spans="1:6" ht="15.75" customHeight="1">
      <c r="A6" s="242" t="s">
        <v>401</v>
      </c>
      <c r="B6" s="243">
        <v>443</v>
      </c>
      <c r="C6" s="126" t="s">
        <v>400</v>
      </c>
      <c r="D6" s="243"/>
      <c r="E6" s="243">
        <v>443</v>
      </c>
      <c r="F6" s="244">
        <f t="shared" si="0"/>
        <v>0</v>
      </c>
    </row>
    <row r="7" spans="1:6" ht="15.75" customHeight="1">
      <c r="A7" s="242" t="s">
        <v>403</v>
      </c>
      <c r="B7" s="243">
        <v>63</v>
      </c>
      <c r="C7" s="126" t="s">
        <v>400</v>
      </c>
      <c r="D7" s="243"/>
      <c r="E7" s="243">
        <v>63</v>
      </c>
      <c r="F7" s="244">
        <f t="shared" si="0"/>
        <v>0</v>
      </c>
    </row>
    <row r="8" spans="1:6" ht="15.75" customHeight="1">
      <c r="A8" s="245" t="s">
        <v>404</v>
      </c>
      <c r="B8" s="243">
        <v>120</v>
      </c>
      <c r="C8" s="126" t="s">
        <v>400</v>
      </c>
      <c r="D8" s="243"/>
      <c r="E8" s="243">
        <v>120</v>
      </c>
      <c r="F8" s="244">
        <f t="shared" si="0"/>
        <v>0</v>
      </c>
    </row>
    <row r="9" spans="1:6" ht="15.75" customHeight="1">
      <c r="A9" s="242" t="s">
        <v>406</v>
      </c>
      <c r="B9" s="243">
        <v>54</v>
      </c>
      <c r="C9" s="126" t="s">
        <v>400</v>
      </c>
      <c r="D9" s="243"/>
      <c r="E9" s="243">
        <v>54</v>
      </c>
      <c r="F9" s="244">
        <f t="shared" si="0"/>
        <v>0</v>
      </c>
    </row>
    <row r="10" spans="1:6" ht="15.75" customHeight="1">
      <c r="A10" s="245" t="s">
        <v>405</v>
      </c>
      <c r="B10" s="243">
        <v>75</v>
      </c>
      <c r="C10" s="126" t="s">
        <v>400</v>
      </c>
      <c r="D10" s="243"/>
      <c r="E10" s="243">
        <v>75</v>
      </c>
      <c r="F10" s="244">
        <f t="shared" si="0"/>
        <v>0</v>
      </c>
    </row>
    <row r="11" spans="1:6" ht="15.75" customHeight="1">
      <c r="A11" s="242" t="s">
        <v>407</v>
      </c>
      <c r="B11" s="243">
        <v>70</v>
      </c>
      <c r="C11" s="126" t="s">
        <v>400</v>
      </c>
      <c r="D11" s="243"/>
      <c r="E11" s="243">
        <v>70</v>
      </c>
      <c r="F11" s="244">
        <f t="shared" si="0"/>
        <v>0</v>
      </c>
    </row>
    <row r="12" spans="1:6" ht="15.75" customHeight="1">
      <c r="A12" s="242" t="s">
        <v>412</v>
      </c>
      <c r="B12" s="243">
        <v>16</v>
      </c>
      <c r="C12" s="126" t="s">
        <v>400</v>
      </c>
      <c r="D12" s="243"/>
      <c r="E12" s="243">
        <v>16</v>
      </c>
      <c r="F12" s="244">
        <f t="shared" si="0"/>
        <v>0</v>
      </c>
    </row>
    <row r="13" spans="1:6" ht="15.75" customHeight="1">
      <c r="A13" s="242" t="s">
        <v>413</v>
      </c>
      <c r="B13" s="243">
        <v>35</v>
      </c>
      <c r="C13" s="126" t="s">
        <v>400</v>
      </c>
      <c r="D13" s="243"/>
      <c r="E13" s="243">
        <v>35</v>
      </c>
      <c r="F13" s="244">
        <f t="shared" si="0"/>
        <v>0</v>
      </c>
    </row>
    <row r="14" spans="1:6" ht="15.75" customHeight="1">
      <c r="A14" s="242" t="s">
        <v>415</v>
      </c>
      <c r="B14" s="243">
        <v>14</v>
      </c>
      <c r="C14" s="126" t="s">
        <v>400</v>
      </c>
      <c r="D14" s="243"/>
      <c r="E14" s="243">
        <v>14</v>
      </c>
      <c r="F14" s="244">
        <f t="shared" si="0"/>
        <v>0</v>
      </c>
    </row>
    <row r="15" spans="1:6" ht="15.75" customHeight="1">
      <c r="A15" s="242"/>
      <c r="B15" s="243"/>
      <c r="C15" s="126"/>
      <c r="D15" s="243"/>
      <c r="E15" s="243"/>
      <c r="F15" s="244">
        <f t="shared" si="0"/>
        <v>0</v>
      </c>
    </row>
    <row r="16" spans="1:6" ht="15.75" customHeight="1">
      <c r="A16" s="242"/>
      <c r="B16" s="243"/>
      <c r="C16" s="126"/>
      <c r="D16" s="243"/>
      <c r="E16" s="243"/>
      <c r="F16" s="244">
        <f t="shared" si="0"/>
        <v>0</v>
      </c>
    </row>
    <row r="17" spans="1:6" ht="15.75" customHeight="1">
      <c r="A17" s="242"/>
      <c r="B17" s="243"/>
      <c r="C17" s="126"/>
      <c r="D17" s="243"/>
      <c r="E17" s="243"/>
      <c r="F17" s="244">
        <f t="shared" si="0"/>
        <v>0</v>
      </c>
    </row>
    <row r="18" spans="1:6" ht="15.75" customHeight="1">
      <c r="A18" s="242"/>
      <c r="B18" s="243"/>
      <c r="C18" s="126"/>
      <c r="D18" s="243"/>
      <c r="E18" s="243"/>
      <c r="F18" s="244">
        <f t="shared" si="0"/>
        <v>0</v>
      </c>
    </row>
    <row r="19" spans="1:6" ht="15.75" customHeight="1">
      <c r="A19" s="242"/>
      <c r="B19" s="243"/>
      <c r="C19" s="126"/>
      <c r="D19" s="243"/>
      <c r="E19" s="243"/>
      <c r="F19" s="244">
        <f t="shared" si="0"/>
        <v>0</v>
      </c>
    </row>
    <row r="20" spans="1:6" ht="15.75" customHeight="1">
      <c r="A20" s="242"/>
      <c r="B20" s="243"/>
      <c r="C20" s="126"/>
      <c r="D20" s="243"/>
      <c r="E20" s="243"/>
      <c r="F20" s="244">
        <f t="shared" si="0"/>
        <v>0</v>
      </c>
    </row>
    <row r="21" spans="1:6" ht="15.75" customHeight="1">
      <c r="A21" s="242"/>
      <c r="B21" s="243"/>
      <c r="C21" s="126"/>
      <c r="D21" s="243"/>
      <c r="E21" s="243"/>
      <c r="F21" s="244">
        <f t="shared" si="0"/>
        <v>0</v>
      </c>
    </row>
    <row r="22" spans="1:6" ht="15.75" customHeight="1" thickBot="1">
      <c r="A22" s="208"/>
      <c r="B22" s="246"/>
      <c r="C22" s="127"/>
      <c r="D22" s="246"/>
      <c r="E22" s="246"/>
      <c r="F22" s="247">
        <f t="shared" si="0"/>
        <v>0</v>
      </c>
    </row>
    <row r="23" spans="1:6" s="29" customFormat="1" ht="18" customHeight="1" thickBot="1">
      <c r="A23" s="248" t="s">
        <v>47</v>
      </c>
      <c r="B23" s="249">
        <f>SUM(B5:B22)</f>
        <v>963</v>
      </c>
      <c r="C23" s="250"/>
      <c r="D23" s="249">
        <f>SUM(D5:D22)</f>
        <v>0</v>
      </c>
      <c r="E23" s="249">
        <f>SUM(E5:E22)</f>
        <v>963</v>
      </c>
      <c r="F23" s="251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4/2016. (III.22.)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" sqref="E2:F2"/>
    </sheetView>
  </sheetViews>
  <sheetFormatPr defaultColWidth="9.00390625" defaultRowHeight="12.75"/>
  <cols>
    <col min="1" max="1" width="60.625" style="21" customWidth="1"/>
    <col min="2" max="2" width="15.625" style="20" customWidth="1"/>
    <col min="3" max="3" width="16.375" style="20" customWidth="1"/>
    <col min="4" max="4" width="18.00390625" style="20" customWidth="1"/>
    <col min="5" max="5" width="16.625" style="20" customWidth="1"/>
    <col min="6" max="6" width="18.875" style="20" customWidth="1"/>
    <col min="7" max="8" width="12.875" style="20" customWidth="1"/>
    <col min="9" max="9" width="13.875" style="20" customWidth="1"/>
    <col min="10" max="16384" width="9.375" style="20" customWidth="1"/>
  </cols>
  <sheetData>
    <row r="1" spans="1:6" ht="24.75" customHeight="1">
      <c r="A1" s="288" t="s">
        <v>1</v>
      </c>
      <c r="B1" s="288"/>
      <c r="C1" s="288"/>
      <c r="D1" s="288"/>
      <c r="E1" s="288"/>
      <c r="F1" s="288"/>
    </row>
    <row r="2" spans="1:6" ht="23.25" customHeight="1" thickBot="1">
      <c r="A2" s="48"/>
      <c r="B2" s="28"/>
      <c r="C2" s="28"/>
      <c r="D2" s="28"/>
      <c r="E2" s="28"/>
      <c r="F2" s="23" t="s">
        <v>44</v>
      </c>
    </row>
    <row r="3" spans="1:6" s="22" customFormat="1" ht="48.75" customHeight="1" thickBot="1">
      <c r="A3" s="49" t="s">
        <v>51</v>
      </c>
      <c r="B3" s="50" t="s">
        <v>49</v>
      </c>
      <c r="C3" s="50" t="s">
        <v>50</v>
      </c>
      <c r="D3" s="50" t="str">
        <f>+'6.sz.mell.'!D3</f>
        <v>Felhasználás 2014. XII.31-ig</v>
      </c>
      <c r="E3" s="50" t="str">
        <f>+'6.sz.mell.'!E3</f>
        <v>2015. évi előirányzat</v>
      </c>
      <c r="F3" s="24" t="s">
        <v>423</v>
      </c>
    </row>
    <row r="4" spans="1:6" s="28" customFormat="1" ht="15" customHeight="1" thickBot="1">
      <c r="A4" s="25" t="s">
        <v>374</v>
      </c>
      <c r="B4" s="26" t="s">
        <v>375</v>
      </c>
      <c r="C4" s="26" t="s">
        <v>376</v>
      </c>
      <c r="D4" s="26" t="s">
        <v>378</v>
      </c>
      <c r="E4" s="26" t="s">
        <v>377</v>
      </c>
      <c r="F4" s="27" t="s">
        <v>379</v>
      </c>
    </row>
    <row r="5" spans="1:6" ht="15.75" customHeight="1">
      <c r="A5" s="206" t="s">
        <v>416</v>
      </c>
      <c r="B5" s="243">
        <v>14216</v>
      </c>
      <c r="C5" s="126" t="s">
        <v>400</v>
      </c>
      <c r="D5" s="243"/>
      <c r="E5" s="243">
        <v>14216</v>
      </c>
      <c r="F5" s="244">
        <f aca="true" t="shared" si="0" ref="F5:F23">B5-D5-E5</f>
        <v>0</v>
      </c>
    </row>
    <row r="6" spans="1:6" ht="15.75" customHeight="1">
      <c r="A6" s="206" t="s">
        <v>417</v>
      </c>
      <c r="B6" s="243">
        <v>314</v>
      </c>
      <c r="C6" s="126" t="s">
        <v>400</v>
      </c>
      <c r="D6" s="243"/>
      <c r="E6" s="243">
        <v>314</v>
      </c>
      <c r="F6" s="244">
        <f t="shared" si="0"/>
        <v>0</v>
      </c>
    </row>
    <row r="7" spans="1:6" ht="15.75" customHeight="1">
      <c r="A7" s="206" t="s">
        <v>408</v>
      </c>
      <c r="B7" s="243">
        <v>959</v>
      </c>
      <c r="C7" s="126" t="s">
        <v>400</v>
      </c>
      <c r="D7" s="243"/>
      <c r="E7" s="243">
        <v>959</v>
      </c>
      <c r="F7" s="244">
        <f t="shared" si="0"/>
        <v>0</v>
      </c>
    </row>
    <row r="8" spans="1:6" ht="15.75" customHeight="1">
      <c r="A8" s="206" t="s">
        <v>409</v>
      </c>
      <c r="B8" s="243">
        <v>562</v>
      </c>
      <c r="C8" s="126" t="s">
        <v>400</v>
      </c>
      <c r="D8" s="243"/>
      <c r="E8" s="243">
        <v>562</v>
      </c>
      <c r="F8" s="244">
        <f t="shared" si="0"/>
        <v>0</v>
      </c>
    </row>
    <row r="9" spans="1:6" ht="15.75" customHeight="1">
      <c r="A9" s="252" t="s">
        <v>410</v>
      </c>
      <c r="B9" s="243">
        <v>400</v>
      </c>
      <c r="C9" s="126" t="s">
        <v>411</v>
      </c>
      <c r="D9" s="243"/>
      <c r="E9" s="243">
        <v>400</v>
      </c>
      <c r="F9" s="244">
        <f t="shared" si="0"/>
        <v>0</v>
      </c>
    </row>
    <row r="10" spans="1:6" ht="15.75" customHeight="1">
      <c r="A10" s="206" t="s">
        <v>418</v>
      </c>
      <c r="B10" s="243">
        <v>390</v>
      </c>
      <c r="C10" s="126" t="s">
        <v>400</v>
      </c>
      <c r="D10" s="243"/>
      <c r="E10" s="243">
        <v>390</v>
      </c>
      <c r="F10" s="244">
        <f t="shared" si="0"/>
        <v>0</v>
      </c>
    </row>
    <row r="11" spans="1:6" ht="15.75" customHeight="1">
      <c r="A11" s="206"/>
      <c r="B11" s="243"/>
      <c r="C11" s="126"/>
      <c r="D11" s="243"/>
      <c r="E11" s="243"/>
      <c r="F11" s="244">
        <f t="shared" si="0"/>
        <v>0</v>
      </c>
    </row>
    <row r="12" spans="1:6" ht="15.75" customHeight="1">
      <c r="A12" s="206"/>
      <c r="B12" s="243"/>
      <c r="C12" s="126"/>
      <c r="D12" s="243"/>
      <c r="E12" s="243"/>
      <c r="F12" s="244">
        <f t="shared" si="0"/>
        <v>0</v>
      </c>
    </row>
    <row r="13" spans="1:6" ht="15.75" customHeight="1">
      <c r="A13" s="206"/>
      <c r="B13" s="243"/>
      <c r="C13" s="126"/>
      <c r="D13" s="243"/>
      <c r="E13" s="243"/>
      <c r="F13" s="244">
        <f t="shared" si="0"/>
        <v>0</v>
      </c>
    </row>
    <row r="14" spans="1:6" ht="15.75" customHeight="1">
      <c r="A14" s="206"/>
      <c r="B14" s="243"/>
      <c r="C14" s="126"/>
      <c r="D14" s="243"/>
      <c r="E14" s="243"/>
      <c r="F14" s="244">
        <f t="shared" si="0"/>
        <v>0</v>
      </c>
    </row>
    <row r="15" spans="1:6" ht="15.75" customHeight="1">
      <c r="A15" s="206"/>
      <c r="B15" s="243"/>
      <c r="C15" s="126"/>
      <c r="D15" s="243"/>
      <c r="E15" s="243"/>
      <c r="F15" s="244">
        <f t="shared" si="0"/>
        <v>0</v>
      </c>
    </row>
    <row r="16" spans="1:6" ht="15.75" customHeight="1">
      <c r="A16" s="206"/>
      <c r="B16" s="243"/>
      <c r="C16" s="126"/>
      <c r="D16" s="243"/>
      <c r="E16" s="243"/>
      <c r="F16" s="244">
        <f t="shared" si="0"/>
        <v>0</v>
      </c>
    </row>
    <row r="17" spans="1:6" ht="15.75" customHeight="1">
      <c r="A17" s="206"/>
      <c r="B17" s="243"/>
      <c r="C17" s="126"/>
      <c r="D17" s="243"/>
      <c r="E17" s="243"/>
      <c r="F17" s="244">
        <f t="shared" si="0"/>
        <v>0</v>
      </c>
    </row>
    <row r="18" spans="1:6" ht="15.75" customHeight="1">
      <c r="A18" s="206"/>
      <c r="B18" s="243"/>
      <c r="C18" s="126"/>
      <c r="D18" s="243"/>
      <c r="E18" s="243"/>
      <c r="F18" s="244">
        <f t="shared" si="0"/>
        <v>0</v>
      </c>
    </row>
    <row r="19" spans="1:6" ht="15.75" customHeight="1">
      <c r="A19" s="206"/>
      <c r="B19" s="243"/>
      <c r="C19" s="126"/>
      <c r="D19" s="243"/>
      <c r="E19" s="243"/>
      <c r="F19" s="244">
        <f t="shared" si="0"/>
        <v>0</v>
      </c>
    </row>
    <row r="20" spans="1:6" ht="15.75" customHeight="1">
      <c r="A20" s="206"/>
      <c r="B20" s="243"/>
      <c r="C20" s="126"/>
      <c r="D20" s="243"/>
      <c r="E20" s="243"/>
      <c r="F20" s="244">
        <f t="shared" si="0"/>
        <v>0</v>
      </c>
    </row>
    <row r="21" spans="1:6" ht="15.75" customHeight="1">
      <c r="A21" s="206"/>
      <c r="B21" s="243"/>
      <c r="C21" s="126"/>
      <c r="D21" s="243"/>
      <c r="E21" s="243"/>
      <c r="F21" s="244">
        <f t="shared" si="0"/>
        <v>0</v>
      </c>
    </row>
    <row r="22" spans="1:6" ht="15.75" customHeight="1">
      <c r="A22" s="206"/>
      <c r="B22" s="243"/>
      <c r="C22" s="126"/>
      <c r="D22" s="243"/>
      <c r="E22" s="243"/>
      <c r="F22" s="244">
        <f t="shared" si="0"/>
        <v>0</v>
      </c>
    </row>
    <row r="23" spans="1:6" ht="15.75" customHeight="1" thickBot="1">
      <c r="A23" s="208"/>
      <c r="B23" s="246"/>
      <c r="C23" s="127"/>
      <c r="D23" s="246"/>
      <c r="E23" s="246"/>
      <c r="F23" s="247">
        <f t="shared" si="0"/>
        <v>0</v>
      </c>
    </row>
    <row r="24" spans="1:6" s="29" customFormat="1" ht="18" customHeight="1" thickBot="1">
      <c r="A24" s="248" t="s">
        <v>47</v>
      </c>
      <c r="B24" s="249">
        <f>SUM(B5:B23)</f>
        <v>16841</v>
      </c>
      <c r="C24" s="250"/>
      <c r="D24" s="249">
        <f>SUM(D5:D23)</f>
        <v>0</v>
      </c>
      <c r="E24" s="249">
        <f>SUM(E5:E23)</f>
        <v>16841</v>
      </c>
      <c r="F24" s="25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4/2016. (III.22.)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B10" sqref="B10"/>
    </sheetView>
  </sheetViews>
  <sheetFormatPr defaultColWidth="9.00390625" defaultRowHeight="12.75"/>
  <cols>
    <col min="1" max="1" width="19.50390625" style="105" customWidth="1"/>
    <col min="2" max="2" width="72.00390625" style="106" customWidth="1"/>
    <col min="3" max="3" width="25.00390625" style="107" customWidth="1"/>
    <col min="4" max="16384" width="9.375" style="2" customWidth="1"/>
  </cols>
  <sheetData>
    <row r="1" spans="1:3" s="1" customFormat="1" ht="16.5" customHeight="1" thickBot="1">
      <c r="A1" s="54"/>
      <c r="B1" s="55"/>
      <c r="C1" s="68" t="s">
        <v>431</v>
      </c>
    </row>
    <row r="2" spans="1:3" s="31" customFormat="1" ht="21" customHeight="1">
      <c r="A2" s="109" t="s">
        <v>45</v>
      </c>
      <c r="B2" s="93" t="s">
        <v>126</v>
      </c>
      <c r="C2" s="95" t="s">
        <v>38</v>
      </c>
    </row>
    <row r="3" spans="1:3" s="31" customFormat="1" ht="16.5" thickBot="1">
      <c r="A3" s="56" t="s">
        <v>123</v>
      </c>
      <c r="B3" s="94" t="s">
        <v>308</v>
      </c>
      <c r="C3" s="130" t="s">
        <v>38</v>
      </c>
    </row>
    <row r="4" spans="1:3" s="32" customFormat="1" ht="15.75" customHeight="1" thickBot="1">
      <c r="A4" s="57"/>
      <c r="B4" s="57"/>
      <c r="C4" s="58" t="s">
        <v>39</v>
      </c>
    </row>
    <row r="5" spans="1:3" ht="13.5" thickBot="1">
      <c r="A5" s="110" t="s">
        <v>124</v>
      </c>
      <c r="B5" s="59" t="s">
        <v>40</v>
      </c>
      <c r="C5" s="96" t="s">
        <v>41</v>
      </c>
    </row>
    <row r="6" spans="1:3" s="30" customFormat="1" ht="12.75" customHeight="1" thickBot="1">
      <c r="A6" s="51" t="s">
        <v>374</v>
      </c>
      <c r="B6" s="52" t="s">
        <v>375</v>
      </c>
      <c r="C6" s="53" t="s">
        <v>376</v>
      </c>
    </row>
    <row r="7" spans="1:3" s="30" customFormat="1" ht="15.75" customHeight="1" thickBot="1">
      <c r="A7" s="60"/>
      <c r="B7" s="61" t="s">
        <v>42</v>
      </c>
      <c r="C7" s="97"/>
    </row>
    <row r="8" spans="1:3" s="30" customFormat="1" ht="12" customHeight="1" thickBot="1">
      <c r="A8" s="253" t="s">
        <v>6</v>
      </c>
      <c r="B8" s="132" t="s">
        <v>155</v>
      </c>
      <c r="C8" s="133">
        <f>+C9+C10+C11+C12+C13+C14</f>
        <v>7053</v>
      </c>
    </row>
    <row r="9" spans="1:3" s="33" customFormat="1" ht="12" customHeight="1">
      <c r="A9" s="254" t="s">
        <v>64</v>
      </c>
      <c r="B9" s="135" t="s">
        <v>156</v>
      </c>
      <c r="C9" s="136">
        <v>18</v>
      </c>
    </row>
    <row r="10" spans="1:3" s="34" customFormat="1" ht="12" customHeight="1">
      <c r="A10" s="255" t="s">
        <v>65</v>
      </c>
      <c r="B10" s="138" t="s">
        <v>157</v>
      </c>
      <c r="C10" s="139"/>
    </row>
    <row r="11" spans="1:3" s="34" customFormat="1" ht="12" customHeight="1">
      <c r="A11" s="255" t="s">
        <v>66</v>
      </c>
      <c r="B11" s="138" t="s">
        <v>158</v>
      </c>
      <c r="C11" s="139">
        <v>4592</v>
      </c>
    </row>
    <row r="12" spans="1:3" s="34" customFormat="1" ht="12" customHeight="1">
      <c r="A12" s="255" t="s">
        <v>67</v>
      </c>
      <c r="B12" s="138" t="s">
        <v>159</v>
      </c>
      <c r="C12" s="139">
        <v>1200</v>
      </c>
    </row>
    <row r="13" spans="1:3" s="34" customFormat="1" ht="12" customHeight="1">
      <c r="A13" s="255" t="s">
        <v>84</v>
      </c>
      <c r="B13" s="138" t="s">
        <v>384</v>
      </c>
      <c r="C13" s="139">
        <v>1243</v>
      </c>
    </row>
    <row r="14" spans="1:3" s="33" customFormat="1" ht="12" customHeight="1" thickBot="1">
      <c r="A14" s="256" t="s">
        <v>68</v>
      </c>
      <c r="B14" s="145" t="s">
        <v>318</v>
      </c>
      <c r="C14" s="139"/>
    </row>
    <row r="15" spans="1:3" s="33" customFormat="1" ht="12" customHeight="1" thickBot="1">
      <c r="A15" s="253" t="s">
        <v>7</v>
      </c>
      <c r="B15" s="143" t="s">
        <v>160</v>
      </c>
      <c r="C15" s="133">
        <f>+C16+C17+C18+C19+C20</f>
        <v>7519</v>
      </c>
    </row>
    <row r="16" spans="1:3" s="33" customFormat="1" ht="12" customHeight="1">
      <c r="A16" s="254" t="s">
        <v>70</v>
      </c>
      <c r="B16" s="135" t="s">
        <v>161</v>
      </c>
      <c r="C16" s="136"/>
    </row>
    <row r="17" spans="1:3" s="33" customFormat="1" ht="12" customHeight="1">
      <c r="A17" s="255" t="s">
        <v>71</v>
      </c>
      <c r="B17" s="138" t="s">
        <v>162</v>
      </c>
      <c r="C17" s="139"/>
    </row>
    <row r="18" spans="1:3" s="33" customFormat="1" ht="12" customHeight="1">
      <c r="A18" s="255" t="s">
        <v>72</v>
      </c>
      <c r="B18" s="138" t="s">
        <v>310</v>
      </c>
      <c r="C18" s="139"/>
    </row>
    <row r="19" spans="1:3" s="33" customFormat="1" ht="12" customHeight="1">
      <c r="A19" s="255" t="s">
        <v>73</v>
      </c>
      <c r="B19" s="138" t="s">
        <v>311</v>
      </c>
      <c r="C19" s="139"/>
    </row>
    <row r="20" spans="1:3" s="33" customFormat="1" ht="12" customHeight="1">
      <c r="A20" s="255" t="s">
        <v>74</v>
      </c>
      <c r="B20" s="138" t="s">
        <v>163</v>
      </c>
      <c r="C20" s="139">
        <v>7519</v>
      </c>
    </row>
    <row r="21" spans="1:3" s="34" customFormat="1" ht="12" customHeight="1" thickBot="1">
      <c r="A21" s="256" t="s">
        <v>80</v>
      </c>
      <c r="B21" s="145" t="s">
        <v>164</v>
      </c>
      <c r="C21" s="144"/>
    </row>
    <row r="22" spans="1:3" s="34" customFormat="1" ht="12" customHeight="1" thickBot="1">
      <c r="A22" s="253" t="s">
        <v>8</v>
      </c>
      <c r="B22" s="132" t="s">
        <v>165</v>
      </c>
      <c r="C22" s="133">
        <f>+C23+C24+C25+C26+C27</f>
        <v>0</v>
      </c>
    </row>
    <row r="23" spans="1:3" s="34" customFormat="1" ht="12" customHeight="1">
      <c r="A23" s="254" t="s">
        <v>53</v>
      </c>
      <c r="B23" s="135" t="s">
        <v>166</v>
      </c>
      <c r="C23" s="136"/>
    </row>
    <row r="24" spans="1:3" s="33" customFormat="1" ht="12" customHeight="1">
      <c r="A24" s="255" t="s">
        <v>54</v>
      </c>
      <c r="B24" s="138" t="s">
        <v>167</v>
      </c>
      <c r="C24" s="139"/>
    </row>
    <row r="25" spans="1:3" s="34" customFormat="1" ht="12" customHeight="1">
      <c r="A25" s="255" t="s">
        <v>55</v>
      </c>
      <c r="B25" s="138" t="s">
        <v>312</v>
      </c>
      <c r="C25" s="139"/>
    </row>
    <row r="26" spans="1:3" s="34" customFormat="1" ht="12" customHeight="1">
      <c r="A26" s="255" t="s">
        <v>56</v>
      </c>
      <c r="B26" s="138" t="s">
        <v>313</v>
      </c>
      <c r="C26" s="139"/>
    </row>
    <row r="27" spans="1:3" s="34" customFormat="1" ht="12" customHeight="1">
      <c r="A27" s="255" t="s">
        <v>96</v>
      </c>
      <c r="B27" s="138" t="s">
        <v>168</v>
      </c>
      <c r="C27" s="139"/>
    </row>
    <row r="28" spans="1:3" s="34" customFormat="1" ht="12" customHeight="1" thickBot="1">
      <c r="A28" s="256" t="s">
        <v>97</v>
      </c>
      <c r="B28" s="145" t="s">
        <v>169</v>
      </c>
      <c r="C28" s="144"/>
    </row>
    <row r="29" spans="1:3" s="34" customFormat="1" ht="12" customHeight="1" thickBot="1">
      <c r="A29" s="253" t="s">
        <v>98</v>
      </c>
      <c r="B29" s="132" t="s">
        <v>170</v>
      </c>
      <c r="C29" s="146">
        <f>+C30+C34+C35+C36</f>
        <v>90233</v>
      </c>
    </row>
    <row r="30" spans="1:3" s="34" customFormat="1" ht="12" customHeight="1">
      <c r="A30" s="254" t="s">
        <v>171</v>
      </c>
      <c r="B30" s="135" t="s">
        <v>385</v>
      </c>
      <c r="C30" s="147">
        <v>88823</v>
      </c>
    </row>
    <row r="31" spans="1:3" s="34" customFormat="1" ht="12" customHeight="1">
      <c r="A31" s="255" t="s">
        <v>172</v>
      </c>
      <c r="B31" s="138" t="s">
        <v>177</v>
      </c>
      <c r="C31" s="139"/>
    </row>
    <row r="32" spans="1:3" s="34" customFormat="1" ht="12" customHeight="1">
      <c r="A32" s="255" t="s">
        <v>173</v>
      </c>
      <c r="B32" s="138" t="s">
        <v>178</v>
      </c>
      <c r="C32" s="139"/>
    </row>
    <row r="33" spans="1:3" s="34" customFormat="1" ht="12" customHeight="1">
      <c r="A33" s="255" t="s">
        <v>322</v>
      </c>
      <c r="B33" s="148" t="s">
        <v>323</v>
      </c>
      <c r="C33" s="139">
        <v>88823</v>
      </c>
    </row>
    <row r="34" spans="1:3" s="34" customFormat="1" ht="12" customHeight="1">
      <c r="A34" s="255" t="s">
        <v>174</v>
      </c>
      <c r="B34" s="138" t="s">
        <v>179</v>
      </c>
      <c r="C34" s="139">
        <v>844</v>
      </c>
    </row>
    <row r="35" spans="1:3" s="34" customFormat="1" ht="12" customHeight="1">
      <c r="A35" s="255" t="s">
        <v>175</v>
      </c>
      <c r="B35" s="138" t="s">
        <v>180</v>
      </c>
      <c r="C35" s="139"/>
    </row>
    <row r="36" spans="1:3" s="34" customFormat="1" ht="12" customHeight="1" thickBot="1">
      <c r="A36" s="256" t="s">
        <v>176</v>
      </c>
      <c r="B36" s="145" t="s">
        <v>181</v>
      </c>
      <c r="C36" s="144">
        <v>566</v>
      </c>
    </row>
    <row r="37" spans="1:3" s="34" customFormat="1" ht="12" customHeight="1" thickBot="1">
      <c r="A37" s="253" t="s">
        <v>10</v>
      </c>
      <c r="B37" s="132" t="s">
        <v>319</v>
      </c>
      <c r="C37" s="133">
        <f>SUM(C38:C48)</f>
        <v>365</v>
      </c>
    </row>
    <row r="38" spans="1:3" s="34" customFormat="1" ht="12" customHeight="1">
      <c r="A38" s="254" t="s">
        <v>57</v>
      </c>
      <c r="B38" s="135" t="s">
        <v>184</v>
      </c>
      <c r="C38" s="136"/>
    </row>
    <row r="39" spans="1:3" s="34" customFormat="1" ht="12" customHeight="1">
      <c r="A39" s="255" t="s">
        <v>58</v>
      </c>
      <c r="B39" s="138" t="s">
        <v>185</v>
      </c>
      <c r="C39" s="139">
        <v>103</v>
      </c>
    </row>
    <row r="40" spans="1:3" s="34" customFormat="1" ht="12" customHeight="1">
      <c r="A40" s="255" t="s">
        <v>59</v>
      </c>
      <c r="B40" s="138" t="s">
        <v>186</v>
      </c>
      <c r="C40" s="139">
        <v>24</v>
      </c>
    </row>
    <row r="41" spans="1:3" s="34" customFormat="1" ht="12" customHeight="1">
      <c r="A41" s="255" t="s">
        <v>100</v>
      </c>
      <c r="B41" s="138" t="s">
        <v>187</v>
      </c>
      <c r="C41" s="139"/>
    </row>
    <row r="42" spans="1:3" s="34" customFormat="1" ht="12" customHeight="1">
      <c r="A42" s="255" t="s">
        <v>101</v>
      </c>
      <c r="B42" s="138" t="s">
        <v>188</v>
      </c>
      <c r="C42" s="139">
        <v>68</v>
      </c>
    </row>
    <row r="43" spans="1:3" s="34" customFormat="1" ht="12" customHeight="1">
      <c r="A43" s="255" t="s">
        <v>102</v>
      </c>
      <c r="B43" s="138" t="s">
        <v>189</v>
      </c>
      <c r="C43" s="139"/>
    </row>
    <row r="44" spans="1:3" s="34" customFormat="1" ht="12" customHeight="1">
      <c r="A44" s="255" t="s">
        <v>103</v>
      </c>
      <c r="B44" s="138" t="s">
        <v>190</v>
      </c>
      <c r="C44" s="139"/>
    </row>
    <row r="45" spans="1:3" s="34" customFormat="1" ht="12" customHeight="1">
      <c r="A45" s="255" t="s">
        <v>104</v>
      </c>
      <c r="B45" s="138" t="s">
        <v>191</v>
      </c>
      <c r="C45" s="139">
        <v>128</v>
      </c>
    </row>
    <row r="46" spans="1:3" s="34" customFormat="1" ht="12" customHeight="1">
      <c r="A46" s="255" t="s">
        <v>182</v>
      </c>
      <c r="B46" s="138" t="s">
        <v>192</v>
      </c>
      <c r="C46" s="149"/>
    </row>
    <row r="47" spans="1:3" s="34" customFormat="1" ht="12" customHeight="1">
      <c r="A47" s="256" t="s">
        <v>183</v>
      </c>
      <c r="B47" s="145" t="s">
        <v>321</v>
      </c>
      <c r="C47" s="150">
        <v>42</v>
      </c>
    </row>
    <row r="48" spans="1:3" s="34" customFormat="1" ht="12" customHeight="1" thickBot="1">
      <c r="A48" s="256" t="s">
        <v>320</v>
      </c>
      <c r="B48" s="145" t="s">
        <v>193</v>
      </c>
      <c r="C48" s="150"/>
    </row>
    <row r="49" spans="1:3" s="34" customFormat="1" ht="12" customHeight="1" thickBot="1">
      <c r="A49" s="253" t="s">
        <v>11</v>
      </c>
      <c r="B49" s="132" t="s">
        <v>194</v>
      </c>
      <c r="C49" s="133">
        <f>SUM(C50:C54)</f>
        <v>10</v>
      </c>
    </row>
    <row r="50" spans="1:3" s="34" customFormat="1" ht="12" customHeight="1">
      <c r="A50" s="254" t="s">
        <v>60</v>
      </c>
      <c r="B50" s="135" t="s">
        <v>198</v>
      </c>
      <c r="C50" s="151"/>
    </row>
    <row r="51" spans="1:3" s="34" customFormat="1" ht="12" customHeight="1">
      <c r="A51" s="255" t="s">
        <v>61</v>
      </c>
      <c r="B51" s="138" t="s">
        <v>199</v>
      </c>
      <c r="C51" s="149"/>
    </row>
    <row r="52" spans="1:3" s="34" customFormat="1" ht="12" customHeight="1">
      <c r="A52" s="255" t="s">
        <v>195</v>
      </c>
      <c r="B52" s="138" t="s">
        <v>200</v>
      </c>
      <c r="C52" s="149">
        <v>10</v>
      </c>
    </row>
    <row r="53" spans="1:3" s="34" customFormat="1" ht="12" customHeight="1">
      <c r="A53" s="255" t="s">
        <v>196</v>
      </c>
      <c r="B53" s="138" t="s">
        <v>201</v>
      </c>
      <c r="C53" s="149"/>
    </row>
    <row r="54" spans="1:3" s="34" customFormat="1" ht="12" customHeight="1" thickBot="1">
      <c r="A54" s="256" t="s">
        <v>197</v>
      </c>
      <c r="B54" s="145" t="s">
        <v>202</v>
      </c>
      <c r="C54" s="150"/>
    </row>
    <row r="55" spans="1:3" s="34" customFormat="1" ht="12" customHeight="1" thickBot="1">
      <c r="A55" s="253" t="s">
        <v>105</v>
      </c>
      <c r="B55" s="132" t="s">
        <v>203</v>
      </c>
      <c r="C55" s="133">
        <f>SUM(C56:C58)</f>
        <v>0</v>
      </c>
    </row>
    <row r="56" spans="1:3" s="34" customFormat="1" ht="12" customHeight="1">
      <c r="A56" s="254" t="s">
        <v>62</v>
      </c>
      <c r="B56" s="135" t="s">
        <v>204</v>
      </c>
      <c r="C56" s="136"/>
    </row>
    <row r="57" spans="1:3" s="34" customFormat="1" ht="12" customHeight="1">
      <c r="A57" s="255" t="s">
        <v>63</v>
      </c>
      <c r="B57" s="138" t="s">
        <v>314</v>
      </c>
      <c r="C57" s="139"/>
    </row>
    <row r="58" spans="1:3" s="34" customFormat="1" ht="12" customHeight="1">
      <c r="A58" s="255" t="s">
        <v>207</v>
      </c>
      <c r="B58" s="138" t="s">
        <v>205</v>
      </c>
      <c r="C58" s="139"/>
    </row>
    <row r="59" spans="1:3" s="34" customFormat="1" ht="12" customHeight="1" thickBot="1">
      <c r="A59" s="256" t="s">
        <v>208</v>
      </c>
      <c r="B59" s="145" t="s">
        <v>206</v>
      </c>
      <c r="C59" s="144"/>
    </row>
    <row r="60" spans="1:3" s="34" customFormat="1" ht="12" customHeight="1" thickBot="1">
      <c r="A60" s="253" t="s">
        <v>13</v>
      </c>
      <c r="B60" s="143" t="s">
        <v>209</v>
      </c>
      <c r="C60" s="133">
        <f>SUM(C61:C63)</f>
        <v>95</v>
      </c>
    </row>
    <row r="61" spans="1:3" s="34" customFormat="1" ht="12" customHeight="1">
      <c r="A61" s="254" t="s">
        <v>106</v>
      </c>
      <c r="B61" s="135" t="s">
        <v>211</v>
      </c>
      <c r="C61" s="149"/>
    </row>
    <row r="62" spans="1:3" s="34" customFormat="1" ht="12" customHeight="1">
      <c r="A62" s="255" t="s">
        <v>107</v>
      </c>
      <c r="B62" s="138" t="s">
        <v>315</v>
      </c>
      <c r="C62" s="149">
        <v>95</v>
      </c>
    </row>
    <row r="63" spans="1:3" s="34" customFormat="1" ht="12" customHeight="1">
      <c r="A63" s="255" t="s">
        <v>132</v>
      </c>
      <c r="B63" s="138" t="s">
        <v>212</v>
      </c>
      <c r="C63" s="149"/>
    </row>
    <row r="64" spans="1:3" s="34" customFormat="1" ht="12" customHeight="1" thickBot="1">
      <c r="A64" s="256" t="s">
        <v>210</v>
      </c>
      <c r="B64" s="145" t="s">
        <v>213</v>
      </c>
      <c r="C64" s="149"/>
    </row>
    <row r="65" spans="1:3" s="34" customFormat="1" ht="12" customHeight="1" thickBot="1">
      <c r="A65" s="253" t="s">
        <v>14</v>
      </c>
      <c r="B65" s="132" t="s">
        <v>214</v>
      </c>
      <c r="C65" s="146">
        <f>+C8+C15+C22+C29+C37+C49+C55+C60</f>
        <v>105275</v>
      </c>
    </row>
    <row r="66" spans="1:3" s="34" customFormat="1" ht="12" customHeight="1" thickBot="1">
      <c r="A66" s="257" t="s">
        <v>304</v>
      </c>
      <c r="B66" s="143" t="s">
        <v>216</v>
      </c>
      <c r="C66" s="133">
        <f>SUM(C67:C69)</f>
        <v>0</v>
      </c>
    </row>
    <row r="67" spans="1:3" s="34" customFormat="1" ht="12" customHeight="1">
      <c r="A67" s="254" t="s">
        <v>247</v>
      </c>
      <c r="B67" s="135" t="s">
        <v>217</v>
      </c>
      <c r="C67" s="149"/>
    </row>
    <row r="68" spans="1:3" s="34" customFormat="1" ht="12" customHeight="1">
      <c r="A68" s="255" t="s">
        <v>256</v>
      </c>
      <c r="B68" s="138" t="s">
        <v>218</v>
      </c>
      <c r="C68" s="149"/>
    </row>
    <row r="69" spans="1:3" s="34" customFormat="1" ht="12" customHeight="1" thickBot="1">
      <c r="A69" s="256" t="s">
        <v>257</v>
      </c>
      <c r="B69" s="258" t="s">
        <v>219</v>
      </c>
      <c r="C69" s="149"/>
    </row>
    <row r="70" spans="1:3" s="34" customFormat="1" ht="12" customHeight="1" thickBot="1">
      <c r="A70" s="257" t="s">
        <v>220</v>
      </c>
      <c r="B70" s="143" t="s">
        <v>221</v>
      </c>
      <c r="C70" s="133">
        <f>SUM(C71:C74)</f>
        <v>10878</v>
      </c>
    </row>
    <row r="71" spans="1:3" s="34" customFormat="1" ht="12" customHeight="1">
      <c r="A71" s="254" t="s">
        <v>85</v>
      </c>
      <c r="B71" s="135" t="s">
        <v>222</v>
      </c>
      <c r="C71" s="149">
        <v>10878</v>
      </c>
    </row>
    <row r="72" spans="1:3" s="34" customFormat="1" ht="12" customHeight="1">
      <c r="A72" s="255" t="s">
        <v>86</v>
      </c>
      <c r="B72" s="138" t="s">
        <v>223</v>
      </c>
      <c r="C72" s="149"/>
    </row>
    <row r="73" spans="1:3" s="34" customFormat="1" ht="12" customHeight="1">
      <c r="A73" s="255" t="s">
        <v>248</v>
      </c>
      <c r="B73" s="138" t="s">
        <v>224</v>
      </c>
      <c r="C73" s="149"/>
    </row>
    <row r="74" spans="1:3" s="34" customFormat="1" ht="12" customHeight="1" thickBot="1">
      <c r="A74" s="256" t="s">
        <v>249</v>
      </c>
      <c r="B74" s="145" t="s">
        <v>225</v>
      </c>
      <c r="C74" s="149"/>
    </row>
    <row r="75" spans="1:3" s="34" customFormat="1" ht="12" customHeight="1" thickBot="1">
      <c r="A75" s="257" t="s">
        <v>226</v>
      </c>
      <c r="B75" s="143" t="s">
        <v>227</v>
      </c>
      <c r="C75" s="133">
        <f>SUM(C76:C77)</f>
        <v>105433</v>
      </c>
    </row>
    <row r="76" spans="1:3" s="34" customFormat="1" ht="12" customHeight="1">
      <c r="A76" s="254" t="s">
        <v>250</v>
      </c>
      <c r="B76" s="135" t="s">
        <v>228</v>
      </c>
      <c r="C76" s="149">
        <v>105433</v>
      </c>
    </row>
    <row r="77" spans="1:3" s="34" customFormat="1" ht="12" customHeight="1" thickBot="1">
      <c r="A77" s="256" t="s">
        <v>251</v>
      </c>
      <c r="B77" s="145" t="s">
        <v>229</v>
      </c>
      <c r="C77" s="149"/>
    </row>
    <row r="78" spans="1:3" s="33" customFormat="1" ht="12" customHeight="1" thickBot="1">
      <c r="A78" s="257" t="s">
        <v>230</v>
      </c>
      <c r="B78" s="143" t="s">
        <v>231</v>
      </c>
      <c r="C78" s="133">
        <f>SUM(C79:C81)</f>
        <v>0</v>
      </c>
    </row>
    <row r="79" spans="1:3" s="34" customFormat="1" ht="12" customHeight="1">
      <c r="A79" s="254" t="s">
        <v>252</v>
      </c>
      <c r="B79" s="135" t="s">
        <v>232</v>
      </c>
      <c r="C79" s="149">
        <v>0</v>
      </c>
    </row>
    <row r="80" spans="1:3" s="34" customFormat="1" ht="12" customHeight="1">
      <c r="A80" s="255" t="s">
        <v>253</v>
      </c>
      <c r="B80" s="138" t="s">
        <v>233</v>
      </c>
      <c r="C80" s="149"/>
    </row>
    <row r="81" spans="1:3" s="34" customFormat="1" ht="12" customHeight="1" thickBot="1">
      <c r="A81" s="256" t="s">
        <v>254</v>
      </c>
      <c r="B81" s="145" t="s">
        <v>234</v>
      </c>
      <c r="C81" s="149"/>
    </row>
    <row r="82" spans="1:3" s="34" customFormat="1" ht="12" customHeight="1" thickBot="1">
      <c r="A82" s="257" t="s">
        <v>235</v>
      </c>
      <c r="B82" s="143" t="s">
        <v>255</v>
      </c>
      <c r="C82" s="133">
        <f>SUM(C83:C86)</f>
        <v>0</v>
      </c>
    </row>
    <row r="83" spans="1:3" s="34" customFormat="1" ht="12" customHeight="1">
      <c r="A83" s="259" t="s">
        <v>236</v>
      </c>
      <c r="B83" s="135" t="s">
        <v>237</v>
      </c>
      <c r="C83" s="149"/>
    </row>
    <row r="84" spans="1:3" s="34" customFormat="1" ht="12" customHeight="1">
      <c r="A84" s="260" t="s">
        <v>238</v>
      </c>
      <c r="B84" s="138" t="s">
        <v>239</v>
      </c>
      <c r="C84" s="149"/>
    </row>
    <row r="85" spans="1:3" s="34" customFormat="1" ht="12" customHeight="1">
      <c r="A85" s="260" t="s">
        <v>240</v>
      </c>
      <c r="B85" s="138" t="s">
        <v>241</v>
      </c>
      <c r="C85" s="149"/>
    </row>
    <row r="86" spans="1:3" s="33" customFormat="1" ht="12" customHeight="1" thickBot="1">
      <c r="A86" s="261" t="s">
        <v>242</v>
      </c>
      <c r="B86" s="145" t="s">
        <v>243</v>
      </c>
      <c r="C86" s="149"/>
    </row>
    <row r="87" spans="1:3" s="33" customFormat="1" ht="12" customHeight="1" thickBot="1">
      <c r="A87" s="257" t="s">
        <v>244</v>
      </c>
      <c r="B87" s="143" t="s">
        <v>362</v>
      </c>
      <c r="C87" s="158"/>
    </row>
    <row r="88" spans="1:3" s="33" customFormat="1" ht="12" customHeight="1" thickBot="1">
      <c r="A88" s="257" t="s">
        <v>386</v>
      </c>
      <c r="B88" s="143" t="s">
        <v>245</v>
      </c>
      <c r="C88" s="158"/>
    </row>
    <row r="89" spans="1:3" s="33" customFormat="1" ht="16.5" customHeight="1" thickBot="1">
      <c r="A89" s="257" t="s">
        <v>387</v>
      </c>
      <c r="B89" s="159" t="s">
        <v>365</v>
      </c>
      <c r="C89" s="146">
        <f>+C66+C70+C75+C78+C82+C88+C87</f>
        <v>116311</v>
      </c>
    </row>
    <row r="90" spans="1:3" s="33" customFormat="1" ht="12" customHeight="1" thickBot="1">
      <c r="A90" s="262" t="s">
        <v>388</v>
      </c>
      <c r="B90" s="161" t="s">
        <v>389</v>
      </c>
      <c r="C90" s="146">
        <f>+C65+C89</f>
        <v>221586</v>
      </c>
    </row>
    <row r="91" spans="1:3" s="34" customFormat="1" ht="15" customHeight="1" thickBot="1">
      <c r="A91" s="62"/>
      <c r="B91" s="63"/>
      <c r="C91" s="98"/>
    </row>
    <row r="92" spans="1:3" s="30" customFormat="1" ht="16.5" customHeight="1" thickBot="1">
      <c r="A92" s="64"/>
      <c r="B92" s="65" t="s">
        <v>43</v>
      </c>
      <c r="C92" s="99"/>
    </row>
    <row r="93" spans="1:3" s="35" customFormat="1" ht="12" customHeight="1" thickBot="1">
      <c r="A93" s="263" t="s">
        <v>6</v>
      </c>
      <c r="B93" s="163" t="s">
        <v>427</v>
      </c>
      <c r="C93" s="164">
        <f>C94+C95+C96+C97+C98+C111</f>
        <v>46514</v>
      </c>
    </row>
    <row r="94" spans="1:3" ht="12" customHeight="1">
      <c r="A94" s="264" t="s">
        <v>64</v>
      </c>
      <c r="B94" s="166" t="s">
        <v>36</v>
      </c>
      <c r="C94" s="167">
        <v>14543</v>
      </c>
    </row>
    <row r="95" spans="1:3" ht="12" customHeight="1">
      <c r="A95" s="255" t="s">
        <v>65</v>
      </c>
      <c r="B95" s="168" t="s">
        <v>108</v>
      </c>
      <c r="C95" s="139">
        <v>2855</v>
      </c>
    </row>
    <row r="96" spans="1:3" ht="12" customHeight="1">
      <c r="A96" s="255" t="s">
        <v>66</v>
      </c>
      <c r="B96" s="168" t="s">
        <v>83</v>
      </c>
      <c r="C96" s="144">
        <v>12611</v>
      </c>
    </row>
    <row r="97" spans="1:3" ht="12" customHeight="1">
      <c r="A97" s="255" t="s">
        <v>67</v>
      </c>
      <c r="B97" s="169" t="s">
        <v>109</v>
      </c>
      <c r="C97" s="144">
        <v>5851</v>
      </c>
    </row>
    <row r="98" spans="1:3" ht="12" customHeight="1">
      <c r="A98" s="255" t="s">
        <v>75</v>
      </c>
      <c r="B98" s="170" t="s">
        <v>110</v>
      </c>
      <c r="C98" s="144">
        <v>6244</v>
      </c>
    </row>
    <row r="99" spans="1:3" ht="12" customHeight="1">
      <c r="A99" s="255" t="s">
        <v>68</v>
      </c>
      <c r="B99" s="168" t="s">
        <v>390</v>
      </c>
      <c r="C99" s="144"/>
    </row>
    <row r="100" spans="1:3" ht="12" customHeight="1">
      <c r="A100" s="255" t="s">
        <v>69</v>
      </c>
      <c r="B100" s="172" t="s">
        <v>328</v>
      </c>
      <c r="C100" s="144">
        <v>15</v>
      </c>
    </row>
    <row r="101" spans="1:3" ht="12" customHeight="1">
      <c r="A101" s="255" t="s">
        <v>76</v>
      </c>
      <c r="B101" s="172" t="s">
        <v>327</v>
      </c>
      <c r="C101" s="144"/>
    </row>
    <row r="102" spans="1:3" ht="12" customHeight="1">
      <c r="A102" s="255" t="s">
        <v>77</v>
      </c>
      <c r="B102" s="172" t="s">
        <v>261</v>
      </c>
      <c r="C102" s="144"/>
    </row>
    <row r="103" spans="1:3" ht="12" customHeight="1">
      <c r="A103" s="255" t="s">
        <v>78</v>
      </c>
      <c r="B103" s="173" t="s">
        <v>262</v>
      </c>
      <c r="C103" s="144"/>
    </row>
    <row r="104" spans="1:3" ht="12" customHeight="1">
      <c r="A104" s="255" t="s">
        <v>79</v>
      </c>
      <c r="B104" s="173" t="s">
        <v>263</v>
      </c>
      <c r="C104" s="144"/>
    </row>
    <row r="105" spans="1:3" ht="12" customHeight="1">
      <c r="A105" s="255" t="s">
        <v>81</v>
      </c>
      <c r="B105" s="172" t="s">
        <v>264</v>
      </c>
      <c r="C105" s="144">
        <v>5804</v>
      </c>
    </row>
    <row r="106" spans="1:3" ht="12" customHeight="1">
      <c r="A106" s="255" t="s">
        <v>111</v>
      </c>
      <c r="B106" s="172" t="s">
        <v>265</v>
      </c>
      <c r="C106" s="144"/>
    </row>
    <row r="107" spans="1:3" ht="12" customHeight="1">
      <c r="A107" s="255" t="s">
        <v>259</v>
      </c>
      <c r="B107" s="173" t="s">
        <v>266</v>
      </c>
      <c r="C107" s="144"/>
    </row>
    <row r="108" spans="1:3" ht="12" customHeight="1">
      <c r="A108" s="265" t="s">
        <v>260</v>
      </c>
      <c r="B108" s="171" t="s">
        <v>267</v>
      </c>
      <c r="C108" s="144"/>
    </row>
    <row r="109" spans="1:3" ht="12" customHeight="1">
      <c r="A109" s="255" t="s">
        <v>325</v>
      </c>
      <c r="B109" s="171" t="s">
        <v>268</v>
      </c>
      <c r="C109" s="144"/>
    </row>
    <row r="110" spans="1:3" ht="12" customHeight="1">
      <c r="A110" s="255" t="s">
        <v>326</v>
      </c>
      <c r="B110" s="173" t="s">
        <v>269</v>
      </c>
      <c r="C110" s="144">
        <v>425</v>
      </c>
    </row>
    <row r="111" spans="1:3" ht="12" customHeight="1">
      <c r="A111" s="255" t="s">
        <v>330</v>
      </c>
      <c r="B111" s="169" t="s">
        <v>37</v>
      </c>
      <c r="C111" s="139">
        <v>4410</v>
      </c>
    </row>
    <row r="112" spans="1:3" ht="12" customHeight="1">
      <c r="A112" s="256" t="s">
        <v>331</v>
      </c>
      <c r="B112" s="168" t="s">
        <v>391</v>
      </c>
      <c r="C112" s="139">
        <v>4410</v>
      </c>
    </row>
    <row r="113" spans="1:3" ht="12" customHeight="1" thickBot="1">
      <c r="A113" s="266" t="s">
        <v>332</v>
      </c>
      <c r="B113" s="267" t="s">
        <v>392</v>
      </c>
      <c r="C113" s="177"/>
    </row>
    <row r="114" spans="1:3" ht="12" customHeight="1" thickBot="1">
      <c r="A114" s="253" t="s">
        <v>7</v>
      </c>
      <c r="B114" s="195" t="s">
        <v>425</v>
      </c>
      <c r="C114" s="133">
        <f>+C115+C117+C119</f>
        <v>103919</v>
      </c>
    </row>
    <row r="115" spans="1:3" ht="12" customHeight="1">
      <c r="A115" s="254" t="s">
        <v>70</v>
      </c>
      <c r="B115" s="168" t="s">
        <v>130</v>
      </c>
      <c r="C115" s="180">
        <v>963</v>
      </c>
    </row>
    <row r="116" spans="1:3" ht="12" customHeight="1">
      <c r="A116" s="254" t="s">
        <v>71</v>
      </c>
      <c r="B116" s="181" t="s">
        <v>273</v>
      </c>
      <c r="C116" s="180"/>
    </row>
    <row r="117" spans="1:3" ht="12" customHeight="1">
      <c r="A117" s="254" t="s">
        <v>72</v>
      </c>
      <c r="B117" s="181" t="s">
        <v>112</v>
      </c>
      <c r="C117" s="182">
        <v>16841</v>
      </c>
    </row>
    <row r="118" spans="1:3" ht="12" customHeight="1">
      <c r="A118" s="254" t="s">
        <v>73</v>
      </c>
      <c r="B118" s="181" t="s">
        <v>274</v>
      </c>
      <c r="C118" s="182"/>
    </row>
    <row r="119" spans="1:3" ht="12" customHeight="1">
      <c r="A119" s="254" t="s">
        <v>74</v>
      </c>
      <c r="B119" s="142" t="s">
        <v>133</v>
      </c>
      <c r="C119" s="182">
        <v>86115</v>
      </c>
    </row>
    <row r="120" spans="1:3" ht="12" customHeight="1">
      <c r="A120" s="254" t="s">
        <v>80</v>
      </c>
      <c r="B120" s="140" t="s">
        <v>316</v>
      </c>
      <c r="C120" s="182"/>
    </row>
    <row r="121" spans="1:3" ht="12" customHeight="1">
      <c r="A121" s="254" t="s">
        <v>82</v>
      </c>
      <c r="B121" s="183" t="s">
        <v>279</v>
      </c>
      <c r="C121" s="182"/>
    </row>
    <row r="122" spans="1:3" ht="12" customHeight="1">
      <c r="A122" s="254" t="s">
        <v>113</v>
      </c>
      <c r="B122" s="173" t="s">
        <v>263</v>
      </c>
      <c r="C122" s="182"/>
    </row>
    <row r="123" spans="1:3" ht="12" customHeight="1">
      <c r="A123" s="254" t="s">
        <v>114</v>
      </c>
      <c r="B123" s="173" t="s">
        <v>278</v>
      </c>
      <c r="C123" s="182">
        <v>96000</v>
      </c>
    </row>
    <row r="124" spans="1:3" ht="12" customHeight="1">
      <c r="A124" s="254" t="s">
        <v>115</v>
      </c>
      <c r="B124" s="173" t="s">
        <v>277</v>
      </c>
      <c r="C124" s="182"/>
    </row>
    <row r="125" spans="1:3" ht="12" customHeight="1">
      <c r="A125" s="254" t="s">
        <v>270</v>
      </c>
      <c r="B125" s="173" t="s">
        <v>266</v>
      </c>
      <c r="C125" s="182"/>
    </row>
    <row r="126" spans="1:3" ht="12" customHeight="1">
      <c r="A126" s="254" t="s">
        <v>271</v>
      </c>
      <c r="B126" s="173" t="s">
        <v>276</v>
      </c>
      <c r="C126" s="182"/>
    </row>
    <row r="127" spans="1:3" ht="12" customHeight="1" thickBot="1">
      <c r="A127" s="265" t="s">
        <v>272</v>
      </c>
      <c r="B127" s="173" t="s">
        <v>275</v>
      </c>
      <c r="C127" s="184"/>
    </row>
    <row r="128" spans="1:3" ht="12" customHeight="1" thickBot="1">
      <c r="A128" s="253" t="s">
        <v>8</v>
      </c>
      <c r="B128" s="185" t="s">
        <v>335</v>
      </c>
      <c r="C128" s="186">
        <f>+C93+C114</f>
        <v>150433</v>
      </c>
    </row>
    <row r="129" spans="1:3" ht="12" customHeight="1" thickBot="1">
      <c r="A129" s="253" t="s">
        <v>9</v>
      </c>
      <c r="B129" s="185" t="s">
        <v>336</v>
      </c>
      <c r="C129" s="186">
        <f>+C130+C131+C132</f>
        <v>0</v>
      </c>
    </row>
    <row r="130" spans="1:3" s="35" customFormat="1" ht="12" customHeight="1">
      <c r="A130" s="254" t="s">
        <v>171</v>
      </c>
      <c r="B130" s="187" t="s">
        <v>395</v>
      </c>
      <c r="C130" s="182"/>
    </row>
    <row r="131" spans="1:3" ht="12" customHeight="1">
      <c r="A131" s="254" t="s">
        <v>174</v>
      </c>
      <c r="B131" s="187" t="s">
        <v>344</v>
      </c>
      <c r="C131" s="182"/>
    </row>
    <row r="132" spans="1:3" ht="12" customHeight="1" thickBot="1">
      <c r="A132" s="265" t="s">
        <v>175</v>
      </c>
      <c r="B132" s="189" t="s">
        <v>394</v>
      </c>
      <c r="C132" s="182"/>
    </row>
    <row r="133" spans="1:3" ht="12" customHeight="1" thickBot="1">
      <c r="A133" s="253" t="s">
        <v>10</v>
      </c>
      <c r="B133" s="185" t="s">
        <v>337</v>
      </c>
      <c r="C133" s="186">
        <f>SUM(C134:C139)</f>
        <v>71000</v>
      </c>
    </row>
    <row r="134" spans="1:3" ht="12" customHeight="1">
      <c r="A134" s="254" t="s">
        <v>57</v>
      </c>
      <c r="B134" s="187" t="s">
        <v>346</v>
      </c>
      <c r="C134" s="182">
        <v>71000</v>
      </c>
    </row>
    <row r="135" spans="1:3" ht="12" customHeight="1">
      <c r="A135" s="254" t="s">
        <v>58</v>
      </c>
      <c r="B135" s="187" t="s">
        <v>338</v>
      </c>
      <c r="C135" s="182"/>
    </row>
    <row r="136" spans="1:3" ht="12" customHeight="1">
      <c r="A136" s="254" t="s">
        <v>59</v>
      </c>
      <c r="B136" s="187" t="s">
        <v>339</v>
      </c>
      <c r="C136" s="182"/>
    </row>
    <row r="137" spans="1:3" ht="12" customHeight="1">
      <c r="A137" s="254" t="s">
        <v>100</v>
      </c>
      <c r="B137" s="187" t="s">
        <v>393</v>
      </c>
      <c r="C137" s="182"/>
    </row>
    <row r="138" spans="1:3" ht="12" customHeight="1">
      <c r="A138" s="254" t="s">
        <v>101</v>
      </c>
      <c r="B138" s="187" t="s">
        <v>341</v>
      </c>
      <c r="C138" s="182"/>
    </row>
    <row r="139" spans="1:3" s="35" customFormat="1" ht="12" customHeight="1" thickBot="1">
      <c r="A139" s="265" t="s">
        <v>102</v>
      </c>
      <c r="B139" s="189" t="s">
        <v>342</v>
      </c>
      <c r="C139" s="182"/>
    </row>
    <row r="140" spans="1:11" ht="12" customHeight="1" thickBot="1">
      <c r="A140" s="253" t="s">
        <v>11</v>
      </c>
      <c r="B140" s="185" t="s">
        <v>399</v>
      </c>
      <c r="C140" s="188">
        <f>+C141+C142+C143+C144</f>
        <v>153</v>
      </c>
      <c r="K140" s="69"/>
    </row>
    <row r="141" spans="1:3" ht="12.75">
      <c r="A141" s="254" t="s">
        <v>60</v>
      </c>
      <c r="B141" s="187" t="s">
        <v>280</v>
      </c>
      <c r="C141" s="182"/>
    </row>
    <row r="142" spans="1:3" ht="12" customHeight="1">
      <c r="A142" s="254" t="s">
        <v>61</v>
      </c>
      <c r="B142" s="187" t="s">
        <v>281</v>
      </c>
      <c r="C142" s="182">
        <v>153</v>
      </c>
    </row>
    <row r="143" spans="1:3" ht="12" customHeight="1">
      <c r="A143" s="254" t="s">
        <v>195</v>
      </c>
      <c r="B143" s="187" t="s">
        <v>398</v>
      </c>
      <c r="C143" s="182"/>
    </row>
    <row r="144" spans="1:3" s="35" customFormat="1" ht="12" customHeight="1">
      <c r="A144" s="254" t="s">
        <v>196</v>
      </c>
      <c r="B144" s="187" t="s">
        <v>351</v>
      </c>
      <c r="C144" s="184"/>
    </row>
    <row r="145" spans="1:3" s="35" customFormat="1" ht="12" customHeight="1" thickBot="1">
      <c r="A145" s="265" t="s">
        <v>197</v>
      </c>
      <c r="B145" s="189" t="s">
        <v>300</v>
      </c>
      <c r="C145" s="268">
        <f>SUM(C146:C150)</f>
        <v>0</v>
      </c>
    </row>
    <row r="146" spans="1:3" s="35" customFormat="1" ht="12" customHeight="1" thickBot="1">
      <c r="A146" s="253" t="s">
        <v>12</v>
      </c>
      <c r="B146" s="185" t="s">
        <v>352</v>
      </c>
      <c r="C146" s="269"/>
    </row>
    <row r="147" spans="1:3" s="35" customFormat="1" ht="12" customHeight="1">
      <c r="A147" s="254" t="s">
        <v>62</v>
      </c>
      <c r="B147" s="187" t="s">
        <v>347</v>
      </c>
      <c r="C147" s="180"/>
    </row>
    <row r="148" spans="1:3" s="35" customFormat="1" ht="12" customHeight="1">
      <c r="A148" s="254" t="s">
        <v>63</v>
      </c>
      <c r="B148" s="187" t="s">
        <v>354</v>
      </c>
      <c r="C148" s="182"/>
    </row>
    <row r="149" spans="1:3" s="35" customFormat="1" ht="12" customHeight="1">
      <c r="A149" s="254" t="s">
        <v>207</v>
      </c>
      <c r="B149" s="187" t="s">
        <v>349</v>
      </c>
      <c r="C149" s="182"/>
    </row>
    <row r="150" spans="1:3" s="35" customFormat="1" ht="12" customHeight="1">
      <c r="A150" s="254" t="s">
        <v>208</v>
      </c>
      <c r="B150" s="187" t="s">
        <v>396</v>
      </c>
      <c r="C150" s="184"/>
    </row>
    <row r="151" spans="1:3" ht="12.75" customHeight="1" thickBot="1">
      <c r="A151" s="265" t="s">
        <v>353</v>
      </c>
      <c r="B151" s="189" t="s">
        <v>356</v>
      </c>
      <c r="C151" s="270"/>
    </row>
    <row r="152" spans="1:3" ht="12.75" customHeight="1" thickBot="1">
      <c r="A152" s="271" t="s">
        <v>13</v>
      </c>
      <c r="B152" s="185" t="s">
        <v>357</v>
      </c>
      <c r="C152" s="191"/>
    </row>
    <row r="153" spans="1:3" ht="12.75" customHeight="1" thickBot="1">
      <c r="A153" s="271" t="s">
        <v>14</v>
      </c>
      <c r="B153" s="185" t="s">
        <v>358</v>
      </c>
      <c r="C153" s="192">
        <v>0</v>
      </c>
    </row>
    <row r="154" spans="1:3" ht="12" customHeight="1" thickBot="1">
      <c r="A154" s="253" t="s">
        <v>15</v>
      </c>
      <c r="B154" s="185" t="s">
        <v>360</v>
      </c>
      <c r="C154" s="192">
        <f>SUM(C129+C133+C140+C146+C152+C153)</f>
        <v>71153</v>
      </c>
    </row>
    <row r="155" spans="1:3" ht="15" customHeight="1" thickBot="1">
      <c r="A155" s="272" t="s">
        <v>16</v>
      </c>
      <c r="B155" s="194" t="s">
        <v>359</v>
      </c>
      <c r="C155" s="273">
        <f>+C128+C154</f>
        <v>221586</v>
      </c>
    </row>
    <row r="156" spans="1:3" ht="13.5" thickBot="1">
      <c r="A156" s="102"/>
      <c r="B156" s="103"/>
      <c r="C156" s="104"/>
    </row>
    <row r="157" spans="1:3" ht="15" customHeight="1" thickBot="1">
      <c r="A157" s="66" t="s">
        <v>397</v>
      </c>
      <c r="B157" s="67"/>
      <c r="C157" s="36">
        <v>2</v>
      </c>
    </row>
    <row r="158" spans="1:3" ht="14.25" customHeight="1" thickBot="1">
      <c r="A158" s="66" t="s">
        <v>125</v>
      </c>
      <c r="B158" s="67"/>
      <c r="C158" s="36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2016-03-09T10:49:53Z</cp:lastPrinted>
  <dcterms:created xsi:type="dcterms:W3CDTF">1999-10-30T10:30:45Z</dcterms:created>
  <dcterms:modified xsi:type="dcterms:W3CDTF">2016-04-12T13:26:11Z</dcterms:modified>
  <cp:category/>
  <cp:version/>
  <cp:contentType/>
  <cp:contentStatus/>
</cp:coreProperties>
</file>