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8.1 sz. mell." sheetId="1" r:id="rId1"/>
  </sheets>
  <definedNames>
    <definedName name="_xlfn.IFERROR" hidden="1">#NAME?</definedName>
    <definedName name="_xlnm.Print_Area" localSheetId="0">'8.1 sz. mell.'!$A$1:$J$149</definedName>
  </definedNames>
  <calcPr fullCalcOnLoad="1"/>
</workbook>
</file>

<file path=xl/sharedStrings.xml><?xml version="1.0" encoding="utf-8"?>
<sst xmlns="http://schemas.openxmlformats.org/spreadsheetml/2006/main" count="314" uniqueCount="252">
  <si>
    <t>B E V É T E L E K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</si>
  <si>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</si>
  <si>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</si>
  <si>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</si>
  <si>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</si>
  <si>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</si>
  <si>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</si>
  <si>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</si>
  <si>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</si>
  <si>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</si>
  <si>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</si>
  <si>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</si>
  <si>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</si>
  <si>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</si>
  <si>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</si>
  <si>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</si>
  <si>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</si>
  <si>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</si>
  <si>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</si>
  <si>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</si>
  <si>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</si>
  <si>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</si>
  <si>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</si>
  <si>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</si>
  <si>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</si>
  <si>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</si>
  <si>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</si>
  <si>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</si>
  <si>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</si>
  <si>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</si>
  <si>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</si>
  <si>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</si>
  <si>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</si>
  <si>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</si>
  <si>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</si>
  <si>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</si>
  <si>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</si>
  <si>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</si>
  <si>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</si>
  <si>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</si>
  <si>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</si>
  <si>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</si>
  <si>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</si>
  <si>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</si>
  <si>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</si>
  <si>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</si>
  <si>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</si>
  <si>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</si>
  <si>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</si>
  <si>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</si>
  <si>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</si>
  <si>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</si>
  <si>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</si>
  <si>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</si>
  <si>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</si>
  <si>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</si>
  <si>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</si>
  <si>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</si>
  <si>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</si>
  <si>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</si>
  <si>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</si>
  <si>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</si>
  <si>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</si>
  <si>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</si>
  <si>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</si>
  <si>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</si>
  <si>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</si>
  <si>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</si>
  <si>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</si>
  <si>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</si>
  <si>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</si>
  <si>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</si>
  <si>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</si>
  <si>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</si>
  <si>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</si>
  <si>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</si>
  <si>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</si>
  <si>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</si>
  <si>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</si>
  <si>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</si>
  <si>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</si>
  <si>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</si>
  <si>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</si>
  <si>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</si>
  <si>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</si>
  <si>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</si>
  <si>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</si>
  <si>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</si>
  <si>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</si>
  <si>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</si>
  <si>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</si>
  <si>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</si>
  <si>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</si>
  <si>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</si>
  <si>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</si>
  <si>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</si>
  <si>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</si>
  <si>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</si>
  <si>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</si>
  <si>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</si>
  <si>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</si>
  <si>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</si>
  <si>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</si>
  <si>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</si>
  <si>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</si>
  <si>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</si>
  <si>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</si>
  <si>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</si>
  <si>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</si>
  <si>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</si>
  <si>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</si>
  <si>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</si>
  <si>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</si>
  <si>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</si>
  <si>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</si>
  <si>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</si>
  <si>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</si>
  <si>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</si>
  <si>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</si>
  <si>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</si>
  <si>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</si>
  <si>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</si>
  <si>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</si>
  <si>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</si>
  <si>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</si>
  <si>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</si>
  <si>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</si>
  <si>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</si>
  <si>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</si>
  <si>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</si>
  <si>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</si>
  <si>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</si>
  <si>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</si>
  <si>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</si>
  <si>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</si>
  <si>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</si>
  <si>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</si>
  <si>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</si>
  <si>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</si>
  <si>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</si>
  <si>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</si>
  <si>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</si>
  <si>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</si>
  <si>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>Külföldi finanszírozás bevételei (14.1.+…14.4.)</t>
  </si>
  <si>
    <t>Forgatási célú külföldi értékpapírok beváltása,  értékesítése</t>
  </si>
  <si>
    <t>Befektetési célú külföldi értékpapírok beváltása,  értékesítése</t>
  </si>
  <si>
    <t>Külföldi értékpapírok kibocsátása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</si>
  <si>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</si>
  <si>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</si>
  <si>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</si>
  <si>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(9+16)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</si>
  <si>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</si>
  <si>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</si>
  <si>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</si>
  <si>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</si>
  <si>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</si>
  <si>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</si>
  <si>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</si>
  <si>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</si>
  <si>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</si>
  <si>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</si>
  <si>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</si>
  <si>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</si>
  <si>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</si>
  <si>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</si>
  <si>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</si>
  <si>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</si>
  <si>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</si>
  <si>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</si>
  <si>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</si>
  <si>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</si>
  <si>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</si>
  <si>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</si>
  <si>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</si>
  <si>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</si>
  <si>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</si>
  <si>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</si>
  <si>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</si>
  <si>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</si>
  <si>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</si>
  <si>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</si>
  <si>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</si>
  <si>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</si>
  <si>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</si>
  <si>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</si>
  <si>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</si>
  <si>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</si>
  <si>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</si>
  <si>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</si>
  <si>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</si>
  <si>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</si>
  <si>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</si>
  <si>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</si>
  <si>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</si>
  <si>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</si>
  <si>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</si>
  <si>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</si>
  <si>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</si>
  <si>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</si>
  <si>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</si>
  <si>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</si>
  <si>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</si>
  <si>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</si>
  <si>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</si>
  <si>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</si>
  <si>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</si>
  <si>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</si>
  <si>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</si>
  <si>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</si>
  <si>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</si>
  <si>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</si>
  <si>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</si>
  <si>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</si>
  <si>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</si>
  <si>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</si>
  <si>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</si>
  <si>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</si>
  <si>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</si>
  <si>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</si>
  <si>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</si>
  <si>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</si>
  <si>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</si>
  <si>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</si>
  <si>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</si>
  <si>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</si>
  <si>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Éves engedélyezett létszám előirányzat ( fő )</t>
  </si>
  <si>
    <t>Közfoglalkoztatottak létszáma</t>
  </si>
  <si>
    <t xml:space="preserve"> </t>
  </si>
  <si>
    <t>2017. évi előirányzat</t>
  </si>
  <si>
    <t>Központi, irányítószervi támogatások folyósítása</t>
  </si>
  <si>
    <t>Forintban!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</si>
  <si>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</si>
  <si>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</si>
  <si>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2017.évi változás</t>
  </si>
  <si>
    <t>2017.évi  I.ei.módosított</t>
  </si>
  <si>
    <t xml:space="preserve">2017.évi
ei. módosított 09.25. </t>
  </si>
  <si>
    <t>2017.évi ei. 
Módosított 09.25.</t>
  </si>
  <si>
    <t>2017.évi ei. 
Módosított 12.31.</t>
  </si>
  <si>
    <t xml:space="preserve">2017.évi
ei. módosított 12.31. </t>
  </si>
  <si>
    <t>Kötelező feladatok bevétele,kiadása</t>
  </si>
  <si>
    <t>11.</t>
  </si>
  <si>
    <t>12.</t>
  </si>
  <si>
    <t>13.</t>
  </si>
  <si>
    <t>14.</t>
  </si>
  <si>
    <t>14.1.</t>
  </si>
  <si>
    <t>14.2.</t>
  </si>
  <si>
    <t>14.3.</t>
  </si>
  <si>
    <t>14.4.</t>
  </si>
  <si>
    <t>15.</t>
  </si>
  <si>
    <t>16.</t>
  </si>
  <si>
    <t>17.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</si>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</sst>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8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name val="Times New Roman CE"/>
      <family val="1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 CE"/>
      <family val="1"/>
    </font>
    <font>
      <b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64" fontId="21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Protection="1">
      <alignment/>
      <protection/>
    </xf>
    <xf numFmtId="164" fontId="22" fillId="0" borderId="10" xfId="56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right" vertical="center"/>
      <protection/>
    </xf>
    <xf numFmtId="0" fontId="22" fillId="0" borderId="11" xfId="56" applyFont="1" applyFill="1" applyBorder="1" applyAlignment="1" applyProtection="1">
      <alignment horizontal="center" vertical="center" wrapText="1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Protection="1">
      <alignment/>
      <protection/>
    </xf>
    <xf numFmtId="164" fontId="22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11" xfId="56" applyNumberFormat="1" applyFont="1" applyFill="1" applyBorder="1" applyAlignment="1" applyProtection="1">
      <alignment horizontal="right" vertical="center" wrapText="1"/>
      <protection/>
    </xf>
    <xf numFmtId="164" fontId="16" fillId="0" borderId="13" xfId="56" applyNumberFormat="1" applyFont="1" applyFill="1" applyBorder="1" applyAlignment="1" applyProtection="1">
      <alignment horizontal="right" vertical="center" wrapText="1"/>
      <protection/>
    </xf>
    <xf numFmtId="164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22" fillId="0" borderId="11" xfId="56" applyNumberFormat="1" applyFont="1" applyFill="1" applyBorder="1" applyAlignment="1" applyProtection="1">
      <alignment horizontal="right" vertical="center" wrapText="1"/>
      <protection locked="0"/>
    </xf>
    <xf numFmtId="3" fontId="22" fillId="0" borderId="11" xfId="56" applyNumberFormat="1" applyFont="1" applyFill="1" applyBorder="1" applyAlignment="1" applyProtection="1">
      <alignment horizontal="right" vertical="center" wrapText="1"/>
      <protection/>
    </xf>
    <xf numFmtId="164" fontId="22" fillId="0" borderId="0" xfId="56" applyNumberFormat="1" applyFont="1" applyFill="1" applyBorder="1" applyAlignment="1" applyProtection="1">
      <alignment horizontal="center" vertical="center"/>
      <protection/>
    </xf>
    <xf numFmtId="0" fontId="16" fillId="0" borderId="0" xfId="56" applyFont="1" applyFill="1" applyBorder="1" applyProtection="1">
      <alignment/>
      <protection/>
    </xf>
    <xf numFmtId="0" fontId="26" fillId="0" borderId="0" xfId="56" applyFont="1" applyFill="1" applyProtection="1">
      <alignment/>
      <protection/>
    </xf>
    <xf numFmtId="3" fontId="22" fillId="0" borderId="12" xfId="56" applyNumberFormat="1" applyFont="1" applyFill="1" applyBorder="1" applyAlignment="1" applyProtection="1">
      <alignment horizontal="right" vertical="center" wrapText="1"/>
      <protection/>
    </xf>
    <xf numFmtId="3" fontId="16" fillId="0" borderId="16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14" xfId="56" applyNumberFormat="1" applyFont="1" applyFill="1" applyBorder="1" applyAlignment="1" applyProtection="1">
      <alignment horizontal="right" vertical="center" wrapText="1"/>
      <protection locked="0"/>
    </xf>
    <xf numFmtId="3" fontId="1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5" xfId="56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56" applyNumberFormat="1" applyFont="1" applyFill="1" applyBorder="1" applyAlignment="1" applyProtection="1">
      <alignment horizontal="right" vertical="center" wrapText="1"/>
      <protection locked="0"/>
    </xf>
    <xf numFmtId="164" fontId="16" fillId="0" borderId="14" xfId="56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1" xfId="0" applyNumberFormat="1" applyFont="1" applyBorder="1" applyAlignment="1" applyProtection="1">
      <alignment horizontal="right" vertical="center" wrapText="1"/>
      <protection/>
    </xf>
    <xf numFmtId="164" fontId="25" fillId="0" borderId="11" xfId="0" applyNumberFormat="1" applyFont="1" applyBorder="1" applyAlignment="1" applyProtection="1" quotePrefix="1">
      <alignment horizontal="right" vertical="center" wrapText="1"/>
      <protection/>
    </xf>
    <xf numFmtId="0" fontId="22" fillId="0" borderId="0" xfId="56" applyFont="1" applyFill="1" applyProtection="1">
      <alignment/>
      <protection/>
    </xf>
    <xf numFmtId="0" fontId="25" fillId="0" borderId="0" xfId="0" applyFont="1" applyBorder="1" applyAlignment="1" applyProtection="1">
      <alignment horizontal="left" vertical="center" wrapText="1" indent="1"/>
      <protection/>
    </xf>
    <xf numFmtId="164" fontId="25" fillId="0" borderId="0" xfId="0" applyNumberFormat="1" applyFont="1" applyBorder="1" applyAlignment="1" applyProtection="1" quotePrefix="1">
      <alignment horizontal="right" vertical="center" wrapText="1"/>
      <protection/>
    </xf>
    <xf numFmtId="0" fontId="0" fillId="0" borderId="0" xfId="56" applyFont="1" applyFill="1" applyBorder="1" applyAlignment="1" applyProtection="1">
      <alignment horizontal="right"/>
      <protection/>
    </xf>
    <xf numFmtId="0" fontId="0" fillId="0" borderId="18" xfId="56" applyFont="1" applyFill="1" applyBorder="1" applyAlignment="1" applyProtection="1">
      <alignment horizontal="right"/>
      <protection/>
    </xf>
    <xf numFmtId="0" fontId="0" fillId="0" borderId="19" xfId="56" applyFont="1" applyFill="1" applyBorder="1" applyAlignment="1" applyProtection="1">
      <alignment horizontal="right"/>
      <protection/>
    </xf>
    <xf numFmtId="0" fontId="22" fillId="0" borderId="11" xfId="56" applyFont="1" applyFill="1" applyBorder="1" applyAlignment="1" applyProtection="1">
      <alignment horizontal="right"/>
      <protection/>
    </xf>
    <xf numFmtId="0" fontId="22" fillId="0" borderId="0" xfId="56" applyFont="1" applyFill="1" applyAlignment="1" applyProtection="1">
      <alignment horizontal="center"/>
      <protection/>
    </xf>
    <xf numFmtId="0" fontId="22" fillId="0" borderId="0" xfId="56" applyFont="1" applyFill="1" applyAlignment="1" applyProtection="1">
      <alignment horizontal="right"/>
      <protection/>
    </xf>
    <xf numFmtId="164" fontId="22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56" applyFont="1" applyFill="1" applyAlignment="1" applyProtection="1">
      <alignment horizontal="right" vertical="center" indent="1"/>
      <protection/>
    </xf>
    <xf numFmtId="0" fontId="0" fillId="0" borderId="14" xfId="56" applyFont="1" applyFill="1" applyBorder="1" applyProtection="1">
      <alignment/>
      <protection/>
    </xf>
    <xf numFmtId="164" fontId="16" fillId="0" borderId="14" xfId="56" applyNumberFormat="1" applyFont="1" applyFill="1" applyBorder="1" applyProtection="1">
      <alignment/>
      <protection/>
    </xf>
    <xf numFmtId="0" fontId="0" fillId="0" borderId="11" xfId="56" applyFont="1" applyFill="1" applyBorder="1" applyProtection="1">
      <alignment/>
      <protection/>
    </xf>
    <xf numFmtId="164" fontId="0" fillId="0" borderId="11" xfId="56" applyNumberFormat="1" applyFont="1" applyFill="1" applyBorder="1" applyProtection="1">
      <alignment/>
      <protection/>
    </xf>
    <xf numFmtId="0" fontId="16" fillId="0" borderId="11" xfId="56" applyFont="1" applyFill="1" applyBorder="1" applyProtection="1">
      <alignment/>
      <protection/>
    </xf>
    <xf numFmtId="164" fontId="16" fillId="0" borderId="11" xfId="56" applyNumberFormat="1" applyFont="1" applyFill="1" applyBorder="1" applyProtection="1">
      <alignment/>
      <protection/>
    </xf>
    <xf numFmtId="0" fontId="22" fillId="0" borderId="11" xfId="56" applyFont="1" applyFill="1" applyBorder="1" applyAlignment="1" applyProtection="1">
      <alignment horizontal="center" vertical="center" wrapText="1"/>
      <protection/>
    </xf>
    <xf numFmtId="3" fontId="22" fillId="0" borderId="11" xfId="56" applyNumberFormat="1" applyFont="1" applyFill="1" applyBorder="1" applyProtection="1">
      <alignment/>
      <protection/>
    </xf>
    <xf numFmtId="3" fontId="16" fillId="0" borderId="13" xfId="56" applyNumberFormat="1" applyFont="1" applyFill="1" applyBorder="1" applyProtection="1">
      <alignment/>
      <protection/>
    </xf>
    <xf numFmtId="3" fontId="22" fillId="0" borderId="11" xfId="56" applyNumberFormat="1" applyFont="1" applyFill="1" applyBorder="1" applyAlignment="1" applyProtection="1">
      <alignment horizontal="right" vertical="center" wrapText="1"/>
      <protection/>
    </xf>
    <xf numFmtId="49" fontId="21" fillId="0" borderId="0" xfId="56" applyNumberFormat="1" applyFont="1" applyFill="1" applyBorder="1" applyAlignment="1" applyProtection="1">
      <alignment horizontal="center" vertical="center"/>
      <protection/>
    </xf>
    <xf numFmtId="49" fontId="22" fillId="0" borderId="10" xfId="56" applyNumberFormat="1" applyFont="1" applyFill="1" applyBorder="1" applyAlignment="1" applyProtection="1">
      <alignment horizontal="center" vertical="center"/>
      <protection/>
    </xf>
    <xf numFmtId="49" fontId="22" fillId="0" borderId="0" xfId="56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Border="1" applyAlignment="1" applyProtection="1">
      <alignment horizontal="center" vertical="center" wrapText="1"/>
      <protection/>
    </xf>
    <xf numFmtId="49" fontId="16" fillId="0" borderId="0" xfId="56" applyNumberFormat="1" applyFont="1" applyFill="1" applyAlignment="1" applyProtection="1">
      <alignment horizontal="center"/>
      <protection/>
    </xf>
    <xf numFmtId="49" fontId="22" fillId="0" borderId="0" xfId="56" applyNumberFormat="1" applyFont="1" applyFill="1" applyAlignment="1" applyProtection="1">
      <alignment horizontal="center"/>
      <protection/>
    </xf>
    <xf numFmtId="49" fontId="27" fillId="0" borderId="11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vertical="center" wrapText="1"/>
      <protection/>
    </xf>
    <xf numFmtId="164" fontId="16" fillId="0" borderId="11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11" xfId="56" applyFont="1" applyFill="1" applyBorder="1" applyAlignment="1" applyProtection="1">
      <alignment horizontal="right"/>
      <protection/>
    </xf>
    <xf numFmtId="49" fontId="22" fillId="0" borderId="11" xfId="56" applyNumberFormat="1" applyFont="1" applyFill="1" applyBorder="1" applyAlignment="1" applyProtection="1">
      <alignment horizontal="center" vertical="center" wrapText="1"/>
      <protection/>
    </xf>
    <xf numFmtId="0" fontId="22" fillId="0" borderId="12" xfId="56" applyFont="1" applyFill="1" applyBorder="1" applyAlignment="1" applyProtection="1">
      <alignment horizontal="center" vertical="center" wrapText="1"/>
      <protection/>
    </xf>
    <xf numFmtId="0" fontId="22" fillId="0" borderId="11" xfId="56" applyFont="1" applyFill="1" applyBorder="1" applyAlignment="1" applyProtection="1">
      <alignment horizontal="center"/>
      <protection/>
    </xf>
    <xf numFmtId="0" fontId="22" fillId="0" borderId="13" xfId="56" applyFont="1" applyFill="1" applyBorder="1" applyAlignment="1" applyProtection="1">
      <alignment horizontal="center"/>
      <protection/>
    </xf>
    <xf numFmtId="49" fontId="22" fillId="0" borderId="12" xfId="56" applyNumberFormat="1" applyFont="1" applyFill="1" applyBorder="1" applyAlignment="1" applyProtection="1">
      <alignment horizontal="center" vertical="center" wrapText="1"/>
      <protection/>
    </xf>
    <xf numFmtId="0" fontId="22" fillId="0" borderId="12" xfId="56" applyFont="1" applyFill="1" applyBorder="1" applyAlignment="1" applyProtection="1">
      <alignment vertical="center" wrapText="1"/>
      <protection/>
    </xf>
    <xf numFmtId="3" fontId="16" fillId="0" borderId="11" xfId="56" applyNumberFormat="1" applyFont="1" applyFill="1" applyBorder="1" applyAlignment="1" applyProtection="1">
      <alignment horizontal="right"/>
      <protection/>
    </xf>
    <xf numFmtId="3" fontId="16" fillId="0" borderId="11" xfId="56" applyNumberFormat="1" applyFont="1" applyFill="1" applyBorder="1" applyAlignment="1" applyProtection="1">
      <alignment horizontal="right" vertical="center" wrapText="1"/>
      <protection/>
    </xf>
    <xf numFmtId="49" fontId="16" fillId="0" borderId="16" xfId="56" applyNumberFormat="1" applyFont="1" applyFill="1" applyBorder="1" applyAlignment="1" applyProtection="1">
      <alignment horizontal="center" vertical="center" wrapText="1"/>
      <protection/>
    </xf>
    <xf numFmtId="0" fontId="16" fillId="0" borderId="16" xfId="56" applyFont="1" applyFill="1" applyBorder="1" applyAlignment="1" applyProtection="1">
      <alignment horizontal="left" vertical="center" wrapText="1" indent="1"/>
      <protection/>
    </xf>
    <xf numFmtId="3" fontId="16" fillId="0" borderId="12" xfId="56" applyNumberFormat="1" applyFont="1" applyFill="1" applyBorder="1" applyAlignment="1" applyProtection="1">
      <alignment horizontal="right"/>
      <protection/>
    </xf>
    <xf numFmtId="3" fontId="16" fillId="0" borderId="13" xfId="56" applyNumberFormat="1" applyFont="1" applyFill="1" applyBorder="1" applyAlignment="1" applyProtection="1">
      <alignment horizontal="right"/>
      <protection/>
    </xf>
    <xf numFmtId="3" fontId="16" fillId="0" borderId="16" xfId="56" applyNumberFormat="1" applyFont="1" applyFill="1" applyBorder="1" applyAlignment="1" applyProtection="1">
      <alignment horizontal="right"/>
      <protection/>
    </xf>
    <xf numFmtId="164" fontId="16" fillId="0" borderId="14" xfId="56" applyNumberFormat="1" applyFont="1" applyFill="1" applyBorder="1" applyProtection="1">
      <alignment/>
      <protection/>
    </xf>
    <xf numFmtId="49" fontId="16" fillId="0" borderId="14" xfId="56" applyNumberFormat="1" applyFont="1" applyFill="1" applyBorder="1" applyAlignment="1" applyProtection="1">
      <alignment horizontal="center" vertical="center" wrapText="1"/>
      <protection/>
    </xf>
    <xf numFmtId="0" fontId="16" fillId="0" borderId="14" xfId="56" applyFont="1" applyFill="1" applyBorder="1" applyAlignment="1" applyProtection="1">
      <alignment horizontal="left" vertical="center" wrapText="1" indent="1"/>
      <protection/>
    </xf>
    <xf numFmtId="3" fontId="16" fillId="0" borderId="14" xfId="56" applyNumberFormat="1" applyFont="1" applyFill="1" applyBorder="1" applyAlignment="1" applyProtection="1">
      <alignment horizontal="right"/>
      <protection/>
    </xf>
    <xf numFmtId="0" fontId="16" fillId="0" borderId="20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left" indent="6"/>
      <protection/>
    </xf>
    <xf numFmtId="0" fontId="16" fillId="0" borderId="14" xfId="56" applyFont="1" applyFill="1" applyBorder="1" applyProtection="1">
      <alignment/>
      <protection/>
    </xf>
    <xf numFmtId="3" fontId="16" fillId="0" borderId="14" xfId="56" applyNumberFormat="1" applyFont="1" applyFill="1" applyBorder="1" applyProtection="1">
      <alignment/>
      <protection/>
    </xf>
    <xf numFmtId="0" fontId="16" fillId="0" borderId="14" xfId="56" applyFont="1" applyFill="1" applyBorder="1" applyAlignment="1" applyProtection="1">
      <alignment horizontal="left" vertical="center" wrapText="1" indent="6"/>
      <protection/>
    </xf>
    <xf numFmtId="0" fontId="16" fillId="0" borderId="15" xfId="56" applyFont="1" applyFill="1" applyBorder="1" applyProtection="1">
      <alignment/>
      <protection/>
    </xf>
    <xf numFmtId="49" fontId="16" fillId="0" borderId="20" xfId="56" applyNumberFormat="1" applyFont="1" applyFill="1" applyBorder="1" applyAlignment="1" applyProtection="1">
      <alignment horizontal="center" vertical="center" wrapText="1"/>
      <protection/>
    </xf>
    <xf numFmtId="0" fontId="16" fillId="0" borderId="15" xfId="56" applyFont="1" applyFill="1" applyBorder="1" applyAlignment="1" applyProtection="1">
      <alignment horizontal="left" vertical="center" wrapText="1" indent="6"/>
      <protection/>
    </xf>
    <xf numFmtId="49" fontId="16" fillId="0" borderId="17" xfId="56" applyNumberFormat="1" applyFont="1" applyFill="1" applyBorder="1" applyAlignment="1" applyProtection="1">
      <alignment horizontal="center" vertical="center" wrapText="1"/>
      <protection/>
    </xf>
    <xf numFmtId="0" fontId="16" fillId="0" borderId="17" xfId="56" applyFont="1" applyFill="1" applyBorder="1" applyAlignment="1" applyProtection="1">
      <alignment horizontal="left" vertical="center" wrapText="1" indent="6"/>
      <protection/>
    </xf>
    <xf numFmtId="3" fontId="16" fillId="0" borderId="21" xfId="56" applyNumberFormat="1" applyFont="1" applyFill="1" applyBorder="1" applyAlignment="1" applyProtection="1">
      <alignment horizontal="right" vertical="center"/>
      <protection/>
    </xf>
    <xf numFmtId="3" fontId="16" fillId="0" borderId="14" xfId="56" applyNumberFormat="1" applyFont="1" applyFill="1" applyBorder="1" applyAlignment="1" applyProtection="1">
      <alignment horizontal="right" vertical="center"/>
      <protection/>
    </xf>
    <xf numFmtId="3" fontId="16" fillId="0" borderId="15" xfId="56" applyNumberFormat="1" applyFont="1" applyFill="1" applyBorder="1" applyAlignment="1" applyProtection="1">
      <alignment horizontal="right" vertical="center"/>
      <protection/>
    </xf>
    <xf numFmtId="0" fontId="22" fillId="0" borderId="11" xfId="56" applyFont="1" applyFill="1" applyBorder="1" applyAlignment="1" applyProtection="1">
      <alignment vertical="center" wrapText="1"/>
      <protection/>
    </xf>
    <xf numFmtId="164" fontId="16" fillId="0" borderId="11" xfId="56" applyNumberFormat="1" applyFont="1" applyFill="1" applyBorder="1" applyAlignment="1" applyProtection="1">
      <alignment horizontal="right" vertical="center"/>
      <protection/>
    </xf>
    <xf numFmtId="164" fontId="16" fillId="0" borderId="11" xfId="56" applyNumberFormat="1" applyFont="1" applyFill="1" applyBorder="1" applyAlignment="1" applyProtection="1">
      <alignment horizontal="right" vertical="center" wrapText="1"/>
      <protection/>
    </xf>
    <xf numFmtId="49" fontId="16" fillId="0" borderId="13" xfId="56" applyNumberFormat="1" applyFont="1" applyFill="1" applyBorder="1" applyAlignment="1" applyProtection="1">
      <alignment horizontal="center" vertical="center" wrapText="1"/>
      <protection/>
    </xf>
    <xf numFmtId="164" fontId="16" fillId="0" borderId="12" xfId="56" applyNumberFormat="1" applyFont="1" applyFill="1" applyBorder="1" applyAlignment="1" applyProtection="1">
      <alignment horizontal="right" vertical="center"/>
      <protection/>
    </xf>
    <xf numFmtId="3" fontId="16" fillId="0" borderId="13" xfId="56" applyNumberFormat="1" applyFont="1" applyFill="1" applyBorder="1" applyAlignment="1" applyProtection="1">
      <alignment horizontal="right" vertical="center"/>
      <protection/>
    </xf>
    <xf numFmtId="0" fontId="16" fillId="0" borderId="15" xfId="56" applyFont="1" applyFill="1" applyBorder="1" applyAlignment="1" applyProtection="1">
      <alignment horizontal="left" vertical="center" wrapText="1" indent="1"/>
      <protection/>
    </xf>
    <xf numFmtId="0" fontId="16" fillId="0" borderId="14" xfId="56" applyFont="1" applyFill="1" applyBorder="1" applyAlignment="1" applyProtection="1">
      <alignment horizontal="right" vertical="center"/>
      <protection/>
    </xf>
    <xf numFmtId="164" fontId="16" fillId="0" borderId="14" xfId="56" applyNumberFormat="1" applyFont="1" applyFill="1" applyBorder="1" applyAlignment="1" applyProtection="1">
      <alignment horizontal="right" vertical="center"/>
      <protection/>
    </xf>
    <xf numFmtId="0" fontId="24" fillId="0" borderId="15" xfId="0" applyFont="1" applyBorder="1" applyAlignment="1" applyProtection="1">
      <alignment horizontal="left" vertical="center" wrapText="1" indent="1"/>
      <protection/>
    </xf>
    <xf numFmtId="0" fontId="24" fillId="0" borderId="14" xfId="0" applyFont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6"/>
      <protection/>
    </xf>
    <xf numFmtId="0" fontId="16" fillId="0" borderId="21" xfId="56" applyFont="1" applyFill="1" applyBorder="1" applyProtection="1">
      <alignment/>
      <protection/>
    </xf>
    <xf numFmtId="0" fontId="22" fillId="0" borderId="11" xfId="56" applyFont="1" applyFill="1" applyBorder="1" applyAlignment="1" applyProtection="1">
      <alignment horizontal="left" vertical="center" wrapText="1" indent="1"/>
      <protection/>
    </xf>
    <xf numFmtId="0" fontId="16" fillId="0" borderId="13" xfId="56" applyFont="1" applyFill="1" applyBorder="1" applyAlignment="1" applyProtection="1">
      <alignment horizontal="left" vertical="center" wrapText="1" indent="1"/>
      <protection/>
    </xf>
    <xf numFmtId="164" fontId="16" fillId="0" borderId="16" xfId="56" applyNumberFormat="1" applyFont="1" applyFill="1" applyBorder="1" applyAlignment="1" applyProtection="1">
      <alignment horizontal="right" vertical="center"/>
      <protection/>
    </xf>
    <xf numFmtId="49" fontId="16" fillId="0" borderId="15" xfId="56" applyNumberFormat="1" applyFont="1" applyFill="1" applyBorder="1" applyAlignment="1" applyProtection="1">
      <alignment horizontal="center" vertical="center" wrapText="1"/>
      <protection/>
    </xf>
    <xf numFmtId="0" fontId="16" fillId="0" borderId="21" xfId="56" applyFont="1" applyFill="1" applyBorder="1" applyAlignment="1" applyProtection="1">
      <alignment horizontal="right" vertical="center"/>
      <protection/>
    </xf>
    <xf numFmtId="0" fontId="16" fillId="0" borderId="15" xfId="56" applyFont="1" applyFill="1" applyBorder="1" applyAlignment="1" applyProtection="1">
      <alignment horizontal="right" vertical="center"/>
      <protection/>
    </xf>
    <xf numFmtId="0" fontId="16" fillId="0" borderId="11" xfId="56" applyFont="1" applyFill="1" applyBorder="1" applyAlignment="1" applyProtection="1">
      <alignment horizontal="right" vertical="center"/>
      <protection/>
    </xf>
    <xf numFmtId="0" fontId="16" fillId="0" borderId="12" xfId="56" applyFont="1" applyFill="1" applyBorder="1" applyAlignment="1" applyProtection="1">
      <alignment horizontal="right" vertical="center"/>
      <protection/>
    </xf>
    <xf numFmtId="0" fontId="16" fillId="0" borderId="13" xfId="56" applyFont="1" applyFill="1" applyBorder="1" applyAlignment="1" applyProtection="1">
      <alignment horizontal="right" vertical="center"/>
      <protection/>
    </xf>
    <xf numFmtId="0" fontId="16" fillId="0" borderId="13" xfId="56" applyFont="1" applyFill="1" applyBorder="1" applyProtection="1">
      <alignment/>
      <protection/>
    </xf>
    <xf numFmtId="0" fontId="16" fillId="0" borderId="12" xfId="56" applyFont="1" applyFill="1" applyBorder="1" applyAlignment="1" applyProtection="1">
      <alignment horizontal="right"/>
      <protection/>
    </xf>
    <xf numFmtId="0" fontId="16" fillId="0" borderId="14" xfId="56" applyFont="1" applyFill="1" applyBorder="1" applyAlignment="1" applyProtection="1">
      <alignment horizontal="right"/>
      <protection/>
    </xf>
    <xf numFmtId="0" fontId="16" fillId="0" borderId="13" xfId="56" applyFont="1" applyFill="1" applyBorder="1" applyAlignment="1" applyProtection="1">
      <alignment horizontal="right"/>
      <protection/>
    </xf>
    <xf numFmtId="164" fontId="16" fillId="0" borderId="14" xfId="56" applyNumberFormat="1" applyFont="1" applyFill="1" applyBorder="1" applyAlignment="1" applyProtection="1">
      <alignment horizontal="right"/>
      <protection/>
    </xf>
    <xf numFmtId="164" fontId="16" fillId="0" borderId="21" xfId="56" applyNumberFormat="1" applyFont="1" applyFill="1" applyBorder="1" applyAlignment="1" applyProtection="1">
      <alignment horizontal="right"/>
      <protection/>
    </xf>
    <xf numFmtId="3" fontId="16" fillId="0" borderId="15" xfId="56" applyNumberFormat="1" applyFont="1" applyFill="1" applyBorder="1" applyAlignment="1" applyProtection="1">
      <alignment horizontal="right"/>
      <protection/>
    </xf>
    <xf numFmtId="164" fontId="16" fillId="0" borderId="17" xfId="56" applyNumberFormat="1" applyFont="1" applyFill="1" applyBorder="1" applyAlignment="1" applyProtection="1">
      <alignment horizontal="right"/>
      <protection/>
    </xf>
    <xf numFmtId="164" fontId="16" fillId="0" borderId="15" xfId="56" applyNumberFormat="1" applyFont="1" applyFill="1" applyBorder="1" applyProtection="1">
      <alignment/>
      <protection/>
    </xf>
    <xf numFmtId="164" fontId="16" fillId="0" borderId="13" xfId="56" applyNumberFormat="1" applyFont="1" applyFill="1" applyBorder="1" applyProtection="1">
      <alignment/>
      <protection/>
    </xf>
    <xf numFmtId="0" fontId="16" fillId="0" borderId="21" xfId="56" applyFont="1" applyFill="1" applyBorder="1" applyAlignment="1" applyProtection="1">
      <alignment horizontal="right"/>
      <protection/>
    </xf>
    <xf numFmtId="0" fontId="16" fillId="0" borderId="15" xfId="56" applyFont="1" applyFill="1" applyBorder="1" applyAlignment="1" applyProtection="1">
      <alignment horizontal="right"/>
      <protection/>
    </xf>
    <xf numFmtId="164" fontId="16" fillId="0" borderId="11" xfId="56" applyNumberFormat="1" applyFont="1" applyFill="1" applyBorder="1" applyAlignment="1" applyProtection="1">
      <alignment horizontal="right"/>
      <protection/>
    </xf>
    <xf numFmtId="164" fontId="24" fillId="0" borderId="11" xfId="0" applyNumberFormat="1" applyFont="1" applyBorder="1" applyAlignment="1" applyProtection="1" quotePrefix="1">
      <alignment horizontal="right" vertical="center" wrapText="1"/>
      <protection/>
    </xf>
    <xf numFmtId="49" fontId="25" fillId="0" borderId="21" xfId="0" applyNumberFormat="1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164" fontId="16" fillId="0" borderId="17" xfId="56" applyNumberFormat="1" applyFont="1" applyFill="1" applyBorder="1" applyAlignment="1" applyProtection="1">
      <alignment horizontal="right" vertical="center"/>
      <protection/>
    </xf>
    <xf numFmtId="0" fontId="0" fillId="0" borderId="13" xfId="56" applyFont="1" applyFill="1" applyBorder="1" applyProtection="1">
      <alignment/>
      <protection/>
    </xf>
    <xf numFmtId="0" fontId="22" fillId="0" borderId="11" xfId="56" applyFont="1" applyFill="1" applyBorder="1" applyAlignment="1" applyProtection="1">
      <alignment horizontal="left" vertical="center" wrapText="1" indent="1"/>
      <protection/>
    </xf>
    <xf numFmtId="3" fontId="16" fillId="0" borderId="11" xfId="56" applyNumberFormat="1" applyFont="1" applyFill="1" applyBorder="1" applyProtection="1">
      <alignment/>
      <protection/>
    </xf>
    <xf numFmtId="0" fontId="24" fillId="0" borderId="13" xfId="0" applyFont="1" applyBorder="1" applyAlignment="1" applyProtection="1">
      <alignment horizontal="left" vertical="center" wrapText="1" indent="1"/>
      <protection/>
    </xf>
    <xf numFmtId="3" fontId="16" fillId="0" borderId="12" xfId="56" applyNumberFormat="1" applyFont="1" applyFill="1" applyBorder="1" applyProtection="1">
      <alignment/>
      <protection/>
    </xf>
    <xf numFmtId="3" fontId="16" fillId="0" borderId="14" xfId="56" applyNumberFormat="1" applyFont="1" applyFill="1" applyBorder="1" applyProtection="1">
      <alignment/>
      <protection/>
    </xf>
    <xf numFmtId="3" fontId="16" fillId="0" borderId="16" xfId="56" applyNumberFormat="1" applyFont="1" applyFill="1" applyBorder="1" applyProtection="1">
      <alignment/>
      <protection/>
    </xf>
    <xf numFmtId="0" fontId="16" fillId="0" borderId="14" xfId="56" applyFont="1" applyFill="1" applyBorder="1" applyProtection="1">
      <alignment/>
      <protection/>
    </xf>
    <xf numFmtId="3" fontId="16" fillId="0" borderId="21" xfId="56" applyNumberFormat="1" applyFont="1" applyFill="1" applyBorder="1" applyProtection="1">
      <alignment/>
      <protection/>
    </xf>
    <xf numFmtId="3" fontId="16" fillId="0" borderId="17" xfId="56" applyNumberFormat="1" applyFont="1" applyFill="1" applyBorder="1" applyProtection="1">
      <alignment/>
      <protection/>
    </xf>
    <xf numFmtId="3" fontId="16" fillId="0" borderId="15" xfId="56" applyNumberFormat="1" applyFont="1" applyFill="1" applyBorder="1" applyProtection="1">
      <alignment/>
      <protection/>
    </xf>
    <xf numFmtId="0" fontId="25" fillId="0" borderId="11" xfId="0" applyFont="1" applyBorder="1" applyAlignment="1" applyProtection="1">
      <alignment horizontal="left" vertical="center" wrapText="1" indent="1"/>
      <protection/>
    </xf>
    <xf numFmtId="164" fontId="16" fillId="0" borderId="11" xfId="56" applyNumberFormat="1" applyFont="1" applyFill="1" applyBorder="1" applyProtection="1">
      <alignment/>
      <protection/>
    </xf>
    <xf numFmtId="0" fontId="0" fillId="0" borderId="12" xfId="56" applyFont="1" applyFill="1" applyBorder="1" applyProtection="1">
      <alignment/>
      <protection/>
    </xf>
    <xf numFmtId="0" fontId="0" fillId="0" borderId="20" xfId="56" applyFont="1" applyFill="1" applyBorder="1" applyProtection="1">
      <alignment/>
      <protection/>
    </xf>
    <xf numFmtId="0" fontId="0" fillId="0" borderId="21" xfId="56" applyFont="1" applyFill="1" applyBorder="1" applyProtection="1">
      <alignment/>
      <protection/>
    </xf>
    <xf numFmtId="3" fontId="0" fillId="0" borderId="15" xfId="56" applyNumberFormat="1" applyFont="1" applyFill="1" applyBorder="1" applyProtection="1">
      <alignment/>
      <protection/>
    </xf>
    <xf numFmtId="3" fontId="16" fillId="0" borderId="11" xfId="56" applyNumberFormat="1" applyFont="1" applyFill="1" applyBorder="1" applyProtection="1">
      <alignment/>
      <protection/>
    </xf>
    <xf numFmtId="0" fontId="16" fillId="0" borderId="12" xfId="56" applyFont="1" applyFill="1" applyBorder="1" applyProtection="1">
      <alignment/>
      <protection/>
    </xf>
    <xf numFmtId="0" fontId="0" fillId="0" borderId="15" xfId="56" applyFont="1" applyFill="1" applyBorder="1" applyProtection="1">
      <alignment/>
      <protection/>
    </xf>
    <xf numFmtId="164" fontId="0" fillId="0" borderId="12" xfId="56" applyNumberFormat="1" applyFont="1" applyFill="1" applyBorder="1" applyProtection="1">
      <alignment/>
      <protection/>
    </xf>
    <xf numFmtId="164" fontId="16" fillId="0" borderId="16" xfId="56" applyNumberFormat="1" applyFont="1" applyFill="1" applyBorder="1" applyAlignment="1" applyProtection="1">
      <alignment horizontal="right" vertical="center" wrapText="1"/>
      <protection/>
    </xf>
    <xf numFmtId="164" fontId="0" fillId="0" borderId="14" xfId="56" applyNumberFormat="1" applyFont="1" applyFill="1" applyBorder="1" applyProtection="1">
      <alignment/>
      <protection/>
    </xf>
    <xf numFmtId="164" fontId="0" fillId="0" borderId="21" xfId="56" applyNumberFormat="1" applyFont="1" applyFill="1" applyBorder="1" applyProtection="1">
      <alignment/>
      <protection/>
    </xf>
    <xf numFmtId="164" fontId="16" fillId="0" borderId="15" xfId="56" applyNumberFormat="1" applyFont="1" applyFill="1" applyBorder="1" applyProtection="1">
      <alignment/>
      <protection/>
    </xf>
    <xf numFmtId="0" fontId="0" fillId="0" borderId="16" xfId="56" applyFont="1" applyFill="1" applyBorder="1" applyProtection="1">
      <alignment/>
      <protection/>
    </xf>
    <xf numFmtId="164" fontId="16" fillId="0" borderId="13" xfId="56" applyNumberFormat="1" applyFont="1" applyFill="1" applyBorder="1" applyProtection="1">
      <alignment/>
      <protection/>
    </xf>
    <xf numFmtId="3" fontId="16" fillId="0" borderId="20" xfId="56" applyNumberFormat="1" applyFont="1" applyFill="1" applyBorder="1" applyProtection="1">
      <alignment/>
      <protection/>
    </xf>
    <xf numFmtId="0" fontId="0" fillId="0" borderId="17" xfId="56" applyFont="1" applyFill="1" applyBorder="1" applyProtection="1">
      <alignment/>
      <protection/>
    </xf>
    <xf numFmtId="49" fontId="25" fillId="0" borderId="11" xfId="0" applyNumberFormat="1" applyFont="1" applyBorder="1" applyAlignment="1" applyProtection="1">
      <alignment horizontal="center" vertical="center" wrapText="1"/>
      <protection/>
    </xf>
    <xf numFmtId="164" fontId="0" fillId="0" borderId="13" xfId="56" applyNumberFormat="1" applyFont="1" applyFill="1" applyBorder="1" applyProtection="1">
      <alignment/>
      <protection/>
    </xf>
    <xf numFmtId="164" fontId="0" fillId="0" borderId="15" xfId="56" applyNumberFormat="1" applyFont="1" applyFill="1" applyBorder="1" applyProtection="1">
      <alignment/>
      <protection/>
    </xf>
    <xf numFmtId="49" fontId="24" fillId="0" borderId="13" xfId="0" applyNumberFormat="1" applyFont="1" applyBorder="1" applyAlignment="1" applyProtection="1">
      <alignment horizontal="center" vertical="center" wrapText="1"/>
      <protection/>
    </xf>
    <xf numFmtId="49" fontId="24" fillId="0" borderId="14" xfId="0" applyNumberFormat="1" applyFont="1" applyBorder="1" applyAlignment="1" applyProtection="1">
      <alignment horizontal="center" vertical="center" wrapText="1"/>
      <protection/>
    </xf>
    <xf numFmtId="49" fontId="24" fillId="0" borderId="15" xfId="0" applyNumberFormat="1" applyFont="1" applyBorder="1" applyAlignment="1" applyProtection="1">
      <alignment horizontal="center" vertical="center" wrapText="1"/>
      <protection/>
    </xf>
    <xf numFmtId="3" fontId="16" fillId="0" borderId="11" xfId="56" applyNumberFormat="1" applyFont="1" applyFill="1" applyBorder="1" applyAlignment="1" applyProtection="1">
      <alignment horizontal="right" vertical="center"/>
      <protection/>
    </xf>
    <xf numFmtId="49" fontId="22" fillId="0" borderId="21" xfId="56" applyNumberFormat="1" applyFont="1" applyFill="1" applyBorder="1" applyAlignment="1" applyProtection="1">
      <alignment horizontal="center" vertical="center" wrapText="1"/>
      <protection/>
    </xf>
    <xf numFmtId="0" fontId="22" fillId="0" borderId="21" xfId="56" applyFont="1" applyFill="1" applyBorder="1" applyAlignment="1" applyProtection="1">
      <alignment horizontal="center" vertical="center" wrapText="1"/>
      <protection/>
    </xf>
    <xf numFmtId="0" fontId="0" fillId="0" borderId="0" xfId="56" applyFont="1" applyFill="1" applyBorder="1" applyProtection="1">
      <alignment/>
      <protection/>
    </xf>
    <xf numFmtId="0" fontId="0" fillId="0" borderId="0" xfId="0" applyBorder="1" applyAlignment="1">
      <alignment/>
    </xf>
    <xf numFmtId="0" fontId="22" fillId="0" borderId="21" xfId="56" applyFont="1" applyFill="1" applyBorder="1" applyAlignment="1" applyProtection="1">
      <alignment horizontal="center"/>
      <protection/>
    </xf>
    <xf numFmtId="0" fontId="22" fillId="0" borderId="0" xfId="56" applyFont="1" applyFill="1" applyAlignment="1" applyProtection="1">
      <alignment horizontal="center"/>
      <protection/>
    </xf>
    <xf numFmtId="0" fontId="22" fillId="0" borderId="11" xfId="56" applyFont="1" applyFill="1" applyBorder="1" applyAlignment="1" applyProtection="1">
      <alignment horizontal="left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tabSelected="1" view="pageBreakPreview" zoomScale="40" zoomScaleNormal="70" zoomScaleSheetLayoutView="40" workbookViewId="0" topLeftCell="A85">
      <selection activeCell="B45" sqref="B45"/>
    </sheetView>
  </sheetViews>
  <sheetFormatPr defaultColWidth="9.00390625" defaultRowHeight="12.75"/>
  <cols>
    <col min="1" max="1" width="7.875" style="56" customWidth="1"/>
    <col min="2" max="2" width="93.00390625" style="2" customWidth="1"/>
    <col min="3" max="3" width="19.125" style="41" customWidth="1"/>
    <col min="4" max="4" width="19.00390625" style="2" customWidth="1"/>
    <col min="5" max="6" width="20.00390625" style="2" customWidth="1"/>
    <col min="7" max="7" width="28.00390625" style="2" customWidth="1"/>
    <col min="8" max="8" width="16.00390625" style="2" customWidth="1"/>
    <col min="9" max="9" width="26.00390625" style="2" customWidth="1"/>
    <col min="10" max="10" width="13.375" style="2" hidden="1" customWidth="1"/>
    <col min="11" max="16384" width="9.375" style="2" customWidth="1"/>
  </cols>
  <sheetData>
    <row r="1" spans="1:3" ht="15.75" customHeight="1">
      <c r="A1" s="52"/>
      <c r="B1" s="1" t="s">
        <v>0</v>
      </c>
      <c r="C1" s="1"/>
    </row>
    <row r="2" spans="1:9" ht="15.75" customHeight="1" thickBot="1">
      <c r="A2" s="53"/>
      <c r="B2" s="3" t="s">
        <v>239</v>
      </c>
      <c r="C2" s="4"/>
      <c r="I2" s="39" t="s">
        <v>230</v>
      </c>
    </row>
    <row r="3" spans="1:9" ht="32.25" thickBot="1">
      <c r="A3" s="62" t="s">
        <v>1</v>
      </c>
      <c r="B3" s="5" t="s">
        <v>2</v>
      </c>
      <c r="C3" s="5" t="s">
        <v>228</v>
      </c>
      <c r="D3" s="48" t="s">
        <v>233</v>
      </c>
      <c r="E3" s="48" t="s">
        <v>234</v>
      </c>
      <c r="F3" s="48" t="s">
        <v>233</v>
      </c>
      <c r="G3" s="63" t="s">
        <v>236</v>
      </c>
      <c r="H3" s="48" t="s">
        <v>233</v>
      </c>
      <c r="I3" s="48" t="s">
        <v>237</v>
      </c>
    </row>
    <row r="4" spans="1:9" s="7" customFormat="1" ht="16.5" thickBot="1">
      <c r="A4" s="66" t="s">
        <v>3</v>
      </c>
      <c r="B4" s="6" t="s">
        <v>17</v>
      </c>
      <c r="C4" s="6">
        <v>3</v>
      </c>
      <c r="D4" s="64" t="s">
        <v>199</v>
      </c>
      <c r="E4" s="65" t="s">
        <v>59</v>
      </c>
      <c r="F4" s="64" t="s">
        <v>81</v>
      </c>
      <c r="G4" s="64" t="s">
        <v>210</v>
      </c>
      <c r="H4" s="42"/>
      <c r="I4" s="131"/>
    </row>
    <row r="5" spans="1:9" s="7" customFormat="1" ht="16.5" thickBot="1">
      <c r="A5" s="62" t="s">
        <v>3</v>
      </c>
      <c r="B5" s="132" t="s">
        <v>4</v>
      </c>
      <c r="C5" s="8">
        <f>SUM(C6:C11)</f>
        <v>71464596</v>
      </c>
      <c r="D5" s="133">
        <f>E5-C5</f>
        <v>616455</v>
      </c>
      <c r="E5" s="94">
        <f>SUM(E6:E11)</f>
        <v>72081051</v>
      </c>
      <c r="F5" s="133">
        <f>G5-E5</f>
        <v>1234448</v>
      </c>
      <c r="G5" s="8">
        <f>SUM(G6:G11)</f>
        <v>73315499</v>
      </c>
      <c r="H5" s="133">
        <f>I5-G5</f>
        <v>6356294</v>
      </c>
      <c r="I5" s="8">
        <f>SUM(I6:I11)</f>
        <v>79671793</v>
      </c>
    </row>
    <row r="6" spans="1:9" s="7" customFormat="1" ht="15.75">
      <c r="A6" s="95" t="s">
        <v>5</v>
      </c>
      <c r="B6" s="134" t="s">
        <v>6</v>
      </c>
      <c r="C6" s="9">
        <v>60040676</v>
      </c>
      <c r="D6" s="135">
        <f>E6-C6</f>
        <v>0</v>
      </c>
      <c r="E6" s="136">
        <v>60040676</v>
      </c>
      <c r="F6" s="137"/>
      <c r="G6" s="50">
        <v>60040676</v>
      </c>
      <c r="H6" s="136">
        <f>I6-G6</f>
        <v>1000000</v>
      </c>
      <c r="I6" s="43">
        <v>61040676</v>
      </c>
    </row>
    <row r="7" spans="1:9" s="7" customFormat="1" ht="15.75">
      <c r="A7" s="76" t="s">
        <v>7</v>
      </c>
      <c r="B7" s="102" t="s">
        <v>8</v>
      </c>
      <c r="C7" s="10"/>
      <c r="D7" s="138"/>
      <c r="E7" s="136"/>
      <c r="F7" s="136"/>
      <c r="G7" s="136"/>
      <c r="H7" s="42"/>
      <c r="I7" s="43"/>
    </row>
    <row r="8" spans="1:9" s="7" customFormat="1" ht="15.75">
      <c r="A8" s="76" t="s">
        <v>9</v>
      </c>
      <c r="B8" s="102" t="s">
        <v>10</v>
      </c>
      <c r="C8" s="10">
        <v>10119760</v>
      </c>
      <c r="D8" s="136">
        <f>E8-C8</f>
        <v>0</v>
      </c>
      <c r="E8" s="136">
        <v>10119760</v>
      </c>
      <c r="F8" s="136"/>
      <c r="G8" s="136">
        <v>10119760</v>
      </c>
      <c r="H8" s="136">
        <f>I8-G8</f>
        <v>2522800</v>
      </c>
      <c r="I8" s="43">
        <v>12642560</v>
      </c>
    </row>
    <row r="9" spans="1:9" s="7" customFormat="1" ht="15.75">
      <c r="A9" s="76" t="s">
        <v>11</v>
      </c>
      <c r="B9" s="102" t="s">
        <v>12</v>
      </c>
      <c r="C9" s="10">
        <v>1304160</v>
      </c>
      <c r="D9" s="136">
        <f>E9-C9</f>
        <v>0</v>
      </c>
      <c r="E9" s="136">
        <v>1304160</v>
      </c>
      <c r="F9" s="136"/>
      <c r="G9" s="136">
        <v>1304160</v>
      </c>
      <c r="H9" s="136">
        <f>I9-G9</f>
        <v>122797</v>
      </c>
      <c r="I9" s="43">
        <v>1426957</v>
      </c>
    </row>
    <row r="10" spans="1:9" s="7" customFormat="1" ht="15.75">
      <c r="A10" s="76" t="s">
        <v>13</v>
      </c>
      <c r="B10" s="102" t="s">
        <v>14</v>
      </c>
      <c r="C10" s="10"/>
      <c r="D10" s="136">
        <f>E10-C10</f>
        <v>271207</v>
      </c>
      <c r="E10" s="136">
        <v>271207</v>
      </c>
      <c r="F10" s="136">
        <f>G10-E10</f>
        <v>1107308</v>
      </c>
      <c r="G10" s="136">
        <v>1378515</v>
      </c>
      <c r="H10" s="136">
        <f>I10-G10</f>
        <v>2710697</v>
      </c>
      <c r="I10" s="43">
        <v>4089212</v>
      </c>
    </row>
    <row r="11" spans="1:9" s="7" customFormat="1" ht="16.5" thickBot="1">
      <c r="A11" s="108" t="s">
        <v>15</v>
      </c>
      <c r="B11" s="101" t="s">
        <v>16</v>
      </c>
      <c r="C11" s="10"/>
      <c r="D11" s="139">
        <f>E11-C11</f>
        <v>345248</v>
      </c>
      <c r="E11" s="136">
        <v>345248</v>
      </c>
      <c r="F11" s="140">
        <f>G11-E11</f>
        <v>127140</v>
      </c>
      <c r="G11" s="141">
        <v>472388</v>
      </c>
      <c r="H11" s="136">
        <f>I11-G11</f>
        <v>0</v>
      </c>
      <c r="I11" s="43">
        <v>472388</v>
      </c>
    </row>
    <row r="12" spans="1:9" s="7" customFormat="1" ht="16.5" thickBot="1">
      <c r="A12" s="62" t="s">
        <v>17</v>
      </c>
      <c r="B12" s="142" t="s">
        <v>18</v>
      </c>
      <c r="C12" s="8">
        <f>SUM(C13:C17)</f>
        <v>24612318</v>
      </c>
      <c r="D12" s="143">
        <f>E12-C12</f>
        <v>26265035</v>
      </c>
      <c r="E12" s="94">
        <f>SUM(E13:E17)</f>
        <v>50877353</v>
      </c>
      <c r="F12" s="133">
        <f>G12-E12</f>
        <v>3005420</v>
      </c>
      <c r="G12" s="8">
        <f>SUM(G13:G17)</f>
        <v>53882773</v>
      </c>
      <c r="H12" s="133">
        <f>I12-G12</f>
        <v>1848042</v>
      </c>
      <c r="I12" s="8">
        <f>SUM(I13:I17)</f>
        <v>55730815</v>
      </c>
    </row>
    <row r="13" spans="1:9" s="7" customFormat="1" ht="15.75">
      <c r="A13" s="95" t="s">
        <v>19</v>
      </c>
      <c r="B13" s="134" t="s">
        <v>20</v>
      </c>
      <c r="C13" s="9"/>
      <c r="D13" s="144"/>
      <c r="E13" s="42"/>
      <c r="F13" s="131"/>
      <c r="G13" s="131"/>
      <c r="H13" s="42"/>
      <c r="I13" s="43"/>
    </row>
    <row r="14" spans="1:9" s="7" customFormat="1" ht="15.75">
      <c r="A14" s="76" t="s">
        <v>21</v>
      </c>
      <c r="B14" s="102" t="s">
        <v>22</v>
      </c>
      <c r="C14" s="10"/>
      <c r="D14" s="42"/>
      <c r="E14" s="42"/>
      <c r="F14" s="42"/>
      <c r="G14" s="42"/>
      <c r="H14" s="42"/>
      <c r="I14" s="43"/>
    </row>
    <row r="15" spans="1:9" s="7" customFormat="1" ht="15.75">
      <c r="A15" s="76" t="s">
        <v>23</v>
      </c>
      <c r="B15" s="102" t="s">
        <v>24</v>
      </c>
      <c r="C15" s="10"/>
      <c r="D15" s="42"/>
      <c r="E15" s="42"/>
      <c r="F15" s="42"/>
      <c r="G15" s="42"/>
      <c r="H15" s="42"/>
      <c r="I15" s="43"/>
    </row>
    <row r="16" spans="1:9" s="7" customFormat="1" ht="15.75">
      <c r="A16" s="76" t="s">
        <v>25</v>
      </c>
      <c r="B16" s="102" t="s">
        <v>26</v>
      </c>
      <c r="C16" s="10"/>
      <c r="D16" s="145"/>
      <c r="E16" s="42"/>
      <c r="F16" s="42"/>
      <c r="G16" s="42"/>
      <c r="H16" s="42"/>
      <c r="I16" s="43"/>
    </row>
    <row r="17" spans="1:9" s="7" customFormat="1" ht="15.75">
      <c r="A17" s="76" t="s">
        <v>27</v>
      </c>
      <c r="B17" s="102" t="s">
        <v>28</v>
      </c>
      <c r="C17" s="10">
        <v>24612318</v>
      </c>
      <c r="D17" s="43">
        <f>E17-C17</f>
        <v>26265035</v>
      </c>
      <c r="E17" s="136">
        <v>50877353</v>
      </c>
      <c r="F17" s="136">
        <f>G17-E17</f>
        <v>3005420</v>
      </c>
      <c r="G17" s="136">
        <v>53882773</v>
      </c>
      <c r="H17" s="136">
        <f>I17-G17</f>
        <v>1848042</v>
      </c>
      <c r="I17" s="43">
        <v>55730815</v>
      </c>
    </row>
    <row r="18" spans="1:9" s="7" customFormat="1" ht="16.5" thickBot="1">
      <c r="A18" s="108" t="s">
        <v>29</v>
      </c>
      <c r="B18" s="101" t="s">
        <v>30</v>
      </c>
      <c r="C18" s="11"/>
      <c r="D18" s="146"/>
      <c r="E18" s="147"/>
      <c r="F18" s="147"/>
      <c r="G18" s="147"/>
      <c r="H18" s="42"/>
      <c r="I18" s="43"/>
    </row>
    <row r="19" spans="1:9" s="7" customFormat="1" ht="16.5" thickBot="1">
      <c r="A19" s="62" t="s">
        <v>31</v>
      </c>
      <c r="B19" s="132" t="s">
        <v>32</v>
      </c>
      <c r="C19" s="8"/>
      <c r="D19" s="47">
        <f>E19-C19</f>
        <v>5313378</v>
      </c>
      <c r="E19" s="148">
        <f>SUM(E20:E24)</f>
        <v>5313378</v>
      </c>
      <c r="F19" s="133">
        <f>G19-E19</f>
        <v>3300000</v>
      </c>
      <c r="G19" s="49">
        <f>SUM(G20:G24)</f>
        <v>8613378</v>
      </c>
      <c r="H19" s="133">
        <f>I19-G19</f>
        <v>18934467</v>
      </c>
      <c r="I19" s="49">
        <f>SUM(I20:I24)</f>
        <v>27547845</v>
      </c>
    </row>
    <row r="20" spans="1:9" s="7" customFormat="1" ht="15.75">
      <c r="A20" s="95" t="s">
        <v>33</v>
      </c>
      <c r="B20" s="134" t="s">
        <v>34</v>
      </c>
      <c r="C20" s="9"/>
      <c r="D20" s="149"/>
      <c r="E20" s="50"/>
      <c r="F20" s="50"/>
      <c r="G20" s="50"/>
      <c r="H20" s="42"/>
      <c r="I20" s="43">
        <v>1600000</v>
      </c>
    </row>
    <row r="21" spans="1:9" s="7" customFormat="1" ht="15.75">
      <c r="A21" s="76" t="s">
        <v>35</v>
      </c>
      <c r="B21" s="102" t="s">
        <v>36</v>
      </c>
      <c r="C21" s="10"/>
      <c r="D21" s="138"/>
      <c r="E21" s="136"/>
      <c r="F21" s="136"/>
      <c r="G21" s="136"/>
      <c r="H21" s="42"/>
      <c r="I21" s="43"/>
    </row>
    <row r="22" spans="1:9" s="7" customFormat="1" ht="15.75">
      <c r="A22" s="76" t="s">
        <v>37</v>
      </c>
      <c r="B22" s="102" t="s">
        <v>38</v>
      </c>
      <c r="C22" s="10"/>
      <c r="D22" s="138"/>
      <c r="E22" s="136"/>
      <c r="F22" s="136"/>
      <c r="G22" s="136"/>
      <c r="H22" s="42"/>
      <c r="I22" s="43"/>
    </row>
    <row r="23" spans="1:9" s="7" customFormat="1" ht="15.75">
      <c r="A23" s="76" t="s">
        <v>39</v>
      </c>
      <c r="B23" s="102" t="s">
        <v>40</v>
      </c>
      <c r="C23" s="10"/>
      <c r="D23" s="138"/>
      <c r="E23" s="136"/>
      <c r="F23" s="136"/>
      <c r="G23" s="136"/>
      <c r="H23" s="42"/>
      <c r="I23" s="43"/>
    </row>
    <row r="24" spans="1:9" s="7" customFormat="1" ht="15.75">
      <c r="A24" s="76" t="s">
        <v>41</v>
      </c>
      <c r="B24" s="102" t="s">
        <v>42</v>
      </c>
      <c r="C24" s="10"/>
      <c r="D24" s="43">
        <f>E24-C24</f>
        <v>5313378</v>
      </c>
      <c r="E24" s="136">
        <v>5313378</v>
      </c>
      <c r="F24" s="136">
        <f>G24-E24</f>
        <v>3300000</v>
      </c>
      <c r="G24" s="136">
        <v>8613378</v>
      </c>
      <c r="H24" s="136">
        <f>I24-G24</f>
        <v>17334467</v>
      </c>
      <c r="I24" s="43">
        <v>25947845</v>
      </c>
    </row>
    <row r="25" spans="1:9" s="7" customFormat="1" ht="16.5" thickBot="1">
      <c r="A25" s="108" t="s">
        <v>43</v>
      </c>
      <c r="B25" s="101" t="s">
        <v>44</v>
      </c>
      <c r="C25" s="11"/>
      <c r="D25" s="146"/>
      <c r="E25" s="42"/>
      <c r="F25" s="150"/>
      <c r="G25" s="150"/>
      <c r="H25" s="42"/>
      <c r="I25" s="43"/>
    </row>
    <row r="26" spans="1:9" s="7" customFormat="1" ht="16.5" thickBot="1">
      <c r="A26" s="62" t="s">
        <v>45</v>
      </c>
      <c r="B26" s="132" t="s">
        <v>46</v>
      </c>
      <c r="C26" s="12">
        <f>SUM(C27,C30,C31,C32)</f>
        <v>17800000</v>
      </c>
      <c r="D26" s="143">
        <f>E26-C26</f>
        <v>194558</v>
      </c>
      <c r="E26" s="94">
        <f>SUM(E27,E30,E31,E32)</f>
        <v>17994558</v>
      </c>
      <c r="F26" s="143">
        <f>G26-E26</f>
        <v>7559347</v>
      </c>
      <c r="G26" s="12">
        <f>SUM(G27,G30,G31,G32)</f>
        <v>25553905</v>
      </c>
      <c r="H26" s="143">
        <f>I26-G26</f>
        <v>11646643</v>
      </c>
      <c r="I26" s="12">
        <f>SUM(I27,I30,I31,I32)</f>
        <v>37200548</v>
      </c>
    </row>
    <row r="27" spans="1:9" s="7" customFormat="1" ht="15.75">
      <c r="A27" s="95" t="s">
        <v>47</v>
      </c>
      <c r="B27" s="134" t="s">
        <v>48</v>
      </c>
      <c r="C27" s="13">
        <f>SUM(C28:C29)</f>
        <v>15000000</v>
      </c>
      <c r="D27" s="151">
        <f>E27-C27</f>
        <v>0</v>
      </c>
      <c r="E27" s="13">
        <f>SUM(E28:E29)</f>
        <v>15000000</v>
      </c>
      <c r="F27" s="152"/>
      <c r="G27" s="13">
        <f>SUM(G28:G29)</f>
        <v>15960099</v>
      </c>
      <c r="H27" s="136">
        <f>I27-G27</f>
        <v>5067032</v>
      </c>
      <c r="I27" s="13">
        <f>SUM(I28:I29)</f>
        <v>21027131</v>
      </c>
    </row>
    <row r="28" spans="1:9" s="7" customFormat="1" ht="15.75">
      <c r="A28" s="76" t="s">
        <v>49</v>
      </c>
      <c r="B28" s="102" t="s">
        <v>50</v>
      </c>
      <c r="C28" s="10"/>
      <c r="D28" s="42"/>
      <c r="E28" s="42"/>
      <c r="F28" s="136">
        <f>G28-E28</f>
        <v>960099</v>
      </c>
      <c r="G28" s="138">
        <v>960099</v>
      </c>
      <c r="H28" s="136">
        <f>I28-G28</f>
        <v>86500</v>
      </c>
      <c r="I28" s="43">
        <v>1046599</v>
      </c>
    </row>
    <row r="29" spans="1:9" s="7" customFormat="1" ht="15.75">
      <c r="A29" s="76" t="s">
        <v>51</v>
      </c>
      <c r="B29" s="102" t="s">
        <v>52</v>
      </c>
      <c r="C29" s="10">
        <v>15000000</v>
      </c>
      <c r="D29" s="153">
        <f>E29-C29</f>
        <v>0</v>
      </c>
      <c r="E29" s="136">
        <v>15000000</v>
      </c>
      <c r="F29" s="136"/>
      <c r="G29" s="136">
        <v>15000000</v>
      </c>
      <c r="H29" s="136">
        <f>I29-G29</f>
        <v>4980532</v>
      </c>
      <c r="I29" s="43">
        <v>19980532</v>
      </c>
    </row>
    <row r="30" spans="1:9" s="7" customFormat="1" ht="15.75">
      <c r="A30" s="76" t="s">
        <v>53</v>
      </c>
      <c r="B30" s="102" t="s">
        <v>54</v>
      </c>
      <c r="C30" s="10">
        <v>2700000</v>
      </c>
      <c r="D30" s="43">
        <f>E30-C30</f>
        <v>194558</v>
      </c>
      <c r="E30" s="136">
        <v>2894558</v>
      </c>
      <c r="F30" s="136"/>
      <c r="G30" s="136">
        <v>2894558</v>
      </c>
      <c r="H30" s="136">
        <f>I30-G30</f>
        <v>6567611</v>
      </c>
      <c r="I30" s="43">
        <v>9462169</v>
      </c>
    </row>
    <row r="31" spans="1:9" s="7" customFormat="1" ht="15.75">
      <c r="A31" s="76" t="s">
        <v>55</v>
      </c>
      <c r="B31" s="102" t="s">
        <v>56</v>
      </c>
      <c r="C31" s="10"/>
      <c r="D31" s="42"/>
      <c r="E31" s="136"/>
      <c r="F31" s="136"/>
      <c r="G31" s="136"/>
      <c r="H31" s="42"/>
      <c r="I31" s="43"/>
    </row>
    <row r="32" spans="1:9" s="7" customFormat="1" ht="16.5" thickBot="1">
      <c r="A32" s="108" t="s">
        <v>57</v>
      </c>
      <c r="B32" s="101" t="s">
        <v>58</v>
      </c>
      <c r="C32" s="11">
        <v>100000</v>
      </c>
      <c r="D32" s="154">
        <f>E32-C32</f>
        <v>0</v>
      </c>
      <c r="E32" s="136">
        <v>100000</v>
      </c>
      <c r="F32" s="140">
        <f>G32-E32</f>
        <v>6599248</v>
      </c>
      <c r="G32" s="141">
        <v>6699248</v>
      </c>
      <c r="H32" s="136">
        <f aca="true" t="shared" si="0" ref="H32:H39">I32-G32</f>
        <v>12000</v>
      </c>
      <c r="I32" s="43">
        <v>6711248</v>
      </c>
    </row>
    <row r="33" spans="1:9" s="7" customFormat="1" ht="16.5" thickBot="1">
      <c r="A33" s="62" t="s">
        <v>59</v>
      </c>
      <c r="B33" s="132" t="s">
        <v>60</v>
      </c>
      <c r="C33" s="8">
        <f>SUM(C34:C43)</f>
        <v>5961000</v>
      </c>
      <c r="D33" s="148">
        <f>E33-C33</f>
        <v>1521861</v>
      </c>
      <c r="E33" s="94">
        <f>SUM(E34:E43)</f>
        <v>7482861</v>
      </c>
      <c r="F33" s="148">
        <f>G33-E33</f>
        <v>703927</v>
      </c>
      <c r="G33" s="8">
        <f>SUM(G34:G43)</f>
        <v>8186788</v>
      </c>
      <c r="H33" s="148">
        <f t="shared" si="0"/>
        <v>2444760</v>
      </c>
      <c r="I33" s="8">
        <f>SUM(I34:I43)</f>
        <v>10631548</v>
      </c>
    </row>
    <row r="34" spans="1:9" s="7" customFormat="1" ht="15.75">
      <c r="A34" s="95" t="s">
        <v>61</v>
      </c>
      <c r="B34" s="134" t="s">
        <v>62</v>
      </c>
      <c r="C34" s="9"/>
      <c r="D34" s="135">
        <f>E34-C34</f>
        <v>191920</v>
      </c>
      <c r="E34" s="136">
        <v>191920</v>
      </c>
      <c r="F34" s="137">
        <f>G34-E34</f>
        <v>123712</v>
      </c>
      <c r="G34" s="50">
        <v>315632</v>
      </c>
      <c r="H34" s="137">
        <f t="shared" si="0"/>
        <v>226706</v>
      </c>
      <c r="I34" s="43">
        <v>542338</v>
      </c>
    </row>
    <row r="35" spans="1:9" s="7" customFormat="1" ht="15.75">
      <c r="A35" s="76" t="s">
        <v>63</v>
      </c>
      <c r="B35" s="102" t="s">
        <v>64</v>
      </c>
      <c r="C35" s="10"/>
      <c r="D35" s="136">
        <f aca="true" t="shared" si="1" ref="D35:D43">E35-C35</f>
        <v>793943</v>
      </c>
      <c r="E35" s="136">
        <v>793943</v>
      </c>
      <c r="F35" s="136">
        <f>G35-E35</f>
        <v>131473</v>
      </c>
      <c r="G35" s="136">
        <v>925416</v>
      </c>
      <c r="H35" s="136">
        <f t="shared" si="0"/>
        <v>92270</v>
      </c>
      <c r="I35" s="43">
        <v>1017686</v>
      </c>
    </row>
    <row r="36" spans="1:9" s="7" customFormat="1" ht="15.75">
      <c r="A36" s="76" t="s">
        <v>65</v>
      </c>
      <c r="B36" s="102" t="s">
        <v>66</v>
      </c>
      <c r="C36" s="10">
        <v>3200000</v>
      </c>
      <c r="D36" s="136">
        <f t="shared" si="1"/>
        <v>0</v>
      </c>
      <c r="E36" s="136">
        <v>3200000</v>
      </c>
      <c r="F36" s="136">
        <f>G36-E36</f>
        <v>5652</v>
      </c>
      <c r="G36" s="136">
        <v>3205652</v>
      </c>
      <c r="H36" s="136">
        <f t="shared" si="0"/>
        <v>0</v>
      </c>
      <c r="I36" s="43">
        <v>3205652</v>
      </c>
    </row>
    <row r="37" spans="1:9" s="7" customFormat="1" ht="15.75">
      <c r="A37" s="76" t="s">
        <v>67</v>
      </c>
      <c r="B37" s="102" t="s">
        <v>68</v>
      </c>
      <c r="C37" s="10">
        <v>2760000</v>
      </c>
      <c r="D37" s="136">
        <f t="shared" si="1"/>
        <v>0</v>
      </c>
      <c r="E37" s="136">
        <v>2760000</v>
      </c>
      <c r="F37" s="136"/>
      <c r="G37" s="136">
        <v>2760000</v>
      </c>
      <c r="H37" s="136">
        <f t="shared" si="0"/>
        <v>1809494</v>
      </c>
      <c r="I37" s="43">
        <v>4569494</v>
      </c>
    </row>
    <row r="38" spans="1:9" s="7" customFormat="1" ht="15.75">
      <c r="A38" s="76" t="s">
        <v>69</v>
      </c>
      <c r="B38" s="102" t="s">
        <v>70</v>
      </c>
      <c r="C38" s="10"/>
      <c r="D38" s="136">
        <f t="shared" si="1"/>
        <v>4035</v>
      </c>
      <c r="E38" s="136">
        <v>4035</v>
      </c>
      <c r="F38" s="136">
        <f>G38-E38</f>
        <v>25620</v>
      </c>
      <c r="G38" s="136">
        <v>29655</v>
      </c>
      <c r="H38" s="136">
        <f t="shared" si="0"/>
        <v>0</v>
      </c>
      <c r="I38" s="43">
        <v>29655</v>
      </c>
    </row>
    <row r="39" spans="1:9" s="7" customFormat="1" ht="15.75">
      <c r="A39" s="76" t="s">
        <v>71</v>
      </c>
      <c r="B39" s="102" t="s">
        <v>72</v>
      </c>
      <c r="C39" s="10"/>
      <c r="D39" s="136">
        <f t="shared" si="1"/>
        <v>460545</v>
      </c>
      <c r="E39" s="136">
        <v>460545</v>
      </c>
      <c r="F39" s="136">
        <f>G39-E39</f>
        <v>290017</v>
      </c>
      <c r="G39" s="136">
        <v>750562</v>
      </c>
      <c r="H39" s="136">
        <f t="shared" si="0"/>
        <v>193918</v>
      </c>
      <c r="I39" s="43">
        <v>944480</v>
      </c>
    </row>
    <row r="40" spans="1:9" s="7" customFormat="1" ht="15.75">
      <c r="A40" s="76" t="s">
        <v>73</v>
      </c>
      <c r="B40" s="102" t="s">
        <v>74</v>
      </c>
      <c r="C40" s="10"/>
      <c r="D40" s="136">
        <f t="shared" si="1"/>
        <v>0</v>
      </c>
      <c r="E40" s="136"/>
      <c r="F40" s="136"/>
      <c r="G40" s="136"/>
      <c r="H40" s="42"/>
      <c r="I40" s="43"/>
    </row>
    <row r="41" spans="1:9" s="7" customFormat="1" ht="15.75">
      <c r="A41" s="76" t="s">
        <v>75</v>
      </c>
      <c r="B41" s="102" t="s">
        <v>76</v>
      </c>
      <c r="C41" s="10"/>
      <c r="D41" s="136">
        <f t="shared" si="1"/>
        <v>8673</v>
      </c>
      <c r="E41" s="136">
        <v>8673</v>
      </c>
      <c r="F41" s="136">
        <f>G41-E41</f>
        <v>6511</v>
      </c>
      <c r="G41" s="136">
        <v>15184</v>
      </c>
      <c r="H41" s="136">
        <f>I41-G41</f>
        <v>2555</v>
      </c>
      <c r="I41" s="43">
        <v>17739</v>
      </c>
    </row>
    <row r="42" spans="1:9" s="7" customFormat="1" ht="15.75">
      <c r="A42" s="76" t="s">
        <v>77</v>
      </c>
      <c r="B42" s="102" t="s">
        <v>78</v>
      </c>
      <c r="C42" s="14"/>
      <c r="D42" s="136">
        <f t="shared" si="1"/>
        <v>0</v>
      </c>
      <c r="E42" s="136"/>
      <c r="F42" s="136"/>
      <c r="G42" s="136"/>
      <c r="H42" s="136">
        <f>I42-G42</f>
        <v>83684</v>
      </c>
      <c r="I42" s="43">
        <v>83684</v>
      </c>
    </row>
    <row r="43" spans="1:9" s="7" customFormat="1" ht="16.5" thickBot="1">
      <c r="A43" s="108" t="s">
        <v>79</v>
      </c>
      <c r="B43" s="101" t="s">
        <v>80</v>
      </c>
      <c r="C43" s="15">
        <v>1000</v>
      </c>
      <c r="D43" s="139">
        <f t="shared" si="1"/>
        <v>62745</v>
      </c>
      <c r="E43" s="141">
        <v>63745</v>
      </c>
      <c r="F43" s="140">
        <f>G43-E43</f>
        <v>120942</v>
      </c>
      <c r="G43" s="141">
        <v>184687</v>
      </c>
      <c r="H43" s="141">
        <f>I43-G43</f>
        <v>36133</v>
      </c>
      <c r="I43" s="155">
        <v>220820</v>
      </c>
    </row>
    <row r="44" spans="1:9" s="7" customFormat="1" ht="16.5" thickBot="1">
      <c r="A44" s="62" t="s">
        <v>81</v>
      </c>
      <c r="B44" s="132" t="s">
        <v>82</v>
      </c>
      <c r="C44" s="8"/>
      <c r="D44" s="44"/>
      <c r="E44" s="44"/>
      <c r="F44" s="44"/>
      <c r="G44" s="44"/>
      <c r="H44" s="148">
        <f>I44-G44</f>
        <v>1000000</v>
      </c>
      <c r="I44" s="49">
        <f>SUM(I45:I47)</f>
        <v>1000000</v>
      </c>
    </row>
    <row r="45" spans="1:9" s="7" customFormat="1" ht="15.75">
      <c r="A45" s="95" t="s">
        <v>83</v>
      </c>
      <c r="B45" s="134" t="s">
        <v>84</v>
      </c>
      <c r="C45" s="16"/>
      <c r="D45" s="144"/>
      <c r="E45" s="131"/>
      <c r="F45" s="131"/>
      <c r="G45" s="156"/>
      <c r="H45" s="131"/>
      <c r="I45" s="157"/>
    </row>
    <row r="46" spans="1:9" s="7" customFormat="1" ht="15.75">
      <c r="A46" s="76" t="s">
        <v>85</v>
      </c>
      <c r="B46" s="102" t="s">
        <v>86</v>
      </c>
      <c r="C46" s="14"/>
      <c r="D46" s="42"/>
      <c r="E46" s="42"/>
      <c r="F46" s="42"/>
      <c r="G46" s="158">
        <f>H46-F46</f>
        <v>0</v>
      </c>
      <c r="H46" s="42"/>
      <c r="I46" s="43"/>
    </row>
    <row r="47" spans="1:9" s="7" customFormat="1" ht="15.75">
      <c r="A47" s="76" t="s">
        <v>87</v>
      </c>
      <c r="B47" s="102" t="s">
        <v>88</v>
      </c>
      <c r="C47" s="14"/>
      <c r="D47" s="42"/>
      <c r="E47" s="42"/>
      <c r="F47" s="42"/>
      <c r="G47" s="42"/>
      <c r="H47" s="42"/>
      <c r="I47" s="43">
        <v>1000000</v>
      </c>
    </row>
    <row r="48" spans="1:9" s="7" customFormat="1" ht="15.75">
      <c r="A48" s="76" t="s">
        <v>89</v>
      </c>
      <c r="B48" s="102" t="s">
        <v>90</v>
      </c>
      <c r="C48" s="14"/>
      <c r="D48" s="42"/>
      <c r="E48" s="42"/>
      <c r="F48" s="42"/>
      <c r="G48" s="42"/>
      <c r="H48" s="42"/>
      <c r="I48" s="43"/>
    </row>
    <row r="49" spans="1:9" s="7" customFormat="1" ht="16.5" thickBot="1">
      <c r="A49" s="108" t="s">
        <v>91</v>
      </c>
      <c r="B49" s="101" t="s">
        <v>92</v>
      </c>
      <c r="C49" s="15"/>
      <c r="D49" s="146"/>
      <c r="E49" s="150"/>
      <c r="F49" s="150"/>
      <c r="G49" s="159"/>
      <c r="H49" s="42"/>
      <c r="I49" s="138"/>
    </row>
    <row r="50" spans="1:9" s="7" customFormat="1" ht="16.5" thickBot="1">
      <c r="A50" s="62" t="s">
        <v>93</v>
      </c>
      <c r="B50" s="132" t="s">
        <v>94</v>
      </c>
      <c r="C50" s="8"/>
      <c r="D50" s="148">
        <f>E50-C50</f>
        <v>45000</v>
      </c>
      <c r="E50" s="148">
        <f>SUM(E51:E53)</f>
        <v>45000</v>
      </c>
      <c r="F50" s="148">
        <f>G50-E50</f>
        <v>1603537</v>
      </c>
      <c r="G50" s="49">
        <f>SUM(G51:G53)</f>
        <v>1648537</v>
      </c>
      <c r="H50" s="148">
        <f>I50-G50</f>
        <v>150000</v>
      </c>
      <c r="I50" s="49">
        <f>SUM(I51:I53)</f>
        <v>1798537</v>
      </c>
    </row>
    <row r="51" spans="1:9" s="7" customFormat="1" ht="15.75">
      <c r="A51" s="95" t="s">
        <v>95</v>
      </c>
      <c r="B51" s="134" t="s">
        <v>96</v>
      </c>
      <c r="C51" s="9"/>
      <c r="D51" s="135"/>
      <c r="E51" s="50"/>
      <c r="F51" s="50"/>
      <c r="G51" s="50"/>
      <c r="H51" s="42"/>
      <c r="I51" s="43"/>
    </row>
    <row r="52" spans="1:9" s="7" customFormat="1" ht="15.75">
      <c r="A52" s="76" t="s">
        <v>97</v>
      </c>
      <c r="B52" s="102" t="s">
        <v>98</v>
      </c>
      <c r="C52" s="10"/>
      <c r="D52" s="136">
        <f>E52-C52</f>
        <v>15000</v>
      </c>
      <c r="E52" s="136">
        <v>15000</v>
      </c>
      <c r="F52" s="136">
        <f>G52-E52</f>
        <v>1341537</v>
      </c>
      <c r="G52" s="136">
        <v>1356537</v>
      </c>
      <c r="H52" s="136">
        <f>I52-G52</f>
        <v>30000</v>
      </c>
      <c r="I52" s="43">
        <v>1386537</v>
      </c>
    </row>
    <row r="53" spans="1:9" s="7" customFormat="1" ht="15.75">
      <c r="A53" s="76" t="s">
        <v>99</v>
      </c>
      <c r="B53" s="102" t="s">
        <v>100</v>
      </c>
      <c r="C53" s="10"/>
      <c r="D53" s="136">
        <f>E53-C53</f>
        <v>30000</v>
      </c>
      <c r="E53" s="136">
        <v>30000</v>
      </c>
      <c r="F53" s="136">
        <f>G53-E53</f>
        <v>262000</v>
      </c>
      <c r="G53" s="136">
        <v>292000</v>
      </c>
      <c r="H53" s="136">
        <f>I53-G53</f>
        <v>120000</v>
      </c>
      <c r="I53" s="43">
        <v>412000</v>
      </c>
    </row>
    <row r="54" spans="1:9" s="7" customFormat="1" ht="16.5" thickBot="1">
      <c r="A54" s="108" t="s">
        <v>101</v>
      </c>
      <c r="B54" s="101" t="s">
        <v>102</v>
      </c>
      <c r="C54" s="11"/>
      <c r="D54" s="146"/>
      <c r="E54" s="150"/>
      <c r="F54" s="150"/>
      <c r="G54" s="150"/>
      <c r="H54" s="42"/>
      <c r="I54" s="43"/>
    </row>
    <row r="55" spans="1:9" s="7" customFormat="1" ht="16.5" thickBot="1">
      <c r="A55" s="62" t="s">
        <v>103</v>
      </c>
      <c r="B55" s="142" t="s">
        <v>104</v>
      </c>
      <c r="C55" s="8"/>
      <c r="D55" s="44"/>
      <c r="E55" s="44"/>
      <c r="F55" s="44"/>
      <c r="G55" s="44"/>
      <c r="H55" s="148">
        <f>I55-G55</f>
        <v>16350</v>
      </c>
      <c r="I55" s="49">
        <f>SUM(I56:I58)</f>
        <v>16350</v>
      </c>
    </row>
    <row r="56" spans="1:9" s="7" customFormat="1" ht="15.75">
      <c r="A56" s="95" t="s">
        <v>105</v>
      </c>
      <c r="B56" s="134" t="s">
        <v>106</v>
      </c>
      <c r="C56" s="14"/>
      <c r="D56" s="144"/>
      <c r="E56" s="131"/>
      <c r="F56" s="131"/>
      <c r="G56" s="131"/>
      <c r="H56" s="42"/>
      <c r="I56" s="43"/>
    </row>
    <row r="57" spans="1:9" s="7" customFormat="1" ht="15.75">
      <c r="A57" s="76" t="s">
        <v>107</v>
      </c>
      <c r="B57" s="102" t="s">
        <v>108</v>
      </c>
      <c r="C57" s="14"/>
      <c r="D57" s="42"/>
      <c r="E57" s="42"/>
      <c r="F57" s="42"/>
      <c r="G57" s="42"/>
      <c r="H57" s="42"/>
      <c r="I57" s="43"/>
    </row>
    <row r="58" spans="1:9" s="7" customFormat="1" ht="15.75">
      <c r="A58" s="76" t="s">
        <v>109</v>
      </c>
      <c r="B58" s="102" t="s">
        <v>110</v>
      </c>
      <c r="C58" s="14"/>
      <c r="D58" s="42"/>
      <c r="E58" s="42"/>
      <c r="F58" s="42"/>
      <c r="G58" s="42"/>
      <c r="H58" s="136">
        <f>I58-G58</f>
        <v>16350</v>
      </c>
      <c r="I58" s="43">
        <v>16350</v>
      </c>
    </row>
    <row r="59" spans="1:9" s="7" customFormat="1" ht="16.5" thickBot="1">
      <c r="A59" s="108" t="s">
        <v>111</v>
      </c>
      <c r="B59" s="101" t="s">
        <v>112</v>
      </c>
      <c r="C59" s="14"/>
      <c r="D59" s="146"/>
      <c r="E59" s="42"/>
      <c r="F59" s="150"/>
      <c r="G59" s="150"/>
      <c r="H59" s="42"/>
      <c r="I59" s="43"/>
    </row>
    <row r="60" spans="1:9" s="7" customFormat="1" ht="16.5" thickBot="1">
      <c r="A60" s="62" t="s">
        <v>113</v>
      </c>
      <c r="B60" s="132" t="s">
        <v>114</v>
      </c>
      <c r="C60" s="12">
        <f>SUM(C5,C12,C26,C33)</f>
        <v>119837914</v>
      </c>
      <c r="D60" s="94">
        <f>SUM(D5,D12,D26,D33)</f>
        <v>28597909</v>
      </c>
      <c r="E60" s="94">
        <f>SUM(E5,E12,E19,E26,E33,E50)</f>
        <v>153794201</v>
      </c>
      <c r="F60" s="94">
        <f>SUM(F5,F12,F26,F33)</f>
        <v>12503142</v>
      </c>
      <c r="G60" s="12">
        <f>SUM(G5,G12,G19,G26,G33,G50)</f>
        <v>171200880</v>
      </c>
      <c r="H60" s="94">
        <f>SUM(H5,H12,H26,H33)</f>
        <v>22295739</v>
      </c>
      <c r="I60" s="12">
        <f>SUM(I5,I12,I19,I26,I33,I50,I44,I55)</f>
        <v>213597436</v>
      </c>
    </row>
    <row r="61" spans="1:9" s="7" customFormat="1" ht="16.5" thickBot="1">
      <c r="A61" s="160" t="s">
        <v>220</v>
      </c>
      <c r="B61" s="142" t="s">
        <v>115</v>
      </c>
      <c r="C61" s="8"/>
      <c r="D61" s="44"/>
      <c r="E61" s="44"/>
      <c r="F61" s="44"/>
      <c r="G61" s="44"/>
      <c r="H61" s="44"/>
      <c r="I61" s="45"/>
    </row>
    <row r="62" spans="1:9" s="7" customFormat="1" ht="15.75">
      <c r="A62" s="95" t="s">
        <v>116</v>
      </c>
      <c r="B62" s="134" t="s">
        <v>117</v>
      </c>
      <c r="C62" s="14"/>
      <c r="D62" s="144"/>
      <c r="E62" s="131"/>
      <c r="F62" s="131"/>
      <c r="G62" s="131"/>
      <c r="H62" s="131"/>
      <c r="I62" s="161"/>
    </row>
    <row r="63" spans="1:9" s="7" customFormat="1" ht="15.75">
      <c r="A63" s="76" t="s">
        <v>118</v>
      </c>
      <c r="B63" s="102" t="s">
        <v>119</v>
      </c>
      <c r="C63" s="14"/>
      <c r="D63" s="42"/>
      <c r="E63" s="42"/>
      <c r="F63" s="42"/>
      <c r="G63" s="42"/>
      <c r="H63" s="42"/>
      <c r="I63" s="153"/>
    </row>
    <row r="64" spans="1:9" s="7" customFormat="1" ht="16.5" thickBot="1">
      <c r="A64" s="108" t="s">
        <v>120</v>
      </c>
      <c r="B64" s="101" t="s">
        <v>121</v>
      </c>
      <c r="C64" s="14"/>
      <c r="D64" s="146"/>
      <c r="E64" s="150"/>
      <c r="F64" s="150"/>
      <c r="G64" s="150"/>
      <c r="H64" s="150"/>
      <c r="I64" s="162"/>
    </row>
    <row r="65" spans="1:9" s="7" customFormat="1" ht="16.5" thickBot="1">
      <c r="A65" s="160" t="s">
        <v>240</v>
      </c>
      <c r="B65" s="142" t="s">
        <v>122</v>
      </c>
      <c r="C65" s="8"/>
      <c r="D65" s="44"/>
      <c r="E65" s="44"/>
      <c r="F65" s="44"/>
      <c r="G65" s="44"/>
      <c r="H65" s="44"/>
      <c r="I65" s="45"/>
    </row>
    <row r="66" spans="1:9" s="7" customFormat="1" ht="15.75">
      <c r="A66" s="95" t="s">
        <v>123</v>
      </c>
      <c r="B66" s="134" t="s">
        <v>124</v>
      </c>
      <c r="C66" s="14"/>
      <c r="D66" s="144"/>
      <c r="E66" s="131"/>
      <c r="F66" s="131"/>
      <c r="G66" s="131"/>
      <c r="H66" s="131"/>
      <c r="I66" s="161"/>
    </row>
    <row r="67" spans="1:9" s="7" customFormat="1" ht="15.75">
      <c r="A67" s="76" t="s">
        <v>125</v>
      </c>
      <c r="B67" s="102" t="s">
        <v>126</v>
      </c>
      <c r="C67" s="14"/>
      <c r="D67" s="42"/>
      <c r="E67" s="42"/>
      <c r="F67" s="42"/>
      <c r="G67" s="42"/>
      <c r="H67" s="42"/>
      <c r="I67" s="153"/>
    </row>
    <row r="68" spans="1:9" s="7" customFormat="1" ht="15.75">
      <c r="A68" s="76" t="s">
        <v>127</v>
      </c>
      <c r="B68" s="102" t="s">
        <v>128</v>
      </c>
      <c r="C68" s="14"/>
      <c r="D68" s="42"/>
      <c r="E68" s="42"/>
      <c r="F68" s="42"/>
      <c r="G68" s="42"/>
      <c r="H68" s="42"/>
      <c r="I68" s="153"/>
    </row>
    <row r="69" spans="1:9" s="7" customFormat="1" ht="16.5" thickBot="1">
      <c r="A69" s="108" t="s">
        <v>129</v>
      </c>
      <c r="B69" s="101" t="s">
        <v>130</v>
      </c>
      <c r="C69" s="14"/>
      <c r="D69" s="146"/>
      <c r="E69" s="42"/>
      <c r="F69" s="150"/>
      <c r="G69" s="150"/>
      <c r="H69" s="42"/>
      <c r="I69" s="153"/>
    </row>
    <row r="70" spans="1:9" s="7" customFormat="1" ht="16.5" thickBot="1">
      <c r="A70" s="160" t="s">
        <v>241</v>
      </c>
      <c r="B70" s="142" t="s">
        <v>131</v>
      </c>
      <c r="C70" s="8">
        <f>SUM(C71:C72)</f>
        <v>68084124</v>
      </c>
      <c r="D70" s="133">
        <f>E70-C70</f>
        <v>0</v>
      </c>
      <c r="E70" s="94">
        <f>SUM(E71:E72)</f>
        <v>68084124</v>
      </c>
      <c r="F70" s="133">
        <f>G70-E70</f>
        <v>2036096</v>
      </c>
      <c r="G70" s="8">
        <f>SUM(G71:G72)</f>
        <v>70120220</v>
      </c>
      <c r="H70" s="133">
        <f>I70-G70</f>
        <v>-976509</v>
      </c>
      <c r="I70" s="8">
        <f>SUM(I71:I72)</f>
        <v>69143711</v>
      </c>
    </row>
    <row r="71" spans="1:9" s="7" customFormat="1" ht="15.75">
      <c r="A71" s="95" t="s">
        <v>132</v>
      </c>
      <c r="B71" s="134" t="s">
        <v>133</v>
      </c>
      <c r="C71" s="14">
        <v>68084124</v>
      </c>
      <c r="D71" s="135">
        <f>E71-C71</f>
        <v>0</v>
      </c>
      <c r="E71" s="136">
        <v>68084124</v>
      </c>
      <c r="F71" s="137">
        <f>G71-E71</f>
        <v>2036096</v>
      </c>
      <c r="G71" s="50">
        <v>70120220</v>
      </c>
      <c r="H71" s="137">
        <f>I71-G71</f>
        <v>-976509</v>
      </c>
      <c r="I71" s="50">
        <v>69143711</v>
      </c>
    </row>
    <row r="72" spans="1:9" s="7" customFormat="1" ht="16.5" thickBot="1">
      <c r="A72" s="108" t="s">
        <v>134</v>
      </c>
      <c r="B72" s="101" t="s">
        <v>135</v>
      </c>
      <c r="C72" s="14"/>
      <c r="D72" s="159"/>
      <c r="E72" s="150"/>
      <c r="F72" s="150"/>
      <c r="G72" s="150"/>
      <c r="H72" s="42"/>
      <c r="I72" s="42"/>
    </row>
    <row r="73" spans="1:9" s="7" customFormat="1" ht="16.5" thickBot="1">
      <c r="A73" s="160" t="s">
        <v>242</v>
      </c>
      <c r="B73" s="142" t="s">
        <v>136</v>
      </c>
      <c r="C73" s="8"/>
      <c r="D73" s="44"/>
      <c r="E73" s="44"/>
      <c r="F73" s="44"/>
      <c r="G73" s="44"/>
      <c r="H73" s="133">
        <f>I73-G73</f>
        <v>2998388</v>
      </c>
      <c r="I73" s="8">
        <f>SUM(I74:I75)</f>
        <v>2998388</v>
      </c>
    </row>
    <row r="74" spans="1:9" s="7" customFormat="1" ht="15.75">
      <c r="A74" s="95" t="s">
        <v>137</v>
      </c>
      <c r="B74" s="134" t="s">
        <v>138</v>
      </c>
      <c r="C74" s="14"/>
      <c r="D74" s="144"/>
      <c r="E74" s="131"/>
      <c r="F74" s="131"/>
      <c r="G74" s="131"/>
      <c r="H74" s="137">
        <f>I74-G74</f>
        <v>2998388</v>
      </c>
      <c r="I74" s="43">
        <v>2998388</v>
      </c>
    </row>
    <row r="75" spans="1:9" s="7" customFormat="1" ht="15.75">
      <c r="A75" s="76" t="s">
        <v>139</v>
      </c>
      <c r="B75" s="102" t="s">
        <v>140</v>
      </c>
      <c r="C75" s="14"/>
      <c r="D75" s="42"/>
      <c r="E75" s="42"/>
      <c r="F75" s="42"/>
      <c r="G75" s="42"/>
      <c r="H75" s="42"/>
      <c r="I75" s="43"/>
    </row>
    <row r="76" spans="1:9" s="7" customFormat="1" ht="16.5" thickBot="1">
      <c r="A76" s="108" t="s">
        <v>141</v>
      </c>
      <c r="B76" s="101" t="s">
        <v>142</v>
      </c>
      <c r="C76" s="14"/>
      <c r="D76" s="146"/>
      <c r="E76" s="150"/>
      <c r="F76" s="150"/>
      <c r="G76" s="150"/>
      <c r="H76" s="150"/>
      <c r="I76" s="155"/>
    </row>
    <row r="77" spans="1:9" s="7" customFormat="1" ht="16.5" thickBot="1">
      <c r="A77" s="160" t="s">
        <v>243</v>
      </c>
      <c r="B77" s="142" t="s">
        <v>143</v>
      </c>
      <c r="C77" s="8"/>
      <c r="D77" s="44"/>
      <c r="E77" s="44"/>
      <c r="F77" s="44"/>
      <c r="G77" s="44"/>
      <c r="H77" s="44"/>
      <c r="I77" s="143"/>
    </row>
    <row r="78" spans="1:9" s="7" customFormat="1" ht="15.75">
      <c r="A78" s="163" t="s">
        <v>244</v>
      </c>
      <c r="B78" s="134" t="s">
        <v>144</v>
      </c>
      <c r="C78" s="14"/>
      <c r="D78" s="144"/>
      <c r="E78" s="131"/>
      <c r="F78" s="131"/>
      <c r="G78" s="131"/>
      <c r="H78" s="131"/>
      <c r="I78" s="157"/>
    </row>
    <row r="79" spans="1:9" s="7" customFormat="1" ht="15.75">
      <c r="A79" s="164" t="s">
        <v>245</v>
      </c>
      <c r="B79" s="102" t="s">
        <v>145</v>
      </c>
      <c r="C79" s="14"/>
      <c r="D79" s="42"/>
      <c r="E79" s="42"/>
      <c r="F79" s="42"/>
      <c r="G79" s="42"/>
      <c r="H79" s="42"/>
      <c r="I79" s="43"/>
    </row>
    <row r="80" spans="1:9" s="7" customFormat="1" ht="15.75">
      <c r="A80" s="164" t="s">
        <v>246</v>
      </c>
      <c r="B80" s="102" t="s">
        <v>146</v>
      </c>
      <c r="C80" s="14"/>
      <c r="D80" s="42"/>
      <c r="E80" s="42"/>
      <c r="F80" s="42"/>
      <c r="G80" s="42"/>
      <c r="H80" s="42"/>
      <c r="I80" s="43"/>
    </row>
    <row r="81" spans="1:9" s="7" customFormat="1" ht="16.5" thickBot="1">
      <c r="A81" s="165" t="s">
        <v>247</v>
      </c>
      <c r="B81" s="101" t="s">
        <v>147</v>
      </c>
      <c r="C81" s="14"/>
      <c r="D81" s="146"/>
      <c r="E81" s="150"/>
      <c r="F81" s="150"/>
      <c r="G81" s="150"/>
      <c r="H81" s="42"/>
      <c r="I81" s="43"/>
    </row>
    <row r="82" spans="1:9" s="7" customFormat="1" ht="16.5" thickBot="1">
      <c r="A82" s="160" t="s">
        <v>248</v>
      </c>
      <c r="B82" s="142" t="s">
        <v>148</v>
      </c>
      <c r="C82" s="17"/>
      <c r="D82" s="44"/>
      <c r="E82" s="44"/>
      <c r="F82" s="44"/>
      <c r="G82" s="44"/>
      <c r="H82" s="44"/>
      <c r="I82" s="44"/>
    </row>
    <row r="83" spans="1:9" s="7" customFormat="1" ht="16.5" thickBot="1">
      <c r="A83" s="160" t="s">
        <v>249</v>
      </c>
      <c r="B83" s="142" t="s">
        <v>149</v>
      </c>
      <c r="C83" s="12">
        <f>SUM(C61,C65,C70,C73,C77,C82)</f>
        <v>68084124</v>
      </c>
      <c r="D83" s="133">
        <f>E83-C83</f>
        <v>0</v>
      </c>
      <c r="E83" s="94">
        <f>SUM(E61,E65,E70,E73,E77,E82)</f>
        <v>68084124</v>
      </c>
      <c r="F83" s="133">
        <f>G83-E83</f>
        <v>2036096</v>
      </c>
      <c r="G83" s="12">
        <f>SUM(G61,G65,G70,G73,G77,G82)</f>
        <v>70120220</v>
      </c>
      <c r="H83" s="133">
        <f>I83-G83</f>
        <v>2021879</v>
      </c>
      <c r="I83" s="12">
        <f>SUM(I61,I65,I70,I73,I77,I82)</f>
        <v>72142099</v>
      </c>
    </row>
    <row r="84" spans="1:9" s="169" customFormat="1" ht="20.25" customHeight="1" thickBot="1">
      <c r="A84" s="160" t="s">
        <v>250</v>
      </c>
      <c r="B84" s="142" t="s">
        <v>150</v>
      </c>
      <c r="C84" s="18">
        <f>SUM(C60,C83)</f>
        <v>187922038</v>
      </c>
      <c r="D84" s="166">
        <f>E84-C84</f>
        <v>33956287</v>
      </c>
      <c r="E84" s="69">
        <f>SUM(E60,E83)</f>
        <v>221878325</v>
      </c>
      <c r="F84" s="166">
        <f>G84-E84</f>
        <v>19442775</v>
      </c>
      <c r="G84" s="18">
        <f>SUM(G60,G83)</f>
        <v>241321100</v>
      </c>
      <c r="H84" s="166">
        <f>I84-G84</f>
        <v>44418435</v>
      </c>
      <c r="I84" s="18">
        <f>SUM(I60,I83)</f>
        <v>285739535</v>
      </c>
    </row>
    <row r="85" spans="1:11" s="20" customFormat="1" ht="16.5" customHeight="1" thickBot="1">
      <c r="A85" s="54"/>
      <c r="B85" s="1" t="s">
        <v>151</v>
      </c>
      <c r="C85" s="19"/>
      <c r="H85" s="170"/>
      <c r="I85" s="170"/>
      <c r="K85" s="20" t="s">
        <v>227</v>
      </c>
    </row>
    <row r="86" spans="1:9" ht="32.25" thickBot="1">
      <c r="A86" s="62" t="s">
        <v>1</v>
      </c>
      <c r="B86" s="5" t="s">
        <v>152</v>
      </c>
      <c r="C86" s="5" t="s">
        <v>228</v>
      </c>
      <c r="D86" s="48" t="s">
        <v>233</v>
      </c>
      <c r="E86" s="48" t="s">
        <v>234</v>
      </c>
      <c r="F86" s="48" t="s">
        <v>233</v>
      </c>
      <c r="G86" s="48" t="s">
        <v>235</v>
      </c>
      <c r="H86" s="48" t="s">
        <v>233</v>
      </c>
      <c r="I86" s="48" t="s">
        <v>238</v>
      </c>
    </row>
    <row r="87" spans="1:9" s="21" customFormat="1" ht="16.5" thickBot="1">
      <c r="A87" s="167" t="s">
        <v>3</v>
      </c>
      <c r="B87" s="168" t="s">
        <v>17</v>
      </c>
      <c r="C87" s="168" t="s">
        <v>31</v>
      </c>
      <c r="D87" s="171" t="s">
        <v>199</v>
      </c>
      <c r="E87" s="65" t="s">
        <v>59</v>
      </c>
      <c r="F87" s="171" t="s">
        <v>81</v>
      </c>
      <c r="G87" s="171" t="s">
        <v>210</v>
      </c>
      <c r="H87" s="65" t="s">
        <v>103</v>
      </c>
      <c r="I87" s="65" t="s">
        <v>113</v>
      </c>
    </row>
    <row r="88" spans="1:9" ht="16.5" thickBot="1">
      <c r="A88" s="66" t="s">
        <v>3</v>
      </c>
      <c r="B88" s="67" t="s">
        <v>231</v>
      </c>
      <c r="C88" s="22">
        <f>SUM(C89:C93)</f>
        <v>79234843</v>
      </c>
      <c r="D88" s="68">
        <f aca="true" t="shared" si="2" ref="D88:H94">E88-C88</f>
        <v>28721500</v>
      </c>
      <c r="E88" s="69">
        <f>SUM(E89:E93)</f>
        <v>107956343</v>
      </c>
      <c r="F88" s="68">
        <f t="shared" si="2"/>
        <v>5063800</v>
      </c>
      <c r="G88" s="51">
        <f>SUM(G89:G93)</f>
        <v>113020143</v>
      </c>
      <c r="H88" s="68">
        <f t="shared" si="2"/>
        <v>7689644</v>
      </c>
      <c r="I88" s="51">
        <f>SUM(I89:I93)</f>
        <v>120709787</v>
      </c>
    </row>
    <row r="89" spans="1:9" ht="15.75">
      <c r="A89" s="70" t="s">
        <v>5</v>
      </c>
      <c r="B89" s="71" t="s">
        <v>153</v>
      </c>
      <c r="C89" s="23">
        <v>25996450</v>
      </c>
      <c r="D89" s="72">
        <f t="shared" si="2"/>
        <v>22506692</v>
      </c>
      <c r="E89" s="73">
        <v>48503142</v>
      </c>
      <c r="F89" s="74">
        <f t="shared" si="2"/>
        <v>393557</v>
      </c>
      <c r="G89" s="73">
        <v>48896699</v>
      </c>
      <c r="H89" s="74">
        <f t="shared" si="2"/>
        <v>493136</v>
      </c>
      <c r="I89" s="75">
        <v>49389835</v>
      </c>
    </row>
    <row r="90" spans="1:9" ht="15.75">
      <c r="A90" s="76" t="s">
        <v>7</v>
      </c>
      <c r="B90" s="77" t="s">
        <v>154</v>
      </c>
      <c r="C90" s="24">
        <v>4939252</v>
      </c>
      <c r="D90" s="78">
        <f t="shared" si="2"/>
        <v>2260424</v>
      </c>
      <c r="E90" s="78">
        <v>7199676</v>
      </c>
      <c r="F90" s="78">
        <f t="shared" si="2"/>
        <v>31891</v>
      </c>
      <c r="G90" s="78">
        <v>7231567</v>
      </c>
      <c r="H90" s="78">
        <f t="shared" si="2"/>
        <v>18919</v>
      </c>
      <c r="I90" s="75">
        <v>7250486</v>
      </c>
    </row>
    <row r="91" spans="1:9" ht="15.75">
      <c r="A91" s="76" t="s">
        <v>9</v>
      </c>
      <c r="B91" s="77" t="s">
        <v>155</v>
      </c>
      <c r="C91" s="25">
        <v>38179759</v>
      </c>
      <c r="D91" s="78">
        <f t="shared" si="2"/>
        <v>1856144</v>
      </c>
      <c r="E91" s="78">
        <v>40035903</v>
      </c>
      <c r="F91" s="78">
        <f t="shared" si="2"/>
        <v>4170612</v>
      </c>
      <c r="G91" s="78">
        <v>44206515</v>
      </c>
      <c r="H91" s="78">
        <f t="shared" si="2"/>
        <v>3131266</v>
      </c>
      <c r="I91" s="75">
        <v>47337781</v>
      </c>
    </row>
    <row r="92" spans="1:9" ht="15.75">
      <c r="A92" s="76" t="s">
        <v>11</v>
      </c>
      <c r="B92" s="77" t="s">
        <v>156</v>
      </c>
      <c r="C92" s="25">
        <v>1181000</v>
      </c>
      <c r="D92" s="78">
        <f t="shared" si="2"/>
        <v>100320</v>
      </c>
      <c r="E92" s="78">
        <v>1281320</v>
      </c>
      <c r="F92" s="78">
        <f t="shared" si="2"/>
        <v>417740</v>
      </c>
      <c r="G92" s="78">
        <v>1699060</v>
      </c>
      <c r="H92" s="78">
        <f t="shared" si="2"/>
        <v>3269998</v>
      </c>
      <c r="I92" s="75">
        <v>4969058</v>
      </c>
    </row>
    <row r="93" spans="1:9" ht="15.75">
      <c r="A93" s="76" t="s">
        <v>157</v>
      </c>
      <c r="B93" s="79" t="s">
        <v>158</v>
      </c>
      <c r="C93" s="25">
        <v>8938382</v>
      </c>
      <c r="D93" s="78">
        <f t="shared" si="2"/>
        <v>1997920</v>
      </c>
      <c r="E93" s="78">
        <v>10936302</v>
      </c>
      <c r="F93" s="78">
        <f t="shared" si="2"/>
        <v>50000</v>
      </c>
      <c r="G93" s="78">
        <v>10986302</v>
      </c>
      <c r="H93" s="78">
        <f t="shared" si="2"/>
        <v>776325</v>
      </c>
      <c r="I93" s="75">
        <v>11762627</v>
      </c>
    </row>
    <row r="94" spans="1:9" ht="15.75">
      <c r="A94" s="76" t="s">
        <v>15</v>
      </c>
      <c r="B94" s="77" t="s">
        <v>159</v>
      </c>
      <c r="C94" s="25"/>
      <c r="D94" s="78"/>
      <c r="E94" s="78">
        <v>1997920</v>
      </c>
      <c r="F94" s="78"/>
      <c r="G94" s="78">
        <v>1997920</v>
      </c>
      <c r="H94" s="78">
        <f t="shared" si="2"/>
        <v>291568</v>
      </c>
      <c r="I94" s="75">
        <v>2289488</v>
      </c>
    </row>
    <row r="95" spans="1:9" ht="15.75">
      <c r="A95" s="76" t="s">
        <v>160</v>
      </c>
      <c r="B95" s="80" t="s">
        <v>161</v>
      </c>
      <c r="C95" s="26"/>
      <c r="D95" s="81"/>
      <c r="E95" s="82"/>
      <c r="F95" s="82"/>
      <c r="G95" s="82"/>
      <c r="H95" s="81"/>
      <c r="I95" s="75"/>
    </row>
    <row r="96" spans="1:9" ht="15.75">
      <c r="A96" s="76" t="s">
        <v>162</v>
      </c>
      <c r="B96" s="83" t="s">
        <v>163</v>
      </c>
      <c r="C96" s="26"/>
      <c r="D96" s="81"/>
      <c r="E96" s="82"/>
      <c r="F96" s="82"/>
      <c r="G96" s="82"/>
      <c r="H96" s="81"/>
      <c r="I96" s="75"/>
    </row>
    <row r="97" spans="1:9" ht="15.75">
      <c r="A97" s="76" t="s">
        <v>164</v>
      </c>
      <c r="B97" s="83" t="s">
        <v>165</v>
      </c>
      <c r="C97" s="26"/>
      <c r="D97" s="81"/>
      <c r="E97" s="82"/>
      <c r="F97" s="82"/>
      <c r="G97" s="82"/>
      <c r="H97" s="84"/>
      <c r="I97" s="75"/>
    </row>
    <row r="98" spans="1:9" ht="15.75">
      <c r="A98" s="76" t="s">
        <v>166</v>
      </c>
      <c r="B98" s="80" t="s">
        <v>167</v>
      </c>
      <c r="C98" s="26"/>
      <c r="D98" s="82">
        <f>E98-C98</f>
        <v>6579044</v>
      </c>
      <c r="E98" s="82">
        <v>6579044</v>
      </c>
      <c r="F98" s="82">
        <f>G98-E98</f>
        <v>50000</v>
      </c>
      <c r="G98" s="82">
        <v>6629044</v>
      </c>
      <c r="H98" s="78">
        <f>I98-G98</f>
        <v>201000</v>
      </c>
      <c r="I98" s="75">
        <v>6830044</v>
      </c>
    </row>
    <row r="99" spans="1:9" ht="15.75">
      <c r="A99" s="76" t="s">
        <v>168</v>
      </c>
      <c r="B99" s="80" t="s">
        <v>169</v>
      </c>
      <c r="C99" s="26"/>
      <c r="D99" s="81"/>
      <c r="E99" s="82"/>
      <c r="F99" s="82"/>
      <c r="G99" s="82"/>
      <c r="H99" s="81"/>
      <c r="I99" s="75"/>
    </row>
    <row r="100" spans="1:9" ht="15.75">
      <c r="A100" s="76" t="s">
        <v>170</v>
      </c>
      <c r="B100" s="83" t="s">
        <v>171</v>
      </c>
      <c r="C100" s="26"/>
      <c r="D100" s="81"/>
      <c r="E100" s="82"/>
      <c r="F100" s="82"/>
      <c r="G100" s="82"/>
      <c r="H100" s="81"/>
      <c r="I100" s="75"/>
    </row>
    <row r="101" spans="1:9" ht="15.75">
      <c r="A101" s="85" t="s">
        <v>172</v>
      </c>
      <c r="B101" s="86" t="s">
        <v>173</v>
      </c>
      <c r="C101" s="26"/>
      <c r="D101" s="81"/>
      <c r="E101" s="82"/>
      <c r="F101" s="82"/>
      <c r="G101" s="82"/>
      <c r="H101" s="81"/>
      <c r="I101" s="75"/>
    </row>
    <row r="102" spans="1:9" ht="15.75">
      <c r="A102" s="76" t="s">
        <v>174</v>
      </c>
      <c r="B102" s="86" t="s">
        <v>175</v>
      </c>
      <c r="C102" s="26"/>
      <c r="D102" s="81"/>
      <c r="E102" s="82"/>
      <c r="F102" s="82"/>
      <c r="G102" s="82"/>
      <c r="H102" s="81"/>
      <c r="I102" s="75"/>
    </row>
    <row r="103" spans="1:9" ht="16.5" thickBot="1">
      <c r="A103" s="87" t="s">
        <v>176</v>
      </c>
      <c r="B103" s="88" t="s">
        <v>177</v>
      </c>
      <c r="C103" s="27">
        <v>8938382</v>
      </c>
      <c r="D103" s="89">
        <f>E103-C103</f>
        <v>-6579044</v>
      </c>
      <c r="E103" s="90">
        <v>2359338</v>
      </c>
      <c r="F103" s="90"/>
      <c r="G103" s="91">
        <v>2359338</v>
      </c>
      <c r="H103" s="73">
        <f>I103-G103</f>
        <v>283757</v>
      </c>
      <c r="I103" s="81">
        <v>2643095</v>
      </c>
    </row>
    <row r="104" spans="1:9" ht="16.5" thickBot="1">
      <c r="A104" s="62" t="s">
        <v>17</v>
      </c>
      <c r="B104" s="92" t="s">
        <v>232</v>
      </c>
      <c r="C104" s="8">
        <f>SUM(C105,C107)</f>
        <v>19991474</v>
      </c>
      <c r="D104" s="93">
        <f>E104-C104</f>
        <v>7213378</v>
      </c>
      <c r="E104" s="94">
        <f>SUM(E105,E107)</f>
        <v>27204852</v>
      </c>
      <c r="F104" s="93">
        <f>G104-E104</f>
        <v>4776055</v>
      </c>
      <c r="G104" s="8">
        <f>SUM(G105,G107)</f>
        <v>31980907</v>
      </c>
      <c r="H104" s="93">
        <f>I104-G104</f>
        <v>18039442</v>
      </c>
      <c r="I104" s="8">
        <f>SUM(I105,I107)</f>
        <v>50020349</v>
      </c>
    </row>
    <row r="105" spans="1:9" ht="15.75">
      <c r="A105" s="95" t="s">
        <v>19</v>
      </c>
      <c r="B105" s="77" t="s">
        <v>178</v>
      </c>
      <c r="C105" s="9">
        <v>999490</v>
      </c>
      <c r="D105" s="96">
        <f>E105-C105</f>
        <v>7213378</v>
      </c>
      <c r="E105" s="90">
        <v>8212868</v>
      </c>
      <c r="F105" s="97"/>
      <c r="G105" s="97">
        <v>12988923</v>
      </c>
      <c r="H105" s="78">
        <f>I105-G105</f>
        <v>14141194</v>
      </c>
      <c r="I105" s="75">
        <v>27130117</v>
      </c>
    </row>
    <row r="106" spans="1:9" ht="15.75">
      <c r="A106" s="95" t="s">
        <v>21</v>
      </c>
      <c r="B106" s="98" t="s">
        <v>179</v>
      </c>
      <c r="C106" s="9"/>
      <c r="D106" s="99"/>
      <c r="E106" s="90"/>
      <c r="F106" s="90"/>
      <c r="G106" s="90"/>
      <c r="H106" s="78">
        <f>I106-G106</f>
        <v>0</v>
      </c>
      <c r="I106" s="75"/>
    </row>
    <row r="107" spans="1:9" ht="15.75">
      <c r="A107" s="95" t="s">
        <v>23</v>
      </c>
      <c r="B107" s="98" t="s">
        <v>180</v>
      </c>
      <c r="C107" s="10">
        <v>18991984</v>
      </c>
      <c r="D107" s="100">
        <f>E107-C107</f>
        <v>0</v>
      </c>
      <c r="E107" s="90">
        <v>18991984</v>
      </c>
      <c r="F107" s="90"/>
      <c r="G107" s="90">
        <v>18991984</v>
      </c>
      <c r="H107" s="78">
        <f>I107-G107</f>
        <v>3898248</v>
      </c>
      <c r="I107" s="75">
        <v>22890232</v>
      </c>
    </row>
    <row r="108" spans="1:9" ht="15.75">
      <c r="A108" s="95" t="s">
        <v>25</v>
      </c>
      <c r="B108" s="98" t="s">
        <v>181</v>
      </c>
      <c r="C108" s="10"/>
      <c r="D108" s="99"/>
      <c r="E108" s="99"/>
      <c r="F108" s="99"/>
      <c r="G108" s="99"/>
      <c r="H108" s="81"/>
      <c r="I108" s="75"/>
    </row>
    <row r="109" spans="1:9" ht="15.75">
      <c r="A109" s="95" t="s">
        <v>27</v>
      </c>
      <c r="B109" s="101" t="s">
        <v>182</v>
      </c>
      <c r="C109" s="10"/>
      <c r="D109" s="99"/>
      <c r="E109" s="99"/>
      <c r="F109" s="99"/>
      <c r="G109" s="99"/>
      <c r="H109" s="81"/>
      <c r="I109" s="75"/>
    </row>
    <row r="110" spans="1:9" ht="15.75">
      <c r="A110" s="95" t="s">
        <v>29</v>
      </c>
      <c r="B110" s="102" t="s">
        <v>183</v>
      </c>
      <c r="C110" s="10"/>
      <c r="D110" s="99"/>
      <c r="E110" s="99"/>
      <c r="F110" s="99"/>
      <c r="G110" s="99"/>
      <c r="H110" s="81"/>
      <c r="I110" s="75"/>
    </row>
    <row r="111" spans="1:9" ht="15.75">
      <c r="A111" s="95" t="s">
        <v>184</v>
      </c>
      <c r="B111" s="103" t="s">
        <v>185</v>
      </c>
      <c r="C111" s="10"/>
      <c r="D111" s="99"/>
      <c r="E111" s="99"/>
      <c r="F111" s="99"/>
      <c r="G111" s="99"/>
      <c r="H111" s="81"/>
      <c r="I111" s="75"/>
    </row>
    <row r="112" spans="1:9" ht="15.75">
      <c r="A112" s="95" t="s">
        <v>186</v>
      </c>
      <c r="B112" s="83" t="s">
        <v>165</v>
      </c>
      <c r="C112" s="28"/>
      <c r="D112" s="81"/>
      <c r="E112" s="81"/>
      <c r="F112" s="81"/>
      <c r="G112" s="81"/>
      <c r="H112" s="81"/>
      <c r="I112" s="75"/>
    </row>
    <row r="113" spans="1:9" ht="15.75">
      <c r="A113" s="95" t="s">
        <v>187</v>
      </c>
      <c r="B113" s="83" t="s">
        <v>188</v>
      </c>
      <c r="C113" s="28"/>
      <c r="D113" s="81"/>
      <c r="E113" s="81"/>
      <c r="F113" s="81"/>
      <c r="G113" s="81"/>
      <c r="H113" s="81"/>
      <c r="I113" s="75"/>
    </row>
    <row r="114" spans="1:9" ht="15.75">
      <c r="A114" s="95" t="s">
        <v>189</v>
      </c>
      <c r="B114" s="83" t="s">
        <v>190</v>
      </c>
      <c r="C114" s="28"/>
      <c r="D114" s="81"/>
      <c r="E114" s="81"/>
      <c r="F114" s="81"/>
      <c r="G114" s="81"/>
      <c r="H114" s="81"/>
      <c r="I114" s="75"/>
    </row>
    <row r="115" spans="1:9" ht="15.75">
      <c r="A115" s="95" t="s">
        <v>191</v>
      </c>
      <c r="B115" s="83" t="s">
        <v>171</v>
      </c>
      <c r="C115" s="28"/>
      <c r="D115" s="81"/>
      <c r="E115" s="81"/>
      <c r="F115" s="81"/>
      <c r="G115" s="81"/>
      <c r="H115" s="81"/>
      <c r="I115" s="75"/>
    </row>
    <row r="116" spans="1:9" ht="15.75">
      <c r="A116" s="95" t="s">
        <v>192</v>
      </c>
      <c r="B116" s="83" t="s">
        <v>193</v>
      </c>
      <c r="C116" s="28"/>
      <c r="D116" s="81"/>
      <c r="E116" s="81"/>
      <c r="F116" s="81"/>
      <c r="G116" s="81"/>
      <c r="H116" s="81"/>
      <c r="I116" s="75"/>
    </row>
    <row r="117" spans="1:9" ht="16.5" thickBot="1">
      <c r="A117" s="85" t="s">
        <v>194</v>
      </c>
      <c r="B117" s="83" t="s">
        <v>195</v>
      </c>
      <c r="C117" s="26"/>
      <c r="D117" s="104"/>
      <c r="E117" s="81"/>
      <c r="F117" s="84"/>
      <c r="G117" s="84"/>
      <c r="H117" s="81"/>
      <c r="I117" s="75"/>
    </row>
    <row r="118" spans="1:9" ht="16.5" thickBot="1">
      <c r="A118" s="62" t="s">
        <v>31</v>
      </c>
      <c r="B118" s="105" t="s">
        <v>196</v>
      </c>
      <c r="C118" s="8">
        <f>SUM(C119:C120)</f>
        <v>49630778</v>
      </c>
      <c r="D118" s="93">
        <f>E118-C118</f>
        <v>-5090202</v>
      </c>
      <c r="E118" s="94">
        <f>SUM(E119:E120)</f>
        <v>44540576</v>
      </c>
      <c r="F118" s="93">
        <f>G118-E118</f>
        <v>8664717</v>
      </c>
      <c r="G118" s="8">
        <f>SUM(G119:G120)</f>
        <v>53205293</v>
      </c>
      <c r="H118" s="93">
        <f>I118-G118</f>
        <v>18414689</v>
      </c>
      <c r="I118" s="8">
        <f>SUM(I119:I120)</f>
        <v>71619982</v>
      </c>
    </row>
    <row r="119" spans="1:9" ht="15.75">
      <c r="A119" s="95" t="s">
        <v>33</v>
      </c>
      <c r="B119" s="106" t="s">
        <v>197</v>
      </c>
      <c r="C119" s="9">
        <v>49630778</v>
      </c>
      <c r="D119" s="107">
        <f>E119-C119</f>
        <v>-5090202</v>
      </c>
      <c r="E119" s="90">
        <v>44540576</v>
      </c>
      <c r="F119" s="107">
        <f>G119-E119</f>
        <v>8664717</v>
      </c>
      <c r="G119" s="97">
        <v>53205293</v>
      </c>
      <c r="H119" s="107">
        <f>I119-G119</f>
        <v>18414689</v>
      </c>
      <c r="I119" s="75">
        <v>71619982</v>
      </c>
    </row>
    <row r="120" spans="1:9" ht="16.5" thickBot="1">
      <c r="A120" s="108" t="s">
        <v>35</v>
      </c>
      <c r="B120" s="98" t="s">
        <v>198</v>
      </c>
      <c r="C120" s="11"/>
      <c r="D120" s="109"/>
      <c r="E120" s="99"/>
      <c r="F120" s="110"/>
      <c r="G120" s="110"/>
      <c r="H120" s="81"/>
      <c r="I120" s="75"/>
    </row>
    <row r="121" spans="1:9" ht="16.5" thickBot="1">
      <c r="A121" s="62" t="s">
        <v>199</v>
      </c>
      <c r="B121" s="105" t="s">
        <v>200</v>
      </c>
      <c r="C121" s="8">
        <f>SUM(C88,C104,C118)</f>
        <v>148857095</v>
      </c>
      <c r="D121" s="93">
        <f>E121-C121</f>
        <v>30844676</v>
      </c>
      <c r="E121" s="94">
        <f>SUM(E88,E104,E118)</f>
        <v>179701771</v>
      </c>
      <c r="F121" s="93">
        <f>G121-E121</f>
        <v>18504572</v>
      </c>
      <c r="G121" s="8">
        <f>SUM(G88,G104,G118)</f>
        <v>198206343</v>
      </c>
      <c r="H121" s="93">
        <f>I121-G121</f>
        <v>44143775</v>
      </c>
      <c r="I121" s="8">
        <f>SUM(I88,I104,I118)</f>
        <v>242350118</v>
      </c>
    </row>
    <row r="122" spans="1:9" ht="16.5" thickBot="1">
      <c r="A122" s="62" t="s">
        <v>59</v>
      </c>
      <c r="B122" s="105" t="s">
        <v>201</v>
      </c>
      <c r="C122" s="8"/>
      <c r="D122" s="111"/>
      <c r="E122" s="111"/>
      <c r="F122" s="111"/>
      <c r="G122" s="111"/>
      <c r="H122" s="46"/>
      <c r="I122" s="46"/>
    </row>
    <row r="123" spans="1:9" ht="15.75">
      <c r="A123" s="95" t="s">
        <v>61</v>
      </c>
      <c r="B123" s="106" t="s">
        <v>202</v>
      </c>
      <c r="C123" s="10"/>
      <c r="D123" s="112"/>
      <c r="E123" s="113"/>
      <c r="F123" s="113"/>
      <c r="G123" s="113"/>
      <c r="H123" s="114"/>
      <c r="I123" s="114"/>
    </row>
    <row r="124" spans="1:9" ht="15.75">
      <c r="A124" s="95" t="s">
        <v>63</v>
      </c>
      <c r="B124" s="106" t="s">
        <v>203</v>
      </c>
      <c r="C124" s="10"/>
      <c r="D124" s="99"/>
      <c r="E124" s="99"/>
      <c r="F124" s="99"/>
      <c r="G124" s="99"/>
      <c r="H124" s="81"/>
      <c r="I124" s="81"/>
    </row>
    <row r="125" spans="1:9" ht="16.5" thickBot="1">
      <c r="A125" s="85" t="s">
        <v>65</v>
      </c>
      <c r="B125" s="79" t="s">
        <v>204</v>
      </c>
      <c r="C125" s="10"/>
      <c r="D125" s="109"/>
      <c r="E125" s="110"/>
      <c r="F125" s="110"/>
      <c r="G125" s="110"/>
      <c r="H125" s="84"/>
      <c r="I125" s="84"/>
    </row>
    <row r="126" spans="1:9" ht="16.5" thickBot="1">
      <c r="A126" s="62" t="s">
        <v>81</v>
      </c>
      <c r="B126" s="105" t="s">
        <v>205</v>
      </c>
      <c r="C126" s="8"/>
      <c r="D126" s="111"/>
      <c r="E126" s="111"/>
      <c r="F126" s="111"/>
      <c r="G126" s="111"/>
      <c r="H126" s="46"/>
      <c r="I126" s="46"/>
    </row>
    <row r="127" spans="1:9" ht="15.75">
      <c r="A127" s="95" t="s">
        <v>83</v>
      </c>
      <c r="B127" s="106" t="s">
        <v>206</v>
      </c>
      <c r="C127" s="10"/>
      <c r="D127" s="112"/>
      <c r="E127" s="113"/>
      <c r="F127" s="113"/>
      <c r="G127" s="113"/>
      <c r="H127" s="114"/>
      <c r="I127" s="114"/>
    </row>
    <row r="128" spans="1:9" ht="15.75">
      <c r="A128" s="95" t="s">
        <v>85</v>
      </c>
      <c r="B128" s="106" t="s">
        <v>207</v>
      </c>
      <c r="C128" s="10"/>
      <c r="D128" s="99"/>
      <c r="E128" s="99"/>
      <c r="F128" s="99"/>
      <c r="G128" s="99"/>
      <c r="H128" s="81"/>
      <c r="I128" s="81"/>
    </row>
    <row r="129" spans="1:9" ht="15.75">
      <c r="A129" s="95" t="s">
        <v>87</v>
      </c>
      <c r="B129" s="106" t="s">
        <v>208</v>
      </c>
      <c r="C129" s="10"/>
      <c r="D129" s="99"/>
      <c r="E129" s="99"/>
      <c r="F129" s="99"/>
      <c r="G129" s="99"/>
      <c r="H129" s="81"/>
      <c r="I129" s="81"/>
    </row>
    <row r="130" spans="1:9" ht="16.5" thickBot="1">
      <c r="A130" s="85" t="s">
        <v>89</v>
      </c>
      <c r="B130" s="79" t="s">
        <v>209</v>
      </c>
      <c r="C130" s="10"/>
      <c r="D130" s="109"/>
      <c r="E130" s="99"/>
      <c r="F130" s="110"/>
      <c r="G130" s="110"/>
      <c r="H130" s="81"/>
      <c r="I130" s="81"/>
    </row>
    <row r="131" spans="1:9" ht="16.5" thickBot="1">
      <c r="A131" s="62" t="s">
        <v>210</v>
      </c>
      <c r="B131" s="105" t="s">
        <v>211</v>
      </c>
      <c r="C131" s="12">
        <f>SUM(C132:C135)</f>
        <v>39064943</v>
      </c>
      <c r="D131" s="93">
        <f>E131-C131</f>
        <v>3111611</v>
      </c>
      <c r="E131" s="94">
        <f>SUM(E132:E135)</f>
        <v>42176554</v>
      </c>
      <c r="F131" s="93">
        <f>G131-E131</f>
        <v>938203</v>
      </c>
      <c r="G131" s="12">
        <f>SUM(G132:G135)</f>
        <v>43114757</v>
      </c>
      <c r="H131" s="93">
        <f>I131-G131</f>
        <v>274660</v>
      </c>
      <c r="I131" s="12">
        <f>SUM(I132:I135)</f>
        <v>43389417</v>
      </c>
    </row>
    <row r="132" spans="1:9" ht="15.75">
      <c r="A132" s="95" t="s">
        <v>95</v>
      </c>
      <c r="B132" s="106" t="s">
        <v>212</v>
      </c>
      <c r="C132" s="10"/>
      <c r="D132" s="115"/>
      <c r="E132" s="116"/>
      <c r="F132" s="117"/>
      <c r="G132" s="117"/>
      <c r="H132" s="81"/>
      <c r="I132" s="75"/>
    </row>
    <row r="133" spans="1:9" ht="15.75">
      <c r="A133" s="95" t="s">
        <v>97</v>
      </c>
      <c r="B133" s="106" t="s">
        <v>213</v>
      </c>
      <c r="C133" s="10"/>
      <c r="D133" s="118">
        <f>E133-C133</f>
        <v>2949088</v>
      </c>
      <c r="E133" s="78">
        <v>2949088</v>
      </c>
      <c r="F133" s="78"/>
      <c r="G133" s="78">
        <v>2949088</v>
      </c>
      <c r="H133" s="81"/>
      <c r="I133" s="75">
        <v>2949088</v>
      </c>
    </row>
    <row r="134" spans="1:9" ht="15.75">
      <c r="A134" s="95" t="s">
        <v>99</v>
      </c>
      <c r="B134" s="106" t="s">
        <v>214</v>
      </c>
      <c r="C134" s="10"/>
      <c r="D134" s="116"/>
      <c r="E134" s="78"/>
      <c r="F134" s="78"/>
      <c r="G134" s="78"/>
      <c r="H134" s="84"/>
      <c r="I134" s="75"/>
    </row>
    <row r="135" spans="1:9" ht="16.5" thickBot="1">
      <c r="A135" s="85" t="s">
        <v>101</v>
      </c>
      <c r="B135" s="79" t="s">
        <v>229</v>
      </c>
      <c r="C135" s="14">
        <v>39064943</v>
      </c>
      <c r="D135" s="119">
        <f>E135-C135</f>
        <v>162523</v>
      </c>
      <c r="E135" s="120">
        <v>39227466</v>
      </c>
      <c r="F135" s="121">
        <f>G135-E135</f>
        <v>938203</v>
      </c>
      <c r="G135" s="120">
        <v>40165669</v>
      </c>
      <c r="H135" s="130">
        <f>I135-G135</f>
        <v>274660</v>
      </c>
      <c r="I135" s="122">
        <v>40440329</v>
      </c>
    </row>
    <row r="136" spans="1:9" ht="16.5" thickBot="1">
      <c r="A136" s="62" t="s">
        <v>103</v>
      </c>
      <c r="B136" s="105" t="s">
        <v>251</v>
      </c>
      <c r="C136" s="29"/>
      <c r="D136" s="61"/>
      <c r="E136" s="61"/>
      <c r="F136" s="61"/>
      <c r="G136" s="61"/>
      <c r="H136" s="46"/>
      <c r="I136" s="47"/>
    </row>
    <row r="137" spans="1:9" ht="15.75">
      <c r="A137" s="95" t="s">
        <v>105</v>
      </c>
      <c r="B137" s="106" t="s">
        <v>215</v>
      </c>
      <c r="C137" s="10"/>
      <c r="D137" s="115"/>
      <c r="E137" s="117"/>
      <c r="F137" s="117"/>
      <c r="G137" s="117"/>
      <c r="H137" s="114"/>
      <c r="I137" s="123"/>
    </row>
    <row r="138" spans="1:9" ht="15.75">
      <c r="A138" s="95" t="s">
        <v>107</v>
      </c>
      <c r="B138" s="106" t="s">
        <v>216</v>
      </c>
      <c r="C138" s="10"/>
      <c r="D138" s="116"/>
      <c r="E138" s="116"/>
      <c r="F138" s="116"/>
      <c r="G138" s="116"/>
      <c r="H138" s="81"/>
      <c r="I138" s="75"/>
    </row>
    <row r="139" spans="1:9" ht="15.75">
      <c r="A139" s="95" t="s">
        <v>109</v>
      </c>
      <c r="B139" s="106" t="s">
        <v>217</v>
      </c>
      <c r="C139" s="10"/>
      <c r="D139" s="116"/>
      <c r="E139" s="116"/>
      <c r="F139" s="116"/>
      <c r="G139" s="116"/>
      <c r="H139" s="81"/>
      <c r="I139" s="75"/>
    </row>
    <row r="140" spans="1:9" ht="16.5" thickBot="1">
      <c r="A140" s="95" t="s">
        <v>111</v>
      </c>
      <c r="B140" s="106" t="s">
        <v>218</v>
      </c>
      <c r="C140" s="10"/>
      <c r="D140" s="124"/>
      <c r="E140" s="116"/>
      <c r="F140" s="125"/>
      <c r="G140" s="125"/>
      <c r="H140" s="81"/>
      <c r="I140" s="75"/>
    </row>
    <row r="141" spans="1:11" ht="16.5" thickBot="1">
      <c r="A141" s="62" t="s">
        <v>113</v>
      </c>
      <c r="B141" s="105" t="s">
        <v>219</v>
      </c>
      <c r="C141" s="30">
        <f>SUM(C122,C126,C131,C136)</f>
        <v>39064943</v>
      </c>
      <c r="D141" s="126">
        <f>E141-C141</f>
        <v>3111611</v>
      </c>
      <c r="E141" s="127">
        <f>SUM(E122,E126,E131,E136)</f>
        <v>42176554</v>
      </c>
      <c r="F141" s="126">
        <f>G141-E141</f>
        <v>938203</v>
      </c>
      <c r="G141" s="30">
        <f>SUM(G122,G126,G131,G136)</f>
        <v>43114757</v>
      </c>
      <c r="H141" s="126">
        <f>I141-G141</f>
        <v>274660</v>
      </c>
      <c r="I141" s="30">
        <f>SUM(I122,I126,I131,I136)</f>
        <v>43389417</v>
      </c>
      <c r="J141" s="31"/>
      <c r="K141" s="31"/>
    </row>
    <row r="142" spans="1:9" s="7" customFormat="1" ht="16.5" thickBot="1">
      <c r="A142" s="128" t="s">
        <v>220</v>
      </c>
      <c r="B142" s="129" t="s">
        <v>221</v>
      </c>
      <c r="C142" s="30">
        <f aca="true" t="shared" si="3" ref="C142:I142">SUM(C121,C141)</f>
        <v>187922038</v>
      </c>
      <c r="D142" s="127">
        <f t="shared" si="3"/>
        <v>33956287</v>
      </c>
      <c r="E142" s="127">
        <f t="shared" si="3"/>
        <v>221878325</v>
      </c>
      <c r="F142" s="127">
        <f t="shared" si="3"/>
        <v>19442775</v>
      </c>
      <c r="G142" s="30">
        <f t="shared" si="3"/>
        <v>241321100</v>
      </c>
      <c r="H142" s="127">
        <f t="shared" si="3"/>
        <v>44418435</v>
      </c>
      <c r="I142" s="30">
        <f t="shared" si="3"/>
        <v>285739535</v>
      </c>
    </row>
    <row r="143" spans="1:9" s="7" customFormat="1" ht="16.5" thickBot="1">
      <c r="A143" s="55"/>
      <c r="B143" s="32"/>
      <c r="C143" s="33"/>
      <c r="D143" s="34"/>
      <c r="E143" s="35"/>
      <c r="F143" s="36"/>
      <c r="G143" s="34"/>
      <c r="H143"/>
      <c r="I143"/>
    </row>
    <row r="144" spans="1:9" ht="16.5" thickBot="1">
      <c r="A144" s="173" t="s">
        <v>225</v>
      </c>
      <c r="B144" s="173"/>
      <c r="C144" s="37">
        <v>8</v>
      </c>
      <c r="D144" s="61"/>
      <c r="E144" s="61">
        <v>8</v>
      </c>
      <c r="F144" s="37"/>
      <c r="G144" s="37">
        <v>8</v>
      </c>
      <c r="H144" s="46"/>
      <c r="I144" s="37">
        <v>8</v>
      </c>
    </row>
    <row r="145" spans="1:9" ht="16.5" thickBot="1">
      <c r="A145" s="173" t="s">
        <v>226</v>
      </c>
      <c r="B145" s="173"/>
      <c r="C145" s="37">
        <v>20</v>
      </c>
      <c r="D145" s="61"/>
      <c r="E145" s="61">
        <v>20</v>
      </c>
      <c r="F145" s="37"/>
      <c r="G145" s="37">
        <v>20</v>
      </c>
      <c r="H145" s="46"/>
      <c r="I145" s="37">
        <v>20</v>
      </c>
    </row>
    <row r="146" spans="1:7" ht="15.75">
      <c r="A146" s="57"/>
      <c r="B146" s="38"/>
      <c r="C146" s="38"/>
      <c r="E146" s="20"/>
      <c r="F146" s="20"/>
      <c r="G146" s="20"/>
    </row>
    <row r="147" spans="1:7" ht="16.5" thickBot="1">
      <c r="A147" s="172" t="s">
        <v>222</v>
      </c>
      <c r="B147" s="172"/>
      <c r="C147" s="172"/>
      <c r="E147" s="20"/>
      <c r="F147" s="20"/>
      <c r="G147" s="20"/>
    </row>
    <row r="148" spans="1:9" ht="26.25" thickBot="1">
      <c r="A148" s="58">
        <v>1</v>
      </c>
      <c r="B148" s="59" t="s">
        <v>223</v>
      </c>
      <c r="C148" s="40">
        <f>+C60-C121</f>
        <v>-29019181</v>
      </c>
      <c r="D148" s="46"/>
      <c r="E148" s="60">
        <f>+E60-E121</f>
        <v>-25907570</v>
      </c>
      <c r="F148" s="46"/>
      <c r="G148" s="40">
        <f>+G60-G121</f>
        <v>-27005463</v>
      </c>
      <c r="H148" s="46"/>
      <c r="I148" s="40">
        <f>+I60-I121</f>
        <v>-28752682</v>
      </c>
    </row>
    <row r="149" spans="1:9" ht="25.5" customHeight="1" thickBot="1">
      <c r="A149" s="58" t="s">
        <v>17</v>
      </c>
      <c r="B149" s="59" t="s">
        <v>224</v>
      </c>
      <c r="C149" s="40">
        <f>+C83-C141</f>
        <v>29019181</v>
      </c>
      <c r="D149" s="46"/>
      <c r="E149" s="60">
        <f>+E83-E141</f>
        <v>25907570</v>
      </c>
      <c r="F149" s="46"/>
      <c r="G149" s="40">
        <f>+G83-G141</f>
        <v>27005463</v>
      </c>
      <c r="H149" s="46"/>
      <c r="I149" s="40">
        <f>+I83-I141</f>
        <v>28752682</v>
      </c>
    </row>
  </sheetData>
  <sheetProtection/>
  <mergeCells count="3">
    <mergeCell ref="A147:C147"/>
    <mergeCell ref="A144:B144"/>
    <mergeCell ref="A145:B145"/>
  </mergeCells>
  <printOptions horizontalCentered="1"/>
  <pageMargins left="0.1968503937007874" right="0.1968503937007874" top="0.3937007874015748" bottom="0" header="0.1968503937007874" footer="0"/>
  <pageSetup fitToHeight="2" horizontalDpi="600" verticalDpi="600" orientation="landscape" paperSize="9" scale="50" r:id="rId1"/>
  <headerFooter alignWithMargins="0">
    <oddHeader xml:space="preserve">&amp;C&amp;"Times New Roman CE,Félkövér"&amp;12Regöly Község Önkormányzata 
Önkormányzat&amp;R&amp;"Times New Roman CE,Félkövér dőlt"&amp;11 8.1. sz. melléklet </oddHeader>
  </headerFooter>
  <rowBreaks count="2" manualBreakCount="2">
    <brk id="60" max="7" man="1"/>
    <brk id="8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2018-05-31T15:44:08Z</cp:lastPrinted>
  <dcterms:created xsi:type="dcterms:W3CDTF">2014-02-06T13:22:03Z</dcterms:created>
  <dcterms:modified xsi:type="dcterms:W3CDTF">2018-05-31T15:44:10Z</dcterms:modified>
  <cp:category/>
  <cp:version/>
  <cp:contentType/>
  <cp:contentStatus/>
</cp:coreProperties>
</file>