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<sst xmlns="http://schemas.openxmlformats.org/spreadsheetml/2006/main" count="426" uniqueCount="414">
  <si>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2016.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</si>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</sst>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7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93217700</v>
      </c>
      <c r="D19" s="39"/>
      <c r="E19" s="39">
        <v>30834000</v>
      </c>
      <c r="F19" s="13">
        <f>SUM(C19:E19)</f>
        <v>124051700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900000</v>
      </c>
      <c r="D23" s="39"/>
      <c r="E23" s="39">
        <v>300000</v>
      </c>
      <c r="F23" s="13">
        <f>SUM(C23:E23)</f>
        <v>1200000</v>
      </c>
    </row>
    <row r="24" spans="1:6" ht="15">
      <c r="A24" s="40" t="s">
        <v>222</v>
      </c>
      <c r="B24" s="41" t="s">
        <v>223</v>
      </c>
      <c r="C24" s="12">
        <f>SUM(C19:C23)</f>
        <v>94117700</v>
      </c>
      <c r="D24" s="12"/>
      <c r="E24" s="12">
        <f>SUM(E19:E23)</f>
        <v>31134000</v>
      </c>
      <c r="F24" s="12">
        <f>SUM(F19:F23)</f>
        <v>125251700</v>
      </c>
    </row>
    <row r="25" spans="1:6" ht="15">
      <c r="A25" s="14" t="s">
        <v>224</v>
      </c>
      <c r="B25" s="41" t="s">
        <v>225</v>
      </c>
      <c r="C25" s="12">
        <v>26982459</v>
      </c>
      <c r="D25" s="12"/>
      <c r="E25" s="12">
        <v>8936000</v>
      </c>
      <c r="F25" s="12">
        <f>SUM(C25:E25)</f>
        <v>35918459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4769000</v>
      </c>
      <c r="D29" s="39"/>
      <c r="E29" s="39">
        <v>800000</v>
      </c>
      <c r="F29" s="13">
        <f aca="true" t="shared" si="0" ref="F29:F49">SUM(C29:E29)</f>
        <v>5569000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1350000</v>
      </c>
      <c r="D32" s="39"/>
      <c r="E32" s="39">
        <v>450000</v>
      </c>
      <c r="F32" s="13">
        <f t="shared" si="0"/>
        <v>1800000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24284000</v>
      </c>
      <c r="D40" s="39"/>
      <c r="E40" s="39">
        <v>7262000</v>
      </c>
      <c r="F40" s="13">
        <f t="shared" si="0"/>
        <v>31546000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375000</v>
      </c>
      <c r="D43" s="39"/>
      <c r="E43" s="39">
        <v>125000</v>
      </c>
      <c r="F43" s="13">
        <f t="shared" si="0"/>
        <v>500000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6701647</v>
      </c>
      <c r="D49" s="39"/>
      <c r="E49" s="39">
        <v>1729000</v>
      </c>
      <c r="F49" s="13">
        <f t="shared" si="0"/>
        <v>8430647</v>
      </c>
    </row>
    <row r="50" spans="1:6" ht="15">
      <c r="A50" s="14" t="s">
        <v>274</v>
      </c>
      <c r="B50" s="41" t="s">
        <v>275</v>
      </c>
      <c r="C50" s="12">
        <f>SUM(C29:C49)</f>
        <v>37479647</v>
      </c>
      <c r="D50" s="12"/>
      <c r="E50" s="12">
        <f>SUM(E29:E49)</f>
        <v>10366000</v>
      </c>
      <c r="F50" s="12">
        <f>SUM(F29:F49)</f>
        <v>47845647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30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30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158579806</v>
      </c>
      <c r="D74" s="12"/>
      <c r="E74" s="12">
        <f>E73+E59+E50+E25+E24</f>
        <v>50436000</v>
      </c>
      <c r="F74" s="12">
        <f>SUM(C74:E74)</f>
        <v>209015806</v>
      </c>
    </row>
    <row r="75" spans="1:6" ht="15">
      <c r="A75" s="46" t="s">
        <v>321</v>
      </c>
      <c r="B75" s="36" t="s">
        <v>322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>SUM(C76:E76)</f>
        <v>0</v>
      </c>
    </row>
    <row r="77" spans="1:6" ht="15">
      <c r="A77" s="46" t="s">
        <v>325</v>
      </c>
      <c r="B77" s="36" t="s">
        <v>326</v>
      </c>
      <c r="C77" s="39">
        <v>1469000</v>
      </c>
      <c r="D77" s="39"/>
      <c r="E77" s="39"/>
      <c r="F77" s="13">
        <f>SUM(C77:E77)</f>
        <v>1469000</v>
      </c>
    </row>
    <row r="78" spans="1:6" ht="15">
      <c r="A78" s="46" t="s">
        <v>327</v>
      </c>
      <c r="B78" s="36" t="s">
        <v>328</v>
      </c>
      <c r="C78" s="39">
        <v>320000</v>
      </c>
      <c r="D78" s="39"/>
      <c r="E78" s="39"/>
      <c r="F78" s="13">
        <f>SUM(C78:E78)</f>
        <v>320000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/>
    </row>
    <row r="80" spans="1:6" ht="15">
      <c r="A80" s="7" t="s">
        <v>331</v>
      </c>
      <c r="B80" s="36" t="s">
        <v>332</v>
      </c>
      <c r="C80" s="39"/>
      <c r="D80" s="39"/>
      <c r="E80" s="39"/>
      <c r="F80" s="13"/>
    </row>
    <row r="81" spans="1:6" ht="15">
      <c r="A81" s="7" t="s">
        <v>333</v>
      </c>
      <c r="B81" s="36" t="s">
        <v>334</v>
      </c>
      <c r="C81" s="39">
        <v>618000</v>
      </c>
      <c r="D81" s="39"/>
      <c r="E81" s="39"/>
      <c r="F81" s="13">
        <f>SUM(C81:E81)</f>
        <v>618000</v>
      </c>
    </row>
    <row r="82" spans="1:6" ht="15">
      <c r="A82" s="15" t="s">
        <v>335</v>
      </c>
      <c r="B82" s="41" t="s">
        <v>336</v>
      </c>
      <c r="C82" s="12">
        <f>SUM(C75:C81)</f>
        <v>2907000</v>
      </c>
      <c r="D82" s="12"/>
      <c r="E82" s="12"/>
      <c r="F82" s="12">
        <f>SUM(F75:F81)</f>
        <v>2907000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12">
        <f>C82+C87+C96</f>
        <v>2907000</v>
      </c>
      <c r="D97" s="39"/>
      <c r="E97" s="39"/>
      <c r="F97" s="12">
        <f>SUM(C97:E97)</f>
        <v>2907000</v>
      </c>
    </row>
    <row r="98" spans="1:6" ht="15.75">
      <c r="A98" s="22" t="s">
        <v>365</v>
      </c>
      <c r="B98" s="47" t="s">
        <v>366</v>
      </c>
      <c r="C98" s="12">
        <f>C96+C87+C82+C73+C59+C50+C25+C24</f>
        <v>161486806</v>
      </c>
      <c r="D98" s="12"/>
      <c r="E98" s="12">
        <f>E82+E50+E25+E24</f>
        <v>50436000</v>
      </c>
      <c r="F98" s="12">
        <f>F96+F87+F82+F73+F59+F50+F25+F24</f>
        <v>211922806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161486806</v>
      </c>
      <c r="D122" s="12"/>
      <c r="E122" s="12">
        <f>E98</f>
        <v>50436000</v>
      </c>
      <c r="F122" s="12">
        <f>F121+F98</f>
        <v>211922806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3/2016(II. 24.) önkormányzati rendelethez*</oddHeader>
    <oddFooter>&amp;L*Módosította: 18/2016. (VIII.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72" sqref="C7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13172000</v>
      </c>
      <c r="D43" s="12"/>
      <c r="E43" s="12"/>
      <c r="F43" s="12">
        <f>SUM(C43:E43)</f>
        <v>13172000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13172000</v>
      </c>
      <c r="D48" s="12"/>
      <c r="E48" s="12">
        <f>E47+E43+E32+E18</f>
        <v>0</v>
      </c>
      <c r="F48" s="12">
        <f>SUM(C48:E48)</f>
        <v>13172000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13172000</v>
      </c>
      <c r="D66" s="12">
        <f>D64+D47+D60+D43+D32</f>
        <v>0</v>
      </c>
      <c r="E66" s="12">
        <f>E64+E47+E60+E43+E32</f>
        <v>0</v>
      </c>
      <c r="F66" s="12">
        <f>F64+F47+F60+F43+F32+F18</f>
        <v>13172000</v>
      </c>
    </row>
    <row r="67" spans="1:6" ht="15.75">
      <c r="A67" s="23" t="s">
        <v>129</v>
      </c>
      <c r="B67" s="24"/>
      <c r="C67" s="13">
        <f>C48-'kiadások működés Polg.Hiv'!C74</f>
        <v>-145407806</v>
      </c>
      <c r="D67" s="13">
        <f>D48-'kiadások működés Polg.Hiv'!D74</f>
        <v>0</v>
      </c>
      <c r="E67" s="13">
        <f>E48-'kiadások működés Polg.Hiv'!E74</f>
        <v>-50436000</v>
      </c>
      <c r="F67" s="13">
        <f>F48-'kiadások működés Polg.Hiv'!F74</f>
        <v>-195843806</v>
      </c>
    </row>
    <row r="68" spans="1:6" ht="15.75">
      <c r="A68" s="23" t="s">
        <v>130</v>
      </c>
      <c r="B68" s="24"/>
      <c r="C68" s="13">
        <f>C60-'kiadások működés Polg.Hiv'!C82</f>
        <v>-2907000</v>
      </c>
      <c r="D68" s="13"/>
      <c r="E68" s="13">
        <f>E65-'kiadások működés Polg.Hiv'!E97</f>
        <v>0</v>
      </c>
      <c r="F68" s="13">
        <f>SUM(C68:E68)</f>
        <v>-2907000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6383647</v>
      </c>
      <c r="D82" s="13"/>
      <c r="E82" s="13"/>
      <c r="F82" s="13">
        <f>SUM(C82:E82)</f>
        <v>6383647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141931159</v>
      </c>
      <c r="D85" s="13"/>
      <c r="E85" s="13">
        <v>50436000</v>
      </c>
      <c r="F85" s="13">
        <f>SUM(C85:E85)</f>
        <v>192367159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148314806</v>
      </c>
      <c r="D88" s="12">
        <f>SUM(D85:D87)</f>
        <v>0</v>
      </c>
      <c r="E88" s="12">
        <f>SUM(E85:E87)</f>
        <v>50436000</v>
      </c>
      <c r="F88" s="12">
        <f>SUM(F82:F87)</f>
        <v>198750806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148314806</v>
      </c>
      <c r="D95" s="12">
        <f>SUM(D88:D94)</f>
        <v>0</v>
      </c>
      <c r="E95" s="12">
        <f>SUM(E88:E94)</f>
        <v>50436000</v>
      </c>
      <c r="F95" s="12">
        <f>SUM(F88:F94)</f>
        <v>198750806</v>
      </c>
    </row>
    <row r="96" spans="1:6" ht="15.75">
      <c r="A96" s="30" t="s">
        <v>183</v>
      </c>
      <c r="B96" s="31"/>
      <c r="C96" s="12">
        <f>C66+C95</f>
        <v>161486806</v>
      </c>
      <c r="D96" s="12">
        <f>D95+D66</f>
        <v>0</v>
      </c>
      <c r="E96" s="12">
        <f>E95+E66</f>
        <v>50436000</v>
      </c>
      <c r="F96" s="12">
        <f>F95+F66</f>
        <v>211922806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8/2016.(VIII. 25.)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2016-08-30T11:57:18Z</dcterms:created>
  <dcterms:modified xsi:type="dcterms:W3CDTF">2016-08-30T12:15:13Z</dcterms:modified>
  <cp:category/>
  <cp:version/>
  <cp:contentType/>
  <cp:contentStatus/>
</cp:coreProperties>
</file>