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1.sz.melléklet" sheetId="1" r:id="rId1"/>
    <sheet name="Munka2" sheetId="2" state="hidden" r:id="rId2"/>
    <sheet name="Munka3" sheetId="3" state="hidden" r:id="rId3"/>
    <sheet name="2.sz.melléklet" sheetId="4" r:id="rId4"/>
    <sheet name="3.sz.melléklet" sheetId="5" r:id="rId5"/>
    <sheet name="4-a.sz.melléklet" sheetId="6" r:id="rId6"/>
    <sheet name="4-b.sz.melléklet" sheetId="7" r:id="rId7"/>
    <sheet name="4-c.sz.melléklet" sheetId="8" r:id="rId8"/>
    <sheet name="4-d.sz.melléklet" sheetId="9" r:id="rId9"/>
    <sheet name="4-e.sz.melléklet" sheetId="10" r:id="rId10"/>
    <sheet name="5-a.sz.melléklet" sheetId="11" r:id="rId11"/>
    <sheet name="5-b.sz.melléklet" sheetId="12" r:id="rId12"/>
    <sheet name="5-c.sz.melléklet" sheetId="13" r:id="rId13"/>
    <sheet name="5-d.sz.melléklet" sheetId="14" r:id="rId14"/>
    <sheet name="6.sz.melléklet" sheetId="15" r:id="rId15"/>
    <sheet name="7.sz.melléklet" sheetId="16" r:id="rId16"/>
    <sheet name="8.sz.melléklet" sheetId="17" r:id="rId17"/>
    <sheet name="8-a.sz.melléklet" sheetId="18" r:id="rId18"/>
    <sheet name="8-b.sz.melléklet" sheetId="19" r:id="rId19"/>
    <sheet name="8-c.sz.melléklet" sheetId="20" r:id="rId20"/>
    <sheet name="8-d.sz.melléklet" sheetId="21" r:id="rId21"/>
    <sheet name="8-e.sz.melléklet" sheetId="22" r:id="rId22"/>
    <sheet name="9.sz.melléklet" sheetId="23" r:id="rId23"/>
    <sheet name="9-a.sz.melléklet" sheetId="24" r:id="rId24"/>
  </sheets>
  <definedNames>
    <definedName name="_xlfn.AGGREGATE" hidden="1">#NAME?</definedName>
    <definedName name="_xlnm.Print_Area" localSheetId="0">'1.sz.melléklet'!$A$1:$K$38</definedName>
    <definedName name="_xlnm.Print_Area" localSheetId="3">'2.sz.melléklet'!$A$1:$C$21</definedName>
    <definedName name="_xlnm.Print_Area" localSheetId="7">'4-c.sz.melléklet'!$A$1:$E$40</definedName>
    <definedName name="_xlnm.Print_Area" localSheetId="12">'5-c.sz.melléklet'!$A$1:$E$14</definedName>
    <definedName name="_xlnm.Print_Area" localSheetId="14">'6.sz.melléklet'!$A$1:$F$28</definedName>
    <definedName name="_xlnm.Print_Area" localSheetId="15">'7.sz.melléklet'!$A$1:$L$35</definedName>
    <definedName name="_xlnm.Print_Area" localSheetId="16">'8.sz.melléklet'!$A$1:$K$39</definedName>
    <definedName name="_xlnm.Print_Area" localSheetId="18">'8-b.sz.melléklet'!$A$1:$H$24</definedName>
    <definedName name="_xlnm.Print_Area" localSheetId="20">'8-d.sz.melléklet'!$A$1:$H$26</definedName>
  </definedNames>
  <calcPr fullCalcOnLoad="1"/>
</workbook>
</file>

<file path=xl/comments8.xml><?xml version="1.0" encoding="utf-8"?>
<comments xmlns="http://schemas.openxmlformats.org/spreadsheetml/2006/main">
  <authors>
    <author>Szerző</author>
  </authors>
  <commentList>
    <comment ref="A40" authorId="0">
      <text>
        <r>
          <rPr>
            <b/>
            <sz val="9"/>
            <rFont val="Tahoma"/>
            <family val="2"/>
          </rPr>
          <t xml:space="preserve">Szerző: Knódel Kati
</t>
        </r>
      </text>
    </comment>
  </commentList>
</comments>
</file>

<file path=xl/sharedStrings.xml><?xml version="1.0" encoding="utf-8"?>
<sst xmlns="http://schemas.openxmlformats.org/spreadsheetml/2006/main" count="816" uniqueCount="516">
  <si>
    <t>B E V É T E L E K</t>
  </si>
  <si>
    <t>Bevételi jogcím</t>
  </si>
  <si>
    <t>K I A D Á S O K</t>
  </si>
  <si>
    <t>Kiadási jogcímek</t>
  </si>
  <si>
    <t>12</t>
  </si>
  <si>
    <t>A</t>
  </si>
  <si>
    <t>B</t>
  </si>
  <si>
    <t>C</t>
  </si>
  <si>
    <t>D</t>
  </si>
  <si>
    <t>1. Személyi juttatások</t>
  </si>
  <si>
    <t>3. Dologi kiadások</t>
  </si>
  <si>
    <t>4. Ellátottak pénzbeli juttatásai</t>
  </si>
  <si>
    <t>Működési célú finanszírozási kiadás</t>
  </si>
  <si>
    <t>Felhalmozási célú finanszírozási kiadás</t>
  </si>
  <si>
    <t>B/ FINANSZÍROZÁSI CÉLÚ KIADÁSOK</t>
  </si>
  <si>
    <t>TÁRGYÉVI KÖLTSÉGVETÉSI BEVÉTELEK ÉS KIADÁSOK EGYENLEGE</t>
  </si>
  <si>
    <t xml:space="preserve">    - működési célú</t>
  </si>
  <si>
    <t xml:space="preserve">    - felhalmozási célú</t>
  </si>
  <si>
    <t xml:space="preserve"> KIADÁSOK ÖSSZESEN: (A+B)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</si>
  <si>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</si>
  <si>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</si>
  <si>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</si>
  <si>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</si>
  <si>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</si>
  <si>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</si>
  <si>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</si>
  <si>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</si>
  <si>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</si>
  <si>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</si>
  <si>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</si>
  <si>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</si>
  <si>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</si>
  <si>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E Ft</t>
  </si>
  <si>
    <t>1. Működési célú támogatások ÁH-n belülről</t>
  </si>
  <si>
    <t xml:space="preserve">     1.1. Önkormányzatok működési támogatásai</t>
  </si>
  <si>
    <t>2. Felhalmozási célú támogatások ÁH-n belülről</t>
  </si>
  <si>
    <t>3. Közhatalmi bevételek</t>
  </si>
  <si>
    <t>4. Működési bevételek</t>
  </si>
  <si>
    <t>5. Felhalmozási bevételek</t>
  </si>
  <si>
    <t>6. Működési célú átvett pénzeszközök</t>
  </si>
  <si>
    <t>7. Felhalmozási célú átvett pénzeszközök</t>
  </si>
  <si>
    <t>5. Egyéb működési célú kiadások</t>
  </si>
  <si>
    <t xml:space="preserve">     5.1. Elvonások és befizetések</t>
  </si>
  <si>
    <t xml:space="preserve">     5.2. Egyéb működési célú támogatások ÁH-n belülre</t>
  </si>
  <si>
    <t xml:space="preserve">     5.3. Egyéb működési célú támogatások ÁH-n kívülre</t>
  </si>
  <si>
    <t xml:space="preserve">     5.4. Tartalékok</t>
  </si>
  <si>
    <t>6. Beruházások</t>
  </si>
  <si>
    <t>7. Felújítások</t>
  </si>
  <si>
    <t>I. Működési költségvetés (1+3+4+6)</t>
  </si>
  <si>
    <t>II. Felhalmozási költségvetés (2+5+7)</t>
  </si>
  <si>
    <t>I. Működési költségvetés (1+2+3+4+5)</t>
  </si>
  <si>
    <t>8. Egyéb felhalmozási célú kiadások</t>
  </si>
  <si>
    <t>II. Felhalmozási költségvetés (6+7+8)</t>
  </si>
  <si>
    <t>A/ TÁRGYÉVI KÖLTSÉGVETÉSI BEVÉTELEK (I+II)</t>
  </si>
  <si>
    <t>A/ TÁRGYÉVI KÖLTSÉGVETÉSI KIADÁSOK (I+II)</t>
  </si>
  <si>
    <t>III. Belső forrásból (Előző évi maradvány igénybevétele)</t>
  </si>
  <si>
    <t>1. Költségvetési maradvány működési célra</t>
  </si>
  <si>
    <t>2. Költségvetési maradvány felhalmozási célra</t>
  </si>
  <si>
    <t>1. Működési célú hitel felvétel</t>
  </si>
  <si>
    <t>2. Felhalmozási célú hitel felvétel</t>
  </si>
  <si>
    <t xml:space="preserve">    Működési célú bevételek</t>
  </si>
  <si>
    <t>Felhalmozási célú bevételek</t>
  </si>
  <si>
    <t xml:space="preserve">    Működési célú kiadások</t>
  </si>
  <si>
    <t>Felhalmozási célú kiadások</t>
  </si>
  <si>
    <t>IV. Külső forrásból (Hitelek felvétele)</t>
  </si>
  <si>
    <t xml:space="preserve"> BEVÉTELEK ÖSSZESEN: (A+B)</t>
  </si>
  <si>
    <t>1</t>
  </si>
  <si>
    <t>16</t>
  </si>
  <si>
    <t>18</t>
  </si>
  <si>
    <t>20</t>
  </si>
  <si>
    <t>21</t>
  </si>
  <si>
    <t>22</t>
  </si>
  <si>
    <t>23</t>
  </si>
  <si>
    <t>24</t>
  </si>
  <si>
    <t>25</t>
  </si>
  <si>
    <t>26</t>
  </si>
  <si>
    <t>29</t>
  </si>
  <si>
    <t>E</t>
  </si>
  <si>
    <t>F</t>
  </si>
  <si>
    <t>G</t>
  </si>
  <si>
    <t>H</t>
  </si>
  <si>
    <t>28</t>
  </si>
  <si>
    <t>31</t>
  </si>
  <si>
    <t>30</t>
  </si>
  <si>
    <t>Intézmény</t>
  </si>
  <si>
    <t>Önkormányzat</t>
  </si>
  <si>
    <t>Önkormányzati Hivatal</t>
  </si>
  <si>
    <t>Összesen:</t>
  </si>
  <si>
    <t>Közfoglalkoztatottak</t>
  </si>
  <si>
    <t>Mindösszesen:</t>
  </si>
  <si>
    <t>-</t>
  </si>
  <si>
    <t>Szakmai</t>
  </si>
  <si>
    <t>Egyéb</t>
  </si>
  <si>
    <t>Összesen</t>
  </si>
  <si>
    <t>Sorszám</t>
  </si>
  <si>
    <t>Előirányzat-csoport/Kiemelt előirányzat</t>
  </si>
  <si>
    <t>Eredeti előirányzat</t>
  </si>
  <si>
    <t>kötelező feladat</t>
  </si>
  <si>
    <t>önként vállalt feladat</t>
  </si>
  <si>
    <t>állami feladat</t>
  </si>
  <si>
    <t>I.MŰKÖDÉSI KÖLTSÉGVETÉS</t>
  </si>
  <si>
    <t>1.1.Önkormányzatok működési támogatásai</t>
  </si>
  <si>
    <t>Helyi önkormányzatok működésének ált. tám.</t>
  </si>
  <si>
    <t>Tel.önk.-ok szoc. és gyermekétk.feladatainak tám.</t>
  </si>
  <si>
    <t>Tel.önk.-ok kulturális feladatainak támogatása</t>
  </si>
  <si>
    <t>1.2.Egyéb működési c.támogatások ÁH-n belülről</t>
  </si>
  <si>
    <t>Építésügyi feladatok támogatása</t>
  </si>
  <si>
    <t>Közfoglalkoztatási program támogatása</t>
  </si>
  <si>
    <t>2. Közhatalmi bevételek</t>
  </si>
  <si>
    <t>Építményadó</t>
  </si>
  <si>
    <t xml:space="preserve">Helyi iparűzési adó </t>
  </si>
  <si>
    <t>Belf.gépjármű adójának önk.-ot megillető része</t>
  </si>
  <si>
    <t>Tartózkodás után fizetett idegenforgalmi adó</t>
  </si>
  <si>
    <t>Bírság, pótlék</t>
  </si>
  <si>
    <t>3.Működési bevételek</t>
  </si>
  <si>
    <t>3.1.Készletértékesítés</t>
  </si>
  <si>
    <t>3.2.Szolgáltatások ellenértéke</t>
  </si>
  <si>
    <t>3.3.Közvetített szolgáltatások ellenértéke</t>
  </si>
  <si>
    <t>3.4.Tulajdonosi bevételek</t>
  </si>
  <si>
    <t>3.5.Kiszámlázott általános forgalmi adó</t>
  </si>
  <si>
    <t>II.FELHALMOZÁSI KÖLTSÉGVETÉS</t>
  </si>
  <si>
    <t>1.Felhalmozási bevételek</t>
  </si>
  <si>
    <t>2.Felhalmozási célú támogatások ÁH-n belülről</t>
  </si>
  <si>
    <t>2.1.Egyéb felhalmozási c.tám.ÁH-n belülről</t>
  </si>
  <si>
    <t>2.2Felhalmozási célú önk-i támogatások</t>
  </si>
  <si>
    <t>3.Egyéb felhalmozási célú átvett pénzeszközök</t>
  </si>
  <si>
    <t>A/TÁRGYÉVI KÖLTSÉGVETÉSI BEVÉTELEK (I+II)</t>
  </si>
  <si>
    <t>III.Finanszírozási bevételek</t>
  </si>
  <si>
    <t>B/FINANSZÍROZÁSI BEVÉTELEK</t>
  </si>
  <si>
    <t>BEVÉTELEK ÖSSZESEN (A+B)</t>
  </si>
  <si>
    <t>3.7.Kamatbevételek</t>
  </si>
  <si>
    <t>3.8.Egyéb működési bevételek</t>
  </si>
  <si>
    <t>2.Munkaadókat terhelő járulékok és szoc.hj.adó</t>
  </si>
  <si>
    <t>3.Dologi kiadások</t>
  </si>
  <si>
    <t>3.1.Készletbeszerzés</t>
  </si>
  <si>
    <t>Szakmai anyagok beszerzése</t>
  </si>
  <si>
    <t>Üzemeltetési anyagok beszerzése</t>
  </si>
  <si>
    <t>3.2.Kommunikációs szolgáltatások</t>
  </si>
  <si>
    <t>Informatikai szolgáltatások igénybevétele</t>
  </si>
  <si>
    <t>Egyéb kommunikációs szolgáltatások</t>
  </si>
  <si>
    <t>3.3.Szolgáltatási kiadások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</si>
  <si>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</si>
  <si>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</si>
  <si>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</si>
  <si>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</si>
  <si>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</si>
  <si>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>Szakmai tevékenységet segítő szolgáltatások</t>
  </si>
  <si>
    <t>Egyéb szolgáltatások</t>
  </si>
  <si>
    <t>3.4.Kiküldetések kiadásai</t>
  </si>
  <si>
    <t>3.5.Különféle befizetések és egyéb dologi kiadások</t>
  </si>
  <si>
    <t>ÁFA</t>
  </si>
  <si>
    <t>Egyéb dologi kiadások</t>
  </si>
  <si>
    <t>4.Ellátottak pénzbeli juttatásai</t>
  </si>
  <si>
    <t>Családi támogatások</t>
  </si>
  <si>
    <t>Foglalkoztatással, munkanélküliséggel kapcs.ell.</t>
  </si>
  <si>
    <t>Lakhatással kapcsolatos ellátások</t>
  </si>
  <si>
    <t>Intézményi ellátottak pénbeli juttatásai</t>
  </si>
  <si>
    <t>Egyéb nem intézményi ellátások</t>
  </si>
  <si>
    <t>5.Egyéb működési célú kiadások</t>
  </si>
  <si>
    <t>Elvonások és befizetések</t>
  </si>
  <si>
    <t>Egyéb működési célú támogatások ÁH-n belülre</t>
  </si>
  <si>
    <t>Egyéb működési célú támogatások ÁH-n kívülre</t>
  </si>
  <si>
    <t>Tartalékok</t>
  </si>
  <si>
    <t>II.Felhalmozási költségvetés</t>
  </si>
  <si>
    <t>1.Beruházások</t>
  </si>
  <si>
    <t>2.Felújítások</t>
  </si>
  <si>
    <t>3.Egyéb felhalmozási célú kiadások</t>
  </si>
  <si>
    <t>Egyéb felhalm.célú támogatások ÁH-n kívülre</t>
  </si>
  <si>
    <t>A/KÖLTSÉGVETÉSI KIADÁSOK (I+II)</t>
  </si>
  <si>
    <t>III.Finanszírozási kiadások</t>
  </si>
  <si>
    <t>1.Központi, irányítószervi támogatás folyósítása</t>
  </si>
  <si>
    <t>B/FINANSZÍROZÁSI KIADÁSOK</t>
  </si>
  <si>
    <t>KIADÁSOK ÖSSZESEN (A+B)</t>
  </si>
  <si>
    <t>Teljesítés</t>
  </si>
  <si>
    <t>Beruházás  megnevezése</t>
  </si>
  <si>
    <t>Eredeti ei.</t>
  </si>
  <si>
    <t>Ingatlanok beszerzése, létesítése</t>
  </si>
  <si>
    <t>Egyéb tárgyi eszközök beszerzése</t>
  </si>
  <si>
    <t>Mód.ei.</t>
  </si>
  <si>
    <t>BERUHÁZÁSOK ÖSSZESEN:</t>
  </si>
  <si>
    <t>Házasságkötés díja</t>
  </si>
  <si>
    <t>2.1.Egyéb közhatalmi bevételek</t>
  </si>
  <si>
    <t>2.Hitel-, kölcsöntörlesztés ÁH-n kívülre</t>
  </si>
  <si>
    <t>Megnevezés</t>
  </si>
  <si>
    <t>Intézményüzemeltetés (fő)</t>
  </si>
  <si>
    <t>Szakmai (fő)</t>
  </si>
  <si>
    <t>Közfoglalkoztatottak (fő)</t>
  </si>
  <si>
    <t>Eredeti</t>
  </si>
  <si>
    <t>Mód.</t>
  </si>
  <si>
    <t>I</t>
  </si>
  <si>
    <t>J</t>
  </si>
  <si>
    <t>EU-s projekt megnevezése:</t>
  </si>
  <si>
    <t>Azonosító:</t>
  </si>
  <si>
    <t>Ezer forintban</t>
  </si>
  <si>
    <t>Források</t>
  </si>
  <si>
    <t>2013.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</si>
  <si>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</si>
  <si>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</si>
  <si>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</si>
  <si>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</si>
  <si>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</si>
  <si>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</si>
  <si>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</si>
  <si>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</si>
  <si>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</si>
  <si>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</si>
  <si>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Dologi kiadások</t>
  </si>
  <si>
    <t>Felújítás</t>
  </si>
  <si>
    <t>2014.</t>
  </si>
  <si>
    <t>"Vízvédelmi rendszerek fejlesztése a Kalocsai kistérségben"</t>
  </si>
  <si>
    <t>DAOP-5.2.1/A-11-2011-0014</t>
  </si>
  <si>
    <t>Beruházási c.előzetesen felszámított ÁFA</t>
  </si>
  <si>
    <t>Ingatlanok felújítása</t>
  </si>
  <si>
    <t>2015.</t>
  </si>
  <si>
    <t>Hivatal</t>
  </si>
  <si>
    <t xml:space="preserve">Önkormányzat </t>
  </si>
  <si>
    <t>K</t>
  </si>
  <si>
    <t>Forgalomképtelen</t>
  </si>
  <si>
    <t>Korl. forgalomképes</t>
  </si>
  <si>
    <t>Bruttó</t>
  </si>
  <si>
    <t>Nettó</t>
  </si>
  <si>
    <t>Beruházások</t>
  </si>
  <si>
    <t>Tartós részesedések</t>
  </si>
  <si>
    <t>Követelések</t>
  </si>
  <si>
    <t>Befektetett eszközök</t>
  </si>
  <si>
    <t>Befektetett eszközök összesen</t>
  </si>
  <si>
    <t>Eszközök összesen</t>
  </si>
  <si>
    <t>Tárgyi eszközök és immateriális javak</t>
  </si>
  <si>
    <t>Nettó értékből</t>
  </si>
  <si>
    <t>Tárgyi eszközök érték- helyesbítése</t>
  </si>
  <si>
    <t>Befektetett pénzügyi eszközök</t>
  </si>
  <si>
    <t>Üzemeltetésre átadott eszközök</t>
  </si>
  <si>
    <t>Pénz- eszközök</t>
  </si>
  <si>
    <t>Bruttó érték</t>
  </si>
  <si>
    <t>Nettó érték</t>
  </si>
  <si>
    <t>Immat.javak</t>
  </si>
  <si>
    <t>Ingatlanok</t>
  </si>
  <si>
    <t>Gépek, ber.felsz.</t>
  </si>
  <si>
    <t>L</t>
  </si>
  <si>
    <t>M</t>
  </si>
  <si>
    <t>O</t>
  </si>
  <si>
    <t>Közös Hivatal</t>
  </si>
  <si>
    <t>Harta Nagyközség Önkormányzata</t>
  </si>
  <si>
    <t>ÖNKORMÁNYZAT (ÖSSZEVONT) ÖSSZESEN</t>
  </si>
  <si>
    <t>Immat.javak.</t>
  </si>
  <si>
    <t>Üzemeltetésre átadott eszk.</t>
  </si>
  <si>
    <t>Harta Nagyközség Önkormányzat vagyonkimutatása a 0-ra leírt használaton kívüli eszközök állományáról</t>
  </si>
  <si>
    <t>Harta Nagyközség Önkormányzata 0-ra leírt használaton kívüli eszközökkel nem rendelkezik.</t>
  </si>
  <si>
    <t xml:space="preserve"> </t>
  </si>
  <si>
    <t>Harta Nagyközség Önkormányzat tulajdonában lévő érték nélkül nyilvántartott eszközök</t>
  </si>
  <si>
    <t>Intézmény megnevezése</t>
  </si>
  <si>
    <t>Eszköz megnevezése</t>
  </si>
  <si>
    <t>Mennyiség (db)</t>
  </si>
  <si>
    <t>Megjegyzés</t>
  </si>
  <si>
    <t>Gallé alkotások</t>
  </si>
  <si>
    <t>Helytörténeti gyűjtemény</t>
  </si>
  <si>
    <t>Harta Nagyközség Önkormányzat   a Stabilitási törvény 3. § szerinti adósságot keletkeztető ügyletekből és kezességvállalásokból fennálló kötelezettségei</t>
  </si>
  <si>
    <t xml:space="preserve">Harta Nagyközség Önkormányzata nem rendelkezik a Stabilitási törvény 3. §-a szerinti adósságot keletkeztető ügyletekből és kezességvállalásokból fennálló kötelezettségekkel. </t>
  </si>
  <si>
    <t>1. sz. melléklet</t>
  </si>
  <si>
    <t>3. sz.melléklet</t>
  </si>
  <si>
    <t>4/a. sz.melléklet</t>
  </si>
  <si>
    <t>4/b. sz.melléklet</t>
  </si>
  <si>
    <t>4/c. sz.melléklet</t>
  </si>
  <si>
    <t>4/d. sz.melléklet</t>
  </si>
  <si>
    <t>4/e. sz.melléklet</t>
  </si>
  <si>
    <t>5/a. sz.melléklet</t>
  </si>
  <si>
    <t>5/b. sz.melléklet</t>
  </si>
  <si>
    <t>5/c. sz.melléklet</t>
  </si>
  <si>
    <t xml:space="preserve">6. sz.melléklet </t>
  </si>
  <si>
    <t>Egyéb sajátos eszközold.elsz.</t>
  </si>
  <si>
    <t>Aktív időbeli elhat.</t>
  </si>
  <si>
    <t>Forgó-eszközök</t>
  </si>
  <si>
    <t>Gépek,berendezések, felszerelések, járművek</t>
  </si>
  <si>
    <t>2. sz. melléklet</t>
  </si>
  <si>
    <t>Módosított</t>
  </si>
  <si>
    <t>Önkorm.jogalkotás</t>
  </si>
  <si>
    <t>Háziorvosi szolgálat</t>
  </si>
  <si>
    <t>Anya és gyermekvéd.</t>
  </si>
  <si>
    <t>Zöldterületkezelés</t>
  </si>
  <si>
    <t>Útfenntartás</t>
  </si>
  <si>
    <t>Turizmus</t>
  </si>
  <si>
    <t>Köztemető fenntart.</t>
  </si>
  <si>
    <t>Közművelődés</t>
  </si>
  <si>
    <t>Önk.Igazgatás Harta</t>
  </si>
  <si>
    <t>Önk.Igazgatás Dt.</t>
  </si>
  <si>
    <t>Módosított előirányzat</t>
  </si>
  <si>
    <t>2.ÁH-n belüli megelőlegezések visszafizetése</t>
  </si>
  <si>
    <t>Kötelezettséggel terhelt maradvány</t>
  </si>
  <si>
    <t>Szabad maradvány</t>
  </si>
  <si>
    <t>adatok ezer Ft-ban</t>
  </si>
  <si>
    <t>I. Működési költségvetés</t>
  </si>
  <si>
    <t>II. Felhalmozási költségvetés</t>
  </si>
  <si>
    <t>Tárgyévi költségvetési bevételek</t>
  </si>
  <si>
    <t>Bevételek összesen</t>
  </si>
  <si>
    <t>Tárgyévi költségvetési kiadások</t>
  </si>
  <si>
    <t>Finanszírozási célú kiadások</t>
  </si>
  <si>
    <t>Kiadások összesen</t>
  </si>
  <si>
    <t>ÖSSZES MARADVÁNY</t>
  </si>
  <si>
    <t>Kötelezettség jellegű sajátos elszámolások</t>
  </si>
  <si>
    <t>Pénzkészlet változás</t>
  </si>
  <si>
    <t>Finanszírozási bevételek</t>
  </si>
  <si>
    <t>Követelés jellegű sajátos elszámolások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</si>
  <si>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</si>
  <si>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</si>
  <si>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</si>
  <si>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</si>
  <si>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</si>
  <si>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</si>
  <si>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</si>
  <si>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Összes maradvány</t>
  </si>
  <si>
    <t>Készletek</t>
  </si>
  <si>
    <t xml:space="preserve">KIMUTATÁS                                                                    ezer Ft      </t>
  </si>
  <si>
    <t xml:space="preserve">Nemzetgazdasági szempontból kiemelt jel.nemz.vagyon* </t>
  </si>
  <si>
    <t>Üzleti vagyon</t>
  </si>
  <si>
    <t>Ingatlanok és kapcsolódó vagyoni értékű jogok</t>
  </si>
  <si>
    <t>Gépek berendezések, felszerelések, járművek</t>
  </si>
  <si>
    <t>Tenyászállatok</t>
  </si>
  <si>
    <t>Beruházások, felújítások</t>
  </si>
  <si>
    <t xml:space="preserve">Immateriális javak </t>
  </si>
  <si>
    <t>Tárgyi eszközök</t>
  </si>
  <si>
    <t>Tartós hitelviszonyt megtestesítő értékpapírok</t>
  </si>
  <si>
    <t>Befektetett pénzügyi eszközök értékhelyesbítése</t>
  </si>
  <si>
    <t xml:space="preserve">Befektetett pénzügyi eszközök </t>
  </si>
  <si>
    <t>NEMZETI VAGYONBA TARTOZÓ BEFEKTETETT ESZKÖZÖK</t>
  </si>
  <si>
    <t>Értékpapírok</t>
  </si>
  <si>
    <t>NEMZETI VAGYONBA TARTOZÓ FORGÓESZKÖZÖK</t>
  </si>
  <si>
    <t>Hosszú lejáratú betétek</t>
  </si>
  <si>
    <t>Pénztárak, csekkek, betétkönyvek</t>
  </si>
  <si>
    <t>Forintszámlák</t>
  </si>
  <si>
    <t>Devizaszámlák</t>
  </si>
  <si>
    <t>Idegen pénzeszközök</t>
  </si>
  <si>
    <t>Pénzeszközök</t>
  </si>
  <si>
    <t>Költségvetési évben esedékes követelések</t>
  </si>
  <si>
    <t>Költségvetési évet követően esedékes követelések</t>
  </si>
  <si>
    <t>Egyéb sajátos eszközoldali elszámolások</t>
  </si>
  <si>
    <t>Aktív időbeli elhatárolások</t>
  </si>
  <si>
    <t>ESZKÖZÖK ÖSSZESEN</t>
  </si>
  <si>
    <t>A 61 db alkotás tételei megtekinthetőek a Hivatalban vezetett nyilvántartásban.</t>
  </si>
  <si>
    <t>A vagyonkimutatásban szereplő ingatlanvagyon számviteli nyilvántartás szerinti bruttó értékének és az ingatlan vagyonkataszteri nyilvántarásban szerplő ingatlanvagyon bruttó értékének egyezősége biztosított.</t>
  </si>
  <si>
    <t>Harta Nagyközség Önkormányzat  a mérlegben értékkel nem szereplő kötelezettségei és függő követelései</t>
  </si>
  <si>
    <t>Támogatási célú előlegekkel kapcsolatos elszámolási követelések</t>
  </si>
  <si>
    <t>Egyéb függő követelések</t>
  </si>
  <si>
    <t>Biztos jövőbeni) követelések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</si>
  <si>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</si>
  <si>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</si>
  <si>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</si>
  <si>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</si>
  <si>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</si>
  <si>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kötelezettségek:</t>
  </si>
  <si>
    <t>Függő és bizos (jövőbeni) követelések:</t>
  </si>
  <si>
    <t>2015.évi teljesítés</t>
  </si>
  <si>
    <t xml:space="preserve">Nyitó pénzkészlet </t>
  </si>
  <si>
    <t xml:space="preserve">Záró pénzkészlet </t>
  </si>
  <si>
    <t>Működési célú költségvetési és kiegészítő tám.-ok</t>
  </si>
  <si>
    <t>OEP finanszírozás</t>
  </si>
  <si>
    <t>Gyermekvédelmi támogatás</t>
  </si>
  <si>
    <t>2.1.Jövedelemadók</t>
  </si>
  <si>
    <t>Magánszemélyek jövedelemadói</t>
  </si>
  <si>
    <t>2.2.Vagyoni típusú adók</t>
  </si>
  <si>
    <t>2.3.Értékesítési és forgalmi adók</t>
  </si>
  <si>
    <t>2.4.Gépjárműadók</t>
  </si>
  <si>
    <t>2.5.Egyéb áruhasználati és szolgáltatási adók</t>
  </si>
  <si>
    <t>2.6.Egyéb közhatalmi bevételek</t>
  </si>
  <si>
    <t>3.6.Általános forgalmi adó visszatérítése</t>
  </si>
  <si>
    <t>3.8.Biztosító által fizetett kártérítés</t>
  </si>
  <si>
    <t>Ingatlanok értékesítése</t>
  </si>
  <si>
    <t>3.Felhalmozási célú átvett pénzeszközök</t>
  </si>
  <si>
    <t>2.Felhalmozási bevételek</t>
  </si>
  <si>
    <t>1.Maradvány igénybevétele</t>
  </si>
  <si>
    <t>2.ÁH-on belüli megelőlegezések</t>
  </si>
  <si>
    <t>Fizetendő ÁFA</t>
  </si>
  <si>
    <t>Működési célú előzetesen felszámított ÁFA</t>
  </si>
  <si>
    <t>Lakástámogatás</t>
  </si>
  <si>
    <t>Urnafal</t>
  </si>
  <si>
    <t>Informatikai eszközök beszerzése</t>
  </si>
  <si>
    <t>Rendezvénysátor</t>
  </si>
  <si>
    <t>3.1.Szolgáltatások ellenértéke</t>
  </si>
  <si>
    <t>3.2.Közvetített szolgáltatások ellenértéke</t>
  </si>
  <si>
    <t>2.Központ, irányítószervi támogatás</t>
  </si>
  <si>
    <t>számítógép, monitor</t>
  </si>
  <si>
    <t>Beruházási c. előzetesen felszámított ÁFA</t>
  </si>
  <si>
    <t>486</t>
  </si>
  <si>
    <t>7. sz. melléklet</t>
  </si>
  <si>
    <t>8.sz.melléklet</t>
  </si>
  <si>
    <t xml:space="preserve">8/a.sz.melléklet </t>
  </si>
  <si>
    <t xml:space="preserve">8/b. sz. melléklet </t>
  </si>
  <si>
    <t xml:space="preserve">8/c. sz. melléklet </t>
  </si>
  <si>
    <t>8/d. sz. melléklet</t>
  </si>
  <si>
    <t xml:space="preserve">8/e. sz. melléklet </t>
  </si>
  <si>
    <t xml:space="preserve">9. sz. melléklet </t>
  </si>
  <si>
    <t xml:space="preserve">9/a.sz. melléklet </t>
  </si>
  <si>
    <t>1.Felhalmozási c.tám.ÁH-n belülről</t>
  </si>
  <si>
    <t>2016.évi mód.ei.</t>
  </si>
  <si>
    <t>2016.évi teljesítés</t>
  </si>
  <si>
    <t>Harta Nagyközség Önkormányzata 2016. évi kiadásainak előrányzata és teljesítése</t>
  </si>
  <si>
    <t>A 2016. évi teljesítés megbontása</t>
  </si>
  <si>
    <r>
      <t xml:space="preserve">Harta Nagyközség Önkormányzat 2016. évi </t>
    </r>
    <r>
      <rPr>
        <b/>
        <u val="single"/>
        <sz val="11"/>
        <color indexed="8"/>
        <rFont val="Calibri"/>
        <family val="2"/>
      </rPr>
      <t>összevont</t>
    </r>
    <r>
      <rPr>
        <b/>
        <sz val="11"/>
        <color indexed="8"/>
        <rFont val="Calibri"/>
        <family val="2"/>
      </rPr>
      <t xml:space="preserve"> költségvetési mérlege közgazdasági tagolásban</t>
    </r>
  </si>
  <si>
    <t>Sor-szám</t>
  </si>
  <si>
    <t>2. Munkaadókat terhelő járulékok és szoc. hozzájárulási adó</t>
  </si>
  <si>
    <t xml:space="preserve">     1.1. Támogatás értékű felhalmozási bevétel</t>
  </si>
  <si>
    <t xml:space="preserve">     1.2. Felhalmozási célú állami támogatás</t>
  </si>
  <si>
    <t xml:space="preserve">     3.1. Vagyoni típusú adók</t>
  </si>
  <si>
    <t xml:space="preserve">     3.2. Termékek és szolgáltatások adói</t>
  </si>
  <si>
    <t xml:space="preserve">     3.3. Egyéb közhatalmi bevételek</t>
  </si>
  <si>
    <t xml:space="preserve">     3.4. Jövedelemadók</t>
  </si>
  <si>
    <t xml:space="preserve">     8.1. Egyéb felhalmozási célú támogatások ÁH-n belülre</t>
  </si>
  <si>
    <t xml:space="preserve">     8.2. Egyéb felhalmozási célú támogatások ÁH-n kívülre</t>
  </si>
  <si>
    <t>32</t>
  </si>
  <si>
    <t>2016. évi eredeti ei.</t>
  </si>
  <si>
    <t>B/ FINANSZÍROZÁSI BEVÉTELEK                                HIÁNY FINANSZÍROZÁSÁNAK MÓDJA</t>
  </si>
  <si>
    <t>ÁH-n belüli megelőlegezések viszafizetése</t>
  </si>
  <si>
    <t xml:space="preserve">      V. Államháztartáson belüli megelőlegezések</t>
  </si>
  <si>
    <t xml:space="preserve">     1.3. Egyéb működési célú támogatások ÁH-n belülről</t>
  </si>
  <si>
    <t xml:space="preserve">     1.2. Elvonások és befizetések bevételei</t>
  </si>
  <si>
    <t xml:space="preserve">
Harta Nagyközség Önkormányzat összevont 2016. évi mérlegében szereplő pénzeszközök változásának bemutatása</t>
  </si>
  <si>
    <t>Teljesítés
2016. XII. 31.</t>
  </si>
  <si>
    <t>Harta Nagyközség Önkormányzat és Hivatal létszámösszetétele 2016.</t>
  </si>
  <si>
    <t>Foglalkoztatottak engedélyezett létszáma 2016. év</t>
  </si>
  <si>
    <t>Harta Nagyközség Önkormányzata 2016. évi bevételeinek előrányzata és teljesítése</t>
  </si>
  <si>
    <t>1.3.Egyéb működési c.támogatások ÁH-n belülről</t>
  </si>
  <si>
    <t>1.2.Elvonások és befizetések bevételei</t>
  </si>
  <si>
    <t>GULÁG Emléktábla pályázat támogatása</t>
  </si>
  <si>
    <t>Harta-Dt.Int.f.Társulás 2016.évi elszámolás</t>
  </si>
  <si>
    <t>1.1.Felhalmozási célú önkormányzati támogatások</t>
  </si>
  <si>
    <t>Szövőszék felújításának támogatása</t>
  </si>
  <si>
    <t>Védőnői szolg.épület felújításának támogatása</t>
  </si>
  <si>
    <t>1.2.Egyéb felhalmozási c.tám.ÁH-n belülről</t>
  </si>
  <si>
    <t>JETA Nagykékesi út pályázat támogatása</t>
  </si>
  <si>
    <t>JETA Iskola B épület pályázat támogatása</t>
  </si>
  <si>
    <t>I.világháborús emlékmű felújítása</t>
  </si>
  <si>
    <t>Kiküldetések kiadásai</t>
  </si>
  <si>
    <t>Reklám- és propaganda kiadások</t>
  </si>
  <si>
    <t>Harta Nagyközség Önkormányzata 2016. évi beruházási kiadásainak teljesítése</t>
  </si>
  <si>
    <t>Életfa</t>
  </si>
  <si>
    <t>Duna-sziget területvásárlás</t>
  </si>
  <si>
    <t>Sziget villamosítás</t>
  </si>
  <si>
    <t>Buszmegálló építése</t>
  </si>
  <si>
    <t>JETA pályázat - Nagykékesi út</t>
  </si>
  <si>
    <t>Orvosi rendelő megvásárlása</t>
  </si>
  <si>
    <t>Mozi épületének megvásárlása</t>
  </si>
  <si>
    <t>Agro-Harta épületének megvásárlása</t>
  </si>
  <si>
    <t>Csapadékvíz-elvezetés</t>
  </si>
  <si>
    <t>Iskolaudvar telekvásárlás</t>
  </si>
  <si>
    <t>Háziorvosi szolgálat - nyomtató</t>
  </si>
  <si>
    <t>Védőnő - szívhanghallgató, vérnyomásmérő</t>
  </si>
  <si>
    <t>Védőnő - bútorok</t>
  </si>
  <si>
    <t>Karbantartók - egyéb kisértékű tárgyi eszközök</t>
  </si>
  <si>
    <t>Művelődési Ház - hangosítás</t>
  </si>
  <si>
    <t>Zarándokszállás - TV</t>
  </si>
  <si>
    <t>Jogalkotás - asztal, székek</t>
  </si>
  <si>
    <t>Közfoglalkoztatás eszközbeszerzés</t>
  </si>
  <si>
    <t>Hartai festett bútor</t>
  </si>
  <si>
    <t>Suzuki szgk.vásárlás</t>
  </si>
  <si>
    <t>Fényfűzér</t>
  </si>
  <si>
    <t>Mosógép</t>
  </si>
  <si>
    <t>Zarándokszállás - ágynemű</t>
  </si>
  <si>
    <t>Kerékpártartó állványok</t>
  </si>
  <si>
    <t>Kerítéselem</t>
  </si>
  <si>
    <t>Faluház - hűtő, székek, eszközök</t>
  </si>
  <si>
    <t>Harta Nagyközség Önkormányzata 2016. évi felújítási kiadásainak teljesítése</t>
  </si>
  <si>
    <t>Felújítás megnevezése</t>
  </si>
  <si>
    <t>Járdák felújítása</t>
  </si>
  <si>
    <t>Wéber ház felújítása</t>
  </si>
  <si>
    <t>Posta parkoló felújítása</t>
  </si>
  <si>
    <t>Védőnő - terasz felújítása</t>
  </si>
  <si>
    <t>Múzeum - nyitott kémény visszaállítása</t>
  </si>
  <si>
    <t>JETA pályázat - Iskola B épület felújítása</t>
  </si>
  <si>
    <t>Mezőgazdasági közfoglalkoztatás - épület felújítás</t>
  </si>
  <si>
    <t>Szövőszék felújítása</t>
  </si>
  <si>
    <t>Védőnői épület felújítás</t>
  </si>
  <si>
    <t>Mozi felújításának tervdokumentációja</t>
  </si>
  <si>
    <t>Szabó isk. felújításának tervdokumentációja</t>
  </si>
  <si>
    <t>Duna-parti út felújítása</t>
  </si>
  <si>
    <t>Faluház szigetelés</t>
  </si>
  <si>
    <t>Egyéb tárgyi eszközök felújítása</t>
  </si>
  <si>
    <t>Felújítási célú ÁFA</t>
  </si>
  <si>
    <t>Ingatlnok felújítása ÁFA</t>
  </si>
  <si>
    <t>FELÚJÍTÁS ÖSSZESEN:</t>
  </si>
  <si>
    <t>Mód. ei.</t>
  </si>
  <si>
    <t>Harta Nagyközség Önkormányzata 2016. évi létszámának alakulása</t>
  </si>
  <si>
    <t>Hartai Közös Önkormányzati Hivatal 2016. évi bevételeinek előrányzata és teljesítése</t>
  </si>
  <si>
    <t>Népszavazási kiadások támogatása</t>
  </si>
  <si>
    <t>Igazgatási díj</t>
  </si>
  <si>
    <t>3.6.Egyéb működési bevételek</t>
  </si>
  <si>
    <t>3.3.Tulajdonosi bevételek</t>
  </si>
  <si>
    <t>3.4.Kiszámlázott ÁFA</t>
  </si>
  <si>
    <t>3.5.Kamatbevételek</t>
  </si>
  <si>
    <t>Hartai Közös Önkormányzati Hivatal 2016. évi kiadásainak előrányzata és teljesítése</t>
  </si>
  <si>
    <t>Hartai Közös Önkormányzati Hivatal 2016. évi beruházási kiadásainak teljesítése</t>
  </si>
  <si>
    <t>Falióra</t>
  </si>
  <si>
    <t>pénztár bútor</t>
  </si>
  <si>
    <t>Európai uniós támogatással megvalósuló projektek bevételei, kiadásai                       2016. évi teljesítés</t>
  </si>
  <si>
    <t>424</t>
  </si>
  <si>
    <t>2016.</t>
  </si>
  <si>
    <t>Bruttó érték 2016.december 31-én</t>
  </si>
  <si>
    <t>Harta Nagyközség Önkormányzat 2016. évi összevont maradványa</t>
  </si>
  <si>
    <t xml:space="preserve">   Harta Nagyközség Önkormányzat 2016.évi összevont vagyonának megoszlása forgalomképesség szerint</t>
  </si>
  <si>
    <t>Harta Nagyközség Önkormányzat összevont vagyonkimutatása a 0-ra leírt használatban lévő eszközök állományáról</t>
  </si>
  <si>
    <t>Harta Nagyközség Önkormányzata az EU-s támogatással megvalósult Projektek esetében 2016. december 31-én nem rendelkezett el nem számolt támogatás-előleggel.</t>
  </si>
  <si>
    <t>Harta Nagyközség Önkormányzata 2016. évi fejlesztési céljai, melyek megvalósításához a Stabilitási törvény szerinti adósságot keletkeztető ügylet válik vagy válhat szükségessé</t>
  </si>
  <si>
    <t>Harta Nagyközség Önkormányzata 2016. évben nem valósított meg olyan fejlesztést, melyhez a Stabilitási törvény szerinti adósságot keletkeztető ügylet vált szükségessé.</t>
  </si>
  <si>
    <t xml:space="preserve">   Kimutatás Harta Nagyközség Önkormányzata 2016. évi vagyonáról költségvetési szervenként</t>
  </si>
  <si>
    <t>17</t>
  </si>
  <si>
    <t>33</t>
  </si>
  <si>
    <t>34</t>
  </si>
  <si>
    <t>Harta Nagyközség Önkormányzat és Hartai Közös Önkormányzati Hivatal 2016. évi engedélyezett létszámának alakulása</t>
  </si>
  <si>
    <t xml:space="preserve"> Eredeti (fő)</t>
  </si>
  <si>
    <t xml:space="preserve"> Módosított (fő)</t>
  </si>
  <si>
    <t xml:space="preserve"> Teljesítés (fő) *</t>
  </si>
  <si>
    <t>Teljesítés*</t>
  </si>
  <si>
    <t>* éves átlagos statisztikai állományi létszám</t>
  </si>
  <si>
    <t>Város-és községgazd.</t>
  </si>
  <si>
    <t>Nyári diákmunkások</t>
  </si>
  <si>
    <t>Hartai Közös Önkormányzati Hivatal 2016. évi létszámának alakulása</t>
  </si>
  <si>
    <t>Nagykékesi út felújítása</t>
  </si>
  <si>
    <t>5/d. sz.melléklet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</si>
</sst>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\ _F_t_-;\-* #,##0.0\ _F_t_-;_-* &quot;-&quot;??\ _F_t_-;_-@_-"/>
    <numFmt numFmtId="166" formatCode="_-* #,##0\ _F_t_-;\-* #,##0\ _F_t_-;_-* &quot;-&quot;??\ _F_t_-;_-@_-"/>
    <numFmt numFmtId="167" formatCode="#,##0_ ;\-#,##0\ "/>
    <numFmt numFmtId="168" formatCode="#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  <numFmt numFmtId="173" formatCode="#,##0\ _F_t"/>
    <numFmt numFmtId="174" formatCode="[$-40E]yyyy\.\ mmmm\ d\."/>
  </numFmts>
  <fonts count="100"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sz val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name val="Tahoma"/>
      <family val="2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b/>
      <sz val="8"/>
      <name val="Times New Roman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0"/>
      <color indexed="10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i/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 CE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 CE"/>
      <family val="0"/>
    </font>
    <font>
      <sz val="9"/>
      <color indexed="8"/>
      <name val="Times New Roman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9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1"/>
      <color indexed="8"/>
      <name val="Arial CE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 CE"/>
      <family val="2"/>
    </font>
    <font>
      <b/>
      <sz val="9"/>
      <color theme="1"/>
      <name val="Calibri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medium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14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7" fillId="25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0" fillId="27" borderId="7" applyNumberFormat="0" applyFont="0" applyAlignment="0" applyProtection="0"/>
    <xf numFmtId="0" fontId="85" fillId="28" borderId="0" applyNumberFormat="0" applyBorder="0" applyAlignment="0" applyProtection="0"/>
    <xf numFmtId="0" fontId="86" fillId="29" borderId="8" applyNumberFormat="0" applyAlignment="0" applyProtection="0"/>
    <xf numFmtId="0" fontId="87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8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30" borderId="0" applyNumberFormat="0" applyBorder="0" applyAlignment="0" applyProtection="0"/>
    <xf numFmtId="0" fontId="90" fillId="31" borderId="0" applyNumberFormat="0" applyBorder="0" applyAlignment="0" applyProtection="0"/>
    <xf numFmtId="0" fontId="91" fillId="29" borderId="1" applyNumberFormat="0" applyAlignment="0" applyProtection="0"/>
    <xf numFmtId="9" fontId="0" fillId="0" borderId="0" applyFont="0" applyFill="0" applyBorder="0" applyAlignment="0" applyProtection="0"/>
  </cellStyleXfs>
  <cellXfs count="680">
    <xf numFmtId="0" fontId="0" fillId="0" borderId="0" xfId="0" applyAlignment="1">
      <alignment/>
    </xf>
    <xf numFmtId="164" fontId="2" fillId="0" borderId="0" xfId="57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/>
    </xf>
    <xf numFmtId="3" fontId="9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68" fillId="0" borderId="0" xfId="0" applyNumberFormat="1" applyFont="1" applyAlignment="1">
      <alignment horizontal="right" vertical="top" wrapText="1"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right" vertical="center" wrapText="1"/>
      <protection/>
    </xf>
    <xf numFmtId="164" fontId="2" fillId="0" borderId="12" xfId="0" applyNumberFormat="1" applyFont="1" applyFill="1" applyBorder="1" applyAlignment="1">
      <alignment horizontal="center" vertical="center" textRotation="90" wrapText="1"/>
    </xf>
    <xf numFmtId="164" fontId="2" fillId="0" borderId="12" xfId="0" applyNumberFormat="1" applyFont="1" applyFill="1" applyBorder="1" applyAlignment="1" applyProtection="1">
      <alignment horizontal="center" vertical="center" wrapText="1"/>
      <protection/>
    </xf>
    <xf numFmtId="164" fontId="2" fillId="0" borderId="13" xfId="0" applyNumberFormat="1" applyFont="1" applyFill="1" applyBorder="1" applyAlignment="1" applyProtection="1">
      <alignment horizontal="center" vertical="center" wrapText="1"/>
      <protection/>
    </xf>
    <xf numFmtId="164" fontId="1" fillId="0" borderId="14" xfId="0" applyNumberFormat="1" applyFont="1" applyFill="1" applyBorder="1" applyAlignment="1" applyProtection="1">
      <alignment horizontal="center" vertical="center" wrapText="1"/>
      <protection/>
    </xf>
    <xf numFmtId="164" fontId="2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Alignment="1" applyProtection="1">
      <alignment vertical="center" wrapText="1"/>
      <protection/>
    </xf>
    <xf numFmtId="164" fontId="1" fillId="0" borderId="16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18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9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0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Alignment="1">
      <alignment vertical="center" wrapText="1"/>
    </xf>
    <xf numFmtId="164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4" fontId="1" fillId="0" borderId="31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8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3" fontId="24" fillId="0" borderId="10" xfId="0" applyNumberFormat="1" applyFont="1" applyBorder="1" applyAlignment="1">
      <alignment horizontal="right"/>
    </xf>
    <xf numFmtId="3" fontId="24" fillId="0" borderId="2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49" fontId="26" fillId="0" borderId="0" xfId="0" applyNumberFormat="1" applyFont="1" applyAlignment="1">
      <alignment/>
    </xf>
    <xf numFmtId="0" fontId="23" fillId="0" borderId="0" xfId="0" applyFont="1" applyAlignment="1">
      <alignment/>
    </xf>
    <xf numFmtId="0" fontId="92" fillId="0" borderId="0" xfId="0" applyFont="1" applyAlignment="1">
      <alignment horizontal="right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93" fillId="0" borderId="22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49" fontId="27" fillId="0" borderId="22" xfId="0" applyNumberFormat="1" applyFont="1" applyBorder="1" applyAlignment="1">
      <alignment/>
    </xf>
    <xf numFmtId="3" fontId="94" fillId="0" borderId="22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49" fontId="27" fillId="0" borderId="10" xfId="0" applyNumberFormat="1" applyFont="1" applyBorder="1" applyAlignment="1">
      <alignment wrapText="1"/>
    </xf>
    <xf numFmtId="49" fontId="23" fillId="0" borderId="29" xfId="0" applyNumberFormat="1" applyFont="1" applyBorder="1" applyAlignment="1">
      <alignment wrapText="1"/>
    </xf>
    <xf numFmtId="3" fontId="23" fillId="0" borderId="29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6" fontId="92" fillId="0" borderId="0" xfId="0" applyNumberFormat="1" applyFont="1" applyAlignment="1">
      <alignment horizontal="right"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19" xfId="0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0" fontId="0" fillId="0" borderId="41" xfId="0" applyBorder="1" applyAlignment="1">
      <alignment horizontal="center"/>
    </xf>
    <xf numFmtId="3" fontId="88" fillId="0" borderId="42" xfId="0" applyNumberFormat="1" applyFont="1" applyBorder="1" applyAlignment="1">
      <alignment/>
    </xf>
    <xf numFmtId="3" fontId="88" fillId="0" borderId="43" xfId="0" applyNumberFormat="1" applyFont="1" applyBorder="1" applyAlignment="1">
      <alignment/>
    </xf>
    <xf numFmtId="3" fontId="88" fillId="0" borderId="4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23" fillId="0" borderId="27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45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5" fillId="0" borderId="10" xfId="0" applyFont="1" applyBorder="1" applyAlignment="1">
      <alignment/>
    </xf>
    <xf numFmtId="3" fontId="29" fillId="0" borderId="0" xfId="54" applyNumberFormat="1" applyFont="1" applyBorder="1" applyAlignment="1">
      <alignment horizontal="center" vertical="center"/>
      <protection/>
    </xf>
    <xf numFmtId="0" fontId="29" fillId="0" borderId="0" xfId="54" applyFont="1" applyBorder="1" applyAlignment="1">
      <alignment horizontal="center" vertical="center"/>
      <protection/>
    </xf>
    <xf numFmtId="0" fontId="30" fillId="0" borderId="0" xfId="55" applyFont="1" applyBorder="1" applyAlignment="1">
      <alignment horizontal="center" vertical="center"/>
      <protection/>
    </xf>
    <xf numFmtId="3" fontId="30" fillId="0" borderId="0" xfId="55" applyNumberFormat="1" applyFont="1" applyBorder="1" applyAlignment="1">
      <alignment horizontal="center" vertical="center"/>
      <protection/>
    </xf>
    <xf numFmtId="3" fontId="33" fillId="0" borderId="0" xfId="55" applyNumberFormat="1" applyFont="1" applyBorder="1" applyAlignment="1">
      <alignment horizontal="center" vertical="center"/>
      <protection/>
    </xf>
    <xf numFmtId="0" fontId="33" fillId="0" borderId="0" xfId="55" applyFont="1" applyBorder="1" applyAlignment="1">
      <alignment horizontal="center" vertical="center"/>
      <protection/>
    </xf>
    <xf numFmtId="3" fontId="30" fillId="0" borderId="0" xfId="55" applyNumberFormat="1" applyFont="1" applyBorder="1" applyAlignment="1">
      <alignment horizontal="left"/>
      <protection/>
    </xf>
    <xf numFmtId="0" fontId="30" fillId="0" borderId="0" xfId="55" applyFont="1" applyBorder="1" applyAlignment="1">
      <alignment horizontal="left"/>
      <protection/>
    </xf>
    <xf numFmtId="3" fontId="33" fillId="0" borderId="0" xfId="55" applyNumberFormat="1" applyFont="1" applyBorder="1" applyAlignment="1">
      <alignment horizontal="left"/>
      <protection/>
    </xf>
    <xf numFmtId="0" fontId="33" fillId="0" borderId="0" xfId="55" applyFont="1" applyBorder="1" applyAlignment="1">
      <alignment horizontal="left"/>
      <protection/>
    </xf>
    <xf numFmtId="49" fontId="30" fillId="0" borderId="0" xfId="55" applyNumberFormat="1" applyFont="1" applyBorder="1" applyAlignment="1">
      <alignment horizontal="center"/>
      <protection/>
    </xf>
    <xf numFmtId="0" fontId="30" fillId="0" borderId="0" xfId="55" applyFont="1" applyBorder="1" applyAlignment="1">
      <alignment horizontal="left" wrapText="1"/>
      <protection/>
    </xf>
    <xf numFmtId="0" fontId="30" fillId="0" borderId="0" xfId="55" applyFont="1" applyFill="1" applyBorder="1" applyAlignment="1">
      <alignment horizontal="right"/>
      <protection/>
    </xf>
    <xf numFmtId="3" fontId="0" fillId="0" borderId="5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0" fontId="34" fillId="0" borderId="29" xfId="0" applyFont="1" applyBorder="1" applyAlignment="1">
      <alignment horizontal="center"/>
    </xf>
    <xf numFmtId="3" fontId="22" fillId="0" borderId="10" xfId="0" applyNumberFormat="1" applyFont="1" applyBorder="1" applyAlignment="1">
      <alignment horizontal="right"/>
    </xf>
    <xf numFmtId="3" fontId="34" fillId="0" borderId="10" xfId="0" applyNumberFormat="1" applyFont="1" applyBorder="1" applyAlignment="1">
      <alignment horizontal="right"/>
    </xf>
    <xf numFmtId="3" fontId="22" fillId="0" borderId="55" xfId="0" applyNumberFormat="1" applyFont="1" applyBorder="1" applyAlignment="1">
      <alignment horizontal="right"/>
    </xf>
    <xf numFmtId="49" fontId="34" fillId="0" borderId="22" xfId="0" applyNumberFormat="1" applyFont="1" applyBorder="1" applyAlignment="1">
      <alignment/>
    </xf>
    <xf numFmtId="3" fontId="34" fillId="0" borderId="22" xfId="0" applyNumberFormat="1" applyFont="1" applyBorder="1" applyAlignment="1">
      <alignment horizontal="right"/>
    </xf>
    <xf numFmtId="49" fontId="22" fillId="0" borderId="10" xfId="0" applyNumberFormat="1" applyFont="1" applyBorder="1" applyAlignment="1">
      <alignment/>
    </xf>
    <xf numFmtId="49" fontId="34" fillId="0" borderId="56" xfId="0" applyNumberFormat="1" applyFont="1" applyBorder="1" applyAlignment="1">
      <alignment/>
    </xf>
    <xf numFmtId="49" fontId="22" fillId="0" borderId="10" xfId="0" applyNumberFormat="1" applyFont="1" applyBorder="1" applyAlignment="1">
      <alignment wrapText="1"/>
    </xf>
    <xf numFmtId="3" fontId="22" fillId="0" borderId="29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 vertical="center"/>
    </xf>
    <xf numFmtId="49" fontId="22" fillId="0" borderId="55" xfId="0" applyNumberFormat="1" applyFont="1" applyBorder="1" applyAlignment="1">
      <alignment/>
    </xf>
    <xf numFmtId="49" fontId="22" fillId="0" borderId="56" xfId="0" applyNumberFormat="1" applyFont="1" applyBorder="1" applyAlignment="1">
      <alignment wrapText="1"/>
    </xf>
    <xf numFmtId="3" fontId="22" fillId="0" borderId="56" xfId="0" applyNumberFormat="1" applyFont="1" applyBorder="1" applyAlignment="1">
      <alignment horizontal="right"/>
    </xf>
    <xf numFmtId="49" fontId="22" fillId="0" borderId="29" xfId="0" applyNumberFormat="1" applyFont="1" applyBorder="1" applyAlignment="1">
      <alignment/>
    </xf>
    <xf numFmtId="49" fontId="22" fillId="0" borderId="22" xfId="0" applyNumberFormat="1" applyFont="1" applyBorder="1" applyAlignment="1">
      <alignment wrapText="1"/>
    </xf>
    <xf numFmtId="49" fontId="22" fillId="0" borderId="57" xfId="0" applyNumberFormat="1" applyFont="1" applyBorder="1" applyAlignment="1">
      <alignment wrapText="1"/>
    </xf>
    <xf numFmtId="3" fontId="22" fillId="0" borderId="57" xfId="0" applyNumberFormat="1" applyFont="1" applyBorder="1" applyAlignment="1">
      <alignment horizontal="right"/>
    </xf>
    <xf numFmtId="49" fontId="34" fillId="0" borderId="22" xfId="0" applyNumberFormat="1" applyFont="1" applyBorder="1" applyAlignment="1">
      <alignment wrapText="1"/>
    </xf>
    <xf numFmtId="3" fontId="34" fillId="0" borderId="22" xfId="0" applyNumberFormat="1" applyFont="1" applyBorder="1" applyAlignment="1">
      <alignment horizontal="right" vertical="center"/>
    </xf>
    <xf numFmtId="3" fontId="34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 wrapText="1"/>
    </xf>
    <xf numFmtId="3" fontId="34" fillId="0" borderId="22" xfId="0" applyNumberFormat="1" applyFont="1" applyBorder="1" applyAlignment="1">
      <alignment horizontal="right" wrapText="1"/>
    </xf>
    <xf numFmtId="49" fontId="35" fillId="0" borderId="24" xfId="0" applyNumberFormat="1" applyFont="1" applyBorder="1" applyAlignment="1">
      <alignment/>
    </xf>
    <xf numFmtId="3" fontId="35" fillId="0" borderId="24" xfId="0" applyNumberFormat="1" applyFont="1" applyBorder="1" applyAlignment="1">
      <alignment horizontal="right"/>
    </xf>
    <xf numFmtId="49" fontId="35" fillId="0" borderId="13" xfId="0" applyNumberFormat="1" applyFont="1" applyBorder="1" applyAlignment="1">
      <alignment/>
    </xf>
    <xf numFmtId="3" fontId="35" fillId="0" borderId="13" xfId="0" applyNumberFormat="1" applyFont="1" applyBorder="1" applyAlignment="1">
      <alignment horizontal="right"/>
    </xf>
    <xf numFmtId="49" fontId="35" fillId="0" borderId="13" xfId="0" applyNumberFormat="1" applyFont="1" applyBorder="1" applyAlignment="1">
      <alignment vertical="center" wrapText="1"/>
    </xf>
    <xf numFmtId="3" fontId="35" fillId="0" borderId="13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/>
    </xf>
    <xf numFmtId="49" fontId="35" fillId="0" borderId="22" xfId="0" applyNumberFormat="1" applyFont="1" applyBorder="1" applyAlignment="1">
      <alignment/>
    </xf>
    <xf numFmtId="3" fontId="35" fillId="0" borderId="22" xfId="0" applyNumberFormat="1" applyFont="1" applyBorder="1" applyAlignment="1">
      <alignment horizontal="right"/>
    </xf>
    <xf numFmtId="49" fontId="35" fillId="0" borderId="10" xfId="0" applyNumberFormat="1" applyFont="1" applyBorder="1" applyAlignment="1">
      <alignment/>
    </xf>
    <xf numFmtId="3" fontId="22" fillId="0" borderId="22" xfId="0" applyNumberFormat="1" applyFont="1" applyBorder="1" applyAlignment="1">
      <alignment horizontal="right" wrapText="1"/>
    </xf>
    <xf numFmtId="3" fontId="22" fillId="0" borderId="10" xfId="0" applyNumberFormat="1" applyFont="1" applyBorder="1" applyAlignment="1">
      <alignment horizontal="right" vertical="center" wrapText="1"/>
    </xf>
    <xf numFmtId="3" fontId="34" fillId="0" borderId="10" xfId="0" applyNumberFormat="1" applyFont="1" applyBorder="1" applyAlignment="1">
      <alignment horizontal="right" vertical="center" wrapText="1"/>
    </xf>
    <xf numFmtId="3" fontId="22" fillId="0" borderId="22" xfId="0" applyNumberFormat="1" applyFont="1" applyBorder="1" applyAlignment="1">
      <alignment horizontal="right" vertical="center" wrapText="1"/>
    </xf>
    <xf numFmtId="3" fontId="34" fillId="0" borderId="22" xfId="0" applyNumberFormat="1" applyFont="1" applyBorder="1" applyAlignment="1">
      <alignment horizontal="right" vertical="center" wrapText="1"/>
    </xf>
    <xf numFmtId="3" fontId="35" fillId="0" borderId="58" xfId="0" applyNumberFormat="1" applyFont="1" applyBorder="1" applyAlignment="1">
      <alignment horizontal="right" wrapText="1"/>
    </xf>
    <xf numFmtId="3" fontId="34" fillId="0" borderId="56" xfId="0" applyNumberFormat="1" applyFont="1" applyBorder="1" applyAlignment="1">
      <alignment horizontal="right" vertical="center"/>
    </xf>
    <xf numFmtId="3" fontId="34" fillId="0" borderId="59" xfId="0" applyNumberFormat="1" applyFont="1" applyBorder="1" applyAlignment="1">
      <alignment horizontal="right" vertical="center"/>
    </xf>
    <xf numFmtId="49" fontId="34" fillId="0" borderId="59" xfId="0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9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8" xfId="0" applyNumberFormat="1" applyFont="1" applyFill="1" applyBorder="1" applyAlignment="1" applyProtection="1">
      <alignment horizontal="center" vertical="center" wrapText="1"/>
      <protection/>
    </xf>
    <xf numFmtId="164" fontId="1" fillId="0" borderId="60" xfId="0" applyNumberFormat="1" applyFont="1" applyFill="1" applyBorder="1" applyAlignment="1" applyProtection="1">
      <alignment horizontal="left" vertical="center" wrapText="1"/>
      <protection/>
    </xf>
    <xf numFmtId="164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61" xfId="0" applyNumberFormat="1" applyFont="1" applyFill="1" applyBorder="1" applyAlignment="1" applyProtection="1">
      <alignment horizontal="right" vertical="center" wrapText="1"/>
      <protection/>
    </xf>
    <xf numFmtId="3" fontId="1" fillId="0" borderId="61" xfId="0" applyNumberFormat="1" applyFont="1" applyFill="1" applyBorder="1" applyAlignment="1" applyProtection="1">
      <alignment horizontal="right" vertical="center" wrapText="1"/>
      <protection/>
    </xf>
    <xf numFmtId="164" fontId="2" fillId="0" borderId="62" xfId="0" applyNumberFormat="1" applyFont="1" applyFill="1" applyBorder="1" applyAlignment="1" applyProtection="1">
      <alignment horizontal="right" vertical="center" wrapText="1"/>
      <protection/>
    </xf>
    <xf numFmtId="3" fontId="2" fillId="0" borderId="62" xfId="0" applyNumberFormat="1" applyFont="1" applyFill="1" applyBorder="1" applyAlignment="1" applyProtection="1">
      <alignment horizontal="right" vertical="center" wrapText="1"/>
      <protection/>
    </xf>
    <xf numFmtId="3" fontId="2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 vertical="center"/>
      <protection/>
    </xf>
    <xf numFmtId="0" fontId="31" fillId="0" borderId="0" xfId="0" applyFont="1" applyFill="1" applyAlignment="1">
      <alignment/>
    </xf>
    <xf numFmtId="0" fontId="33" fillId="0" borderId="63" xfId="0" applyFont="1" applyFill="1" applyBorder="1" applyAlignment="1" applyProtection="1">
      <alignment vertical="center"/>
      <protection/>
    </xf>
    <xf numFmtId="0" fontId="33" fillId="0" borderId="64" xfId="0" applyFont="1" applyFill="1" applyBorder="1" applyAlignment="1" applyProtection="1">
      <alignment horizontal="center" vertical="center"/>
      <protection/>
    </xf>
    <xf numFmtId="0" fontId="33" fillId="0" borderId="65" xfId="0" applyFont="1" applyFill="1" applyBorder="1" applyAlignment="1" applyProtection="1">
      <alignment horizontal="center" vertical="center"/>
      <protection/>
    </xf>
    <xf numFmtId="0" fontId="33" fillId="0" borderId="66" xfId="0" applyFont="1" applyFill="1" applyBorder="1" applyAlignment="1" applyProtection="1">
      <alignment horizontal="center" vertical="center"/>
      <protection/>
    </xf>
    <xf numFmtId="49" fontId="30" fillId="0" borderId="67" xfId="0" applyNumberFormat="1" applyFont="1" applyFill="1" applyBorder="1" applyAlignment="1" applyProtection="1">
      <alignment vertical="center"/>
      <protection/>
    </xf>
    <xf numFmtId="3" fontId="30" fillId="0" borderId="55" xfId="0" applyNumberFormat="1" applyFont="1" applyFill="1" applyBorder="1" applyAlignment="1" applyProtection="1">
      <alignment vertical="center"/>
      <protection locked="0"/>
    </xf>
    <xf numFmtId="3" fontId="33" fillId="0" borderId="68" xfId="0" applyNumberFormat="1" applyFont="1" applyFill="1" applyBorder="1" applyAlignment="1" applyProtection="1">
      <alignment vertical="center"/>
      <protection/>
    </xf>
    <xf numFmtId="49" fontId="40" fillId="0" borderId="11" xfId="0" applyNumberFormat="1" applyFont="1" applyFill="1" applyBorder="1" applyAlignment="1" applyProtection="1" quotePrefix="1">
      <alignment horizontal="left" vertical="center" indent="1"/>
      <protection/>
    </xf>
    <xf numFmtId="49" fontId="40" fillId="0" borderId="45" xfId="0" applyNumberFormat="1" applyFont="1" applyFill="1" applyBorder="1" applyAlignment="1" applyProtection="1" quotePrefix="1">
      <alignment horizontal="left" vertical="center" indent="1"/>
      <protection/>
    </xf>
    <xf numFmtId="3" fontId="40" fillId="0" borderId="10" xfId="0" applyNumberFormat="1" applyFont="1" applyFill="1" applyBorder="1" applyAlignment="1" applyProtection="1">
      <alignment vertical="center"/>
      <protection locked="0"/>
    </xf>
    <xf numFmtId="3" fontId="41" fillId="0" borderId="35" xfId="0" applyNumberFormat="1" applyFont="1" applyFill="1" applyBorder="1" applyAlignment="1" applyProtection="1">
      <alignment vertical="center"/>
      <protection/>
    </xf>
    <xf numFmtId="49" fontId="30" fillId="0" borderId="11" xfId="0" applyNumberFormat="1" applyFont="1" applyFill="1" applyBorder="1" applyAlignment="1" applyProtection="1">
      <alignment vertical="center"/>
      <protection/>
    </xf>
    <xf numFmtId="49" fontId="30" fillId="0" borderId="45" xfId="0" applyNumberFormat="1" applyFont="1" applyFill="1" applyBorder="1" applyAlignment="1" applyProtection="1">
      <alignment vertical="center"/>
      <protection/>
    </xf>
    <xf numFmtId="3" fontId="30" fillId="0" borderId="10" xfId="0" applyNumberFormat="1" applyFont="1" applyFill="1" applyBorder="1" applyAlignment="1" applyProtection="1">
      <alignment vertical="center"/>
      <protection locked="0"/>
    </xf>
    <xf numFmtId="3" fontId="33" fillId="0" borderId="35" xfId="0" applyNumberFormat="1" applyFont="1" applyFill="1" applyBorder="1" applyAlignment="1" applyProtection="1">
      <alignment vertical="center"/>
      <protection/>
    </xf>
    <xf numFmtId="49" fontId="30" fillId="0" borderId="69" xfId="0" applyNumberFormat="1" applyFont="1" applyFill="1" applyBorder="1" applyAlignment="1" applyProtection="1">
      <alignment vertical="center"/>
      <protection locked="0"/>
    </xf>
    <xf numFmtId="49" fontId="30" fillId="0" borderId="70" xfId="0" applyNumberFormat="1" applyFont="1" applyFill="1" applyBorder="1" applyAlignment="1" applyProtection="1">
      <alignment vertical="center"/>
      <protection locked="0"/>
    </xf>
    <xf numFmtId="3" fontId="30" fillId="0" borderId="56" xfId="0" applyNumberFormat="1" applyFont="1" applyFill="1" applyBorder="1" applyAlignment="1" applyProtection="1">
      <alignment vertical="center"/>
      <protection locked="0"/>
    </xf>
    <xf numFmtId="49" fontId="33" fillId="0" borderId="71" xfId="0" applyNumberFormat="1" applyFont="1" applyFill="1" applyBorder="1" applyAlignment="1" applyProtection="1">
      <alignment vertical="center"/>
      <protection/>
    </xf>
    <xf numFmtId="3" fontId="33" fillId="0" borderId="13" xfId="0" applyNumberFormat="1" applyFont="1" applyFill="1" applyBorder="1" applyAlignment="1" applyProtection="1">
      <alignment vertical="center"/>
      <protection/>
    </xf>
    <xf numFmtId="3" fontId="30" fillId="0" borderId="13" xfId="0" applyNumberFormat="1" applyFont="1" applyFill="1" applyBorder="1" applyAlignment="1" applyProtection="1">
      <alignment vertical="center"/>
      <protection/>
    </xf>
    <xf numFmtId="3" fontId="33" fillId="0" borderId="47" xfId="0" applyNumberFormat="1" applyFont="1" applyFill="1" applyBorder="1" applyAlignment="1" applyProtection="1">
      <alignment vertical="center"/>
      <protection/>
    </xf>
    <xf numFmtId="49" fontId="30" fillId="0" borderId="72" xfId="0" applyNumberFormat="1" applyFont="1" applyFill="1" applyBorder="1" applyAlignment="1" applyProtection="1">
      <alignment vertical="center"/>
      <protection/>
    </xf>
    <xf numFmtId="49" fontId="30" fillId="0" borderId="11" xfId="0" applyNumberFormat="1" applyFont="1" applyFill="1" applyBorder="1" applyAlignment="1" applyProtection="1">
      <alignment horizontal="left" vertical="center"/>
      <protection/>
    </xf>
    <xf numFmtId="49" fontId="30" fillId="0" borderId="11" xfId="0" applyNumberFormat="1" applyFont="1" applyFill="1" applyBorder="1" applyAlignment="1" applyProtection="1">
      <alignment vertical="center"/>
      <protection locked="0"/>
    </xf>
    <xf numFmtId="49" fontId="30" fillId="0" borderId="45" xfId="0" applyNumberFormat="1" applyFont="1" applyFill="1" applyBorder="1" applyAlignment="1" applyProtection="1">
      <alignment vertical="center"/>
      <protection locked="0"/>
    </xf>
    <xf numFmtId="3" fontId="33" fillId="0" borderId="10" xfId="0" applyNumberFormat="1" applyFont="1" applyFill="1" applyBorder="1" applyAlignment="1" applyProtection="1">
      <alignment vertical="center"/>
      <protection locked="0"/>
    </xf>
    <xf numFmtId="3" fontId="33" fillId="0" borderId="56" xfId="0" applyNumberFormat="1" applyFont="1" applyFill="1" applyBorder="1" applyAlignment="1" applyProtection="1">
      <alignment vertical="center"/>
      <protection locked="0"/>
    </xf>
    <xf numFmtId="3" fontId="41" fillId="0" borderId="10" xfId="0" applyNumberFormat="1" applyFont="1" applyFill="1" applyBorder="1" applyAlignment="1" applyProtection="1">
      <alignment vertical="center"/>
      <protection locked="0"/>
    </xf>
    <xf numFmtId="49" fontId="30" fillId="0" borderId="45" xfId="0" applyNumberFormat="1" applyFont="1" applyFill="1" applyBorder="1" applyAlignment="1" applyProtection="1">
      <alignment horizontal="left" vertical="center"/>
      <protection/>
    </xf>
    <xf numFmtId="3" fontId="33" fillId="0" borderId="46" xfId="0" applyNumberFormat="1" applyFont="1" applyFill="1" applyBorder="1" applyAlignment="1" applyProtection="1">
      <alignment horizontal="right" vertical="center"/>
      <protection/>
    </xf>
    <xf numFmtId="49" fontId="30" fillId="0" borderId="45" xfId="0" applyNumberFormat="1" applyFont="1" applyFill="1" applyBorder="1" applyAlignment="1" applyProtection="1">
      <alignment horizontal="right" vertical="center"/>
      <protection/>
    </xf>
    <xf numFmtId="3" fontId="30" fillId="0" borderId="45" xfId="0" applyNumberFormat="1" applyFont="1" applyFill="1" applyBorder="1" applyAlignment="1" applyProtection="1">
      <alignment horizontal="right"/>
      <protection/>
    </xf>
    <xf numFmtId="49" fontId="30" fillId="0" borderId="72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>
      <alignment horizontal="right"/>
    </xf>
    <xf numFmtId="3" fontId="34" fillId="0" borderId="24" xfId="56" applyNumberFormat="1" applyFont="1" applyBorder="1" applyAlignment="1">
      <alignment horizontal="right"/>
      <protection/>
    </xf>
    <xf numFmtId="3" fontId="22" fillId="0" borderId="10" xfId="56" applyNumberFormat="1" applyFont="1" applyBorder="1" applyAlignment="1">
      <alignment horizontal="right"/>
      <protection/>
    </xf>
    <xf numFmtId="3" fontId="68" fillId="0" borderId="33" xfId="0" applyNumberFormat="1" applyFont="1" applyBorder="1" applyAlignment="1">
      <alignment horizontal="right" wrapText="1"/>
    </xf>
    <xf numFmtId="3" fontId="36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164" fontId="1" fillId="0" borderId="32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readingOrder="1"/>
      <protection/>
    </xf>
    <xf numFmtId="0" fontId="9" fillId="0" borderId="0" xfId="0" applyFont="1" applyAlignment="1">
      <alignment horizontal="center" readingOrder="1"/>
    </xf>
    <xf numFmtId="0" fontId="42" fillId="0" borderId="73" xfId="57" applyFont="1" applyFill="1" applyBorder="1" applyAlignment="1" applyProtection="1">
      <alignment horizontal="center" vertical="center" wrapText="1"/>
      <protection/>
    </xf>
    <xf numFmtId="0" fontId="17" fillId="0" borderId="74" xfId="57" applyFont="1" applyFill="1" applyBorder="1" applyAlignment="1" applyProtection="1">
      <alignment horizontal="center" vertical="center" wrapText="1" readingOrder="1"/>
      <protection/>
    </xf>
    <xf numFmtId="0" fontId="15" fillId="0" borderId="26" xfId="57" applyFont="1" applyFill="1" applyBorder="1" applyAlignment="1" applyProtection="1">
      <alignment horizontal="center" vertical="center" wrapText="1"/>
      <protection/>
    </xf>
    <xf numFmtId="0" fontId="15" fillId="0" borderId="75" xfId="57" applyFont="1" applyFill="1" applyBorder="1" applyAlignment="1" applyProtection="1">
      <alignment horizontal="center" vertical="center" wrapText="1" readingOrder="1"/>
      <protection/>
    </xf>
    <xf numFmtId="0" fontId="44" fillId="0" borderId="76" xfId="0" applyFont="1" applyBorder="1" applyAlignment="1">
      <alignment horizontal="center" vertical="center" readingOrder="1"/>
    </xf>
    <xf numFmtId="0" fontId="15" fillId="0" borderId="76" xfId="57" applyFont="1" applyFill="1" applyBorder="1" applyAlignment="1" applyProtection="1">
      <alignment horizontal="center" vertical="center" wrapText="1" readingOrder="1"/>
      <protection/>
    </xf>
    <xf numFmtId="0" fontId="44" fillId="0" borderId="77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49" fontId="17" fillId="0" borderId="11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7" fillId="32" borderId="11" xfId="57" applyFont="1" applyFill="1" applyBorder="1" applyAlignment="1" applyProtection="1">
      <alignment horizontal="center" vertical="center" wrapText="1"/>
      <protection/>
    </xf>
    <xf numFmtId="0" fontId="0" fillId="32" borderId="0" xfId="0" applyFill="1" applyAlignment="1">
      <alignment/>
    </xf>
    <xf numFmtId="49" fontId="17" fillId="0" borderId="26" xfId="57" applyNumberFormat="1" applyFont="1" applyFill="1" applyBorder="1" applyAlignment="1" applyProtection="1">
      <alignment horizontal="center" vertical="center" wrapText="1"/>
      <protection/>
    </xf>
    <xf numFmtId="49" fontId="17" fillId="0" borderId="23" xfId="57" applyNumberFormat="1" applyFont="1" applyFill="1" applyBorder="1" applyAlignment="1" applyProtection="1">
      <alignment horizontal="center" vertical="center" wrapText="1"/>
      <protection/>
    </xf>
    <xf numFmtId="0" fontId="1" fillId="0" borderId="0" xfId="57" applyFill="1">
      <alignment/>
      <protection/>
    </xf>
    <xf numFmtId="0" fontId="1" fillId="0" borderId="0" xfId="57" applyFill="1" applyAlignment="1">
      <alignment horizontal="right" readingOrder="1"/>
      <protection/>
    </xf>
    <xf numFmtId="166" fontId="0" fillId="0" borderId="0" xfId="46" applyNumberFormat="1" applyFont="1" applyAlignment="1">
      <alignment horizontal="center"/>
    </xf>
    <xf numFmtId="0" fontId="0" fillId="0" borderId="0" xfId="0" applyAlignment="1">
      <alignment horizontal="center" readingOrder="1"/>
    </xf>
    <xf numFmtId="0" fontId="15" fillId="0" borderId="79" xfId="57" applyFont="1" applyFill="1" applyBorder="1" applyAlignment="1" applyProtection="1">
      <alignment horizontal="center" vertical="center" wrapText="1"/>
      <protection/>
    </xf>
    <xf numFmtId="0" fontId="15" fillId="0" borderId="53" xfId="57" applyFont="1" applyFill="1" applyBorder="1" applyAlignment="1" applyProtection="1">
      <alignment horizontal="center" vertical="center" wrapText="1"/>
      <protection/>
    </xf>
    <xf numFmtId="0" fontId="15" fillId="0" borderId="73" xfId="57" applyFont="1" applyFill="1" applyBorder="1" applyAlignment="1" applyProtection="1">
      <alignment horizontal="center" vertical="center" wrapText="1"/>
      <protection/>
    </xf>
    <xf numFmtId="0" fontId="15" fillId="0" borderId="80" xfId="57" applyFont="1" applyFill="1" applyBorder="1" applyAlignment="1" applyProtection="1">
      <alignment horizontal="center" vertical="center" wrapText="1"/>
      <protection/>
    </xf>
    <xf numFmtId="0" fontId="15" fillId="0" borderId="77" xfId="57" applyFont="1" applyFill="1" applyBorder="1" applyAlignment="1" applyProtection="1">
      <alignment horizontal="center" vertical="center" wrapText="1"/>
      <protection/>
    </xf>
    <xf numFmtId="0" fontId="43" fillId="0" borderId="74" xfId="0" applyFont="1" applyBorder="1" applyAlignment="1">
      <alignment horizontal="center" vertical="center" wrapText="1" readingOrder="1"/>
    </xf>
    <xf numFmtId="0" fontId="17" fillId="0" borderId="74" xfId="57" applyFont="1" applyFill="1" applyBorder="1" applyAlignment="1" applyProtection="1">
      <alignment horizontal="center" vertical="center" wrapText="1"/>
      <protection/>
    </xf>
    <xf numFmtId="0" fontId="43" fillId="0" borderId="81" xfId="0" applyFont="1" applyBorder="1" applyAlignment="1">
      <alignment horizontal="center" vertical="center" wrapText="1" readingOrder="1"/>
    </xf>
    <xf numFmtId="0" fontId="1" fillId="0" borderId="0" xfId="57" applyFill="1" applyAlignment="1">
      <alignment/>
      <protection/>
    </xf>
    <xf numFmtId="11" fontId="7" fillId="0" borderId="10" xfId="0" applyNumberFormat="1" applyFont="1" applyBorder="1" applyAlignment="1">
      <alignment horizontal="left"/>
    </xf>
    <xf numFmtId="164" fontId="2" fillId="0" borderId="12" xfId="0" applyNumberFormat="1" applyFont="1" applyFill="1" applyBorder="1" applyAlignment="1">
      <alignment horizontal="center" vertical="center" textRotation="90" wrapText="1"/>
    </xf>
    <xf numFmtId="164" fontId="2" fillId="0" borderId="71" xfId="0" applyNumberFormat="1" applyFont="1" applyFill="1" applyBorder="1" applyAlignment="1" applyProtection="1">
      <alignment horizontal="center" vertical="center" wrapText="1"/>
      <protection/>
    </xf>
    <xf numFmtId="164" fontId="2" fillId="0" borderId="13" xfId="0" applyNumberFormat="1" applyFont="1" applyFill="1" applyBorder="1" applyAlignment="1" applyProtection="1">
      <alignment horizontal="center" vertical="center" wrapText="1"/>
      <protection/>
    </xf>
    <xf numFmtId="164" fontId="1" fillId="0" borderId="14" xfId="0" applyNumberFormat="1" applyFont="1" applyFill="1" applyBorder="1" applyAlignment="1" applyProtection="1">
      <alignment horizontal="center" vertical="center" wrapText="1"/>
      <protection/>
    </xf>
    <xf numFmtId="164" fontId="2" fillId="0" borderId="23" xfId="0" applyNumberFormat="1" applyFont="1" applyFill="1" applyBorder="1" applyAlignment="1" applyProtection="1">
      <alignment horizontal="center" vertical="center" wrapText="1"/>
      <protection/>
    </xf>
    <xf numFmtId="164" fontId="2" fillId="0" borderId="24" xfId="0" applyNumberFormat="1" applyFont="1" applyFill="1" applyBorder="1" applyAlignment="1" applyProtection="1">
      <alignment horizontal="center" vertical="center" wrapText="1"/>
      <protection/>
    </xf>
    <xf numFmtId="164" fontId="2" fillId="0" borderId="82" xfId="0" applyNumberFormat="1" applyFont="1" applyFill="1" applyBorder="1" applyAlignment="1" applyProtection="1">
      <alignment horizontal="center" vertical="center" wrapText="1"/>
      <protection/>
    </xf>
    <xf numFmtId="164" fontId="2" fillId="0" borderId="12" xfId="0" applyNumberFormat="1" applyFont="1" applyFill="1" applyBorder="1" applyAlignment="1" applyProtection="1">
      <alignment horizontal="center" vertical="center" wrapText="1"/>
      <protection/>
    </xf>
    <xf numFmtId="164" fontId="1" fillId="0" borderId="19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45" fillId="0" borderId="16" xfId="0" applyNumberFormat="1" applyFont="1" applyFill="1" applyBorder="1" applyAlignment="1">
      <alignment horizontal="right" vertical="center" wrapText="1"/>
    </xf>
    <xf numFmtId="164" fontId="46" fillId="0" borderId="19" xfId="0" applyNumberFormat="1" applyFont="1" applyFill="1" applyBorder="1" applyAlignment="1">
      <alignment horizontal="right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39" xfId="0" applyNumberFormat="1" applyFont="1" applyFill="1" applyBorder="1" applyAlignment="1" applyProtection="1">
      <alignment horizontal="left" vertical="center" wrapText="1"/>
      <protection locked="0"/>
    </xf>
    <xf numFmtId="164" fontId="45" fillId="0" borderId="19" xfId="0" applyNumberFormat="1" applyFont="1" applyFill="1" applyBorder="1" applyAlignment="1">
      <alignment horizontal="right" vertical="center" wrapText="1"/>
    </xf>
    <xf numFmtId="164" fontId="46" fillId="0" borderId="20" xfId="0" applyNumberFormat="1" applyFont="1" applyFill="1" applyBorder="1" applyAlignment="1">
      <alignment horizontal="right" vertical="center" wrapText="1"/>
    </xf>
    <xf numFmtId="164" fontId="2" fillId="0" borderId="73" xfId="0" applyNumberFormat="1" applyFont="1" applyFill="1" applyBorder="1" applyAlignment="1" applyProtection="1">
      <alignment horizontal="center" vertical="center" wrapText="1"/>
      <protection/>
    </xf>
    <xf numFmtId="164" fontId="2" fillId="0" borderId="12" xfId="0" applyNumberFormat="1" applyFont="1" applyFill="1" applyBorder="1" applyAlignment="1" applyProtection="1">
      <alignment horizontal="right" vertical="center" wrapText="1"/>
      <protection/>
    </xf>
    <xf numFmtId="164" fontId="1" fillId="0" borderId="32" xfId="0" applyNumberFormat="1" applyFont="1" applyFill="1" applyBorder="1" applyAlignment="1">
      <alignment horizontal="center" vertical="center" wrapText="1"/>
    </xf>
    <xf numFmtId="0" fontId="47" fillId="0" borderId="83" xfId="57" applyFont="1" applyFill="1" applyBorder="1" applyAlignment="1" applyProtection="1">
      <alignment horizontal="left" vertical="center" wrapText="1" indent="1"/>
      <protection/>
    </xf>
    <xf numFmtId="3" fontId="47" fillId="0" borderId="84" xfId="57" applyNumberFormat="1" applyFont="1" applyFill="1" applyBorder="1" applyAlignment="1" applyProtection="1">
      <alignment vertical="center" wrapText="1"/>
      <protection/>
    </xf>
    <xf numFmtId="164" fontId="47" fillId="0" borderId="85" xfId="57" applyNumberFormat="1" applyFont="1" applyFill="1" applyBorder="1" applyAlignment="1" applyProtection="1">
      <alignment horizontal="right" vertical="center" wrapText="1" readingOrder="1"/>
      <protection locked="0"/>
    </xf>
    <xf numFmtId="173" fontId="48" fillId="0" borderId="84" xfId="0" applyNumberFormat="1" applyFont="1" applyBorder="1" applyAlignment="1">
      <alignment horizontal="right" vertical="center" wrapText="1" readingOrder="1"/>
    </xf>
    <xf numFmtId="0" fontId="47" fillId="0" borderId="39" xfId="57" applyFont="1" applyFill="1" applyBorder="1" applyAlignment="1" applyProtection="1">
      <alignment horizontal="left" vertical="center" wrapText="1" indent="1"/>
      <protection/>
    </xf>
    <xf numFmtId="164" fontId="47" fillId="0" borderId="84" xfId="57" applyNumberFormat="1" applyFont="1" applyFill="1" applyBorder="1" applyAlignment="1" applyProtection="1">
      <alignment horizontal="right" vertical="center" wrapText="1" readingOrder="1"/>
      <protection locked="0"/>
    </xf>
    <xf numFmtId="173" fontId="48" fillId="0" borderId="86" xfId="0" applyNumberFormat="1" applyFont="1" applyBorder="1" applyAlignment="1">
      <alignment vertical="center" wrapText="1"/>
    </xf>
    <xf numFmtId="0" fontId="47" fillId="0" borderId="83" xfId="57" applyFont="1" applyFill="1" applyBorder="1" applyAlignment="1" applyProtection="1">
      <alignment horizontal="left" vertical="center" wrapText="1" indent="1"/>
      <protection/>
    </xf>
    <xf numFmtId="3" fontId="47" fillId="0" borderId="84" xfId="57" applyNumberFormat="1" applyFont="1" applyFill="1" applyBorder="1" applyAlignment="1" applyProtection="1">
      <alignment vertical="center" wrapText="1"/>
      <protection/>
    </xf>
    <xf numFmtId="3" fontId="47" fillId="0" borderId="85" xfId="57" applyNumberFormat="1" applyFont="1" applyFill="1" applyBorder="1" applyAlignment="1" applyProtection="1">
      <alignment horizontal="right" vertical="center" wrapText="1" readingOrder="1"/>
      <protection locked="0"/>
    </xf>
    <xf numFmtId="0" fontId="47" fillId="0" borderId="85" xfId="57" applyNumberFormat="1" applyFont="1" applyFill="1" applyBorder="1" applyAlignment="1" applyProtection="1">
      <alignment horizontal="right" vertical="center" wrapText="1" readingOrder="1"/>
      <protection locked="0"/>
    </xf>
    <xf numFmtId="173" fontId="48" fillId="0" borderId="84" xfId="0" applyNumberFormat="1" applyFont="1" applyBorder="1" applyAlignment="1">
      <alignment horizontal="right" vertical="center" wrapText="1"/>
    </xf>
    <xf numFmtId="0" fontId="47" fillId="0" borderId="39" xfId="57" applyFont="1" applyFill="1" applyBorder="1" applyAlignment="1" applyProtection="1">
      <alignment horizontal="left" vertical="center" wrapText="1" indent="1"/>
      <protection/>
    </xf>
    <xf numFmtId="3" fontId="47" fillId="0" borderId="84" xfId="57" applyNumberFormat="1" applyFont="1" applyFill="1" applyBorder="1" applyAlignment="1" applyProtection="1">
      <alignment horizontal="right" vertical="center" wrapText="1" readingOrder="1"/>
      <protection locked="0"/>
    </xf>
    <xf numFmtId="164" fontId="47" fillId="0" borderId="84" xfId="57" applyNumberFormat="1" applyFont="1" applyFill="1" applyBorder="1" applyAlignment="1" applyProtection="1">
      <alignment horizontal="right" vertical="center" wrapText="1" readingOrder="1"/>
      <protection locked="0"/>
    </xf>
    <xf numFmtId="164" fontId="47" fillId="0" borderId="85" xfId="57" applyNumberFormat="1" applyFont="1" applyFill="1" applyBorder="1" applyAlignment="1" applyProtection="1">
      <alignment horizontal="right" vertical="center" wrapText="1" readingOrder="1"/>
      <protection locked="0"/>
    </xf>
    <xf numFmtId="3" fontId="47" fillId="0" borderId="84" xfId="57" applyNumberFormat="1" applyFont="1" applyFill="1" applyBorder="1" applyAlignment="1" applyProtection="1">
      <alignment horizontal="right" vertical="center" wrapText="1" readingOrder="1"/>
      <protection locked="0"/>
    </xf>
    <xf numFmtId="164" fontId="47" fillId="0" borderId="86" xfId="57" applyNumberFormat="1" applyFont="1" applyFill="1" applyBorder="1" applyAlignment="1" applyProtection="1">
      <alignment horizontal="right" vertical="center" wrapText="1" readingOrder="1"/>
      <protection locked="0"/>
    </xf>
    <xf numFmtId="0" fontId="47" fillId="0" borderId="84" xfId="57" applyNumberFormat="1" applyFont="1" applyFill="1" applyBorder="1" applyAlignment="1" applyProtection="1">
      <alignment horizontal="right" vertical="center" wrapText="1" readingOrder="1"/>
      <protection locked="0"/>
    </xf>
    <xf numFmtId="3" fontId="47" fillId="0" borderId="85" xfId="57" applyNumberFormat="1" applyFont="1" applyFill="1" applyBorder="1" applyAlignment="1" applyProtection="1">
      <alignment horizontal="right" vertical="center" wrapText="1" readingOrder="1"/>
      <protection locked="0"/>
    </xf>
    <xf numFmtId="0" fontId="15" fillId="0" borderId="39" xfId="57" applyFont="1" applyFill="1" applyBorder="1" applyAlignment="1" applyProtection="1">
      <alignment horizontal="left" vertical="center" wrapText="1" indent="1"/>
      <protection/>
    </xf>
    <xf numFmtId="3" fontId="15" fillId="0" borderId="84" xfId="57" applyNumberFormat="1" applyFont="1" applyFill="1" applyBorder="1" applyAlignment="1" applyProtection="1">
      <alignment vertical="center" wrapText="1"/>
      <protection/>
    </xf>
    <xf numFmtId="164" fontId="15" fillId="0" borderId="84" xfId="57" applyNumberFormat="1" applyFont="1" applyFill="1" applyBorder="1" applyAlignment="1" applyProtection="1">
      <alignment horizontal="right" vertical="center" wrapText="1" readingOrder="1"/>
      <protection locked="0"/>
    </xf>
    <xf numFmtId="164" fontId="15" fillId="0" borderId="86" xfId="57" applyNumberFormat="1" applyFont="1" applyFill="1" applyBorder="1" applyAlignment="1" applyProtection="1">
      <alignment horizontal="right" vertical="center" wrapText="1" readingOrder="1"/>
      <protection locked="0"/>
    </xf>
    <xf numFmtId="0" fontId="15" fillId="0" borderId="83" xfId="57" applyFont="1" applyFill="1" applyBorder="1" applyAlignment="1" applyProtection="1">
      <alignment horizontal="left" vertical="center" wrapText="1" indent="1"/>
      <protection/>
    </xf>
    <xf numFmtId="164" fontId="15" fillId="0" borderId="85" xfId="57" applyNumberFormat="1" applyFont="1" applyFill="1" applyBorder="1" applyAlignment="1" applyProtection="1">
      <alignment horizontal="right" vertical="center" wrapText="1" readingOrder="1"/>
      <protection locked="0"/>
    </xf>
    <xf numFmtId="173" fontId="44" fillId="0" borderId="84" xfId="0" applyNumberFormat="1" applyFont="1" applyBorder="1" applyAlignment="1">
      <alignment horizontal="right" vertical="center" wrapText="1" readingOrder="1"/>
    </xf>
    <xf numFmtId="0" fontId="15" fillId="32" borderId="83" xfId="57" applyFont="1" applyFill="1" applyBorder="1" applyAlignment="1" applyProtection="1">
      <alignment horizontal="left" vertical="center" wrapText="1" indent="1"/>
      <protection/>
    </xf>
    <xf numFmtId="3" fontId="15" fillId="32" borderId="84" xfId="57" applyNumberFormat="1" applyFont="1" applyFill="1" applyBorder="1" applyAlignment="1" applyProtection="1">
      <alignment vertical="center" wrapText="1"/>
      <protection/>
    </xf>
    <xf numFmtId="164" fontId="15" fillId="32" borderId="85" xfId="57" applyNumberFormat="1" applyFont="1" applyFill="1" applyBorder="1" applyAlignment="1" applyProtection="1">
      <alignment horizontal="right" vertical="center" wrapText="1" readingOrder="1"/>
      <protection/>
    </xf>
    <xf numFmtId="173" fontId="44" fillId="32" borderId="84" xfId="0" applyNumberFormat="1" applyFont="1" applyFill="1" applyBorder="1" applyAlignment="1">
      <alignment horizontal="right" vertical="center" wrapText="1"/>
    </xf>
    <xf numFmtId="0" fontId="15" fillId="32" borderId="39" xfId="57" applyFont="1" applyFill="1" applyBorder="1" applyAlignment="1" applyProtection="1">
      <alignment horizontal="left" vertical="center" wrapText="1" indent="1"/>
      <protection/>
    </xf>
    <xf numFmtId="164" fontId="15" fillId="32" borderId="84" xfId="57" applyNumberFormat="1" applyFont="1" applyFill="1" applyBorder="1" applyAlignment="1" applyProtection="1">
      <alignment horizontal="right" vertical="center" wrapText="1" readingOrder="1"/>
      <protection/>
    </xf>
    <xf numFmtId="173" fontId="44" fillId="32" borderId="86" xfId="0" applyNumberFormat="1" applyFont="1" applyFill="1" applyBorder="1" applyAlignment="1">
      <alignment vertical="center" wrapText="1"/>
    </xf>
    <xf numFmtId="0" fontId="49" fillId="0" borderId="83" xfId="57" applyFont="1" applyFill="1" applyBorder="1" applyAlignment="1" applyProtection="1">
      <alignment horizontal="left" vertical="center" wrapText="1" indent="1"/>
      <protection/>
    </xf>
    <xf numFmtId="3" fontId="49" fillId="0" borderId="84" xfId="57" applyNumberFormat="1" applyFont="1" applyFill="1" applyBorder="1" applyAlignment="1" applyProtection="1">
      <alignment vertical="center" wrapText="1"/>
      <protection/>
    </xf>
    <xf numFmtId="164" fontId="47" fillId="0" borderId="85" xfId="57" applyNumberFormat="1" applyFont="1" applyFill="1" applyBorder="1" applyAlignment="1" applyProtection="1">
      <alignment horizontal="right" vertical="center" wrapText="1" readingOrder="1"/>
      <protection/>
    </xf>
    <xf numFmtId="0" fontId="47" fillId="0" borderId="39" xfId="57" applyFont="1" applyFill="1" applyBorder="1" applyAlignment="1" applyProtection="1">
      <alignment horizontal="left" vertical="center" wrapText="1" indent="6"/>
      <protection/>
    </xf>
    <xf numFmtId="0" fontId="47" fillId="0" borderId="83" xfId="57" applyFont="1" applyFill="1" applyBorder="1" applyAlignment="1" applyProtection="1">
      <alignment horizontal="left" vertical="center" wrapText="1" indent="2"/>
      <protection/>
    </xf>
    <xf numFmtId="0" fontId="47" fillId="0" borderId="84" xfId="57" applyNumberFormat="1" applyFont="1" applyFill="1" applyBorder="1" applyAlignment="1" applyProtection="1">
      <alignment horizontal="right" vertical="center" wrapText="1" readingOrder="1"/>
      <protection locked="0"/>
    </xf>
    <xf numFmtId="0" fontId="15" fillId="0" borderId="83" xfId="57" applyFont="1" applyFill="1" applyBorder="1" applyAlignment="1" applyProtection="1">
      <alignment horizontal="left" vertical="center" wrapText="1" indent="2"/>
      <protection/>
    </xf>
    <xf numFmtId="173" fontId="44" fillId="0" borderId="87" xfId="0" applyNumberFormat="1" applyFont="1" applyBorder="1" applyAlignment="1">
      <alignment horizontal="right" vertical="center" wrapText="1" readingOrder="1"/>
    </xf>
    <xf numFmtId="3" fontId="15" fillId="32" borderId="84" xfId="57" applyNumberFormat="1" applyFont="1" applyFill="1" applyBorder="1" applyAlignment="1" applyProtection="1">
      <alignment horizontal="right" vertical="center" wrapText="1" readingOrder="1"/>
      <protection/>
    </xf>
    <xf numFmtId="173" fontId="44" fillId="0" borderId="86" xfId="0" applyNumberFormat="1" applyFont="1" applyBorder="1" applyAlignment="1">
      <alignment vertical="center" wrapText="1"/>
    </xf>
    <xf numFmtId="0" fontId="15" fillId="32" borderId="39" xfId="57" applyFont="1" applyFill="1" applyBorder="1" applyAlignment="1" applyProtection="1">
      <alignment horizontal="left" vertical="center" wrapText="1" indent="1"/>
      <protection/>
    </xf>
    <xf numFmtId="3" fontId="15" fillId="32" borderId="84" xfId="57" applyNumberFormat="1" applyFont="1" applyFill="1" applyBorder="1" applyAlignment="1" applyProtection="1">
      <alignment vertical="center" wrapText="1"/>
      <protection/>
    </xf>
    <xf numFmtId="164" fontId="15" fillId="32" borderId="85" xfId="57" applyNumberFormat="1" applyFont="1" applyFill="1" applyBorder="1" applyAlignment="1" applyProtection="1">
      <alignment horizontal="right" vertical="center" wrapText="1" readingOrder="1"/>
      <protection locked="0"/>
    </xf>
    <xf numFmtId="164" fontId="15" fillId="32" borderId="86" xfId="57" applyNumberFormat="1" applyFont="1" applyFill="1" applyBorder="1" applyAlignment="1" applyProtection="1">
      <alignment horizontal="right" vertical="center" wrapText="1" readingOrder="1"/>
      <protection locked="0"/>
    </xf>
    <xf numFmtId="0" fontId="47" fillId="0" borderId="85" xfId="57" applyFont="1" applyFill="1" applyBorder="1" applyAlignment="1" applyProtection="1">
      <alignment horizontal="left" vertical="center" wrapText="1" indent="1"/>
      <protection/>
    </xf>
    <xf numFmtId="164" fontId="47" fillId="0" borderId="88" xfId="57" applyNumberFormat="1" applyFont="1" applyFill="1" applyBorder="1" applyAlignment="1" applyProtection="1">
      <alignment horizontal="right" vertical="center" wrapText="1" readingOrder="1"/>
      <protection locked="0"/>
    </xf>
    <xf numFmtId="164" fontId="47" fillId="0" borderId="86" xfId="57" applyNumberFormat="1" applyFont="1" applyFill="1" applyBorder="1" applyAlignment="1" applyProtection="1">
      <alignment horizontal="right" vertical="center" wrapText="1" readingOrder="1"/>
      <protection locked="0"/>
    </xf>
    <xf numFmtId="3" fontId="15" fillId="0" borderId="85" xfId="57" applyNumberFormat="1" applyFont="1" applyFill="1" applyBorder="1" applyAlignment="1" applyProtection="1">
      <alignment horizontal="right" vertical="center" wrapText="1" readingOrder="1"/>
      <protection locked="0"/>
    </xf>
    <xf numFmtId="0" fontId="15" fillId="0" borderId="83" xfId="57" applyFont="1" applyFill="1" applyBorder="1" applyAlignment="1" applyProtection="1">
      <alignment vertical="center" wrapText="1"/>
      <protection/>
    </xf>
    <xf numFmtId="3" fontId="15" fillId="0" borderId="84" xfId="57" applyNumberFormat="1" applyFont="1" applyFill="1" applyBorder="1" applyAlignment="1" applyProtection="1">
      <alignment horizontal="right" vertical="center" wrapText="1" readingOrder="1"/>
      <protection locked="0"/>
    </xf>
    <xf numFmtId="0" fontId="50" fillId="32" borderId="83" xfId="57" applyFont="1" applyFill="1" applyBorder="1" applyAlignment="1" applyProtection="1">
      <alignment horizontal="left" vertical="center" wrapText="1" indent="1"/>
      <protection/>
    </xf>
    <xf numFmtId="3" fontId="50" fillId="32" borderId="84" xfId="57" applyNumberFormat="1" applyFont="1" applyFill="1" applyBorder="1" applyAlignment="1" applyProtection="1">
      <alignment vertical="center" wrapText="1"/>
      <protection/>
    </xf>
    <xf numFmtId="164" fontId="50" fillId="32" borderId="85" xfId="57" applyNumberFormat="1" applyFont="1" applyFill="1" applyBorder="1" applyAlignment="1" applyProtection="1">
      <alignment horizontal="right" vertical="center" wrapText="1" readingOrder="1"/>
      <protection/>
    </xf>
    <xf numFmtId="173" fontId="51" fillId="32" borderId="84" xfId="0" applyNumberFormat="1" applyFont="1" applyFill="1" applyBorder="1" applyAlignment="1">
      <alignment horizontal="right" vertical="center" wrapText="1"/>
    </xf>
    <xf numFmtId="0" fontId="50" fillId="32" borderId="39" xfId="57" applyFont="1" applyFill="1" applyBorder="1" applyAlignment="1" applyProtection="1">
      <alignment horizontal="left" vertical="center" wrapText="1" indent="1"/>
      <protection/>
    </xf>
    <xf numFmtId="164" fontId="50" fillId="32" borderId="86" xfId="57" applyNumberFormat="1" applyFont="1" applyFill="1" applyBorder="1" applyAlignment="1" applyProtection="1">
      <alignment horizontal="right" vertical="center" wrapText="1" readingOrder="1"/>
      <protection/>
    </xf>
    <xf numFmtId="164" fontId="49" fillId="0" borderId="85" xfId="57" applyNumberFormat="1" applyFont="1" applyFill="1" applyBorder="1" applyAlignment="1" applyProtection="1">
      <alignment horizontal="right" vertical="center" wrapText="1" readingOrder="1"/>
      <protection/>
    </xf>
    <xf numFmtId="0" fontId="47" fillId="0" borderId="89" xfId="57" applyFont="1" applyFill="1" applyBorder="1" applyAlignment="1" applyProtection="1">
      <alignment horizontal="left" vertical="center" wrapText="1" indent="2"/>
      <protection/>
    </xf>
    <xf numFmtId="3" fontId="47" fillId="0" borderId="90" xfId="57" applyNumberFormat="1" applyFont="1" applyFill="1" applyBorder="1" applyAlignment="1" applyProtection="1">
      <alignment vertical="center" wrapText="1"/>
      <protection/>
    </xf>
    <xf numFmtId="164" fontId="47" fillId="0" borderId="91" xfId="57" applyNumberFormat="1" applyFont="1" applyFill="1" applyBorder="1" applyAlignment="1" applyProtection="1">
      <alignment horizontal="right" vertical="center" wrapText="1" readingOrder="1"/>
      <protection locked="0"/>
    </xf>
    <xf numFmtId="173" fontId="48" fillId="0" borderId="90" xfId="0" applyNumberFormat="1" applyFont="1" applyBorder="1" applyAlignment="1">
      <alignment horizontal="right" vertical="center" wrapText="1" readingOrder="1"/>
    </xf>
    <xf numFmtId="0" fontId="47" fillId="0" borderId="21" xfId="57" applyFont="1" applyFill="1" applyBorder="1" applyAlignment="1" applyProtection="1">
      <alignment horizontal="left" vertical="center" wrapText="1" indent="2"/>
      <protection/>
    </xf>
    <xf numFmtId="164" fontId="47" fillId="0" borderId="90" xfId="57" applyNumberFormat="1" applyFont="1" applyFill="1" applyBorder="1" applyAlignment="1" applyProtection="1">
      <alignment horizontal="right" vertical="center" wrapText="1" readingOrder="1"/>
      <protection locked="0"/>
    </xf>
    <xf numFmtId="173" fontId="48" fillId="0" borderId="92" xfId="0" applyNumberFormat="1" applyFont="1" applyBorder="1" applyAlignment="1">
      <alignment vertical="center" wrapText="1"/>
    </xf>
    <xf numFmtId="49" fontId="37" fillId="0" borderId="10" xfId="55" applyNumberFormat="1" applyFont="1" applyBorder="1" applyAlignment="1">
      <alignment horizontal="center" vertical="center" wrapText="1"/>
      <protection/>
    </xf>
    <xf numFmtId="0" fontId="37" fillId="0" borderId="10" xfId="55" applyFont="1" applyBorder="1" applyAlignment="1">
      <alignment horizontal="center" vertical="center" wrapText="1"/>
      <protection/>
    </xf>
    <xf numFmtId="0" fontId="37" fillId="0" borderId="10" xfId="55" applyFont="1" applyFill="1" applyBorder="1" applyAlignment="1">
      <alignment horizontal="center" vertical="center" wrapText="1"/>
      <protection/>
    </xf>
    <xf numFmtId="49" fontId="37" fillId="0" borderId="10" xfId="55" applyNumberFormat="1" applyFont="1" applyBorder="1" applyAlignment="1">
      <alignment vertical="center" wrapText="1"/>
      <protection/>
    </xf>
    <xf numFmtId="0" fontId="37" fillId="0" borderId="10" xfId="55" applyFont="1" applyBorder="1" applyAlignment="1">
      <alignment horizontal="center" wrapText="1"/>
      <protection/>
    </xf>
    <xf numFmtId="0" fontId="37" fillId="0" borderId="10" xfId="55" applyFont="1" applyFill="1" applyBorder="1" applyAlignment="1">
      <alignment horizontal="center"/>
      <protection/>
    </xf>
    <xf numFmtId="49" fontId="52" fillId="0" borderId="10" xfId="55" applyNumberFormat="1" applyFont="1" applyBorder="1" applyAlignment="1">
      <alignment horizontal="center"/>
      <protection/>
    </xf>
    <xf numFmtId="0" fontId="37" fillId="0" borderId="10" xfId="55" applyFont="1" applyBorder="1" applyAlignment="1">
      <alignment horizontal="left" wrapText="1"/>
      <protection/>
    </xf>
    <xf numFmtId="3" fontId="37" fillId="0" borderId="10" xfId="55" applyNumberFormat="1" applyFont="1" applyFill="1" applyBorder="1" applyAlignment="1">
      <alignment horizontal="right"/>
      <protection/>
    </xf>
    <xf numFmtId="0" fontId="46" fillId="0" borderId="10" xfId="54" applyFont="1" applyBorder="1" applyAlignment="1">
      <alignment/>
      <protection/>
    </xf>
    <xf numFmtId="3" fontId="52" fillId="0" borderId="10" xfId="55" applyNumberFormat="1" applyFont="1" applyFill="1" applyBorder="1" applyAlignment="1">
      <alignment horizontal="right"/>
      <protection/>
    </xf>
    <xf numFmtId="0" fontId="37" fillId="0" borderId="10" xfId="54" applyFont="1" applyFill="1" applyBorder="1" applyAlignment="1">
      <alignment horizontal="left"/>
      <protection/>
    </xf>
    <xf numFmtId="0" fontId="52" fillId="0" borderId="10" xfId="55" applyFont="1" applyBorder="1" applyAlignment="1">
      <alignment wrapText="1"/>
      <protection/>
    </xf>
    <xf numFmtId="0" fontId="37" fillId="0" borderId="10" xfId="55" applyFont="1" applyBorder="1" applyAlignment="1">
      <alignment wrapText="1"/>
      <protection/>
    </xf>
    <xf numFmtId="0" fontId="46" fillId="0" borderId="10" xfId="54" applyFont="1" applyFill="1" applyBorder="1" applyAlignment="1">
      <alignment/>
      <protection/>
    </xf>
    <xf numFmtId="0" fontId="52" fillId="0" borderId="10" xfId="55" applyFont="1" applyBorder="1" applyAlignment="1">
      <alignment horizontal="left" wrapText="1"/>
      <protection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6" fillId="0" borderId="0" xfId="0" applyFont="1" applyAlignment="1">
      <alignment horizontal="center"/>
    </xf>
    <xf numFmtId="0" fontId="14" fillId="0" borderId="93" xfId="0" applyFont="1" applyFill="1" applyBorder="1" applyAlignment="1" applyProtection="1">
      <alignment horizontal="right"/>
      <protection/>
    </xf>
    <xf numFmtId="0" fontId="0" fillId="0" borderId="93" xfId="0" applyBorder="1" applyAlignment="1">
      <alignment/>
    </xf>
    <xf numFmtId="0" fontId="31" fillId="0" borderId="0" xfId="54" applyFont="1" applyBorder="1" applyAlignment="1">
      <alignment horizontal="right"/>
      <protection/>
    </xf>
    <xf numFmtId="0" fontId="45" fillId="0" borderId="0" xfId="54" applyFont="1" applyBorder="1" applyAlignment="1">
      <alignment horizontal="center" vertical="center" wrapText="1"/>
      <protection/>
    </xf>
    <xf numFmtId="0" fontId="46" fillId="0" borderId="0" xfId="54" applyFont="1" applyBorder="1" applyAlignment="1">
      <alignment horizontal="right"/>
      <protection/>
    </xf>
    <xf numFmtId="0" fontId="0" fillId="0" borderId="0" xfId="0" applyAlignment="1">
      <alignment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2" fontId="9" fillId="0" borderId="83" xfId="0" applyNumberFormat="1" applyFont="1" applyFill="1" applyBorder="1" applyAlignment="1">
      <alignment horizontal="center"/>
    </xf>
    <xf numFmtId="2" fontId="9" fillId="0" borderId="45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6" fillId="0" borderId="94" xfId="0" applyFont="1" applyFill="1" applyBorder="1" applyAlignment="1">
      <alignment/>
    </xf>
    <xf numFmtId="0" fontId="6" fillId="0" borderId="95" xfId="0" applyFont="1" applyFill="1" applyBorder="1" applyAlignment="1">
      <alignment/>
    </xf>
    <xf numFmtId="0" fontId="10" fillId="0" borderId="93" xfId="0" applyFont="1" applyBorder="1" applyAlignment="1">
      <alignment horizontal="center" vertical="center"/>
    </xf>
    <xf numFmtId="0" fontId="0" fillId="0" borderId="8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6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96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8" fillId="0" borderId="69" xfId="0" applyFont="1" applyBorder="1" applyAlignment="1">
      <alignment/>
    </xf>
    <xf numFmtId="0" fontId="8" fillId="0" borderId="56" xfId="0" applyFont="1" applyBorder="1" applyAlignment="1">
      <alignment/>
    </xf>
    <xf numFmtId="0" fontId="0" fillId="0" borderId="99" xfId="0" applyBorder="1" applyAlignment="1">
      <alignment/>
    </xf>
    <xf numFmtId="0" fontId="0" fillId="0" borderId="70" xfId="0" applyBorder="1" applyAlignment="1">
      <alignment/>
    </xf>
    <xf numFmtId="0" fontId="0" fillId="0" borderId="34" xfId="0" applyBorder="1" applyAlignment="1">
      <alignment/>
    </xf>
    <xf numFmtId="0" fontId="0" fillId="0" borderId="100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58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98" xfId="0" applyFill="1" applyBorder="1" applyAlignment="1">
      <alignment horizontal="center"/>
    </xf>
    <xf numFmtId="0" fontId="0" fillId="0" borderId="101" xfId="0" applyFill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89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2" fontId="6" fillId="0" borderId="89" xfId="0" applyNumberFormat="1" applyFont="1" applyFill="1" applyBorder="1" applyAlignment="1">
      <alignment horizontal="center"/>
    </xf>
    <xf numFmtId="2" fontId="6" fillId="0" borderId="49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52" xfId="0" applyBorder="1" applyAlignment="1">
      <alignment/>
    </xf>
    <xf numFmtId="0" fontId="0" fillId="0" borderId="98" xfId="0" applyBorder="1" applyAlignment="1">
      <alignment/>
    </xf>
    <xf numFmtId="0" fontId="0" fillId="0" borderId="1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33" xfId="0" applyBorder="1" applyAlignment="1">
      <alignment/>
    </xf>
    <xf numFmtId="0" fontId="0" fillId="0" borderId="102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04" xfId="0" applyFont="1" applyBorder="1" applyAlignment="1">
      <alignment horizontal="center"/>
    </xf>
    <xf numFmtId="0" fontId="6" fillId="0" borderId="104" xfId="0" applyFont="1" applyBorder="1" applyAlignment="1">
      <alignment/>
    </xf>
    <xf numFmtId="0" fontId="6" fillId="0" borderId="97" xfId="0" applyFont="1" applyBorder="1" applyAlignment="1">
      <alignment/>
    </xf>
    <xf numFmtId="0" fontId="12" fillId="0" borderId="105" xfId="0" applyFont="1" applyBorder="1" applyAlignment="1">
      <alignment horizontal="center" vertical="center" wrapText="1"/>
    </xf>
    <xf numFmtId="0" fontId="9" fillId="0" borderId="10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0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17" xfId="0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53" xfId="0" applyBorder="1" applyAlignment="1">
      <alignment horizontal="right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10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62" xfId="0" applyBorder="1" applyAlignment="1">
      <alignment horizontal="center"/>
    </xf>
    <xf numFmtId="0" fontId="16" fillId="0" borderId="0" xfId="0" applyFont="1" applyFill="1" applyBorder="1" applyAlignment="1" applyProtection="1">
      <alignment horizontal="left" indent="1"/>
      <protection locked="0"/>
    </xf>
    <xf numFmtId="0" fontId="16" fillId="0" borderId="101" xfId="0" applyFont="1" applyFill="1" applyBorder="1" applyAlignment="1" applyProtection="1">
      <alignment horizontal="right" indent="1"/>
      <protection locked="0"/>
    </xf>
    <xf numFmtId="0" fontId="16" fillId="0" borderId="58" xfId="0" applyFont="1" applyFill="1" applyBorder="1" applyAlignment="1" applyProtection="1">
      <alignment horizontal="right" indent="1"/>
      <protection locked="0"/>
    </xf>
    <xf numFmtId="0" fontId="15" fillId="0" borderId="0" xfId="0" applyFont="1" applyFill="1" applyBorder="1" applyAlignment="1" applyProtection="1">
      <alignment horizontal="left" indent="1"/>
      <protection/>
    </xf>
    <xf numFmtId="0" fontId="17" fillId="0" borderId="101" xfId="0" applyFont="1" applyFill="1" applyBorder="1" applyAlignment="1" applyProtection="1">
      <alignment horizontal="right" indent="1"/>
      <protection/>
    </xf>
    <xf numFmtId="0" fontId="17" fillId="0" borderId="58" xfId="0" applyFont="1" applyFill="1" applyBorder="1" applyAlignment="1" applyProtection="1">
      <alignment horizontal="right" indent="1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5" fillId="0" borderId="101" xfId="0" applyFont="1" applyFill="1" applyBorder="1" applyAlignment="1" applyProtection="1">
      <alignment horizontal="center"/>
      <protection/>
    </xf>
    <xf numFmtId="0" fontId="15" fillId="0" borderId="58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center" wrapText="1"/>
    </xf>
    <xf numFmtId="0" fontId="14" fillId="0" borderId="0" xfId="0" applyFont="1" applyFill="1" applyAlignment="1" applyProtection="1">
      <alignment horizontal="right"/>
      <protection/>
    </xf>
    <xf numFmtId="0" fontId="31" fillId="0" borderId="0" xfId="0" applyFont="1" applyAlignment="1">
      <alignment/>
    </xf>
    <xf numFmtId="0" fontId="38" fillId="0" borderId="0" xfId="0" applyFont="1" applyFill="1" applyBorder="1" applyAlignment="1" applyProtection="1">
      <alignment/>
      <protection/>
    </xf>
    <xf numFmtId="0" fontId="39" fillId="0" borderId="93" xfId="0" applyFont="1" applyFill="1" applyBorder="1" applyAlignment="1" applyProtection="1">
      <alignment horizontal="right"/>
      <protection/>
    </xf>
    <xf numFmtId="0" fontId="32" fillId="0" borderId="93" xfId="0" applyFont="1" applyBorder="1" applyAlignment="1">
      <alignment horizontal="right"/>
    </xf>
    <xf numFmtId="0" fontId="19" fillId="0" borderId="65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18" fillId="0" borderId="0" xfId="0" applyFont="1" applyAlignment="1">
      <alignment horizontal="right"/>
    </xf>
    <xf numFmtId="3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93" xfId="0" applyBorder="1" applyAlignment="1">
      <alignment horizontal="center"/>
    </xf>
    <xf numFmtId="0" fontId="0" fillId="0" borderId="93" xfId="0" applyBorder="1" applyAlignment="1">
      <alignment horizontal="right"/>
    </xf>
    <xf numFmtId="0" fontId="6" fillId="0" borderId="5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1" xfId="0" applyFont="1" applyBorder="1" applyAlignment="1">
      <alignment horizontal="left" vertical="center"/>
    </xf>
    <xf numFmtId="0" fontId="19" fillId="0" borderId="102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/>
    </xf>
    <xf numFmtId="3" fontId="0" fillId="0" borderId="35" xfId="0" applyNumberFormat="1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105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3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0" fillId="0" borderId="99" xfId="0" applyNumberFormat="1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0" fontId="0" fillId="0" borderId="80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105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6" fillId="0" borderId="103" xfId="0" applyFont="1" applyBorder="1" applyAlignment="1">
      <alignment vertical="center"/>
    </xf>
    <xf numFmtId="0" fontId="6" fillId="0" borderId="93" xfId="0" applyFont="1" applyBorder="1" applyAlignment="1">
      <alignment vertical="center"/>
    </xf>
    <xf numFmtId="0" fontId="6" fillId="0" borderId="107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102" xfId="0" applyFont="1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3" fontId="6" fillId="0" borderId="96" xfId="0" applyNumberFormat="1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0" fillId="0" borderId="37" xfId="0" applyBorder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34" fillId="0" borderId="56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wrapText="1"/>
    </xf>
    <xf numFmtId="0" fontId="34" fillId="0" borderId="45" xfId="0" applyFont="1" applyBorder="1" applyAlignment="1">
      <alignment horizontal="center" wrapText="1"/>
    </xf>
    <xf numFmtId="0" fontId="21" fillId="0" borderId="93" xfId="0" applyFont="1" applyBorder="1" applyAlignment="1">
      <alignment horizontal="right"/>
    </xf>
    <xf numFmtId="0" fontId="0" fillId="0" borderId="63" xfId="0" applyBorder="1" applyAlignment="1">
      <alignment/>
    </xf>
    <xf numFmtId="0" fontId="0" fillId="0" borderId="100" xfId="0" applyBorder="1" applyAlignment="1">
      <alignment/>
    </xf>
    <xf numFmtId="0" fontId="0" fillId="0" borderId="26" xfId="0" applyBorder="1" applyAlignment="1">
      <alignment/>
    </xf>
    <xf numFmtId="0" fontId="21" fillId="0" borderId="65" xfId="0" applyFont="1" applyBorder="1" applyAlignment="1">
      <alignment horizontal="right"/>
    </xf>
    <xf numFmtId="0" fontId="0" fillId="0" borderId="57" xfId="0" applyBorder="1" applyAlignment="1">
      <alignment/>
    </xf>
    <xf numFmtId="0" fontId="0" fillId="0" borderId="22" xfId="0" applyBorder="1" applyAlignment="1">
      <alignment/>
    </xf>
    <xf numFmtId="0" fontId="21" fillId="0" borderId="10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95" fillId="0" borderId="65" xfId="0" applyFont="1" applyBorder="1" applyAlignment="1">
      <alignment horizontal="center" vertical="center" wrapText="1"/>
    </xf>
    <xf numFmtId="0" fontId="95" fillId="0" borderId="57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 wrapText="1"/>
    </xf>
    <xf numFmtId="0" fontId="96" fillId="0" borderId="97" xfId="0" applyFont="1" applyBorder="1" applyAlignment="1">
      <alignment horizontal="center" vertical="center" wrapText="1"/>
    </xf>
    <xf numFmtId="0" fontId="96" fillId="0" borderId="61" xfId="0" applyFont="1" applyBorder="1" applyAlignment="1">
      <alignment vertical="center" wrapText="1"/>
    </xf>
    <xf numFmtId="0" fontId="96" fillId="0" borderId="98" xfId="0" applyFont="1" applyBorder="1" applyAlignment="1">
      <alignment vertical="center" wrapText="1"/>
    </xf>
    <xf numFmtId="0" fontId="28" fillId="0" borderId="65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96" fillId="0" borderId="65" xfId="0" applyFont="1" applyBorder="1" applyAlignment="1">
      <alignment horizontal="center" vertical="center" wrapText="1"/>
    </xf>
    <xf numFmtId="0" fontId="0" fillId="0" borderId="57" xfId="0" applyBorder="1" applyAlignment="1">
      <alignment horizontal="center"/>
    </xf>
    <xf numFmtId="0" fontId="0" fillId="0" borderId="22" xfId="0" applyBorder="1" applyAlignment="1">
      <alignment horizontal="center"/>
    </xf>
    <xf numFmtId="0" fontId="27" fillId="0" borderId="6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7" fillId="0" borderId="83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97" fillId="0" borderId="56" xfId="0" applyFont="1" applyBorder="1" applyAlignment="1">
      <alignment horizontal="center" vertical="center" wrapText="1"/>
    </xf>
    <xf numFmtId="0" fontId="97" fillId="0" borderId="22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8" fillId="0" borderId="14" xfId="0" applyFont="1" applyBorder="1" applyAlignment="1">
      <alignment vertical="center"/>
    </xf>
    <xf numFmtId="0" fontId="98" fillId="0" borderId="60" xfId="0" applyFont="1" applyBorder="1" applyAlignment="1">
      <alignment vertical="center"/>
    </xf>
    <xf numFmtId="0" fontId="23" fillId="0" borderId="108" xfId="0" applyFont="1" applyBorder="1" applyAlignment="1">
      <alignment horizontal="center" vertical="center"/>
    </xf>
    <xf numFmtId="0" fontId="23" fillId="0" borderId="109" xfId="0" applyFont="1" applyBorder="1" applyAlignment="1">
      <alignment horizontal="center" vertical="center"/>
    </xf>
    <xf numFmtId="0" fontId="23" fillId="0" borderId="110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/>
    </xf>
    <xf numFmtId="0" fontId="23" fillId="0" borderId="9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11" xfId="0" applyFont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88" fillId="0" borderId="43" xfId="0" applyFont="1" applyBorder="1" applyAlignment="1">
      <alignment horizontal="center"/>
    </xf>
    <xf numFmtId="0" fontId="88" fillId="0" borderId="113" xfId="0" applyFont="1" applyBorder="1" applyAlignment="1">
      <alignment horizontal="center"/>
    </xf>
    <xf numFmtId="0" fontId="23" fillId="0" borderId="73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3" fillId="0" borderId="114" xfId="0" applyFont="1" applyBorder="1" applyAlignment="1">
      <alignment horizontal="center" vertical="center"/>
    </xf>
    <xf numFmtId="0" fontId="88" fillId="0" borderId="73" xfId="0" applyFont="1" applyBorder="1" applyAlignment="1">
      <alignment horizontal="center" vertical="center"/>
    </xf>
    <xf numFmtId="0" fontId="88" fillId="0" borderId="79" xfId="0" applyFont="1" applyBorder="1" applyAlignment="1">
      <alignment horizontal="center" vertical="center"/>
    </xf>
    <xf numFmtId="0" fontId="88" fillId="0" borderId="115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17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94" xfId="0" applyBorder="1" applyAlignment="1">
      <alignment/>
    </xf>
    <xf numFmtId="0" fontId="0" fillId="0" borderId="21" xfId="0" applyBorder="1" applyAlignment="1">
      <alignment/>
    </xf>
    <xf numFmtId="0" fontId="0" fillId="0" borderId="95" xfId="0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wrapText="1"/>
    </xf>
    <xf numFmtId="0" fontId="88" fillId="0" borderId="42" xfId="0" applyFont="1" applyBorder="1" applyAlignment="1">
      <alignment horizontal="left" vertical="center"/>
    </xf>
    <xf numFmtId="0" fontId="88" fillId="0" borderId="43" xfId="0" applyFont="1" applyBorder="1" applyAlignment="1">
      <alignment horizontal="left" vertical="center"/>
    </xf>
    <xf numFmtId="0" fontId="88" fillId="0" borderId="113" xfId="0" applyFont="1" applyBorder="1" applyAlignment="1">
      <alignment horizontal="left" vertical="center"/>
    </xf>
    <xf numFmtId="3" fontId="6" fillId="0" borderId="31" xfId="0" applyNumberFormat="1" applyFont="1" applyBorder="1" applyAlignment="1">
      <alignment vertical="center"/>
    </xf>
    <xf numFmtId="0" fontId="6" fillId="0" borderId="116" xfId="0" applyFont="1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40" xfId="0" applyBorder="1" applyAlignment="1">
      <alignment/>
    </xf>
    <xf numFmtId="3" fontId="0" fillId="0" borderId="17" xfId="0" applyNumberFormat="1" applyBorder="1" applyAlignment="1">
      <alignment/>
    </xf>
    <xf numFmtId="3" fontId="88" fillId="0" borderId="42" xfId="0" applyNumberFormat="1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9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3" fontId="0" fillId="0" borderId="36" xfId="0" applyNumberFormat="1" applyBorder="1" applyAlignment="1">
      <alignment/>
    </xf>
    <xf numFmtId="0" fontId="0" fillId="0" borderId="38" xfId="0" applyBorder="1" applyAlignment="1">
      <alignment/>
    </xf>
    <xf numFmtId="0" fontId="6" fillId="0" borderId="34" xfId="0" applyFon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3" fillId="0" borderId="102" xfId="0" applyFont="1" applyBorder="1" applyAlignment="1">
      <alignment horizontal="center" vertical="center"/>
    </xf>
    <xf numFmtId="0" fontId="23" fillId="0" borderId="104" xfId="0" applyFont="1" applyBorder="1" applyAlignment="1">
      <alignment horizontal="center" vertical="center"/>
    </xf>
    <xf numFmtId="0" fontId="0" fillId="0" borderId="103" xfId="0" applyBorder="1" applyAlignment="1">
      <alignment horizontal="center"/>
    </xf>
    <xf numFmtId="0" fontId="98" fillId="0" borderId="102" xfId="0" applyFont="1" applyBorder="1" applyAlignment="1">
      <alignment horizontal="center" vertical="center"/>
    </xf>
    <xf numFmtId="0" fontId="98" fillId="0" borderId="97" xfId="0" applyFont="1" applyBorder="1" applyAlignment="1">
      <alignment horizontal="center" vertical="center"/>
    </xf>
    <xf numFmtId="0" fontId="98" fillId="0" borderId="103" xfId="0" applyFont="1" applyBorder="1" applyAlignment="1">
      <alignment horizontal="center" vertical="center"/>
    </xf>
    <xf numFmtId="0" fontId="98" fillId="0" borderId="15" xfId="0" applyFont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3" fontId="0" fillId="0" borderId="73" xfId="0" applyNumberFormat="1" applyBorder="1" applyAlignment="1">
      <alignment horizontal="center" vertical="center"/>
    </xf>
    <xf numFmtId="3" fontId="0" fillId="0" borderId="73" xfId="0" applyNumberFormat="1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98" fillId="0" borderId="118" xfId="0" applyFont="1" applyBorder="1" applyAlignment="1">
      <alignment horizontal="center" vertical="center" wrapText="1"/>
    </xf>
    <xf numFmtId="0" fontId="98" fillId="0" borderId="119" xfId="0" applyFont="1" applyBorder="1" applyAlignment="1">
      <alignment horizontal="center" vertical="center" wrapText="1"/>
    </xf>
    <xf numFmtId="0" fontId="23" fillId="0" borderId="120" xfId="0" applyFont="1" applyBorder="1" applyAlignment="1">
      <alignment horizontal="center" vertical="center"/>
    </xf>
    <xf numFmtId="0" fontId="23" fillId="0" borderId="97" xfId="0" applyFont="1" applyBorder="1" applyAlignment="1">
      <alignment horizontal="center" vertical="center"/>
    </xf>
    <xf numFmtId="0" fontId="23" fillId="0" borderId="12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13 2" xfId="55"/>
    <cellStyle name="Normál 2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7">
    <dxf>
      <font>
        <color indexed="9"/>
      </font>
    </dxf>
    <dxf>
      <font>
        <color indexed="9"/>
      </font>
    </dxf>
    <dxf/>
    <dxf/>
    <dxf/>
    <dxf/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SheetLayoutView="100" workbookViewId="0" topLeftCell="E1">
      <selection activeCell="G10" sqref="G10"/>
    </sheetView>
  </sheetViews>
  <sheetFormatPr defaultColWidth="9.140625" defaultRowHeight="15"/>
  <cols>
    <col min="1" max="1" width="4.00390625" style="0" customWidth="1"/>
    <col min="2" max="2" width="42.8515625" style="0" customWidth="1"/>
    <col min="3" max="3" width="12.140625" style="0" customWidth="1"/>
    <col min="4" max="4" width="9.8515625" style="0" customWidth="1"/>
    <col min="5" max="5" width="10.8515625" style="0" customWidth="1"/>
    <col min="6" max="6" width="11.8515625" style="275" customWidth="1"/>
    <col min="7" max="7" width="42.8515625" style="274" customWidth="1"/>
    <col min="8" max="9" width="12.140625" style="274" customWidth="1"/>
    <col min="10" max="10" width="11.7109375" style="274" customWidth="1"/>
    <col min="11" max="11" width="12.00390625" style="0" customWidth="1"/>
  </cols>
  <sheetData>
    <row r="1" spans="1:10" ht="13.5" customHeight="1">
      <c r="A1" s="392" t="s">
        <v>396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11" ht="18" customHeight="1" thickBot="1">
      <c r="A2" s="1" t="s">
        <v>0</v>
      </c>
      <c r="B2" s="1"/>
      <c r="C2" s="1"/>
      <c r="D2" s="1"/>
      <c r="E2" s="256" t="s">
        <v>32</v>
      </c>
      <c r="F2" s="257" t="s">
        <v>32</v>
      </c>
      <c r="G2" s="2" t="s">
        <v>2</v>
      </c>
      <c r="H2" s="2"/>
      <c r="I2" s="2"/>
      <c r="J2" s="393" t="s">
        <v>258</v>
      </c>
      <c r="K2" s="394"/>
    </row>
    <row r="3" spans="1:11" ht="25.5" customHeight="1" thickBot="1">
      <c r="A3" s="258" t="s">
        <v>397</v>
      </c>
      <c r="B3" s="278" t="s">
        <v>1</v>
      </c>
      <c r="C3" s="282" t="s">
        <v>350</v>
      </c>
      <c r="D3" s="259" t="s">
        <v>408</v>
      </c>
      <c r="E3" s="281" t="s">
        <v>392</v>
      </c>
      <c r="F3" s="281" t="s">
        <v>393</v>
      </c>
      <c r="G3" s="276" t="s">
        <v>3</v>
      </c>
      <c r="H3" s="282" t="s">
        <v>350</v>
      </c>
      <c r="I3" s="259" t="s">
        <v>408</v>
      </c>
      <c r="J3" s="281" t="s">
        <v>392</v>
      </c>
      <c r="K3" s="283" t="s">
        <v>393</v>
      </c>
    </row>
    <row r="4" spans="1:11" ht="11.25" customHeight="1">
      <c r="A4" s="260"/>
      <c r="B4" s="279" t="s">
        <v>5</v>
      </c>
      <c r="C4" s="280" t="s">
        <v>6</v>
      </c>
      <c r="D4" s="261" t="s">
        <v>7</v>
      </c>
      <c r="E4" s="262" t="s">
        <v>8</v>
      </c>
      <c r="F4" s="262" t="s">
        <v>77</v>
      </c>
      <c r="G4" s="277" t="s">
        <v>78</v>
      </c>
      <c r="H4" s="280" t="s">
        <v>79</v>
      </c>
      <c r="I4" s="263" t="s">
        <v>80</v>
      </c>
      <c r="J4" s="264" t="s">
        <v>189</v>
      </c>
      <c r="K4" s="265" t="s">
        <v>190</v>
      </c>
    </row>
    <row r="5" spans="1:11" ht="15" customHeight="1">
      <c r="A5" s="266" t="s">
        <v>66</v>
      </c>
      <c r="B5" s="306" t="s">
        <v>33</v>
      </c>
      <c r="C5" s="307">
        <f>SUM(C6:C8)</f>
        <v>276339</v>
      </c>
      <c r="D5" s="308">
        <f>SUM(D6+D8)</f>
        <v>157924</v>
      </c>
      <c r="E5" s="309">
        <f>SUM(E6:E8)</f>
        <v>219522</v>
      </c>
      <c r="F5" s="309">
        <f>SUM(F6:F8)</f>
        <v>222744</v>
      </c>
      <c r="G5" s="310" t="s">
        <v>9</v>
      </c>
      <c r="H5" s="307">
        <v>135820</v>
      </c>
      <c r="I5" s="311">
        <v>97588</v>
      </c>
      <c r="J5" s="312">
        <v>134804</v>
      </c>
      <c r="K5" s="312">
        <v>134014</v>
      </c>
    </row>
    <row r="6" spans="1:11" ht="21.75" customHeight="1">
      <c r="A6" s="266" t="s">
        <v>19</v>
      </c>
      <c r="B6" s="313" t="s">
        <v>34</v>
      </c>
      <c r="C6" s="314">
        <v>176766</v>
      </c>
      <c r="D6" s="308">
        <v>121223</v>
      </c>
      <c r="E6" s="309">
        <v>127472</v>
      </c>
      <c r="F6" s="309">
        <v>127472</v>
      </c>
      <c r="G6" s="310" t="s">
        <v>398</v>
      </c>
      <c r="H6" s="307">
        <v>31099</v>
      </c>
      <c r="I6" s="311">
        <v>24905</v>
      </c>
      <c r="J6" s="312">
        <v>31603</v>
      </c>
      <c r="K6" s="312">
        <v>30062</v>
      </c>
    </row>
    <row r="7" spans="1:11" ht="15" customHeight="1">
      <c r="A7" s="266" t="s">
        <v>20</v>
      </c>
      <c r="B7" s="313" t="s">
        <v>413</v>
      </c>
      <c r="C7" s="314">
        <v>0</v>
      </c>
      <c r="D7" s="315">
        <v>0</v>
      </c>
      <c r="E7" s="309">
        <v>0</v>
      </c>
      <c r="F7" s="309">
        <v>31</v>
      </c>
      <c r="G7" s="310" t="s">
        <v>10</v>
      </c>
      <c r="H7" s="307">
        <v>92882</v>
      </c>
      <c r="I7" s="311">
        <v>62190</v>
      </c>
      <c r="J7" s="312">
        <v>80425</v>
      </c>
      <c r="K7" s="312">
        <v>79233</v>
      </c>
    </row>
    <row r="8" spans="1:11" ht="21.75" customHeight="1">
      <c r="A8" s="266" t="s">
        <v>21</v>
      </c>
      <c r="B8" s="313" t="s">
        <v>412</v>
      </c>
      <c r="C8" s="314">
        <v>99573</v>
      </c>
      <c r="D8" s="308">
        <v>36701</v>
      </c>
      <c r="E8" s="309">
        <v>92050</v>
      </c>
      <c r="F8" s="309">
        <v>95241</v>
      </c>
      <c r="G8" s="310" t="s">
        <v>11</v>
      </c>
      <c r="H8" s="307">
        <v>19786</v>
      </c>
      <c r="I8" s="311">
        <v>22075</v>
      </c>
      <c r="J8" s="312">
        <v>22826</v>
      </c>
      <c r="K8" s="312">
        <v>14462</v>
      </c>
    </row>
    <row r="9" spans="1:11" s="267" customFormat="1" ht="13.5" customHeight="1">
      <c r="A9" s="266" t="s">
        <v>22</v>
      </c>
      <c r="B9" s="306" t="s">
        <v>35</v>
      </c>
      <c r="C9" s="307">
        <f>SUM(C10:C11)</f>
        <v>49231</v>
      </c>
      <c r="D9" s="316">
        <v>0</v>
      </c>
      <c r="E9" s="317">
        <f>SUM(E10:E11)</f>
        <v>10207</v>
      </c>
      <c r="F9" s="317">
        <f>SUM(F10:F11)</f>
        <v>9921</v>
      </c>
      <c r="G9" s="310" t="s">
        <v>41</v>
      </c>
      <c r="H9" s="307">
        <f>SUM(H10:H13)</f>
        <v>96779</v>
      </c>
      <c r="I9" s="311">
        <f>SUM(I10:I13)</f>
        <v>112819</v>
      </c>
      <c r="J9" s="312">
        <f>SUM(J10:J13)</f>
        <v>79570</v>
      </c>
      <c r="K9" s="312">
        <f>SUM(K10:K13)</f>
        <v>49623</v>
      </c>
    </row>
    <row r="10" spans="1:11" s="267" customFormat="1" ht="13.5" customHeight="1">
      <c r="A10" s="266" t="s">
        <v>23</v>
      </c>
      <c r="B10" s="306" t="s">
        <v>399</v>
      </c>
      <c r="C10" s="307">
        <v>47307</v>
      </c>
      <c r="D10" s="316">
        <v>0</v>
      </c>
      <c r="E10" s="317">
        <v>6952</v>
      </c>
      <c r="F10" s="317">
        <v>6666</v>
      </c>
      <c r="G10" s="318" t="s">
        <v>42</v>
      </c>
      <c r="H10" s="314">
        <v>293</v>
      </c>
      <c r="I10" s="319">
        <v>1106</v>
      </c>
      <c r="J10" s="312">
        <v>1586</v>
      </c>
      <c r="K10" s="312">
        <v>1585</v>
      </c>
    </row>
    <row r="11" spans="1:11" s="267" customFormat="1" ht="13.5" customHeight="1">
      <c r="A11" s="266" t="s">
        <v>24</v>
      </c>
      <c r="B11" s="306" t="s">
        <v>400</v>
      </c>
      <c r="C11" s="307">
        <v>1924</v>
      </c>
      <c r="D11" s="316">
        <v>0</v>
      </c>
      <c r="E11" s="317">
        <v>3255</v>
      </c>
      <c r="F11" s="317">
        <v>3255</v>
      </c>
      <c r="G11" s="318" t="s">
        <v>43</v>
      </c>
      <c r="H11" s="314">
        <v>87010</v>
      </c>
      <c r="I11" s="311">
        <v>28696</v>
      </c>
      <c r="J11" s="312">
        <v>34883</v>
      </c>
      <c r="K11" s="312">
        <v>34857</v>
      </c>
    </row>
    <row r="12" spans="1:11" ht="12.75" customHeight="1">
      <c r="A12" s="266" t="s">
        <v>25</v>
      </c>
      <c r="B12" s="306" t="s">
        <v>36</v>
      </c>
      <c r="C12" s="307">
        <f>SUM(C13:C16)</f>
        <v>104079</v>
      </c>
      <c r="D12" s="308">
        <f>SUM(D13:D16)</f>
        <v>101570</v>
      </c>
      <c r="E12" s="311">
        <f>SUM(E13:E16)</f>
        <v>102616</v>
      </c>
      <c r="F12" s="311">
        <f>SUM(F13:F16)</f>
        <v>102379</v>
      </c>
      <c r="G12" s="318" t="s">
        <v>44</v>
      </c>
      <c r="H12" s="314">
        <v>9476</v>
      </c>
      <c r="I12" s="320">
        <v>9500</v>
      </c>
      <c r="J12" s="312">
        <v>13181</v>
      </c>
      <c r="K12" s="312">
        <v>13181</v>
      </c>
    </row>
    <row r="13" spans="1:11" ht="12" customHeight="1">
      <c r="A13" s="266" t="s">
        <v>26</v>
      </c>
      <c r="B13" s="313" t="s">
        <v>401</v>
      </c>
      <c r="C13" s="314">
        <v>9735</v>
      </c>
      <c r="D13" s="321">
        <v>10700</v>
      </c>
      <c r="E13" s="309">
        <v>11622</v>
      </c>
      <c r="F13" s="309">
        <v>12316</v>
      </c>
      <c r="G13" s="318" t="s">
        <v>45</v>
      </c>
      <c r="H13" s="314">
        <v>0</v>
      </c>
      <c r="I13" s="320">
        <v>73517</v>
      </c>
      <c r="J13" s="312">
        <v>29920</v>
      </c>
      <c r="K13" s="312">
        <v>0</v>
      </c>
    </row>
    <row r="14" spans="1:11" ht="12" customHeight="1">
      <c r="A14" s="266" t="s">
        <v>27</v>
      </c>
      <c r="B14" s="313" t="s">
        <v>402</v>
      </c>
      <c r="C14" s="314">
        <v>93888</v>
      </c>
      <c r="D14" s="321">
        <v>90550</v>
      </c>
      <c r="E14" s="309">
        <v>90582</v>
      </c>
      <c r="F14" s="309">
        <v>89680</v>
      </c>
      <c r="G14" s="310" t="s">
        <v>46</v>
      </c>
      <c r="H14" s="307">
        <v>55606</v>
      </c>
      <c r="I14" s="322">
        <v>16030</v>
      </c>
      <c r="J14" s="312">
        <v>50326</v>
      </c>
      <c r="K14" s="312">
        <v>47821</v>
      </c>
    </row>
    <row r="15" spans="1:11" ht="12" customHeight="1">
      <c r="A15" s="266" t="s">
        <v>28</v>
      </c>
      <c r="B15" s="313" t="s">
        <v>403</v>
      </c>
      <c r="C15" s="314">
        <v>449</v>
      </c>
      <c r="D15" s="321">
        <v>320</v>
      </c>
      <c r="E15" s="309">
        <v>390</v>
      </c>
      <c r="F15" s="309">
        <v>361</v>
      </c>
      <c r="G15" s="310" t="s">
        <v>47</v>
      </c>
      <c r="H15" s="307">
        <v>4258</v>
      </c>
      <c r="I15" s="322">
        <v>20671</v>
      </c>
      <c r="J15" s="312">
        <v>34494</v>
      </c>
      <c r="K15" s="312">
        <v>33934</v>
      </c>
    </row>
    <row r="16" spans="1:11" ht="12.75" customHeight="1">
      <c r="A16" s="266" t="s">
        <v>4</v>
      </c>
      <c r="B16" s="313" t="s">
        <v>404</v>
      </c>
      <c r="C16" s="314">
        <v>7</v>
      </c>
      <c r="D16" s="309">
        <v>0</v>
      </c>
      <c r="E16" s="309">
        <v>22</v>
      </c>
      <c r="F16" s="309">
        <v>22</v>
      </c>
      <c r="G16" s="310" t="s">
        <v>51</v>
      </c>
      <c r="H16" s="307">
        <f>SUM(H17:H18)</f>
        <v>1800</v>
      </c>
      <c r="I16" s="311">
        <f>SUM(I17+I18)</f>
        <v>1438</v>
      </c>
      <c r="J16" s="323">
        <f>SUM(J17+J18)</f>
        <v>11946</v>
      </c>
      <c r="K16" s="323">
        <f>SUM(K17+K18)</f>
        <v>11156</v>
      </c>
    </row>
    <row r="17" spans="1:11" ht="14.25" customHeight="1">
      <c r="A17" s="266" t="s">
        <v>29</v>
      </c>
      <c r="B17" s="306" t="s">
        <v>37</v>
      </c>
      <c r="C17" s="307">
        <v>17906</v>
      </c>
      <c r="D17" s="308">
        <v>15753</v>
      </c>
      <c r="E17" s="309">
        <v>23801</v>
      </c>
      <c r="F17" s="309">
        <v>22982</v>
      </c>
      <c r="G17" s="318" t="s">
        <v>405</v>
      </c>
      <c r="H17" s="314">
        <v>0</v>
      </c>
      <c r="I17" s="324">
        <v>0</v>
      </c>
      <c r="J17" s="312">
        <v>0</v>
      </c>
      <c r="K17" s="312">
        <v>0</v>
      </c>
    </row>
    <row r="18" spans="1:11" ht="13.5" customHeight="1">
      <c r="A18" s="266" t="s">
        <v>30</v>
      </c>
      <c r="B18" s="306" t="s">
        <v>38</v>
      </c>
      <c r="C18" s="307">
        <v>2956</v>
      </c>
      <c r="D18" s="316">
        <v>0</v>
      </c>
      <c r="E18" s="309">
        <v>424</v>
      </c>
      <c r="F18" s="309">
        <v>424</v>
      </c>
      <c r="G18" s="318" t="s">
        <v>406</v>
      </c>
      <c r="H18" s="314">
        <v>1800</v>
      </c>
      <c r="I18" s="320">
        <v>1438</v>
      </c>
      <c r="J18" s="312">
        <v>11946</v>
      </c>
      <c r="K18" s="312">
        <v>11156</v>
      </c>
    </row>
    <row r="19" spans="1:11" ht="14.25" customHeight="1">
      <c r="A19" s="266" t="s">
        <v>31</v>
      </c>
      <c r="B19" s="306" t="s">
        <v>39</v>
      </c>
      <c r="C19" s="307">
        <v>0</v>
      </c>
      <c r="D19" s="316">
        <v>0</v>
      </c>
      <c r="E19" s="309">
        <v>0</v>
      </c>
      <c r="F19" s="309">
        <v>0</v>
      </c>
      <c r="G19" s="318"/>
      <c r="H19" s="314"/>
      <c r="I19" s="320"/>
      <c r="J19" s="312"/>
      <c r="K19" s="312"/>
    </row>
    <row r="20" spans="1:11" ht="13.5" customHeight="1">
      <c r="A20" s="266" t="s">
        <v>67</v>
      </c>
      <c r="B20" s="306" t="s">
        <v>40</v>
      </c>
      <c r="C20" s="307">
        <v>5994</v>
      </c>
      <c r="D20" s="325">
        <v>16656</v>
      </c>
      <c r="E20" s="309">
        <v>17591</v>
      </c>
      <c r="F20" s="309">
        <v>17591</v>
      </c>
      <c r="G20" s="326"/>
      <c r="H20" s="327"/>
      <c r="I20" s="328"/>
      <c r="J20" s="329"/>
      <c r="K20" s="329"/>
    </row>
    <row r="21" spans="1:11" ht="13.5" customHeight="1">
      <c r="A21" s="266" t="s">
        <v>502</v>
      </c>
      <c r="B21" s="306"/>
      <c r="C21" s="307"/>
      <c r="D21" s="325"/>
      <c r="E21" s="309"/>
      <c r="F21" s="309"/>
      <c r="G21" s="326"/>
      <c r="H21" s="327"/>
      <c r="I21" s="328"/>
      <c r="J21" s="329"/>
      <c r="K21" s="329"/>
    </row>
    <row r="22" spans="1:11" ht="12.75" customHeight="1">
      <c r="A22" s="266" t="s">
        <v>68</v>
      </c>
      <c r="B22" s="330" t="s">
        <v>48</v>
      </c>
      <c r="C22" s="327">
        <f>SUM(C5+C12+C17+C19)</f>
        <v>398324</v>
      </c>
      <c r="D22" s="331">
        <f>SUM(D5+D12+D17+D19)</f>
        <v>275247</v>
      </c>
      <c r="E22" s="332">
        <f>SUM(E5+E12+E17+E19)</f>
        <v>345939</v>
      </c>
      <c r="F22" s="332">
        <f>SUM(F5+F12+F17+F19)</f>
        <v>348105</v>
      </c>
      <c r="G22" s="326" t="s">
        <v>50</v>
      </c>
      <c r="H22" s="327">
        <f>SUM(H5:H9)</f>
        <v>376366</v>
      </c>
      <c r="I22" s="328">
        <f>SUM(I5:I9)</f>
        <v>319577</v>
      </c>
      <c r="J22" s="328">
        <f>SUM(J5:J9)</f>
        <v>349228</v>
      </c>
      <c r="K22" s="328">
        <f>SUM(K5:K9)</f>
        <v>307394</v>
      </c>
    </row>
    <row r="23" spans="1:11" ht="13.5" customHeight="1">
      <c r="A23" s="268">
        <v>19</v>
      </c>
      <c r="B23" s="330" t="s">
        <v>49</v>
      </c>
      <c r="C23" s="327">
        <f>SUM(C9+C18+C20)</f>
        <v>58181</v>
      </c>
      <c r="D23" s="331">
        <f>SUM(D9+D18+D20)</f>
        <v>16656</v>
      </c>
      <c r="E23" s="332">
        <f>SUM(E9+E18+E20)</f>
        <v>28222</v>
      </c>
      <c r="F23" s="332">
        <f>SUM(F9+F18+F20)</f>
        <v>27936</v>
      </c>
      <c r="G23" s="326" t="s">
        <v>52</v>
      </c>
      <c r="H23" s="327">
        <f>SUM(H14:H16)</f>
        <v>61664</v>
      </c>
      <c r="I23" s="328">
        <f>SUM(I14:I16)</f>
        <v>38139</v>
      </c>
      <c r="J23" s="328">
        <f>SUM(J14:J16)</f>
        <v>96766</v>
      </c>
      <c r="K23" s="328">
        <f>SUM(K14:K16)</f>
        <v>92911</v>
      </c>
    </row>
    <row r="24" spans="1:11" s="269" customFormat="1" ht="26.25" customHeight="1">
      <c r="A24" s="266" t="s">
        <v>69</v>
      </c>
      <c r="B24" s="333" t="s">
        <v>53</v>
      </c>
      <c r="C24" s="334">
        <f>SUM(C22:C23)</f>
        <v>456505</v>
      </c>
      <c r="D24" s="335">
        <f>SUM(D22+D23)</f>
        <v>291903</v>
      </c>
      <c r="E24" s="336">
        <f>SUM(E22:E23)</f>
        <v>374161</v>
      </c>
      <c r="F24" s="336">
        <f>SUM(F22:F23)</f>
        <v>376041</v>
      </c>
      <c r="G24" s="337" t="s">
        <v>54</v>
      </c>
      <c r="H24" s="334">
        <f>SUM(H22:H23)</f>
        <v>438030</v>
      </c>
      <c r="I24" s="338">
        <f>SUM(I22+I23)</f>
        <v>357716</v>
      </c>
      <c r="J24" s="339">
        <f>SUM(J22+J23)</f>
        <v>445994</v>
      </c>
      <c r="K24" s="339">
        <f>SUM(K22+K23)</f>
        <v>400305</v>
      </c>
    </row>
    <row r="25" spans="1:11" ht="13.5" customHeight="1">
      <c r="A25" s="266" t="s">
        <v>70</v>
      </c>
      <c r="B25" s="340"/>
      <c r="C25" s="341"/>
      <c r="D25" s="342"/>
      <c r="E25" s="309"/>
      <c r="F25" s="309"/>
      <c r="G25" s="343" t="s">
        <v>12</v>
      </c>
      <c r="H25" s="314">
        <v>0</v>
      </c>
      <c r="I25" s="322">
        <v>4828</v>
      </c>
      <c r="J25" s="312">
        <v>4828</v>
      </c>
      <c r="K25" s="312">
        <v>4828</v>
      </c>
    </row>
    <row r="26" spans="1:11" ht="13.5" customHeight="1">
      <c r="A26" s="266" t="s">
        <v>71</v>
      </c>
      <c r="B26" s="340"/>
      <c r="C26" s="341"/>
      <c r="D26" s="342"/>
      <c r="E26" s="309"/>
      <c r="F26" s="309"/>
      <c r="G26" s="343" t="s">
        <v>13</v>
      </c>
      <c r="H26" s="314">
        <v>0</v>
      </c>
      <c r="I26" s="322"/>
      <c r="J26" s="312"/>
      <c r="K26" s="312"/>
    </row>
    <row r="27" spans="1:11" ht="13.5" customHeight="1">
      <c r="A27" s="266" t="s">
        <v>72</v>
      </c>
      <c r="B27" s="344"/>
      <c r="C27" s="314"/>
      <c r="D27" s="308"/>
      <c r="E27" s="309"/>
      <c r="F27" s="309"/>
      <c r="G27" s="343" t="s">
        <v>410</v>
      </c>
      <c r="H27" s="314">
        <v>6690</v>
      </c>
      <c r="I27" s="345">
        <v>0</v>
      </c>
      <c r="J27" s="312">
        <v>0</v>
      </c>
      <c r="K27" s="312">
        <v>0</v>
      </c>
    </row>
    <row r="28" spans="1:11" ht="22.5" customHeight="1">
      <c r="A28" s="266" t="s">
        <v>73</v>
      </c>
      <c r="B28" s="346" t="s">
        <v>409</v>
      </c>
      <c r="C28" s="327">
        <f>SUM(C29+C32+C35)</f>
        <v>58856</v>
      </c>
      <c r="D28" s="331">
        <v>70641</v>
      </c>
      <c r="E28" s="347">
        <f>SUM(E29+E35)</f>
        <v>76661</v>
      </c>
      <c r="F28" s="347">
        <f>SUM(F29+F32+F35)</f>
        <v>76661</v>
      </c>
      <c r="G28" s="337" t="s">
        <v>14</v>
      </c>
      <c r="H28" s="334">
        <f>SUM(H25:H27)</f>
        <v>6690</v>
      </c>
      <c r="I28" s="348">
        <f>SUM(I25:I27)</f>
        <v>4828</v>
      </c>
      <c r="J28" s="349">
        <f>SUM(J25:J27)</f>
        <v>4828</v>
      </c>
      <c r="K28" s="349">
        <f>SUM(K25:K27)</f>
        <v>4828</v>
      </c>
    </row>
    <row r="29" spans="1:11" ht="25.5" customHeight="1">
      <c r="A29" s="266" t="s">
        <v>74</v>
      </c>
      <c r="B29" s="346" t="s">
        <v>55</v>
      </c>
      <c r="C29" s="327">
        <v>54028</v>
      </c>
      <c r="D29" s="331">
        <f>SUM(D30:D31)</f>
        <v>70641</v>
      </c>
      <c r="E29" s="328">
        <f>SUM(E30:E31)</f>
        <v>70641</v>
      </c>
      <c r="F29" s="328">
        <f>SUM(F30:F31)</f>
        <v>70641</v>
      </c>
      <c r="G29" s="350" t="s">
        <v>15</v>
      </c>
      <c r="H29" s="351">
        <f>SUM(C24-H24)</f>
        <v>18475</v>
      </c>
      <c r="I29" s="352">
        <f>SUM(D24-I24)</f>
        <v>-65813</v>
      </c>
      <c r="J29" s="353">
        <f>SUM(E24-J24)</f>
        <v>-71833</v>
      </c>
      <c r="K29" s="353">
        <f>SUM(F24-K24)</f>
        <v>-24264</v>
      </c>
    </row>
    <row r="30" spans="1:11" ht="12.75" customHeight="1">
      <c r="A30" s="266" t="s">
        <v>75</v>
      </c>
      <c r="B30" s="344" t="s">
        <v>56</v>
      </c>
      <c r="C30" s="314">
        <v>54028</v>
      </c>
      <c r="D30" s="308">
        <v>49158</v>
      </c>
      <c r="E30" s="309">
        <v>2097</v>
      </c>
      <c r="F30" s="309">
        <v>5666</v>
      </c>
      <c r="G30" s="354" t="s">
        <v>16</v>
      </c>
      <c r="H30" s="314">
        <f>SUM(C22-H22)</f>
        <v>21958</v>
      </c>
      <c r="I30" s="355">
        <f aca="true" t="shared" si="0" ref="I30:K31">SUM(D22-I22)</f>
        <v>-44330</v>
      </c>
      <c r="J30" s="356">
        <f t="shared" si="0"/>
        <v>-3289</v>
      </c>
      <c r="K30" s="356">
        <f t="shared" si="0"/>
        <v>40711</v>
      </c>
    </row>
    <row r="31" spans="1:11" ht="12.75" customHeight="1">
      <c r="A31" s="268">
        <v>27</v>
      </c>
      <c r="B31" s="344" t="s">
        <v>57</v>
      </c>
      <c r="C31" s="314">
        <v>0</v>
      </c>
      <c r="D31" s="342">
        <v>21483</v>
      </c>
      <c r="E31" s="309">
        <v>68544</v>
      </c>
      <c r="F31" s="309">
        <v>64975</v>
      </c>
      <c r="G31" s="318" t="s">
        <v>17</v>
      </c>
      <c r="H31" s="314">
        <f>SUM(C23-H23)</f>
        <v>-3483</v>
      </c>
      <c r="I31" s="321">
        <f t="shared" si="0"/>
        <v>-21483</v>
      </c>
      <c r="J31" s="356">
        <f t="shared" si="0"/>
        <v>-68544</v>
      </c>
      <c r="K31" s="356">
        <f t="shared" si="0"/>
        <v>-64975</v>
      </c>
    </row>
    <row r="32" spans="1:11" ht="12.75" customHeight="1">
      <c r="A32" s="266" t="s">
        <v>81</v>
      </c>
      <c r="B32" s="346" t="s">
        <v>64</v>
      </c>
      <c r="C32" s="327">
        <v>0</v>
      </c>
      <c r="D32" s="357">
        <v>0</v>
      </c>
      <c r="E32" s="332">
        <v>0</v>
      </c>
      <c r="F32" s="332">
        <v>0</v>
      </c>
      <c r="G32" s="318"/>
      <c r="H32" s="314"/>
      <c r="I32" s="321"/>
      <c r="J32" s="312"/>
      <c r="K32" s="312"/>
    </row>
    <row r="33" spans="1:11" ht="15.75" customHeight="1">
      <c r="A33" s="266" t="s">
        <v>76</v>
      </c>
      <c r="B33" s="344" t="s">
        <v>58</v>
      </c>
      <c r="C33" s="314">
        <v>0</v>
      </c>
      <c r="D33" s="325">
        <v>0</v>
      </c>
      <c r="E33" s="309">
        <v>0</v>
      </c>
      <c r="F33" s="309">
        <v>0</v>
      </c>
      <c r="G33" s="318"/>
      <c r="H33" s="314"/>
      <c r="I33" s="321"/>
      <c r="J33" s="312"/>
      <c r="K33" s="312"/>
    </row>
    <row r="34" spans="1:11" ht="12.75" customHeight="1">
      <c r="A34" s="266" t="s">
        <v>83</v>
      </c>
      <c r="B34" s="344" t="s">
        <v>59</v>
      </c>
      <c r="C34" s="314">
        <v>0</v>
      </c>
      <c r="D34" s="325">
        <v>0</v>
      </c>
      <c r="E34" s="309">
        <v>0</v>
      </c>
      <c r="F34" s="309">
        <v>0</v>
      </c>
      <c r="G34" s="318"/>
      <c r="H34" s="314"/>
      <c r="I34" s="321"/>
      <c r="J34" s="312"/>
      <c r="K34" s="312"/>
    </row>
    <row r="35" spans="1:11" ht="12.75" customHeight="1">
      <c r="A35" s="270" t="s">
        <v>82</v>
      </c>
      <c r="B35" s="358" t="s">
        <v>411</v>
      </c>
      <c r="C35" s="327">
        <v>4828</v>
      </c>
      <c r="D35" s="322">
        <v>0</v>
      </c>
      <c r="E35" s="359">
        <v>6020</v>
      </c>
      <c r="F35" s="359">
        <v>6020</v>
      </c>
      <c r="G35" s="318"/>
      <c r="H35" s="314"/>
      <c r="I35" s="321"/>
      <c r="J35" s="312"/>
      <c r="K35" s="312"/>
    </row>
    <row r="36" spans="1:11" s="269" customFormat="1" ht="13.5" customHeight="1">
      <c r="A36" s="270" t="s">
        <v>407</v>
      </c>
      <c r="B36" s="360" t="s">
        <v>65</v>
      </c>
      <c r="C36" s="361">
        <f>SUM(C24+C28)</f>
        <v>515361</v>
      </c>
      <c r="D36" s="362">
        <f>SUM(D24+D28)</f>
        <v>362544</v>
      </c>
      <c r="E36" s="363">
        <f>SUM(E24+E28)</f>
        <v>450822</v>
      </c>
      <c r="F36" s="363">
        <f>SUM(F24+F28)</f>
        <v>452702</v>
      </c>
      <c r="G36" s="364" t="s">
        <v>18</v>
      </c>
      <c r="H36" s="361">
        <f>SUM(H24+H28)</f>
        <v>444720</v>
      </c>
      <c r="I36" s="362">
        <f>SUM(I24+I28)</f>
        <v>362544</v>
      </c>
      <c r="J36" s="365">
        <f>SUM(J24+J28)</f>
        <v>450822</v>
      </c>
      <c r="K36" s="365">
        <f>SUM(K24+K28)</f>
        <v>405133</v>
      </c>
    </row>
    <row r="37" spans="1:11" ht="13.5" customHeight="1">
      <c r="A37" s="266" t="s">
        <v>503</v>
      </c>
      <c r="B37" s="306" t="s">
        <v>60</v>
      </c>
      <c r="C37" s="307">
        <f>SUM(C22+C30+C35)</f>
        <v>457180</v>
      </c>
      <c r="D37" s="366">
        <v>324405</v>
      </c>
      <c r="E37" s="309">
        <f>SUM(E22+E30+E35)</f>
        <v>354056</v>
      </c>
      <c r="F37" s="309">
        <f>SUM(F22+F30+F35)</f>
        <v>359791</v>
      </c>
      <c r="G37" s="310" t="s">
        <v>62</v>
      </c>
      <c r="H37" s="307">
        <f>SUM(H22+H27)</f>
        <v>383056</v>
      </c>
      <c r="I37" s="321">
        <f>SUM(I22+I25)</f>
        <v>324405</v>
      </c>
      <c r="J37" s="321">
        <f>SUM(J22+J25)</f>
        <v>354056</v>
      </c>
      <c r="K37" s="312">
        <f>SUM(K22+K25)</f>
        <v>312222</v>
      </c>
    </row>
    <row r="38" spans="1:11" ht="13.5" customHeight="1" thickBot="1">
      <c r="A38" s="271" t="s">
        <v>504</v>
      </c>
      <c r="B38" s="367" t="s">
        <v>61</v>
      </c>
      <c r="C38" s="368">
        <f>SUM(C23+C31)</f>
        <v>58181</v>
      </c>
      <c r="D38" s="369">
        <v>38139</v>
      </c>
      <c r="E38" s="370">
        <f>SUM(E23+E31)</f>
        <v>96766</v>
      </c>
      <c r="F38" s="370">
        <f>SUM(F23+F31)</f>
        <v>92911</v>
      </c>
      <c r="G38" s="371" t="s">
        <v>63</v>
      </c>
      <c r="H38" s="368">
        <f>SUM(H23)</f>
        <v>61664</v>
      </c>
      <c r="I38" s="372">
        <f>SUM(I23+I26)</f>
        <v>38139</v>
      </c>
      <c r="J38" s="372">
        <f>SUM(J23+J26)</f>
        <v>96766</v>
      </c>
      <c r="K38" s="373">
        <f>SUM(K23+K27)</f>
        <v>92911</v>
      </c>
    </row>
    <row r="39" spans="1:6" ht="12.75" customHeight="1">
      <c r="A39" s="272"/>
      <c r="B39" s="272"/>
      <c r="C39" s="284"/>
      <c r="D39" s="272"/>
      <c r="E39" s="272"/>
      <c r="F39" s="273"/>
    </row>
  </sheetData>
  <sheetProtection/>
  <mergeCells count="2">
    <mergeCell ref="A1:J1"/>
    <mergeCell ref="J2:K2"/>
  </mergeCells>
  <printOptions horizontalCentered="1" verticalCentered="1"/>
  <pageMargins left="0.2362204724409449" right="0.2362204724409449" top="0.7480314960629921" bottom="0.7480314960629921" header="0.31496062992125984" footer="0.31496062992125984"/>
  <pageSetup firstPageNumber="14" useFirstPageNumber="1" fitToHeight="0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9"/>
  <sheetViews>
    <sheetView zoomScalePageLayoutView="0" workbookViewId="0" topLeftCell="A1">
      <selection activeCell="S18" sqref="S18"/>
    </sheetView>
  </sheetViews>
  <sheetFormatPr defaultColWidth="9.140625" defaultRowHeight="15"/>
  <sheetData>
    <row r="2" spans="1:13" ht="15">
      <c r="A2" s="392" t="s">
        <v>479</v>
      </c>
      <c r="B2" s="392"/>
      <c r="C2" s="392"/>
      <c r="D2" s="392"/>
      <c r="E2" s="392"/>
      <c r="F2" s="392"/>
      <c r="G2" s="392"/>
      <c r="H2" s="392"/>
      <c r="I2" s="392"/>
      <c r="J2" s="392"/>
      <c r="K2" s="398"/>
      <c r="L2" s="398"/>
      <c r="M2" s="398"/>
    </row>
    <row r="4" spans="11:13" ht="15">
      <c r="K4" s="488" t="s">
        <v>264</v>
      </c>
      <c r="L4" s="488"/>
      <c r="M4" s="488"/>
    </row>
    <row r="5" ht="15.75" thickBot="1"/>
    <row r="6" spans="1:13" ht="15">
      <c r="A6" s="489" t="s">
        <v>94</v>
      </c>
      <c r="B6" s="456" t="s">
        <v>183</v>
      </c>
      <c r="C6" s="491"/>
      <c r="D6" s="457"/>
      <c r="E6" s="493" t="s">
        <v>185</v>
      </c>
      <c r="F6" s="483"/>
      <c r="G6" s="494"/>
      <c r="H6" s="493" t="s">
        <v>184</v>
      </c>
      <c r="I6" s="483"/>
      <c r="J6" s="494"/>
      <c r="K6" s="483" t="s">
        <v>186</v>
      </c>
      <c r="L6" s="483"/>
      <c r="M6" s="494"/>
    </row>
    <row r="7" spans="1:13" ht="15.75" thickBot="1">
      <c r="A7" s="490"/>
      <c r="B7" s="460"/>
      <c r="C7" s="492"/>
      <c r="D7" s="461"/>
      <c r="E7" s="51" t="s">
        <v>187</v>
      </c>
      <c r="F7" s="52" t="s">
        <v>188</v>
      </c>
      <c r="G7" s="53" t="s">
        <v>173</v>
      </c>
      <c r="H7" s="51" t="s">
        <v>187</v>
      </c>
      <c r="I7" s="52" t="s">
        <v>188</v>
      </c>
      <c r="J7" s="53" t="s">
        <v>173</v>
      </c>
      <c r="K7" s="51" t="s">
        <v>187</v>
      </c>
      <c r="L7" s="52" t="s">
        <v>188</v>
      </c>
      <c r="M7" s="53" t="s">
        <v>173</v>
      </c>
    </row>
    <row r="8" spans="1:13" ht="15">
      <c r="A8" s="54"/>
      <c r="B8" s="482" t="s">
        <v>5</v>
      </c>
      <c r="C8" s="483"/>
      <c r="D8" s="484"/>
      <c r="E8" s="48" t="s">
        <v>6</v>
      </c>
      <c r="F8" s="48" t="s">
        <v>7</v>
      </c>
      <c r="G8" s="48" t="s">
        <v>8</v>
      </c>
      <c r="H8" s="48" t="s">
        <v>77</v>
      </c>
      <c r="I8" s="48" t="s">
        <v>78</v>
      </c>
      <c r="J8" s="48" t="s">
        <v>79</v>
      </c>
      <c r="K8" s="48" t="s">
        <v>80</v>
      </c>
      <c r="L8" s="48" t="s">
        <v>189</v>
      </c>
      <c r="M8" s="55" t="s">
        <v>190</v>
      </c>
    </row>
    <row r="9" spans="1:13" ht="15.75" thickBot="1">
      <c r="A9" s="56">
        <v>1</v>
      </c>
      <c r="B9" s="485" t="s">
        <v>85</v>
      </c>
      <c r="C9" s="486"/>
      <c r="D9" s="487"/>
      <c r="E9" s="57">
        <v>8.5</v>
      </c>
      <c r="F9" s="57">
        <v>9</v>
      </c>
      <c r="G9" s="57">
        <v>6.58</v>
      </c>
      <c r="H9" s="57">
        <v>6.44</v>
      </c>
      <c r="I9" s="57">
        <v>6.44</v>
      </c>
      <c r="J9" s="57">
        <v>6.44</v>
      </c>
      <c r="K9" s="57">
        <v>12</v>
      </c>
      <c r="L9" s="57">
        <v>58.43</v>
      </c>
      <c r="M9" s="58">
        <v>54.39</v>
      </c>
    </row>
  </sheetData>
  <sheetProtection/>
  <mergeCells count="9">
    <mergeCell ref="B8:D8"/>
    <mergeCell ref="B9:D9"/>
    <mergeCell ref="A2:M2"/>
    <mergeCell ref="K4:M4"/>
    <mergeCell ref="A6:A7"/>
    <mergeCell ref="B6:D7"/>
    <mergeCell ref="E6:G6"/>
    <mergeCell ref="H6:J6"/>
    <mergeCell ref="K6:M6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16">
      <selection activeCell="L26" sqref="L26"/>
    </sheetView>
  </sheetViews>
  <sheetFormatPr defaultColWidth="9.140625" defaultRowHeight="15"/>
  <cols>
    <col min="2" max="2" width="41.140625" style="0" customWidth="1"/>
    <col min="3" max="3" width="11.00390625" style="0" customWidth="1"/>
    <col min="4" max="4" width="10.8515625" style="0" customWidth="1"/>
    <col min="5" max="5" width="10.7109375" style="0" customWidth="1"/>
    <col min="6" max="6" width="10.8515625" style="0" customWidth="1"/>
    <col min="7" max="7" width="10.28125" style="0" customWidth="1"/>
    <col min="8" max="8" width="11.28125" style="0" customWidth="1"/>
  </cols>
  <sheetData>
    <row r="2" spans="1:8" ht="15.75">
      <c r="A2" s="413" t="s">
        <v>480</v>
      </c>
      <c r="B2" s="413"/>
      <c r="C2" s="413"/>
      <c r="D2" s="413"/>
      <c r="E2" s="413"/>
      <c r="F2" s="413"/>
      <c r="G2" s="413"/>
      <c r="H2" s="413"/>
    </row>
    <row r="4" spans="4:8" ht="15">
      <c r="D4" s="16" t="s">
        <v>32</v>
      </c>
      <c r="G4" s="477" t="s">
        <v>265</v>
      </c>
      <c r="H4" s="477"/>
    </row>
    <row r="5" spans="1:8" ht="28.5" customHeight="1">
      <c r="A5" s="474" t="s">
        <v>94</v>
      </c>
      <c r="B5" s="476" t="s">
        <v>95</v>
      </c>
      <c r="C5" s="474" t="s">
        <v>96</v>
      </c>
      <c r="D5" s="474" t="s">
        <v>285</v>
      </c>
      <c r="E5" s="474" t="s">
        <v>173</v>
      </c>
      <c r="F5" s="473" t="s">
        <v>395</v>
      </c>
      <c r="G5" s="473"/>
      <c r="H5" s="473"/>
    </row>
    <row r="6" spans="1:8" ht="105.75">
      <c r="A6" s="474"/>
      <c r="B6" s="475"/>
      <c r="C6" s="475"/>
      <c r="D6" s="475"/>
      <c r="E6" s="475"/>
      <c r="F6" s="7" t="s">
        <v>97</v>
      </c>
      <c r="G6" s="7" t="s">
        <v>98</v>
      </c>
      <c r="H6" s="7" t="s">
        <v>99</v>
      </c>
    </row>
    <row r="7" spans="1:8" ht="15">
      <c r="A7" s="4"/>
      <c r="B7" s="4" t="s">
        <v>5</v>
      </c>
      <c r="C7" s="4" t="s">
        <v>6</v>
      </c>
      <c r="D7" s="4" t="s">
        <v>7</v>
      </c>
      <c r="E7" s="4" t="s">
        <v>8</v>
      </c>
      <c r="F7" s="4" t="s">
        <v>77</v>
      </c>
      <c r="G7" s="4" t="s">
        <v>78</v>
      </c>
      <c r="H7" s="4" t="s">
        <v>79</v>
      </c>
    </row>
    <row r="8" spans="1:8" s="10" customFormat="1" ht="15">
      <c r="A8" s="15">
        <v>1</v>
      </c>
      <c r="B8" s="9" t="s">
        <v>100</v>
      </c>
      <c r="C8" s="19">
        <f aca="true" t="shared" si="0" ref="C8:H8">SUM(C9+C13+C17)</f>
        <v>5925</v>
      </c>
      <c r="D8" s="19">
        <f t="shared" si="0"/>
        <v>7114</v>
      </c>
      <c r="E8" s="19">
        <f t="shared" si="0"/>
        <v>6723</v>
      </c>
      <c r="F8" s="19">
        <f>SUM(F9+F13+F17)</f>
        <v>6723</v>
      </c>
      <c r="G8" s="19">
        <f t="shared" si="0"/>
        <v>0</v>
      </c>
      <c r="H8" s="19">
        <f t="shared" si="0"/>
        <v>0</v>
      </c>
    </row>
    <row r="9" spans="1:8" s="10" customFormat="1" ht="15">
      <c r="A9" s="15">
        <v>2</v>
      </c>
      <c r="B9" s="11" t="s">
        <v>33</v>
      </c>
      <c r="C9" s="19">
        <f aca="true" t="shared" si="1" ref="C9:H9">SUM(C10+C11)</f>
        <v>0</v>
      </c>
      <c r="D9" s="19">
        <f t="shared" si="1"/>
        <v>1189</v>
      </c>
      <c r="E9" s="19">
        <f t="shared" si="1"/>
        <v>1164</v>
      </c>
      <c r="F9" s="19">
        <f>SUM(F10+F11)</f>
        <v>1164</v>
      </c>
      <c r="G9" s="19">
        <f t="shared" si="1"/>
        <v>0</v>
      </c>
      <c r="H9" s="19">
        <f t="shared" si="1"/>
        <v>0</v>
      </c>
    </row>
    <row r="10" spans="1:8" s="14" customFormat="1" ht="15">
      <c r="A10" s="15">
        <v>3</v>
      </c>
      <c r="B10" s="12" t="s">
        <v>101</v>
      </c>
      <c r="C10" s="18">
        <v>0</v>
      </c>
      <c r="D10" s="18">
        <v>0</v>
      </c>
      <c r="E10" s="18">
        <v>0</v>
      </c>
      <c r="F10" s="18">
        <v>0</v>
      </c>
      <c r="G10" s="18"/>
      <c r="H10" s="18"/>
    </row>
    <row r="11" spans="1:8" s="14" customFormat="1" ht="15">
      <c r="A11" s="15">
        <v>4</v>
      </c>
      <c r="B11" s="12" t="s">
        <v>105</v>
      </c>
      <c r="C11" s="18">
        <f>SUM(C12:C12)</f>
        <v>0</v>
      </c>
      <c r="D11" s="18">
        <f>SUM(D12:D12)</f>
        <v>1189</v>
      </c>
      <c r="E11" s="18">
        <f>SUM(E12:E12)</f>
        <v>1164</v>
      </c>
      <c r="F11" s="18">
        <f>SUM(F12:F12)</f>
        <v>1164</v>
      </c>
      <c r="G11" s="18">
        <f>SUM(G12:G12)</f>
        <v>0</v>
      </c>
      <c r="H11" s="18">
        <v>0</v>
      </c>
    </row>
    <row r="12" spans="1:8" ht="15">
      <c r="A12" s="15">
        <v>5</v>
      </c>
      <c r="B12" s="8" t="s">
        <v>481</v>
      </c>
      <c r="C12" s="17">
        <v>0</v>
      </c>
      <c r="D12" s="17">
        <v>1189</v>
      </c>
      <c r="E12" s="17">
        <v>1164</v>
      </c>
      <c r="F12" s="17">
        <v>1164</v>
      </c>
      <c r="G12" s="17"/>
      <c r="H12" s="17"/>
    </row>
    <row r="13" spans="1:8" ht="15">
      <c r="A13" s="15">
        <v>6</v>
      </c>
      <c r="B13" s="11" t="s">
        <v>108</v>
      </c>
      <c r="C13" s="19">
        <f>SUM(C14)</f>
        <v>20</v>
      </c>
      <c r="D13" s="19">
        <f>SUM(D14)</f>
        <v>90</v>
      </c>
      <c r="E13" s="19">
        <f>SUM(E14)</f>
        <v>90</v>
      </c>
      <c r="F13" s="19">
        <f>SUM(F14)</f>
        <v>90</v>
      </c>
      <c r="G13" s="19">
        <f>SUM(G14)</f>
        <v>0</v>
      </c>
      <c r="H13" s="19"/>
    </row>
    <row r="14" spans="1:8" ht="15">
      <c r="A14" s="15">
        <v>7</v>
      </c>
      <c r="B14" s="12" t="s">
        <v>181</v>
      </c>
      <c r="C14" s="18">
        <f>SUM(C15:C16)</f>
        <v>20</v>
      </c>
      <c r="D14" s="18">
        <f>SUM(D15:D16)</f>
        <v>90</v>
      </c>
      <c r="E14" s="18">
        <f>SUM(E15:E16)</f>
        <v>90</v>
      </c>
      <c r="F14" s="18">
        <f>SUM(F15:F16)</f>
        <v>90</v>
      </c>
      <c r="G14" s="18">
        <f>SUM(G15:G16)</f>
        <v>0</v>
      </c>
      <c r="H14" s="18"/>
    </row>
    <row r="15" spans="1:8" ht="15">
      <c r="A15" s="15">
        <v>8</v>
      </c>
      <c r="B15" s="20" t="s">
        <v>482</v>
      </c>
      <c r="C15" s="21">
        <v>0</v>
      </c>
      <c r="D15" s="21">
        <v>0</v>
      </c>
      <c r="E15" s="21">
        <v>5</v>
      </c>
      <c r="F15" s="21">
        <v>5</v>
      </c>
      <c r="G15" s="21"/>
      <c r="H15" s="21"/>
    </row>
    <row r="16" spans="1:8" ht="15">
      <c r="A16" s="15">
        <v>9</v>
      </c>
      <c r="B16" s="8" t="s">
        <v>180</v>
      </c>
      <c r="C16" s="17">
        <v>20</v>
      </c>
      <c r="D16" s="17">
        <v>90</v>
      </c>
      <c r="E16" s="17">
        <v>85</v>
      </c>
      <c r="F16" s="17">
        <v>85</v>
      </c>
      <c r="G16" s="17"/>
      <c r="H16" s="17"/>
    </row>
    <row r="17" spans="1:8" ht="15">
      <c r="A17" s="15">
        <v>10</v>
      </c>
      <c r="B17" s="11" t="s">
        <v>114</v>
      </c>
      <c r="C17" s="19">
        <f aca="true" t="shared" si="2" ref="C17:H17">SUM(C18:C23)</f>
        <v>5905</v>
      </c>
      <c r="D17" s="19">
        <f t="shared" si="2"/>
        <v>5835</v>
      </c>
      <c r="E17" s="19">
        <f t="shared" si="2"/>
        <v>5469</v>
      </c>
      <c r="F17" s="19">
        <f>SUM(F18:F23)</f>
        <v>5469</v>
      </c>
      <c r="G17" s="19">
        <f t="shared" si="2"/>
        <v>0</v>
      </c>
      <c r="H17" s="19">
        <f t="shared" si="2"/>
        <v>0</v>
      </c>
    </row>
    <row r="18" spans="1:8" ht="15">
      <c r="A18" s="15">
        <v>11</v>
      </c>
      <c r="B18" s="12" t="s">
        <v>376</v>
      </c>
      <c r="C18" s="19">
        <v>5880</v>
      </c>
      <c r="D18" s="19">
        <v>5754</v>
      </c>
      <c r="E18" s="19">
        <v>5390</v>
      </c>
      <c r="F18" s="19">
        <v>5390</v>
      </c>
      <c r="G18" s="19"/>
      <c r="H18" s="19"/>
    </row>
    <row r="19" spans="1:8" ht="15">
      <c r="A19" s="15">
        <v>12</v>
      </c>
      <c r="B19" s="12" t="s">
        <v>377</v>
      </c>
      <c r="C19" s="18">
        <v>0</v>
      </c>
      <c r="D19" s="18">
        <v>0</v>
      </c>
      <c r="E19" s="18">
        <v>0</v>
      </c>
      <c r="F19" s="18">
        <v>0</v>
      </c>
      <c r="G19" s="18"/>
      <c r="H19" s="18"/>
    </row>
    <row r="20" spans="1:8" ht="15">
      <c r="A20" s="15">
        <v>13</v>
      </c>
      <c r="B20" s="12" t="s">
        <v>484</v>
      </c>
      <c r="C20" s="18">
        <v>0</v>
      </c>
      <c r="D20" s="18">
        <v>0</v>
      </c>
      <c r="E20" s="18">
        <v>0</v>
      </c>
      <c r="F20" s="18">
        <v>0</v>
      </c>
      <c r="G20" s="18"/>
      <c r="H20" s="18"/>
    </row>
    <row r="21" spans="1:8" ht="15">
      <c r="A21" s="15">
        <v>14</v>
      </c>
      <c r="B21" s="12" t="s">
        <v>485</v>
      </c>
      <c r="C21" s="18">
        <v>5</v>
      </c>
      <c r="D21" s="18">
        <v>0</v>
      </c>
      <c r="E21" s="18">
        <v>0</v>
      </c>
      <c r="F21" s="18">
        <v>0</v>
      </c>
      <c r="G21" s="18"/>
      <c r="H21" s="18"/>
    </row>
    <row r="22" spans="1:8" ht="15">
      <c r="A22" s="15">
        <v>15</v>
      </c>
      <c r="B22" s="12" t="s">
        <v>486</v>
      </c>
      <c r="C22" s="18">
        <v>0</v>
      </c>
      <c r="D22" s="18">
        <v>2</v>
      </c>
      <c r="E22" s="18">
        <v>1</v>
      </c>
      <c r="F22" s="18">
        <v>1</v>
      </c>
      <c r="G22" s="18"/>
      <c r="H22" s="18"/>
    </row>
    <row r="23" spans="1:8" ht="15">
      <c r="A23" s="15">
        <v>16</v>
      </c>
      <c r="B23" s="12" t="s">
        <v>483</v>
      </c>
      <c r="C23" s="18">
        <v>20</v>
      </c>
      <c r="D23" s="18">
        <v>79</v>
      </c>
      <c r="E23" s="18">
        <v>78</v>
      </c>
      <c r="F23" s="18">
        <v>78</v>
      </c>
      <c r="G23" s="18"/>
      <c r="H23" s="18"/>
    </row>
    <row r="24" spans="1:8" ht="15">
      <c r="A24" s="15">
        <v>17</v>
      </c>
      <c r="B24" s="9" t="s">
        <v>120</v>
      </c>
      <c r="C24" s="19">
        <f>SUM(C25+C26+C29)</f>
        <v>0</v>
      </c>
      <c r="D24" s="19">
        <f>SUM(D25+D26+D29)</f>
        <v>0</v>
      </c>
      <c r="E24" s="19">
        <f>SUM(E25+E26+E29)</f>
        <v>0</v>
      </c>
      <c r="F24" s="19">
        <f>SUM(F25+F26+F29)</f>
        <v>0</v>
      </c>
      <c r="G24" s="19"/>
      <c r="H24" s="19"/>
    </row>
    <row r="25" spans="1:8" ht="15">
      <c r="A25" s="15">
        <v>18</v>
      </c>
      <c r="B25" s="11" t="s">
        <v>121</v>
      </c>
      <c r="C25" s="19">
        <v>0</v>
      </c>
      <c r="D25" s="19">
        <v>0</v>
      </c>
      <c r="E25" s="19">
        <v>0</v>
      </c>
      <c r="F25" s="19">
        <v>0</v>
      </c>
      <c r="G25" s="19"/>
      <c r="H25" s="19"/>
    </row>
    <row r="26" spans="1:8" ht="15">
      <c r="A26" s="15">
        <v>19</v>
      </c>
      <c r="B26" s="11" t="s">
        <v>122</v>
      </c>
      <c r="C26" s="19">
        <f>SUM(C27+C28+C29)</f>
        <v>0</v>
      </c>
      <c r="D26" s="19">
        <f>SUM(D27+D28+D29)</f>
        <v>0</v>
      </c>
      <c r="E26" s="19">
        <f>SUM(E27+E28+E29)</f>
        <v>0</v>
      </c>
      <c r="F26" s="19">
        <f>SUM(F27+F28+F29)</f>
        <v>0</v>
      </c>
      <c r="G26" s="19"/>
      <c r="H26" s="19"/>
    </row>
    <row r="27" spans="1:8" ht="15">
      <c r="A27" s="15">
        <v>20</v>
      </c>
      <c r="B27" s="12" t="s">
        <v>123</v>
      </c>
      <c r="C27" s="18">
        <v>0</v>
      </c>
      <c r="D27" s="18">
        <v>0</v>
      </c>
      <c r="E27" s="18">
        <v>0</v>
      </c>
      <c r="F27" s="18">
        <v>0</v>
      </c>
      <c r="G27" s="18"/>
      <c r="H27" s="18"/>
    </row>
    <row r="28" spans="1:8" ht="15">
      <c r="A28" s="15">
        <v>21</v>
      </c>
      <c r="B28" s="12" t="s">
        <v>124</v>
      </c>
      <c r="C28" s="18">
        <v>0</v>
      </c>
      <c r="D28" s="18">
        <v>0</v>
      </c>
      <c r="E28" s="18">
        <v>0</v>
      </c>
      <c r="F28" s="18">
        <v>0</v>
      </c>
      <c r="G28" s="18"/>
      <c r="H28" s="18"/>
    </row>
    <row r="29" spans="1:8" ht="15">
      <c r="A29" s="15">
        <v>22</v>
      </c>
      <c r="B29" s="11" t="s">
        <v>125</v>
      </c>
      <c r="C29" s="19">
        <v>0</v>
      </c>
      <c r="D29" s="19">
        <v>0</v>
      </c>
      <c r="E29" s="19">
        <v>0</v>
      </c>
      <c r="F29" s="19">
        <v>0</v>
      </c>
      <c r="G29" s="19"/>
      <c r="H29" s="19"/>
    </row>
    <row r="30" spans="1:8" ht="15">
      <c r="A30" s="15">
        <v>23</v>
      </c>
      <c r="B30" s="9" t="s">
        <v>126</v>
      </c>
      <c r="C30" s="19">
        <f aca="true" t="shared" si="3" ref="C30:H30">SUM(C8+C24)</f>
        <v>5925</v>
      </c>
      <c r="D30" s="19">
        <f t="shared" si="3"/>
        <v>7114</v>
      </c>
      <c r="E30" s="19">
        <f t="shared" si="3"/>
        <v>6723</v>
      </c>
      <c r="F30" s="19">
        <f>SUM(F8+F24)</f>
        <v>6723</v>
      </c>
      <c r="G30" s="19">
        <f t="shared" si="3"/>
        <v>0</v>
      </c>
      <c r="H30" s="19">
        <f t="shared" si="3"/>
        <v>0</v>
      </c>
    </row>
    <row r="31" spans="1:8" ht="15">
      <c r="A31" s="15">
        <v>24</v>
      </c>
      <c r="B31" s="11" t="s">
        <v>127</v>
      </c>
      <c r="C31" s="19">
        <f aca="true" t="shared" si="4" ref="C31:H31">SUM(C32:C33)</f>
        <v>54035</v>
      </c>
      <c r="D31" s="19">
        <f t="shared" si="4"/>
        <v>54701</v>
      </c>
      <c r="E31" s="19">
        <f t="shared" si="4"/>
        <v>54184</v>
      </c>
      <c r="F31" s="19">
        <f>SUM(F32:F33)</f>
        <v>54184</v>
      </c>
      <c r="G31" s="19">
        <f t="shared" si="4"/>
        <v>0</v>
      </c>
      <c r="H31" s="19">
        <f t="shared" si="4"/>
        <v>0</v>
      </c>
    </row>
    <row r="32" spans="1:8" ht="15">
      <c r="A32" s="15">
        <v>25</v>
      </c>
      <c r="B32" s="12" t="s">
        <v>368</v>
      </c>
      <c r="C32" s="18">
        <v>2672</v>
      </c>
      <c r="D32" s="18">
        <v>2672</v>
      </c>
      <c r="E32" s="18">
        <v>2672</v>
      </c>
      <c r="F32" s="18">
        <v>2672</v>
      </c>
      <c r="G32" s="18"/>
      <c r="H32" s="18"/>
    </row>
    <row r="33" spans="1:8" ht="15">
      <c r="A33" s="15">
        <v>26</v>
      </c>
      <c r="B33" s="12" t="s">
        <v>378</v>
      </c>
      <c r="C33" s="18">
        <v>51363</v>
      </c>
      <c r="D33" s="18">
        <v>52029</v>
      </c>
      <c r="E33" s="18">
        <v>51512</v>
      </c>
      <c r="F33" s="18">
        <v>51512</v>
      </c>
      <c r="G33" s="18"/>
      <c r="H33" s="18"/>
    </row>
    <row r="34" spans="1:8" ht="15">
      <c r="A34" s="15">
        <v>27</v>
      </c>
      <c r="B34" s="9" t="s">
        <v>128</v>
      </c>
      <c r="C34" s="19">
        <f aca="true" t="shared" si="5" ref="C34:H34">SUM(C31)</f>
        <v>54035</v>
      </c>
      <c r="D34" s="19">
        <f t="shared" si="5"/>
        <v>54701</v>
      </c>
      <c r="E34" s="19">
        <f t="shared" si="5"/>
        <v>54184</v>
      </c>
      <c r="F34" s="19">
        <f>SUM(F31)</f>
        <v>54184</v>
      </c>
      <c r="G34" s="19">
        <f t="shared" si="5"/>
        <v>0</v>
      </c>
      <c r="H34" s="19">
        <f t="shared" si="5"/>
        <v>0</v>
      </c>
    </row>
    <row r="35" spans="1:8" ht="15">
      <c r="A35" s="15">
        <v>28</v>
      </c>
      <c r="B35" s="9" t="s">
        <v>129</v>
      </c>
      <c r="C35" s="19">
        <f aca="true" t="shared" si="6" ref="C35:H35">SUM(C30+C34)</f>
        <v>59960</v>
      </c>
      <c r="D35" s="19">
        <f t="shared" si="6"/>
        <v>61815</v>
      </c>
      <c r="E35" s="19">
        <f t="shared" si="6"/>
        <v>60907</v>
      </c>
      <c r="F35" s="19">
        <f>SUM(F30+F34)</f>
        <v>60907</v>
      </c>
      <c r="G35" s="19">
        <f t="shared" si="6"/>
        <v>0</v>
      </c>
      <c r="H35" s="19">
        <f t="shared" si="6"/>
        <v>0</v>
      </c>
    </row>
  </sheetData>
  <sheetProtection/>
  <mergeCells count="8">
    <mergeCell ref="A2:H2"/>
    <mergeCell ref="G4:H4"/>
    <mergeCell ref="A5:A6"/>
    <mergeCell ref="B5:B6"/>
    <mergeCell ref="C5:C6"/>
    <mergeCell ref="D5:D6"/>
    <mergeCell ref="E5:E6"/>
    <mergeCell ref="F5:H5"/>
  </mergeCells>
  <conditionalFormatting sqref="A8:A12">
    <cfRule type="top10" priority="5" dxfId="0" stopIfTrue="1" rank="10"/>
  </conditionalFormatting>
  <printOptions/>
  <pageMargins left="0.7" right="0.7" top="0.75" bottom="0.75" header="0.3" footer="0.3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41"/>
  <sheetViews>
    <sheetView zoomScalePageLayoutView="0" workbookViewId="0" topLeftCell="A16">
      <selection activeCell="K19" sqref="K19"/>
    </sheetView>
  </sheetViews>
  <sheetFormatPr defaultColWidth="9.140625" defaultRowHeight="15"/>
  <cols>
    <col min="2" max="2" width="41.140625" style="0" customWidth="1"/>
    <col min="3" max="3" width="11.00390625" style="0" customWidth="1"/>
    <col min="4" max="4" width="10.8515625" style="0" customWidth="1"/>
    <col min="5" max="5" width="10.7109375" style="0" customWidth="1"/>
    <col min="6" max="6" width="10.8515625" style="0" customWidth="1"/>
    <col min="7" max="7" width="10.28125" style="0" customWidth="1"/>
    <col min="8" max="8" width="11.28125" style="0" customWidth="1"/>
  </cols>
  <sheetData>
    <row r="2" spans="1:8" ht="15.75">
      <c r="A2" s="413" t="s">
        <v>487</v>
      </c>
      <c r="B2" s="413"/>
      <c r="C2" s="413"/>
      <c r="D2" s="413"/>
      <c r="E2" s="413"/>
      <c r="F2" s="413"/>
      <c r="G2" s="413"/>
      <c r="H2" s="413"/>
    </row>
    <row r="4" spans="4:8" ht="15">
      <c r="D4" s="16" t="s">
        <v>32</v>
      </c>
      <c r="G4" s="477" t="s">
        <v>266</v>
      </c>
      <c r="H4" s="477"/>
    </row>
    <row r="5" spans="1:8" ht="28.5" customHeight="1">
      <c r="A5" s="474" t="s">
        <v>94</v>
      </c>
      <c r="B5" s="476" t="s">
        <v>95</v>
      </c>
      <c r="C5" s="474" t="s">
        <v>96</v>
      </c>
      <c r="D5" s="474" t="s">
        <v>285</v>
      </c>
      <c r="E5" s="474" t="s">
        <v>173</v>
      </c>
      <c r="F5" s="473" t="s">
        <v>395</v>
      </c>
      <c r="G5" s="473"/>
      <c r="H5" s="473"/>
    </row>
    <row r="6" spans="1:8" ht="105.75">
      <c r="A6" s="474"/>
      <c r="B6" s="475"/>
      <c r="C6" s="475"/>
      <c r="D6" s="475"/>
      <c r="E6" s="475"/>
      <c r="F6" s="7" t="s">
        <v>97</v>
      </c>
      <c r="G6" s="7" t="s">
        <v>98</v>
      </c>
      <c r="H6" s="7" t="s">
        <v>99</v>
      </c>
    </row>
    <row r="7" spans="1:8" ht="15">
      <c r="A7" s="4"/>
      <c r="B7" s="4" t="s">
        <v>5</v>
      </c>
      <c r="C7" s="4" t="s">
        <v>6</v>
      </c>
      <c r="D7" s="4" t="s">
        <v>7</v>
      </c>
      <c r="E7" s="4" t="s">
        <v>8</v>
      </c>
      <c r="F7" s="4" t="s">
        <v>77</v>
      </c>
      <c r="G7" s="4" t="s">
        <v>78</v>
      </c>
      <c r="H7" s="4" t="s">
        <v>79</v>
      </c>
    </row>
    <row r="8" spans="1:8" s="10" customFormat="1" ht="15">
      <c r="A8" s="15">
        <v>1</v>
      </c>
      <c r="B8" s="9" t="s">
        <v>100</v>
      </c>
      <c r="C8" s="19">
        <f>SUM(C9+C10+C11+C30+C31)</f>
        <v>59530</v>
      </c>
      <c r="D8" s="19">
        <f>SUM(D9+D10+D11+D30+D31)</f>
        <v>61200</v>
      </c>
      <c r="E8" s="19">
        <f>SUM(E9+E10+E11+E30+E31)</f>
        <v>59899</v>
      </c>
      <c r="F8" s="19">
        <f>SUM(F9+F10+F11+F30+F31)</f>
        <v>59899</v>
      </c>
      <c r="G8" s="19">
        <f>SUM(G9+G10+G11+G30+G31)</f>
        <v>0</v>
      </c>
      <c r="H8" s="19">
        <v>0</v>
      </c>
    </row>
    <row r="9" spans="1:8" s="10" customFormat="1" ht="15">
      <c r="A9" s="15">
        <v>2</v>
      </c>
      <c r="B9" s="11" t="s">
        <v>9</v>
      </c>
      <c r="C9" s="19">
        <v>40220</v>
      </c>
      <c r="D9" s="19">
        <v>40729</v>
      </c>
      <c r="E9" s="19">
        <v>40112</v>
      </c>
      <c r="F9" s="19">
        <v>40112</v>
      </c>
      <c r="G9" s="9">
        <v>0</v>
      </c>
      <c r="H9" s="19">
        <v>0</v>
      </c>
    </row>
    <row r="10" spans="1:8" s="14" customFormat="1" ht="15">
      <c r="A10" s="15">
        <v>3</v>
      </c>
      <c r="B10" s="11" t="s">
        <v>132</v>
      </c>
      <c r="C10" s="19">
        <v>11307</v>
      </c>
      <c r="D10" s="19">
        <v>11699</v>
      </c>
      <c r="E10" s="19">
        <v>11150</v>
      </c>
      <c r="F10" s="19">
        <v>11150</v>
      </c>
      <c r="G10" s="9">
        <v>0</v>
      </c>
      <c r="H10" s="9">
        <v>0</v>
      </c>
    </row>
    <row r="11" spans="1:8" ht="15">
      <c r="A11" s="15">
        <v>4</v>
      </c>
      <c r="B11" s="11" t="s">
        <v>133</v>
      </c>
      <c r="C11" s="19">
        <f>SUM(C12+C15+C18+C26+C27)</f>
        <v>8003</v>
      </c>
      <c r="D11" s="19">
        <f>SUM(D12+D15+D18+D26+D27)</f>
        <v>8772</v>
      </c>
      <c r="E11" s="19">
        <f>SUM(E12+E15+E18+E26+E27)</f>
        <v>8637</v>
      </c>
      <c r="F11" s="19">
        <f>SUM(F12+F15+F18+F26+F27)</f>
        <v>8637</v>
      </c>
      <c r="G11" s="9">
        <v>0</v>
      </c>
      <c r="H11" s="9">
        <v>0</v>
      </c>
    </row>
    <row r="12" spans="1:8" ht="15">
      <c r="A12" s="15">
        <v>5</v>
      </c>
      <c r="B12" s="12" t="s">
        <v>134</v>
      </c>
      <c r="C12" s="18">
        <f>SUM(C13:C14)</f>
        <v>976</v>
      </c>
      <c r="D12" s="18">
        <f>SUM(D13:D14)</f>
        <v>1397</v>
      </c>
      <c r="E12" s="18">
        <f>SUM(E13:E14)</f>
        <v>1395</v>
      </c>
      <c r="F12" s="18">
        <f>SUM(F13:F14)</f>
        <v>1395</v>
      </c>
      <c r="G12" s="13">
        <v>0</v>
      </c>
      <c r="H12" s="13">
        <v>0</v>
      </c>
    </row>
    <row r="13" spans="1:8" ht="15">
      <c r="A13" s="15">
        <v>6</v>
      </c>
      <c r="B13" s="8" t="s">
        <v>135</v>
      </c>
      <c r="C13" s="17">
        <v>188</v>
      </c>
      <c r="D13" s="17">
        <v>277</v>
      </c>
      <c r="E13" s="17">
        <v>276</v>
      </c>
      <c r="F13" s="17">
        <v>276</v>
      </c>
      <c r="G13" s="22">
        <v>0</v>
      </c>
      <c r="H13" s="22">
        <v>0</v>
      </c>
    </row>
    <row r="14" spans="1:8" ht="15">
      <c r="A14" s="15">
        <v>7</v>
      </c>
      <c r="B14" s="8" t="s">
        <v>136</v>
      </c>
      <c r="C14" s="17">
        <v>788</v>
      </c>
      <c r="D14" s="17">
        <v>1120</v>
      </c>
      <c r="E14" s="17">
        <v>1119</v>
      </c>
      <c r="F14" s="17">
        <v>1119</v>
      </c>
      <c r="G14" s="22">
        <v>0</v>
      </c>
      <c r="H14" s="22">
        <v>0</v>
      </c>
    </row>
    <row r="15" spans="1:8" ht="15">
      <c r="A15" s="15">
        <v>8</v>
      </c>
      <c r="B15" s="12" t="s">
        <v>137</v>
      </c>
      <c r="C15" s="18">
        <f>SUM(C16:C17)</f>
        <v>1559</v>
      </c>
      <c r="D15" s="18">
        <f>SUM(D16:D17)</f>
        <v>1948</v>
      </c>
      <c r="E15" s="18">
        <f>SUM(E16:E17)</f>
        <v>1935</v>
      </c>
      <c r="F15" s="18">
        <f>SUM(F16:F17)</f>
        <v>1935</v>
      </c>
      <c r="G15" s="13">
        <v>0</v>
      </c>
      <c r="H15" s="13">
        <v>0</v>
      </c>
    </row>
    <row r="16" spans="1:8" ht="15">
      <c r="A16" s="15">
        <v>9</v>
      </c>
      <c r="B16" s="8" t="s">
        <v>138</v>
      </c>
      <c r="C16" s="6">
        <v>1089</v>
      </c>
      <c r="D16" s="17">
        <v>1502</v>
      </c>
      <c r="E16" s="17">
        <v>1502</v>
      </c>
      <c r="F16" s="17">
        <v>1502</v>
      </c>
      <c r="G16" s="22">
        <v>0</v>
      </c>
      <c r="H16" s="22">
        <v>0</v>
      </c>
    </row>
    <row r="17" spans="1:8" s="14" customFormat="1" ht="15">
      <c r="A17" s="15">
        <v>10</v>
      </c>
      <c r="B17" s="20" t="s">
        <v>139</v>
      </c>
      <c r="C17" s="21">
        <v>470</v>
      </c>
      <c r="D17" s="21">
        <v>446</v>
      </c>
      <c r="E17" s="21">
        <v>433</v>
      </c>
      <c r="F17" s="21">
        <v>433</v>
      </c>
      <c r="G17" s="22">
        <v>0</v>
      </c>
      <c r="H17" s="22">
        <v>0</v>
      </c>
    </row>
    <row r="18" spans="1:8" ht="15">
      <c r="A18" s="15">
        <v>11</v>
      </c>
      <c r="B18" s="12" t="s">
        <v>140</v>
      </c>
      <c r="C18" s="18">
        <f>SUM(C19:C25)</f>
        <v>3869</v>
      </c>
      <c r="D18" s="18">
        <f>SUM(D19:D25)</f>
        <v>3576</v>
      </c>
      <c r="E18" s="18">
        <f>SUM(E19:E25)</f>
        <v>3457</v>
      </c>
      <c r="F18" s="18">
        <f>SUM(F19:F25)</f>
        <v>3457</v>
      </c>
      <c r="G18" s="13">
        <v>0</v>
      </c>
      <c r="H18" s="13">
        <v>0</v>
      </c>
    </row>
    <row r="19" spans="1:8" ht="15">
      <c r="A19" s="15">
        <v>12</v>
      </c>
      <c r="B19" s="8" t="s">
        <v>141</v>
      </c>
      <c r="C19" s="17">
        <v>1100</v>
      </c>
      <c r="D19" s="17">
        <v>938</v>
      </c>
      <c r="E19" s="17">
        <v>893</v>
      </c>
      <c r="F19" s="17">
        <v>893</v>
      </c>
      <c r="G19" s="22">
        <v>0</v>
      </c>
      <c r="H19" s="22">
        <v>0</v>
      </c>
    </row>
    <row r="20" spans="1:8" ht="15">
      <c r="A20" s="15">
        <v>13</v>
      </c>
      <c r="B20" s="8" t="s">
        <v>142</v>
      </c>
      <c r="C20" s="17">
        <v>200</v>
      </c>
      <c r="D20" s="17">
        <v>238</v>
      </c>
      <c r="E20" s="24">
        <v>237</v>
      </c>
      <c r="F20" s="24">
        <v>237</v>
      </c>
      <c r="G20" s="22">
        <v>0</v>
      </c>
      <c r="H20" s="22">
        <v>0</v>
      </c>
    </row>
    <row r="21" spans="1:8" ht="15">
      <c r="A21" s="15">
        <v>14</v>
      </c>
      <c r="B21" s="8" t="s">
        <v>143</v>
      </c>
      <c r="C21" s="17">
        <v>570</v>
      </c>
      <c r="D21" s="17">
        <v>897</v>
      </c>
      <c r="E21" s="17">
        <v>897</v>
      </c>
      <c r="F21" s="17">
        <v>897</v>
      </c>
      <c r="G21" s="22">
        <v>0</v>
      </c>
      <c r="H21" s="22">
        <v>0</v>
      </c>
    </row>
    <row r="22" spans="1:8" ht="15">
      <c r="A22" s="15">
        <v>15</v>
      </c>
      <c r="B22" s="8" t="s">
        <v>144</v>
      </c>
      <c r="C22" s="17">
        <v>130</v>
      </c>
      <c r="D22" s="17">
        <v>59</v>
      </c>
      <c r="E22" s="17">
        <v>9</v>
      </c>
      <c r="F22" s="17">
        <v>9</v>
      </c>
      <c r="G22" s="22">
        <v>0</v>
      </c>
      <c r="H22" s="22">
        <v>0</v>
      </c>
    </row>
    <row r="23" spans="1:8" ht="15">
      <c r="A23" s="15">
        <v>16</v>
      </c>
      <c r="B23" s="8" t="s">
        <v>145</v>
      </c>
      <c r="C23" s="17">
        <v>0</v>
      </c>
      <c r="D23" s="17">
        <v>0</v>
      </c>
      <c r="E23" s="17">
        <v>0</v>
      </c>
      <c r="F23" s="17">
        <v>0</v>
      </c>
      <c r="G23" s="22">
        <v>0</v>
      </c>
      <c r="H23" s="22">
        <v>0</v>
      </c>
    </row>
    <row r="24" spans="1:8" ht="15">
      <c r="A24" s="15">
        <v>17</v>
      </c>
      <c r="B24" s="8" t="s">
        <v>146</v>
      </c>
      <c r="C24" s="17">
        <v>939</v>
      </c>
      <c r="D24" s="17">
        <v>512</v>
      </c>
      <c r="E24" s="17">
        <v>490</v>
      </c>
      <c r="F24" s="17">
        <v>490</v>
      </c>
      <c r="G24" s="22">
        <v>0</v>
      </c>
      <c r="H24" s="22">
        <v>0</v>
      </c>
    </row>
    <row r="25" spans="1:8" ht="15">
      <c r="A25" s="15">
        <v>18</v>
      </c>
      <c r="B25" s="8" t="s">
        <v>147</v>
      </c>
      <c r="C25" s="17">
        <v>930</v>
      </c>
      <c r="D25" s="17">
        <v>932</v>
      </c>
      <c r="E25" s="17">
        <v>931</v>
      </c>
      <c r="F25" s="17">
        <v>931</v>
      </c>
      <c r="G25" s="22">
        <v>0</v>
      </c>
      <c r="H25" s="22">
        <v>0</v>
      </c>
    </row>
    <row r="26" spans="1:8" ht="15">
      <c r="A26" s="15">
        <v>19</v>
      </c>
      <c r="B26" s="12" t="s">
        <v>148</v>
      </c>
      <c r="C26" s="13">
        <v>350</v>
      </c>
      <c r="D26" s="18">
        <v>539</v>
      </c>
      <c r="E26" s="18">
        <v>538</v>
      </c>
      <c r="F26" s="18">
        <v>538</v>
      </c>
      <c r="G26" s="13">
        <v>0</v>
      </c>
      <c r="H26" s="13">
        <v>0</v>
      </c>
    </row>
    <row r="27" spans="1:8" ht="15">
      <c r="A27" s="15">
        <v>20</v>
      </c>
      <c r="B27" s="12" t="s">
        <v>149</v>
      </c>
      <c r="C27" s="18">
        <f>SUM(C28:C29)</f>
        <v>1249</v>
      </c>
      <c r="D27" s="18">
        <f>SUM(D28:D29)</f>
        <v>1312</v>
      </c>
      <c r="E27" s="18">
        <f>SUM(E28:E29)</f>
        <v>1312</v>
      </c>
      <c r="F27" s="18">
        <f>SUM(F28:F29)</f>
        <v>1312</v>
      </c>
      <c r="G27" s="13">
        <v>0</v>
      </c>
      <c r="H27" s="13">
        <v>0</v>
      </c>
    </row>
    <row r="28" spans="1:8" ht="15">
      <c r="A28" s="15">
        <v>21</v>
      </c>
      <c r="B28" s="20" t="s">
        <v>150</v>
      </c>
      <c r="C28" s="21">
        <v>1249</v>
      </c>
      <c r="D28" s="21">
        <v>1311</v>
      </c>
      <c r="E28" s="21">
        <v>1311</v>
      </c>
      <c r="F28" s="21">
        <v>1311</v>
      </c>
      <c r="G28" s="22">
        <v>0</v>
      </c>
      <c r="H28" s="22">
        <v>0</v>
      </c>
    </row>
    <row r="29" spans="1:8" ht="15">
      <c r="A29" s="15">
        <v>22</v>
      </c>
      <c r="B29" s="20" t="s">
        <v>151</v>
      </c>
      <c r="C29" s="21">
        <v>0</v>
      </c>
      <c r="D29" s="21">
        <v>1</v>
      </c>
      <c r="E29" s="21">
        <v>1</v>
      </c>
      <c r="F29" s="21">
        <v>1</v>
      </c>
      <c r="G29" s="22">
        <v>0</v>
      </c>
      <c r="H29" s="22">
        <v>0</v>
      </c>
    </row>
    <row r="30" spans="1:8" ht="15">
      <c r="A30" s="15">
        <v>23</v>
      </c>
      <c r="B30" s="11" t="s">
        <v>152</v>
      </c>
      <c r="C30" s="19">
        <v>0</v>
      </c>
      <c r="D30" s="19">
        <v>0</v>
      </c>
      <c r="E30" s="19">
        <v>0</v>
      </c>
      <c r="F30" s="19">
        <v>0</v>
      </c>
      <c r="G30" s="9">
        <v>0</v>
      </c>
      <c r="H30" s="9">
        <v>0</v>
      </c>
    </row>
    <row r="31" spans="1:8" ht="15">
      <c r="A31" s="15">
        <v>24</v>
      </c>
      <c r="B31" s="11" t="s">
        <v>158</v>
      </c>
      <c r="C31" s="19">
        <v>0</v>
      </c>
      <c r="D31" s="19">
        <v>0</v>
      </c>
      <c r="E31" s="19">
        <v>0</v>
      </c>
      <c r="F31" s="19">
        <v>0</v>
      </c>
      <c r="G31" s="9">
        <v>0</v>
      </c>
      <c r="H31" s="9">
        <v>0</v>
      </c>
    </row>
    <row r="32" spans="1:8" ht="15">
      <c r="A32" s="15">
        <v>25</v>
      </c>
      <c r="B32" s="11" t="s">
        <v>163</v>
      </c>
      <c r="C32" s="19">
        <f>SUM(C33:C35)</f>
        <v>430</v>
      </c>
      <c r="D32" s="19">
        <f>SUM(D33:D35)</f>
        <v>615</v>
      </c>
      <c r="E32" s="19">
        <f>SUM(E33:E35)</f>
        <v>614</v>
      </c>
      <c r="F32" s="19">
        <f>SUM(F33:F35)</f>
        <v>614</v>
      </c>
      <c r="G32" s="9">
        <v>0</v>
      </c>
      <c r="H32" s="9">
        <v>0</v>
      </c>
    </row>
    <row r="33" spans="1:8" ht="15">
      <c r="A33" s="15">
        <v>26</v>
      </c>
      <c r="B33" s="11" t="s">
        <v>164</v>
      </c>
      <c r="C33" s="19">
        <v>430</v>
      </c>
      <c r="D33" s="19">
        <v>615</v>
      </c>
      <c r="E33" s="19">
        <v>614</v>
      </c>
      <c r="F33" s="19">
        <v>614</v>
      </c>
      <c r="G33" s="9">
        <v>0</v>
      </c>
      <c r="H33" s="9">
        <v>0</v>
      </c>
    </row>
    <row r="34" spans="1:8" ht="15">
      <c r="A34" s="15">
        <v>27</v>
      </c>
      <c r="B34" s="11" t="s">
        <v>165</v>
      </c>
      <c r="C34" s="19">
        <v>0</v>
      </c>
      <c r="D34" s="19">
        <v>0</v>
      </c>
      <c r="E34" s="19">
        <v>0</v>
      </c>
      <c r="F34" s="19">
        <v>0</v>
      </c>
      <c r="G34" s="9">
        <v>0</v>
      </c>
      <c r="H34" s="9">
        <v>0</v>
      </c>
    </row>
    <row r="35" spans="1:8" ht="15">
      <c r="A35" s="15">
        <v>28</v>
      </c>
      <c r="B35" s="11" t="s">
        <v>166</v>
      </c>
      <c r="C35" s="19">
        <v>0</v>
      </c>
      <c r="D35" s="19">
        <v>0</v>
      </c>
      <c r="E35" s="19">
        <v>0</v>
      </c>
      <c r="F35" s="19">
        <v>0</v>
      </c>
      <c r="G35" s="9">
        <v>0</v>
      </c>
      <c r="H35" s="9">
        <v>0</v>
      </c>
    </row>
    <row r="36" spans="1:8" ht="15">
      <c r="A36" s="15">
        <v>29</v>
      </c>
      <c r="B36" s="9" t="s">
        <v>168</v>
      </c>
      <c r="C36" s="19">
        <f>SUM(C8+C32)</f>
        <v>59960</v>
      </c>
      <c r="D36" s="19">
        <f>SUM(D8+D32)</f>
        <v>61815</v>
      </c>
      <c r="E36" s="19">
        <f>SUM(E8+E32)</f>
        <v>60513</v>
      </c>
      <c r="F36" s="19">
        <f>SUM(F8+F32)</f>
        <v>60513</v>
      </c>
      <c r="G36" s="9">
        <v>0</v>
      </c>
      <c r="H36" s="9">
        <v>0</v>
      </c>
    </row>
    <row r="37" spans="1:8" ht="15">
      <c r="A37" s="15">
        <v>30</v>
      </c>
      <c r="B37" s="11" t="s">
        <v>169</v>
      </c>
      <c r="C37" s="19">
        <f>SUM(C38:C39)</f>
        <v>0</v>
      </c>
      <c r="D37" s="19">
        <f>SUM(D38:D39)</f>
        <v>0</v>
      </c>
      <c r="E37" s="19">
        <f>SUM(E38:E39)</f>
        <v>0</v>
      </c>
      <c r="F37" s="19">
        <f>SUM(F38:F39)</f>
        <v>0</v>
      </c>
      <c r="G37" s="9">
        <v>0</v>
      </c>
      <c r="H37" s="9">
        <v>0</v>
      </c>
    </row>
    <row r="38" spans="1:8" ht="15">
      <c r="A38" s="15">
        <v>31</v>
      </c>
      <c r="B38" s="8" t="s">
        <v>170</v>
      </c>
      <c r="C38" s="17">
        <v>0</v>
      </c>
      <c r="D38" s="17">
        <v>0</v>
      </c>
      <c r="E38" s="17">
        <v>0</v>
      </c>
      <c r="F38" s="17">
        <v>0</v>
      </c>
      <c r="G38" s="22">
        <v>0</v>
      </c>
      <c r="H38" s="22">
        <v>0</v>
      </c>
    </row>
    <row r="39" spans="1:8" ht="15">
      <c r="A39" s="15">
        <v>32</v>
      </c>
      <c r="B39" s="8" t="s">
        <v>182</v>
      </c>
      <c r="C39" s="17">
        <v>0</v>
      </c>
      <c r="D39" s="17">
        <v>0</v>
      </c>
      <c r="E39" s="17">
        <v>0</v>
      </c>
      <c r="F39" s="17">
        <v>0</v>
      </c>
      <c r="G39" s="22">
        <v>0</v>
      </c>
      <c r="H39" s="22">
        <v>0</v>
      </c>
    </row>
    <row r="40" spans="1:8" ht="15">
      <c r="A40" s="15">
        <v>33</v>
      </c>
      <c r="B40" s="9" t="s">
        <v>171</v>
      </c>
      <c r="C40" s="19">
        <f>SUM(C37)</f>
        <v>0</v>
      </c>
      <c r="D40" s="19">
        <f>SUM(D37)</f>
        <v>0</v>
      </c>
      <c r="E40" s="19">
        <f>SUM(E37)</f>
        <v>0</v>
      </c>
      <c r="F40" s="19">
        <f>SUM(F37)</f>
        <v>0</v>
      </c>
      <c r="G40" s="9">
        <v>0</v>
      </c>
      <c r="H40" s="9">
        <v>0</v>
      </c>
    </row>
    <row r="41" spans="1:8" ht="15">
      <c r="A41" s="15">
        <v>34</v>
      </c>
      <c r="B41" s="9" t="s">
        <v>172</v>
      </c>
      <c r="C41" s="19">
        <f>SUM(C36+C40)</f>
        <v>59960</v>
      </c>
      <c r="D41" s="19">
        <f>SUM(D36+D40)</f>
        <v>61815</v>
      </c>
      <c r="E41" s="19">
        <f>SUM(E36+E40)</f>
        <v>60513</v>
      </c>
      <c r="F41" s="19">
        <f>SUM(F36+F40)</f>
        <v>60513</v>
      </c>
      <c r="G41" s="9">
        <v>0</v>
      </c>
      <c r="H41" s="9">
        <v>0</v>
      </c>
    </row>
  </sheetData>
  <sheetProtection/>
  <mergeCells count="8">
    <mergeCell ref="A2:H2"/>
    <mergeCell ref="G4:H4"/>
    <mergeCell ref="A5:A6"/>
    <mergeCell ref="B5:B6"/>
    <mergeCell ref="C5:C6"/>
    <mergeCell ref="D5:D6"/>
    <mergeCell ref="E5:E6"/>
    <mergeCell ref="F5:H5"/>
  </mergeCells>
  <conditionalFormatting sqref="A8:A24">
    <cfRule type="top10" priority="2" dxfId="0" stopIfTrue="1" rank="10"/>
  </conditionalFormatting>
  <printOptions/>
  <pageMargins left="0.7" right="0.7" top="0.75" bottom="0.75" header="0.3" footer="0.3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16.8515625" style="25" customWidth="1"/>
    <col min="2" max="2" width="43.421875" style="26" customWidth="1"/>
    <col min="3" max="3" width="21.8515625" style="26" customWidth="1"/>
    <col min="4" max="4" width="22.7109375" style="26" customWidth="1"/>
    <col min="5" max="5" width="20.28125" style="25" customWidth="1"/>
    <col min="6" max="7" width="11.00390625" style="25" customWidth="1"/>
    <col min="8" max="8" width="11.8515625" style="25" customWidth="1"/>
    <col min="9" max="16384" width="9.140625" style="25" customWidth="1"/>
  </cols>
  <sheetData>
    <row r="1" spans="5:6" ht="15.75">
      <c r="E1" s="480" t="s">
        <v>267</v>
      </c>
      <c r="F1" s="480"/>
    </row>
    <row r="3" spans="2:5" ht="20.25" customHeight="1">
      <c r="B3" s="478" t="s">
        <v>488</v>
      </c>
      <c r="C3" s="478"/>
      <c r="D3" s="478"/>
      <c r="E3" s="479"/>
    </row>
    <row r="5" spans="1:6" ht="26.25" customHeight="1" thickBot="1">
      <c r="A5" s="26"/>
      <c r="B5" s="28"/>
      <c r="C5" s="28"/>
      <c r="D5" s="28"/>
      <c r="E5" s="29" t="s">
        <v>32</v>
      </c>
      <c r="F5" s="26"/>
    </row>
    <row r="6" spans="1:5" s="27" customFormat="1" ht="49.5" customHeight="1" thickBot="1">
      <c r="A6" s="30" t="s">
        <v>94</v>
      </c>
      <c r="B6" s="31" t="s">
        <v>174</v>
      </c>
      <c r="C6" s="32" t="s">
        <v>175</v>
      </c>
      <c r="D6" s="32" t="s">
        <v>178</v>
      </c>
      <c r="E6" s="32" t="s">
        <v>173</v>
      </c>
    </row>
    <row r="7" spans="1:6" s="35" customFormat="1" ht="18" customHeight="1" thickBot="1">
      <c r="A7" s="47"/>
      <c r="B7" s="31" t="s">
        <v>5</v>
      </c>
      <c r="C7" s="34" t="s">
        <v>6</v>
      </c>
      <c r="D7" s="34" t="s">
        <v>7</v>
      </c>
      <c r="E7" s="34" t="s">
        <v>8</v>
      </c>
      <c r="F7" s="28"/>
    </row>
    <row r="8" spans="1:6" s="35" customFormat="1" ht="18" customHeight="1">
      <c r="A8" s="255">
        <v>1</v>
      </c>
      <c r="B8" s="203" t="s">
        <v>374</v>
      </c>
      <c r="C8" s="207">
        <f>SUM(C9)</f>
        <v>280</v>
      </c>
      <c r="D8" s="206">
        <f>SUM(D9)</f>
        <v>364</v>
      </c>
      <c r="E8" s="206">
        <f>SUM(E9)</f>
        <v>364</v>
      </c>
      <c r="F8" s="28"/>
    </row>
    <row r="9" spans="1:6" s="35" customFormat="1" ht="18" customHeight="1">
      <c r="A9" s="201">
        <v>2</v>
      </c>
      <c r="B9" s="202" t="s">
        <v>379</v>
      </c>
      <c r="C9" s="205">
        <v>280</v>
      </c>
      <c r="D9" s="204">
        <v>364</v>
      </c>
      <c r="E9" s="204">
        <v>364</v>
      </c>
      <c r="F9" s="28"/>
    </row>
    <row r="10" spans="1:6" ht="15.75" customHeight="1">
      <c r="A10" s="41">
        <v>3</v>
      </c>
      <c r="B10" s="37" t="s">
        <v>177</v>
      </c>
      <c r="C10" s="59">
        <f>SUM(C11:C12)</f>
        <v>118</v>
      </c>
      <c r="D10" s="42">
        <f>SUM(D11:D12)</f>
        <v>192</v>
      </c>
      <c r="E10" s="42">
        <f>SUM(E11:E12)</f>
        <v>192</v>
      </c>
      <c r="F10" s="26"/>
    </row>
    <row r="11" spans="1:6" ht="15.75" customHeight="1">
      <c r="A11" s="38">
        <v>4</v>
      </c>
      <c r="B11" s="39" t="s">
        <v>489</v>
      </c>
      <c r="C11" s="43">
        <v>0</v>
      </c>
      <c r="D11" s="40">
        <v>7</v>
      </c>
      <c r="E11" s="40">
        <v>7</v>
      </c>
      <c r="F11" s="26"/>
    </row>
    <row r="12" spans="1:6" ht="15.75" customHeight="1">
      <c r="A12" s="41">
        <v>5</v>
      </c>
      <c r="B12" s="39" t="s">
        <v>490</v>
      </c>
      <c r="C12" s="43">
        <v>118</v>
      </c>
      <c r="D12" s="40">
        <v>185</v>
      </c>
      <c r="E12" s="40">
        <v>185</v>
      </c>
      <c r="F12" s="26"/>
    </row>
    <row r="13" spans="1:6" s="46" customFormat="1" ht="15.75" customHeight="1">
      <c r="A13" s="41">
        <v>6</v>
      </c>
      <c r="B13" s="37" t="s">
        <v>380</v>
      </c>
      <c r="C13" s="59">
        <v>32</v>
      </c>
      <c r="D13" s="59">
        <v>59</v>
      </c>
      <c r="E13" s="59">
        <v>58</v>
      </c>
      <c r="F13" s="27"/>
    </row>
    <row r="14" spans="1:6" s="46" customFormat="1" ht="15.75" customHeight="1" thickBot="1">
      <c r="A14" s="69">
        <v>7</v>
      </c>
      <c r="B14" s="45" t="s">
        <v>179</v>
      </c>
      <c r="C14" s="208">
        <f>SUM(C8+C10+C13)</f>
        <v>430</v>
      </c>
      <c r="D14" s="208">
        <f>SUM(D8+D10+D13)</f>
        <v>615</v>
      </c>
      <c r="E14" s="208">
        <f>SUM(E8+E10+E13)</f>
        <v>614</v>
      </c>
      <c r="F14" s="27"/>
    </row>
  </sheetData>
  <sheetProtection/>
  <mergeCells count="2">
    <mergeCell ref="E1:F1"/>
    <mergeCell ref="B3:E3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9"/>
  <sheetViews>
    <sheetView zoomScalePageLayoutView="0" workbookViewId="0" topLeftCell="A1">
      <selection activeCell="D16" sqref="D16"/>
    </sheetView>
  </sheetViews>
  <sheetFormatPr defaultColWidth="9.140625" defaultRowHeight="15"/>
  <sheetData>
    <row r="2" spans="1:13" ht="15">
      <c r="A2" s="392" t="s">
        <v>513</v>
      </c>
      <c r="B2" s="392"/>
      <c r="C2" s="392"/>
      <c r="D2" s="392"/>
      <c r="E2" s="392"/>
      <c r="F2" s="392"/>
      <c r="G2" s="392"/>
      <c r="H2" s="392"/>
      <c r="I2" s="392"/>
      <c r="J2" s="392"/>
      <c r="K2" s="398"/>
      <c r="L2" s="398"/>
      <c r="M2" s="398"/>
    </row>
    <row r="4" spans="11:13" ht="15">
      <c r="K4" s="488" t="s">
        <v>515</v>
      </c>
      <c r="L4" s="488"/>
      <c r="M4" s="488"/>
    </row>
    <row r="5" ht="15.75" thickBot="1"/>
    <row r="6" spans="1:13" ht="15">
      <c r="A6" s="489" t="s">
        <v>94</v>
      </c>
      <c r="B6" s="456" t="s">
        <v>183</v>
      </c>
      <c r="C6" s="491"/>
      <c r="D6" s="457"/>
      <c r="E6" s="493" t="s">
        <v>185</v>
      </c>
      <c r="F6" s="483"/>
      <c r="G6" s="494"/>
      <c r="H6" s="493" t="s">
        <v>184</v>
      </c>
      <c r="I6" s="483"/>
      <c r="J6" s="494"/>
      <c r="K6" s="483" t="s">
        <v>186</v>
      </c>
      <c r="L6" s="483"/>
      <c r="M6" s="494"/>
    </row>
    <row r="7" spans="1:13" ht="15.75" thickBot="1">
      <c r="A7" s="490"/>
      <c r="B7" s="460"/>
      <c r="C7" s="492"/>
      <c r="D7" s="461"/>
      <c r="E7" s="51" t="s">
        <v>187</v>
      </c>
      <c r="F7" s="52" t="s">
        <v>188</v>
      </c>
      <c r="G7" s="53" t="s">
        <v>173</v>
      </c>
      <c r="H7" s="51" t="s">
        <v>187</v>
      </c>
      <c r="I7" s="52" t="s">
        <v>188</v>
      </c>
      <c r="J7" s="53" t="s">
        <v>173</v>
      </c>
      <c r="K7" s="51" t="s">
        <v>187</v>
      </c>
      <c r="L7" s="52" t="s">
        <v>188</v>
      </c>
      <c r="M7" s="53" t="s">
        <v>173</v>
      </c>
    </row>
    <row r="8" spans="1:13" ht="15">
      <c r="A8" s="54"/>
      <c r="B8" s="482" t="s">
        <v>5</v>
      </c>
      <c r="C8" s="483"/>
      <c r="D8" s="484"/>
      <c r="E8" s="48" t="s">
        <v>6</v>
      </c>
      <c r="F8" s="48" t="s">
        <v>7</v>
      </c>
      <c r="G8" s="48" t="s">
        <v>8</v>
      </c>
      <c r="H8" s="48" t="s">
        <v>77</v>
      </c>
      <c r="I8" s="48" t="s">
        <v>78</v>
      </c>
      <c r="J8" s="48" t="s">
        <v>79</v>
      </c>
      <c r="K8" s="48" t="s">
        <v>80</v>
      </c>
      <c r="L8" s="48" t="s">
        <v>189</v>
      </c>
      <c r="M8" s="55" t="s">
        <v>190</v>
      </c>
    </row>
    <row r="9" spans="1:13" ht="15.75" thickBot="1">
      <c r="A9" s="56">
        <v>1</v>
      </c>
      <c r="B9" s="485" t="s">
        <v>214</v>
      </c>
      <c r="C9" s="486"/>
      <c r="D9" s="487"/>
      <c r="E9" s="57">
        <v>14</v>
      </c>
      <c r="F9" s="57">
        <v>14</v>
      </c>
      <c r="G9" s="57">
        <v>13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8">
        <v>0</v>
      </c>
    </row>
  </sheetData>
  <sheetProtection/>
  <mergeCells count="9">
    <mergeCell ref="B9:D9"/>
    <mergeCell ref="B6:D7"/>
    <mergeCell ref="E6:G6"/>
    <mergeCell ref="A2:M2"/>
    <mergeCell ref="K4:M4"/>
    <mergeCell ref="A6:A7"/>
    <mergeCell ref="H6:J6"/>
    <mergeCell ref="K6:M6"/>
    <mergeCell ref="B8:D8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J31" sqref="J31"/>
    </sheetView>
  </sheetViews>
  <sheetFormatPr defaultColWidth="9.140625" defaultRowHeight="15"/>
  <cols>
    <col min="1" max="1" width="33.140625" style="60" customWidth="1"/>
    <col min="2" max="5" width="11.8515625" style="60" customWidth="1"/>
    <col min="6" max="6" width="11.140625" style="60" customWidth="1"/>
    <col min="7" max="16384" width="9.140625" style="60" customWidth="1"/>
  </cols>
  <sheetData>
    <row r="1" spans="1:5" ht="27.75" customHeight="1">
      <c r="A1" s="505" t="s">
        <v>491</v>
      </c>
      <c r="B1" s="505"/>
      <c r="C1" s="505"/>
      <c r="D1" s="505"/>
      <c r="E1" s="505"/>
    </row>
    <row r="2" spans="1:5" ht="15">
      <c r="A2" s="505"/>
      <c r="B2" s="505"/>
      <c r="C2" s="505"/>
      <c r="D2" s="505"/>
      <c r="E2" s="505"/>
    </row>
    <row r="3" spans="1:6" ht="15">
      <c r="A3" s="61"/>
      <c r="B3" s="506" t="s">
        <v>268</v>
      </c>
      <c r="C3" s="398"/>
      <c r="D3" s="398"/>
      <c r="E3" s="398"/>
      <c r="F3" s="398"/>
    </row>
    <row r="4" spans="1:5" ht="15">
      <c r="A4" s="61"/>
      <c r="B4" s="61"/>
      <c r="C4" s="61"/>
      <c r="D4" s="61"/>
      <c r="E4" s="61"/>
    </row>
    <row r="5" spans="1:6" ht="15.75">
      <c r="A5" s="210" t="s">
        <v>191</v>
      </c>
      <c r="B5" s="507" t="s">
        <v>209</v>
      </c>
      <c r="C5" s="507"/>
      <c r="D5" s="507"/>
      <c r="E5" s="507"/>
      <c r="F5" s="507"/>
    </row>
    <row r="6" spans="1:6" ht="15.75">
      <c r="A6" s="210" t="s">
        <v>192</v>
      </c>
      <c r="B6" s="508" t="s">
        <v>210</v>
      </c>
      <c r="C6" s="507"/>
      <c r="D6" s="507"/>
      <c r="E6" s="507"/>
      <c r="F6" s="507"/>
    </row>
    <row r="7" spans="1:6" ht="16.5" thickBot="1">
      <c r="A7" s="210"/>
      <c r="B7" s="210"/>
      <c r="C7" s="509" t="s">
        <v>193</v>
      </c>
      <c r="D7" s="509"/>
      <c r="E7" s="510"/>
      <c r="F7" s="510"/>
    </row>
    <row r="8" spans="1:6" ht="15.75" thickBot="1">
      <c r="A8" s="213" t="s">
        <v>194</v>
      </c>
      <c r="B8" s="214" t="s">
        <v>195</v>
      </c>
      <c r="C8" s="215" t="s">
        <v>208</v>
      </c>
      <c r="D8" s="215" t="s">
        <v>213</v>
      </c>
      <c r="E8" s="215" t="s">
        <v>493</v>
      </c>
      <c r="F8" s="216" t="s">
        <v>93</v>
      </c>
    </row>
    <row r="9" spans="1:6" ht="15">
      <c r="A9" s="217" t="s">
        <v>196</v>
      </c>
      <c r="B9" s="246" t="s">
        <v>492</v>
      </c>
      <c r="C9" s="218"/>
      <c r="D9" s="218">
        <v>3026</v>
      </c>
      <c r="E9" s="218"/>
      <c r="F9" s="219">
        <f>SUM(B9:E9)</f>
        <v>3026</v>
      </c>
    </row>
    <row r="10" spans="1:6" ht="15">
      <c r="A10" s="220" t="s">
        <v>197</v>
      </c>
      <c r="B10" s="221"/>
      <c r="C10" s="222"/>
      <c r="D10" s="241"/>
      <c r="E10" s="222"/>
      <c r="F10" s="223">
        <f aca="true" t="shared" si="0" ref="F10:F15">SUM(C10:E10)</f>
        <v>0</v>
      </c>
    </row>
    <row r="11" spans="1:6" ht="15">
      <c r="A11" s="224" t="s">
        <v>198</v>
      </c>
      <c r="B11" s="244" t="s">
        <v>381</v>
      </c>
      <c r="C11" s="226">
        <v>1055</v>
      </c>
      <c r="D11" s="226">
        <v>32987</v>
      </c>
      <c r="E11" s="226"/>
      <c r="F11" s="227">
        <f>SUM(B11:E11)</f>
        <v>34042</v>
      </c>
    </row>
    <row r="12" spans="1:6" ht="15">
      <c r="A12" s="224" t="s">
        <v>199</v>
      </c>
      <c r="B12" s="225"/>
      <c r="C12" s="226"/>
      <c r="D12" s="239"/>
      <c r="E12" s="226"/>
      <c r="F12" s="227">
        <f t="shared" si="0"/>
        <v>0</v>
      </c>
    </row>
    <row r="13" spans="1:6" ht="15">
      <c r="A13" s="224" t="s">
        <v>200</v>
      </c>
      <c r="B13" s="225"/>
      <c r="C13" s="226"/>
      <c r="D13" s="239"/>
      <c r="E13" s="226"/>
      <c r="F13" s="227">
        <f t="shared" si="0"/>
        <v>0</v>
      </c>
    </row>
    <row r="14" spans="1:6" ht="15">
      <c r="A14" s="224" t="s">
        <v>201</v>
      </c>
      <c r="B14" s="225"/>
      <c r="C14" s="226"/>
      <c r="D14" s="239"/>
      <c r="E14" s="226"/>
      <c r="F14" s="227">
        <f t="shared" si="0"/>
        <v>0</v>
      </c>
    </row>
    <row r="15" spans="1:6" ht="15.75" thickBot="1">
      <c r="A15" s="228"/>
      <c r="B15" s="229"/>
      <c r="C15" s="230"/>
      <c r="D15" s="240"/>
      <c r="E15" s="230"/>
      <c r="F15" s="227">
        <f t="shared" si="0"/>
        <v>0</v>
      </c>
    </row>
    <row r="16" spans="1:6" ht="15.75" thickBot="1">
      <c r="A16" s="231" t="s">
        <v>202</v>
      </c>
      <c r="B16" s="243">
        <v>910</v>
      </c>
      <c r="C16" s="232">
        <f>C9+SUM(C11:C15)</f>
        <v>1055</v>
      </c>
      <c r="D16" s="232">
        <f>D9+SUM(D11:D15)</f>
        <v>36013</v>
      </c>
      <c r="E16" s="233">
        <f>E9+SUM(E11:E15)</f>
        <v>0</v>
      </c>
      <c r="F16" s="234">
        <f>F9+SUM(F11:F15)</f>
        <v>37068</v>
      </c>
    </row>
    <row r="17" spans="1:6" ht="15.75" thickBot="1">
      <c r="A17" s="211"/>
      <c r="B17" s="211"/>
      <c r="C17" s="211"/>
      <c r="D17" s="211"/>
      <c r="E17" s="211"/>
      <c r="F17" s="211"/>
    </row>
    <row r="18" spans="1:6" ht="15.75" thickBot="1">
      <c r="A18" s="213" t="s">
        <v>203</v>
      </c>
      <c r="B18" s="214" t="s">
        <v>195</v>
      </c>
      <c r="C18" s="215" t="s">
        <v>208</v>
      </c>
      <c r="D18" s="215" t="s">
        <v>213</v>
      </c>
      <c r="E18" s="215" t="s">
        <v>493</v>
      </c>
      <c r="F18" s="216" t="s">
        <v>93</v>
      </c>
    </row>
    <row r="19" spans="1:6" ht="15">
      <c r="A19" s="217" t="s">
        <v>204</v>
      </c>
      <c r="B19" s="235"/>
      <c r="C19" s="218"/>
      <c r="D19" s="218"/>
      <c r="E19" s="218"/>
      <c r="F19" s="219">
        <f>SUM(C19:E19)</f>
        <v>0</v>
      </c>
    </row>
    <row r="20" spans="1:6" ht="15">
      <c r="A20" s="236" t="s">
        <v>205</v>
      </c>
      <c r="B20" s="242"/>
      <c r="C20" s="226"/>
      <c r="D20" s="226">
        <v>27210</v>
      </c>
      <c r="E20" s="226"/>
      <c r="F20" s="227">
        <f>SUM(B20:E20)</f>
        <v>27210</v>
      </c>
    </row>
    <row r="21" spans="1:6" ht="15">
      <c r="A21" s="224" t="s">
        <v>207</v>
      </c>
      <c r="B21" s="225"/>
      <c r="C21" s="226"/>
      <c r="D21" s="226"/>
      <c r="E21" s="226"/>
      <c r="F21" s="227">
        <f>SUM(B21:E21)</f>
        <v>0</v>
      </c>
    </row>
    <row r="22" spans="1:6" ht="15">
      <c r="A22" s="224" t="s">
        <v>206</v>
      </c>
      <c r="B22" s="245">
        <v>598</v>
      </c>
      <c r="C22" s="226">
        <v>569</v>
      </c>
      <c r="D22" s="226">
        <v>8379</v>
      </c>
      <c r="E22" s="226">
        <v>312</v>
      </c>
      <c r="F22" s="227">
        <f>SUM(B22:E22)</f>
        <v>9858</v>
      </c>
    </row>
    <row r="23" spans="1:6" ht="15">
      <c r="A23" s="237"/>
      <c r="B23" s="238"/>
      <c r="C23" s="226"/>
      <c r="D23" s="226"/>
      <c r="E23" s="226"/>
      <c r="F23" s="227">
        <f>SUM(C23:E23)</f>
        <v>0</v>
      </c>
    </row>
    <row r="24" spans="1:6" ht="15">
      <c r="A24" s="237"/>
      <c r="B24" s="238"/>
      <c r="C24" s="226"/>
      <c r="D24" s="226"/>
      <c r="E24" s="226"/>
      <c r="F24" s="227">
        <f>SUM(C24:E24)</f>
        <v>0</v>
      </c>
    </row>
    <row r="25" spans="1:6" ht="15.75" thickBot="1">
      <c r="A25" s="228"/>
      <c r="B25" s="229"/>
      <c r="C25" s="230"/>
      <c r="D25" s="230"/>
      <c r="E25" s="230"/>
      <c r="F25" s="227">
        <f>SUM(C25:E25)</f>
        <v>0</v>
      </c>
    </row>
    <row r="26" spans="1:6" ht="15.75" thickBot="1">
      <c r="A26" s="231" t="s">
        <v>87</v>
      </c>
      <c r="B26" s="243">
        <v>598</v>
      </c>
      <c r="C26" s="232">
        <f>SUM(C19:C25)</f>
        <v>569</v>
      </c>
      <c r="D26" s="232">
        <f>SUM(D19:D25)</f>
        <v>35589</v>
      </c>
      <c r="E26" s="232">
        <f>SUM(E19:E25)</f>
        <v>312</v>
      </c>
      <c r="F26" s="234">
        <f>SUM(F19:F25)</f>
        <v>37068</v>
      </c>
    </row>
    <row r="27" spans="1:6" ht="15">
      <c r="A27" s="209"/>
      <c r="B27" s="209"/>
      <c r="C27" s="209"/>
      <c r="D27" s="209"/>
      <c r="E27" s="209"/>
      <c r="F27" s="212"/>
    </row>
    <row r="28" spans="1:5" ht="15">
      <c r="A28" s="61"/>
      <c r="B28" s="61"/>
      <c r="C28" s="61"/>
      <c r="D28" s="61"/>
      <c r="E28" s="61"/>
    </row>
    <row r="29" spans="1:5" ht="15">
      <c r="A29" s="61"/>
      <c r="B29" s="61"/>
      <c r="C29" s="61"/>
      <c r="D29" s="61"/>
      <c r="E29" s="61"/>
    </row>
    <row r="30" spans="1:5" ht="15.75">
      <c r="A30" s="501"/>
      <c r="B30" s="501"/>
      <c r="C30" s="501"/>
      <c r="D30" s="501"/>
      <c r="E30" s="501"/>
    </row>
    <row r="31" spans="1:5" ht="15">
      <c r="A31" s="62"/>
      <c r="B31" s="62"/>
      <c r="C31" s="62"/>
      <c r="D31" s="62"/>
      <c r="E31" s="62"/>
    </row>
    <row r="32" spans="1:5" ht="15">
      <c r="A32" s="502"/>
      <c r="B32" s="502"/>
      <c r="C32" s="502"/>
      <c r="D32" s="503"/>
      <c r="E32" s="504"/>
    </row>
    <row r="33" spans="1:5" ht="15">
      <c r="A33" s="495"/>
      <c r="B33" s="495"/>
      <c r="C33" s="495"/>
      <c r="D33" s="496"/>
      <c r="E33" s="497"/>
    </row>
    <row r="34" spans="1:5" ht="15">
      <c r="A34" s="495"/>
      <c r="B34" s="495"/>
      <c r="C34" s="495"/>
      <c r="D34" s="496"/>
      <c r="E34" s="497"/>
    </row>
    <row r="35" spans="1:5" ht="15">
      <c r="A35" s="498"/>
      <c r="B35" s="498"/>
      <c r="C35" s="498"/>
      <c r="D35" s="499"/>
      <c r="E35" s="500"/>
    </row>
    <row r="37" spans="1:5" ht="15">
      <c r="A37" s="61"/>
      <c r="B37" s="61"/>
      <c r="C37" s="61"/>
      <c r="D37" s="61"/>
      <c r="E37" s="61"/>
    </row>
    <row r="38" spans="1:5" ht="15.75">
      <c r="A38" s="501"/>
      <c r="B38" s="501"/>
      <c r="C38" s="501"/>
      <c r="D38" s="501"/>
      <c r="E38" s="501"/>
    </row>
    <row r="39" spans="1:5" ht="15">
      <c r="A39" s="62"/>
      <c r="B39" s="62"/>
      <c r="C39" s="62"/>
      <c r="D39" s="62"/>
      <c r="E39" s="62"/>
    </row>
    <row r="40" spans="1:5" ht="15">
      <c r="A40" s="502"/>
      <c r="B40" s="502"/>
      <c r="C40" s="502"/>
      <c r="D40" s="503"/>
      <c r="E40" s="504"/>
    </row>
    <row r="41" spans="1:5" ht="15">
      <c r="A41" s="495"/>
      <c r="B41" s="495"/>
      <c r="C41" s="495"/>
      <c r="D41" s="496"/>
      <c r="E41" s="497"/>
    </row>
    <row r="42" spans="1:5" ht="15">
      <c r="A42" s="495"/>
      <c r="B42" s="495"/>
      <c r="C42" s="495"/>
      <c r="D42" s="496"/>
      <c r="E42" s="497"/>
    </row>
    <row r="43" spans="1:5" ht="15">
      <c r="A43" s="498"/>
      <c r="B43" s="498"/>
      <c r="C43" s="498"/>
      <c r="D43" s="499"/>
      <c r="E43" s="500"/>
    </row>
  </sheetData>
  <sheetProtection/>
  <mergeCells count="23">
    <mergeCell ref="A1:E2"/>
    <mergeCell ref="B3:F3"/>
    <mergeCell ref="D35:E35"/>
    <mergeCell ref="A30:E30"/>
    <mergeCell ref="A32:C32"/>
    <mergeCell ref="D32:E32"/>
    <mergeCell ref="A33:C33"/>
    <mergeCell ref="B5:F5"/>
    <mergeCell ref="B6:F6"/>
    <mergeCell ref="C7:F7"/>
    <mergeCell ref="A43:C43"/>
    <mergeCell ref="D43:E43"/>
    <mergeCell ref="A38:E38"/>
    <mergeCell ref="A40:C40"/>
    <mergeCell ref="D40:E40"/>
    <mergeCell ref="A41:C41"/>
    <mergeCell ref="D41:E41"/>
    <mergeCell ref="A34:C34"/>
    <mergeCell ref="D34:E34"/>
    <mergeCell ref="A35:C35"/>
    <mergeCell ref="D33:E33"/>
    <mergeCell ref="A42:C42"/>
    <mergeCell ref="D42:E42"/>
  </mergeCells>
  <conditionalFormatting sqref="D43:E43 D35:E35 D7:E7 B21:D21 E24:E26 F9:F16 C16:E16 C26:F26 F19:F25 E14:E21">
    <cfRule type="cellIs" priority="12" dxfId="6" operator="equal" stopIfTrue="1">
      <formula>0</formula>
    </cfRule>
  </conditionalFormatting>
  <conditionalFormatting sqref="E8">
    <cfRule type="cellIs" priority="6" dxfId="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D2:P35"/>
  <sheetViews>
    <sheetView zoomScalePageLayoutView="0" workbookViewId="0" topLeftCell="A16">
      <selection activeCell="D4" sqref="D4:L5"/>
    </sheetView>
  </sheetViews>
  <sheetFormatPr defaultColWidth="9.140625" defaultRowHeight="15"/>
  <cols>
    <col min="1" max="1" width="8.7109375" style="0" customWidth="1"/>
    <col min="2" max="3" width="9.140625" style="0" hidden="1" customWidth="1"/>
    <col min="5" max="5" width="22.00390625" style="0" customWidth="1"/>
    <col min="6" max="6" width="10.28125" style="0" customWidth="1"/>
    <col min="7" max="7" width="10.8515625" style="0" customWidth="1"/>
    <col min="8" max="8" width="11.140625" style="0" customWidth="1"/>
    <col min="9" max="10" width="12.140625" style="0" customWidth="1"/>
    <col min="11" max="11" width="11.00390625" style="0" customWidth="1"/>
    <col min="12" max="12" width="12.28125" style="0" customWidth="1"/>
    <col min="13" max="13" width="14.8515625" style="0" customWidth="1"/>
    <col min="14" max="14" width="9.57421875" style="0" customWidth="1"/>
    <col min="15" max="15" width="9.00390625" style="0" customWidth="1"/>
    <col min="16" max="16" width="9.57421875" style="0" customWidth="1"/>
  </cols>
  <sheetData>
    <row r="2" spans="10:16" ht="15">
      <c r="J2" s="516"/>
      <c r="K2" s="488"/>
      <c r="L2" s="488"/>
      <c r="M2" s="488"/>
      <c r="N2" s="488"/>
      <c r="O2" s="398"/>
      <c r="P2" s="398"/>
    </row>
    <row r="4" spans="4:16" ht="12.75" customHeight="1">
      <c r="D4" s="519" t="s">
        <v>495</v>
      </c>
      <c r="E4" s="520"/>
      <c r="F4" s="520"/>
      <c r="G4" s="520"/>
      <c r="H4" s="520"/>
      <c r="I4" s="520"/>
      <c r="J4" s="520"/>
      <c r="K4" s="520"/>
      <c r="L4" s="520"/>
      <c r="M4" s="112"/>
      <c r="N4" s="112"/>
      <c r="O4" s="112"/>
      <c r="P4" s="112"/>
    </row>
    <row r="5" spans="4:16" ht="15">
      <c r="D5" s="520"/>
      <c r="E5" s="520"/>
      <c r="F5" s="520"/>
      <c r="G5" s="520"/>
      <c r="H5" s="520"/>
      <c r="I5" s="520"/>
      <c r="J5" s="520"/>
      <c r="K5" s="520"/>
      <c r="L5" s="520"/>
      <c r="M5" s="112"/>
      <c r="N5" s="112"/>
      <c r="O5" s="112"/>
      <c r="P5" s="112"/>
    </row>
    <row r="6" spans="4:16" ht="15"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4:12" ht="18" customHeight="1" thickBot="1">
      <c r="D7" s="70"/>
      <c r="E7" s="70"/>
      <c r="F7" s="70"/>
      <c r="H7" s="521" t="s">
        <v>32</v>
      </c>
      <c r="I7" s="521"/>
      <c r="K7" s="522" t="s">
        <v>382</v>
      </c>
      <c r="L7" s="522"/>
    </row>
    <row r="8" spans="4:14" ht="15">
      <c r="D8" s="526" t="s">
        <v>183</v>
      </c>
      <c r="E8" s="491"/>
      <c r="F8" s="527"/>
      <c r="G8" s="511" t="s">
        <v>215</v>
      </c>
      <c r="H8" s="512"/>
      <c r="I8" s="511" t="s">
        <v>214</v>
      </c>
      <c r="J8" s="512"/>
      <c r="K8" s="511" t="s">
        <v>93</v>
      </c>
      <c r="L8" s="529"/>
      <c r="M8" s="71"/>
      <c r="N8" s="71"/>
    </row>
    <row r="9" spans="4:12" ht="15.75" thickBot="1">
      <c r="D9" s="460"/>
      <c r="E9" s="492"/>
      <c r="F9" s="528"/>
      <c r="G9" s="513"/>
      <c r="H9" s="513"/>
      <c r="I9" s="513"/>
      <c r="J9" s="513"/>
      <c r="K9" s="513"/>
      <c r="L9" s="530"/>
    </row>
    <row r="10" spans="4:12" ht="15">
      <c r="D10" s="472"/>
      <c r="E10" s="531"/>
      <c r="F10" s="531"/>
      <c r="G10" s="531"/>
      <c r="H10" s="531"/>
      <c r="I10" s="531"/>
      <c r="J10" s="531"/>
      <c r="K10" s="531"/>
      <c r="L10" s="455"/>
    </row>
    <row r="11" spans="4:12" ht="15">
      <c r="D11" s="533" t="s">
        <v>302</v>
      </c>
      <c r="E11" s="534"/>
      <c r="F11" s="535"/>
      <c r="G11" s="514">
        <v>369318</v>
      </c>
      <c r="H11" s="515"/>
      <c r="I11" s="514">
        <v>6723</v>
      </c>
      <c r="J11" s="515"/>
      <c r="K11" s="514">
        <f>SUM(G11:J12)</f>
        <v>376041</v>
      </c>
      <c r="L11" s="532"/>
    </row>
    <row r="12" spans="4:12" ht="15">
      <c r="D12" s="536"/>
      <c r="E12" s="537"/>
      <c r="F12" s="538"/>
      <c r="G12" s="515"/>
      <c r="H12" s="515"/>
      <c r="I12" s="515"/>
      <c r="J12" s="515"/>
      <c r="K12" s="514"/>
      <c r="L12" s="532"/>
    </row>
    <row r="13" spans="4:12" ht="15">
      <c r="D13" s="533" t="s">
        <v>303</v>
      </c>
      <c r="E13" s="534"/>
      <c r="F13" s="535"/>
      <c r="G13" s="514">
        <v>339792</v>
      </c>
      <c r="H13" s="515"/>
      <c r="I13" s="544">
        <v>60512</v>
      </c>
      <c r="J13" s="545"/>
      <c r="K13" s="514">
        <f>SUM(G13:J14)</f>
        <v>400304</v>
      </c>
      <c r="L13" s="548"/>
    </row>
    <row r="14" spans="4:12" ht="15">
      <c r="D14" s="539"/>
      <c r="E14" s="540"/>
      <c r="F14" s="541"/>
      <c r="G14" s="515"/>
      <c r="H14" s="515"/>
      <c r="I14" s="546"/>
      <c r="J14" s="547"/>
      <c r="K14" s="515"/>
      <c r="L14" s="548"/>
    </row>
    <row r="15" spans="4:12" ht="15">
      <c r="D15" s="523" t="s">
        <v>304</v>
      </c>
      <c r="E15" s="524"/>
      <c r="F15" s="525"/>
      <c r="G15" s="542">
        <f>SUM(G11-G13)</f>
        <v>29526</v>
      </c>
      <c r="H15" s="543"/>
      <c r="I15" s="542">
        <f>SUM(I11-I13)</f>
        <v>-53789</v>
      </c>
      <c r="J15" s="543"/>
      <c r="K15" s="542">
        <f>SUM(K11-K13)</f>
        <v>-24263</v>
      </c>
      <c r="L15" s="543"/>
    </row>
    <row r="16" spans="4:12" ht="15">
      <c r="D16" s="523"/>
      <c r="E16" s="524"/>
      <c r="F16" s="525"/>
      <c r="G16" s="543"/>
      <c r="H16" s="543"/>
      <c r="I16" s="543"/>
      <c r="J16" s="543"/>
      <c r="K16" s="543"/>
      <c r="L16" s="543"/>
    </row>
    <row r="17" spans="4:12" ht="15">
      <c r="D17" s="533" t="s">
        <v>305</v>
      </c>
      <c r="E17" s="534"/>
      <c r="F17" s="535"/>
      <c r="G17" s="514">
        <v>73989</v>
      </c>
      <c r="H17" s="515"/>
      <c r="I17" s="514">
        <v>54184</v>
      </c>
      <c r="J17" s="515"/>
      <c r="K17" s="514">
        <f>SUM(G17:J18)</f>
        <v>128173</v>
      </c>
      <c r="L17" s="532"/>
    </row>
    <row r="18" spans="4:12" ht="15">
      <c r="D18" s="536"/>
      <c r="E18" s="537"/>
      <c r="F18" s="538"/>
      <c r="G18" s="515"/>
      <c r="H18" s="515"/>
      <c r="I18" s="515"/>
      <c r="J18" s="515"/>
      <c r="K18" s="514"/>
      <c r="L18" s="532"/>
    </row>
    <row r="19" spans="4:12" ht="15">
      <c r="D19" s="533" t="s">
        <v>306</v>
      </c>
      <c r="E19" s="534"/>
      <c r="F19" s="535"/>
      <c r="G19" s="514">
        <v>56341</v>
      </c>
      <c r="H19" s="515"/>
      <c r="I19" s="515">
        <v>0</v>
      </c>
      <c r="J19" s="515"/>
      <c r="K19" s="514">
        <f>SUM(G19:J20)</f>
        <v>56341</v>
      </c>
      <c r="L19" s="532"/>
    </row>
    <row r="20" spans="4:12" ht="15">
      <c r="D20" s="539"/>
      <c r="E20" s="540"/>
      <c r="F20" s="541"/>
      <c r="G20" s="515"/>
      <c r="H20" s="515"/>
      <c r="I20" s="515"/>
      <c r="J20" s="515"/>
      <c r="K20" s="514"/>
      <c r="L20" s="532"/>
    </row>
    <row r="21" spans="4:12" ht="15">
      <c r="D21" s="523" t="s">
        <v>307</v>
      </c>
      <c r="E21" s="524"/>
      <c r="F21" s="525"/>
      <c r="G21" s="517">
        <f>SUM(G17-G19)</f>
        <v>17648</v>
      </c>
      <c r="H21" s="518"/>
      <c r="I21" s="517">
        <f>SUM(I17-I19)</f>
        <v>54184</v>
      </c>
      <c r="J21" s="518"/>
      <c r="K21" s="517">
        <f>SUM(K17-K19)</f>
        <v>71832</v>
      </c>
      <c r="L21" s="518"/>
    </row>
    <row r="22" spans="4:12" ht="15">
      <c r="D22" s="523"/>
      <c r="E22" s="524"/>
      <c r="F22" s="525"/>
      <c r="G22" s="518"/>
      <c r="H22" s="518"/>
      <c r="I22" s="518"/>
      <c r="J22" s="518"/>
      <c r="K22" s="518"/>
      <c r="L22" s="518"/>
    </row>
    <row r="23" spans="4:12" ht="15">
      <c r="D23" s="549" t="s">
        <v>308</v>
      </c>
      <c r="E23" s="550"/>
      <c r="F23" s="551"/>
      <c r="G23" s="542">
        <f>SUM(G15+G21)</f>
        <v>47174</v>
      </c>
      <c r="H23" s="543"/>
      <c r="I23" s="542">
        <f>SUM(I15+I21)</f>
        <v>395</v>
      </c>
      <c r="J23" s="543"/>
      <c r="K23" s="542">
        <f>SUM(K15+K21)</f>
        <v>47569</v>
      </c>
      <c r="L23" s="543"/>
    </row>
    <row r="24" spans="4:12" ht="15.75" thickBot="1">
      <c r="D24" s="552"/>
      <c r="E24" s="553"/>
      <c r="F24" s="554"/>
      <c r="G24" s="555"/>
      <c r="H24" s="555"/>
      <c r="I24" s="555"/>
      <c r="J24" s="555"/>
      <c r="K24" s="555"/>
      <c r="L24" s="555"/>
    </row>
    <row r="25" spans="4:12" ht="15">
      <c r="D25" s="556" t="s">
        <v>309</v>
      </c>
      <c r="E25" s="557"/>
      <c r="F25" s="558"/>
      <c r="G25" s="562">
        <f>SUM(G23)</f>
        <v>47174</v>
      </c>
      <c r="H25" s="563"/>
      <c r="I25" s="562">
        <f>SUM(I23)</f>
        <v>395</v>
      </c>
      <c r="J25" s="563"/>
      <c r="K25" s="562">
        <f>SUM(K23)</f>
        <v>47569</v>
      </c>
      <c r="L25" s="563"/>
    </row>
    <row r="26" spans="4:12" ht="15">
      <c r="D26" s="559"/>
      <c r="E26" s="560"/>
      <c r="F26" s="561"/>
      <c r="G26" s="564"/>
      <c r="H26" s="565"/>
      <c r="I26" s="564"/>
      <c r="J26" s="565"/>
      <c r="K26" s="564"/>
      <c r="L26" s="565"/>
    </row>
    <row r="27" spans="4:12" ht="15">
      <c r="D27" s="549" t="s">
        <v>287</v>
      </c>
      <c r="E27" s="550"/>
      <c r="F27" s="551"/>
      <c r="G27" s="542">
        <v>337</v>
      </c>
      <c r="H27" s="543"/>
      <c r="I27" s="542">
        <v>0</v>
      </c>
      <c r="J27" s="543"/>
      <c r="K27" s="542">
        <f>SUM(G27:J28)</f>
        <v>337</v>
      </c>
      <c r="L27" s="543"/>
    </row>
    <row r="28" spans="4:12" ht="15.75" thickBot="1">
      <c r="D28" s="552"/>
      <c r="E28" s="553"/>
      <c r="F28" s="554"/>
      <c r="G28" s="555"/>
      <c r="H28" s="555"/>
      <c r="I28" s="555"/>
      <c r="J28" s="555"/>
      <c r="K28" s="555"/>
      <c r="L28" s="555"/>
    </row>
    <row r="29" spans="4:12" ht="15">
      <c r="D29" s="566"/>
      <c r="E29" s="566"/>
      <c r="F29" s="566"/>
      <c r="G29" s="566"/>
      <c r="H29" s="566"/>
      <c r="I29" s="566"/>
      <c r="J29" s="566"/>
      <c r="K29" s="566"/>
      <c r="L29" s="566"/>
    </row>
    <row r="30" spans="4:12" ht="15">
      <c r="D30" s="549" t="s">
        <v>288</v>
      </c>
      <c r="E30" s="550"/>
      <c r="F30" s="551"/>
      <c r="G30" s="542">
        <f>SUM(G23-G27)</f>
        <v>46837</v>
      </c>
      <c r="H30" s="543"/>
      <c r="I30" s="542">
        <f>SUM(I23-I27)</f>
        <v>395</v>
      </c>
      <c r="J30" s="543"/>
      <c r="K30" s="542">
        <f>SUM(K23-K27)</f>
        <v>47232</v>
      </c>
      <c r="L30" s="543"/>
    </row>
    <row r="31" spans="4:12" ht="15.75" thickBot="1">
      <c r="D31" s="552"/>
      <c r="E31" s="553"/>
      <c r="F31" s="554"/>
      <c r="G31" s="555"/>
      <c r="H31" s="555"/>
      <c r="I31" s="555"/>
      <c r="J31" s="555"/>
      <c r="K31" s="555"/>
      <c r="L31" s="555"/>
    </row>
    <row r="33" spans="4:12" ht="15">
      <c r="D33" s="253"/>
      <c r="E33" s="253"/>
      <c r="F33" s="253"/>
      <c r="G33" s="253"/>
      <c r="H33" s="253"/>
      <c r="I33" s="253"/>
      <c r="J33" s="253"/>
      <c r="K33" s="253"/>
      <c r="L33" s="253"/>
    </row>
    <row r="34" spans="4:12" ht="15">
      <c r="D34" s="253"/>
      <c r="E34" s="253"/>
      <c r="F34" s="253"/>
      <c r="G34" s="253"/>
      <c r="H34" s="253"/>
      <c r="I34" s="253"/>
      <c r="J34" s="253"/>
      <c r="K34" s="253"/>
      <c r="L34" s="253"/>
    </row>
    <row r="35" spans="4:12" ht="15">
      <c r="D35" s="253"/>
      <c r="E35" s="253"/>
      <c r="F35" s="253"/>
      <c r="G35" s="253"/>
      <c r="H35" s="253"/>
      <c r="I35" s="253"/>
      <c r="J35" s="253"/>
      <c r="K35" s="253"/>
      <c r="L35" s="253"/>
    </row>
  </sheetData>
  <sheetProtection/>
  <mergeCells count="50">
    <mergeCell ref="K23:L24"/>
    <mergeCell ref="D30:F31"/>
    <mergeCell ref="G30:H31"/>
    <mergeCell ref="I30:J31"/>
    <mergeCell ref="K30:L31"/>
    <mergeCell ref="D29:L29"/>
    <mergeCell ref="D27:F28"/>
    <mergeCell ref="G27:H28"/>
    <mergeCell ref="I27:J28"/>
    <mergeCell ref="K27:L28"/>
    <mergeCell ref="I13:J14"/>
    <mergeCell ref="K13:L14"/>
    <mergeCell ref="I15:J16"/>
    <mergeCell ref="D23:F24"/>
    <mergeCell ref="G23:H24"/>
    <mergeCell ref="D25:F26"/>
    <mergeCell ref="G25:H26"/>
    <mergeCell ref="I25:J26"/>
    <mergeCell ref="K25:L26"/>
    <mergeCell ref="I23:J24"/>
    <mergeCell ref="G8:H9"/>
    <mergeCell ref="D13:F14"/>
    <mergeCell ref="D19:F20"/>
    <mergeCell ref="K19:L20"/>
    <mergeCell ref="G21:H22"/>
    <mergeCell ref="K15:L16"/>
    <mergeCell ref="G19:H20"/>
    <mergeCell ref="I19:J20"/>
    <mergeCell ref="G15:H16"/>
    <mergeCell ref="I21:J22"/>
    <mergeCell ref="I17:J18"/>
    <mergeCell ref="D15:F16"/>
    <mergeCell ref="D10:L10"/>
    <mergeCell ref="K17:L18"/>
    <mergeCell ref="I11:J12"/>
    <mergeCell ref="D11:F12"/>
    <mergeCell ref="K11:L12"/>
    <mergeCell ref="G13:H14"/>
    <mergeCell ref="G17:H18"/>
    <mergeCell ref="D17:F18"/>
    <mergeCell ref="I8:J9"/>
    <mergeCell ref="G11:H12"/>
    <mergeCell ref="J2:P2"/>
    <mergeCell ref="K21:L22"/>
    <mergeCell ref="D4:L5"/>
    <mergeCell ref="H7:I7"/>
    <mergeCell ref="K7:L7"/>
    <mergeCell ref="D21:F22"/>
    <mergeCell ref="D8:F9"/>
    <mergeCell ref="K8:L9"/>
  </mergeCells>
  <printOptions/>
  <pageMargins left="0.7" right="0.7" top="0.75" bottom="0.75" header="0.3" footer="0.3"/>
  <pageSetup horizontalDpi="600" verticalDpi="600" orientation="portrait" paperSize="9" scale="73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28">
      <selection activeCell="M32" sqref="M32"/>
    </sheetView>
  </sheetViews>
  <sheetFormatPr defaultColWidth="9.140625" defaultRowHeight="15"/>
  <cols>
    <col min="1" max="1" width="27.421875" style="0" customWidth="1"/>
    <col min="2" max="3" width="11.421875" style="0" customWidth="1"/>
    <col min="4" max="4" width="9.8515625" style="0" customWidth="1"/>
    <col min="5" max="5" width="10.421875" style="0" customWidth="1"/>
    <col min="6" max="6" width="10.57421875" style="79" customWidth="1"/>
    <col min="7" max="7" width="11.00390625" style="0" customWidth="1"/>
    <col min="8" max="9" width="12.57421875" style="0" customWidth="1"/>
    <col min="10" max="11" width="12.28125" style="0" customWidth="1"/>
    <col min="12" max="12" width="15.421875" style="0" customWidth="1"/>
  </cols>
  <sheetData>
    <row r="1" spans="1:11" ht="16.5" customHeight="1">
      <c r="A1" s="567" t="s">
        <v>496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</row>
    <row r="2" spans="1:11" ht="16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20.25" customHeight="1">
      <c r="A3" s="570" t="s">
        <v>311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</row>
    <row r="4" spans="1:11" ht="20.2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247" t="s">
        <v>383</v>
      </c>
    </row>
    <row r="5" spans="1:11" ht="2.2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43.5" customHeight="1">
      <c r="A6" s="571" t="s">
        <v>183</v>
      </c>
      <c r="B6" s="573" t="s">
        <v>217</v>
      </c>
      <c r="C6" s="574"/>
      <c r="D6" s="575" t="s">
        <v>312</v>
      </c>
      <c r="E6" s="576"/>
      <c r="F6" s="573" t="s">
        <v>218</v>
      </c>
      <c r="G6" s="574"/>
      <c r="H6" s="573" t="s">
        <v>313</v>
      </c>
      <c r="I6" s="574"/>
      <c r="J6" s="573" t="s">
        <v>93</v>
      </c>
      <c r="K6" s="574"/>
    </row>
    <row r="7" spans="1:11" ht="21" customHeight="1" thickBot="1">
      <c r="A7" s="572"/>
      <c r="B7" s="150" t="s">
        <v>219</v>
      </c>
      <c r="C7" s="150" t="s">
        <v>220</v>
      </c>
      <c r="D7" s="150" t="s">
        <v>219</v>
      </c>
      <c r="E7" s="150" t="s">
        <v>220</v>
      </c>
      <c r="F7" s="150" t="s">
        <v>219</v>
      </c>
      <c r="G7" s="150" t="s">
        <v>220</v>
      </c>
      <c r="H7" s="150" t="s">
        <v>219</v>
      </c>
      <c r="I7" s="150" t="s">
        <v>220</v>
      </c>
      <c r="J7" s="150" t="s">
        <v>219</v>
      </c>
      <c r="K7" s="150" t="s">
        <v>220</v>
      </c>
    </row>
    <row r="8" spans="1:11" ht="16.5" customHeight="1" thickBot="1">
      <c r="A8" s="173" t="s">
        <v>318</v>
      </c>
      <c r="B8" s="174">
        <v>0</v>
      </c>
      <c r="C8" s="174">
        <v>0</v>
      </c>
      <c r="D8" s="174">
        <v>0</v>
      </c>
      <c r="E8" s="174">
        <v>0</v>
      </c>
      <c r="F8" s="174"/>
      <c r="G8" s="174"/>
      <c r="H8" s="248">
        <v>0</v>
      </c>
      <c r="I8" s="248">
        <v>0</v>
      </c>
      <c r="J8" s="248">
        <v>0</v>
      </c>
      <c r="K8" s="248">
        <v>0</v>
      </c>
    </row>
    <row r="9" spans="1:11" ht="27" customHeight="1">
      <c r="A9" s="158" t="s">
        <v>314</v>
      </c>
      <c r="B9" s="249">
        <v>2858770</v>
      </c>
      <c r="C9" s="249">
        <v>2325795</v>
      </c>
      <c r="D9" s="151">
        <v>0</v>
      </c>
      <c r="E9" s="151">
        <v>0</v>
      </c>
      <c r="F9" s="249">
        <v>508417</v>
      </c>
      <c r="G9" s="249">
        <v>434398</v>
      </c>
      <c r="H9" s="249">
        <v>120158</v>
      </c>
      <c r="I9" s="249">
        <v>112423</v>
      </c>
      <c r="J9" s="251">
        <f>(B9+F9+H9)</f>
        <v>3487345</v>
      </c>
      <c r="K9" s="151">
        <f>SUM(C9+G9+I9)</f>
        <v>2872616</v>
      </c>
    </row>
    <row r="10" spans="1:11" ht="28.5" customHeight="1">
      <c r="A10" s="158" t="s">
        <v>315</v>
      </c>
      <c r="B10" s="160">
        <v>39272</v>
      </c>
      <c r="C10" s="160">
        <v>36900</v>
      </c>
      <c r="D10" s="160">
        <v>0</v>
      </c>
      <c r="E10" s="160">
        <v>0</v>
      </c>
      <c r="F10" s="160">
        <v>0</v>
      </c>
      <c r="G10" s="160">
        <v>0</v>
      </c>
      <c r="H10" s="160">
        <v>180876</v>
      </c>
      <c r="I10" s="160">
        <v>45170</v>
      </c>
      <c r="J10" s="160">
        <f>(B10+F10+H10)</f>
        <v>220148</v>
      </c>
      <c r="K10" s="160">
        <f>SUM(C10+G10+I10)</f>
        <v>82070</v>
      </c>
    </row>
    <row r="11" spans="1:11" ht="16.5" customHeight="1">
      <c r="A11" s="162" t="s">
        <v>316</v>
      </c>
      <c r="B11" s="163">
        <v>0</v>
      </c>
      <c r="C11" s="163">
        <v>0</v>
      </c>
      <c r="D11" s="163">
        <v>0</v>
      </c>
      <c r="E11" s="163">
        <v>0</v>
      </c>
      <c r="F11" s="163">
        <v>0</v>
      </c>
      <c r="G11" s="163">
        <v>0</v>
      </c>
      <c r="H11" s="163">
        <v>0</v>
      </c>
      <c r="I11" s="163">
        <v>0</v>
      </c>
      <c r="J11" s="163">
        <v>0</v>
      </c>
      <c r="K11" s="163">
        <f>(C11+G11+I11)</f>
        <v>0</v>
      </c>
    </row>
    <row r="12" spans="1:11" ht="16.5" customHeight="1" thickBot="1">
      <c r="A12" s="164" t="s">
        <v>317</v>
      </c>
      <c r="B12" s="159">
        <v>5910</v>
      </c>
      <c r="C12" s="159">
        <v>5910</v>
      </c>
      <c r="D12" s="159">
        <v>0</v>
      </c>
      <c r="E12" s="159">
        <v>0</v>
      </c>
      <c r="F12" s="159">
        <v>0</v>
      </c>
      <c r="G12" s="159">
        <v>0</v>
      </c>
      <c r="H12" s="159">
        <v>0</v>
      </c>
      <c r="I12" s="159">
        <v>0</v>
      </c>
      <c r="J12" s="159">
        <v>5910</v>
      </c>
      <c r="K12" s="159">
        <f>(C12+G12+I12)</f>
        <v>5910</v>
      </c>
    </row>
    <row r="13" spans="1:11" ht="16.5" customHeight="1" thickBot="1">
      <c r="A13" s="175" t="s">
        <v>319</v>
      </c>
      <c r="B13" s="176">
        <f>SUM(B9:B12)</f>
        <v>2903952</v>
      </c>
      <c r="C13" s="176">
        <f aca="true" t="shared" si="0" ref="C13:K13">SUM(C9:C12)</f>
        <v>2368605</v>
      </c>
      <c r="D13" s="176">
        <f t="shared" si="0"/>
        <v>0</v>
      </c>
      <c r="E13" s="176">
        <f t="shared" si="0"/>
        <v>0</v>
      </c>
      <c r="F13" s="176">
        <f t="shared" si="0"/>
        <v>508417</v>
      </c>
      <c r="G13" s="176">
        <f t="shared" si="0"/>
        <v>434398</v>
      </c>
      <c r="H13" s="176">
        <f t="shared" si="0"/>
        <v>301034</v>
      </c>
      <c r="I13" s="176">
        <f t="shared" si="0"/>
        <v>157593</v>
      </c>
      <c r="J13" s="176">
        <f t="shared" si="0"/>
        <v>3713403</v>
      </c>
      <c r="K13" s="176">
        <f t="shared" si="0"/>
        <v>2960596</v>
      </c>
    </row>
    <row r="14" spans="1:11" ht="16.5" customHeight="1">
      <c r="A14" s="161" t="s">
        <v>222</v>
      </c>
      <c r="B14" s="153">
        <v>5840</v>
      </c>
      <c r="C14" s="153">
        <v>5840</v>
      </c>
      <c r="D14" s="153">
        <v>0</v>
      </c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3">
        <f>B14+F14+H14</f>
        <v>5840</v>
      </c>
      <c r="K14" s="153">
        <f>(C14+G14+I14)</f>
        <v>5840</v>
      </c>
    </row>
    <row r="15" spans="1:11" ht="29.25" customHeight="1">
      <c r="A15" s="158" t="s">
        <v>320</v>
      </c>
      <c r="B15" s="151">
        <v>0</v>
      </c>
      <c r="C15" s="151">
        <v>0</v>
      </c>
      <c r="D15" s="151">
        <v>0</v>
      </c>
      <c r="E15" s="151">
        <v>0</v>
      </c>
      <c r="F15" s="151">
        <v>0</v>
      </c>
      <c r="G15" s="151">
        <v>0</v>
      </c>
      <c r="H15" s="151">
        <v>0</v>
      </c>
      <c r="I15" s="151">
        <v>0</v>
      </c>
      <c r="J15" s="151">
        <f>B15+F15+H15</f>
        <v>0</v>
      </c>
      <c r="K15" s="151">
        <f>(C15+G15+I15)</f>
        <v>0</v>
      </c>
    </row>
    <row r="16" spans="1:11" ht="28.5" customHeight="1" thickBot="1">
      <c r="A16" s="166" t="s">
        <v>321</v>
      </c>
      <c r="B16" s="167">
        <v>0</v>
      </c>
      <c r="C16" s="167">
        <v>0</v>
      </c>
      <c r="D16" s="167">
        <v>0</v>
      </c>
      <c r="E16" s="167">
        <v>0</v>
      </c>
      <c r="F16" s="167">
        <v>0</v>
      </c>
      <c r="G16" s="167">
        <v>0</v>
      </c>
      <c r="H16" s="167">
        <v>0</v>
      </c>
      <c r="I16" s="167">
        <v>0</v>
      </c>
      <c r="J16" s="167">
        <f>B16+F16+H16</f>
        <v>0</v>
      </c>
      <c r="K16" s="167">
        <f>(C16+G16+I16)</f>
        <v>0</v>
      </c>
    </row>
    <row r="17" spans="1:12" ht="27" customHeight="1" thickBot="1">
      <c r="A17" s="177" t="s">
        <v>322</v>
      </c>
      <c r="B17" s="178">
        <f>SUM(B14:B16)</f>
        <v>5840</v>
      </c>
      <c r="C17" s="178">
        <f aca="true" t="shared" si="1" ref="C17:K17">SUM(C14:C16)</f>
        <v>5840</v>
      </c>
      <c r="D17" s="178">
        <f t="shared" si="1"/>
        <v>0</v>
      </c>
      <c r="E17" s="178">
        <f t="shared" si="1"/>
        <v>0</v>
      </c>
      <c r="F17" s="178">
        <f t="shared" si="1"/>
        <v>0</v>
      </c>
      <c r="G17" s="178">
        <f t="shared" si="1"/>
        <v>0</v>
      </c>
      <c r="H17" s="178">
        <f t="shared" si="1"/>
        <v>0</v>
      </c>
      <c r="I17" s="178">
        <f t="shared" si="1"/>
        <v>0</v>
      </c>
      <c r="J17" s="178">
        <f t="shared" si="1"/>
        <v>5840</v>
      </c>
      <c r="K17" s="178">
        <f t="shared" si="1"/>
        <v>5840</v>
      </c>
      <c r="L17" s="179"/>
    </row>
    <row r="18" spans="1:12" ht="42.75" customHeight="1">
      <c r="A18" s="168" t="s">
        <v>323</v>
      </c>
      <c r="B18" s="169">
        <f>SUM(B8+B13+B17)</f>
        <v>2909792</v>
      </c>
      <c r="C18" s="169">
        <f aca="true" t="shared" si="2" ref="C18:K18">SUM(C8+C13+C17)</f>
        <v>2374445</v>
      </c>
      <c r="D18" s="169">
        <f t="shared" si="2"/>
        <v>0</v>
      </c>
      <c r="E18" s="169">
        <f t="shared" si="2"/>
        <v>0</v>
      </c>
      <c r="F18" s="169">
        <f t="shared" si="2"/>
        <v>508417</v>
      </c>
      <c r="G18" s="169">
        <f t="shared" si="2"/>
        <v>434398</v>
      </c>
      <c r="H18" s="169">
        <f t="shared" si="2"/>
        <v>301034</v>
      </c>
      <c r="I18" s="169">
        <f t="shared" si="2"/>
        <v>157593</v>
      </c>
      <c r="J18" s="169">
        <f t="shared" si="2"/>
        <v>3719243</v>
      </c>
      <c r="K18" s="169">
        <f t="shared" si="2"/>
        <v>2966436</v>
      </c>
      <c r="L18" s="76"/>
    </row>
    <row r="19" spans="1:12" ht="16.5" customHeight="1">
      <c r="A19" s="154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76"/>
    </row>
    <row r="20" spans="1:12" ht="16.5" customHeight="1">
      <c r="A20" s="180" t="s">
        <v>310</v>
      </c>
      <c r="B20" s="181">
        <v>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7269</v>
      </c>
      <c r="I20" s="181">
        <v>7269</v>
      </c>
      <c r="J20" s="181">
        <v>7269</v>
      </c>
      <c r="K20" s="181">
        <v>7269</v>
      </c>
      <c r="L20" s="76"/>
    </row>
    <row r="21" spans="1:12" ht="16.5" customHeight="1">
      <c r="A21" s="182" t="s">
        <v>324</v>
      </c>
      <c r="B21" s="181">
        <v>0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76"/>
    </row>
    <row r="22" spans="1:12" ht="30" customHeight="1">
      <c r="A22" s="168" t="s">
        <v>325</v>
      </c>
      <c r="B22" s="170">
        <f>SUM(B20:B21)</f>
        <v>0</v>
      </c>
      <c r="C22" s="170">
        <f aca="true" t="shared" si="3" ref="C22:K22">SUM(C20:C21)</f>
        <v>0</v>
      </c>
      <c r="D22" s="170">
        <f t="shared" si="3"/>
        <v>0</v>
      </c>
      <c r="E22" s="170">
        <f t="shared" si="3"/>
        <v>0</v>
      </c>
      <c r="F22" s="170">
        <f t="shared" si="3"/>
        <v>0</v>
      </c>
      <c r="G22" s="170">
        <f t="shared" si="3"/>
        <v>0</v>
      </c>
      <c r="H22" s="170">
        <f t="shared" si="3"/>
        <v>7269</v>
      </c>
      <c r="I22" s="170">
        <f t="shared" si="3"/>
        <v>7269</v>
      </c>
      <c r="J22" s="170">
        <f t="shared" si="3"/>
        <v>7269</v>
      </c>
      <c r="K22" s="170">
        <f t="shared" si="3"/>
        <v>7269</v>
      </c>
      <c r="L22" s="76"/>
    </row>
    <row r="23" spans="1:12" ht="16.5" customHeight="1">
      <c r="A23" s="156"/>
      <c r="B23" s="152"/>
      <c r="C23" s="152"/>
      <c r="D23" s="152"/>
      <c r="E23" s="152"/>
      <c r="F23" s="152"/>
      <c r="G23" s="152"/>
      <c r="H23" s="151"/>
      <c r="I23" s="151"/>
      <c r="J23" s="152"/>
      <c r="K23" s="152"/>
      <c r="L23" s="76"/>
    </row>
    <row r="24" spans="1:12" ht="16.5" customHeight="1">
      <c r="A24" s="156" t="s">
        <v>326</v>
      </c>
      <c r="B24" s="151">
        <v>0</v>
      </c>
      <c r="C24" s="151">
        <v>0</v>
      </c>
      <c r="D24" s="151">
        <v>0</v>
      </c>
      <c r="E24" s="151">
        <v>0</v>
      </c>
      <c r="F24" s="151">
        <v>0</v>
      </c>
      <c r="G24" s="151">
        <v>0</v>
      </c>
      <c r="H24" s="151">
        <v>0</v>
      </c>
      <c r="I24" s="151">
        <v>0</v>
      </c>
      <c r="J24" s="152">
        <v>0</v>
      </c>
      <c r="K24" s="152">
        <v>0</v>
      </c>
      <c r="L24" s="76"/>
    </row>
    <row r="25" spans="1:12" s="112" customFormat="1" ht="27" customHeight="1">
      <c r="A25" s="158" t="s">
        <v>327</v>
      </c>
      <c r="B25" s="160">
        <v>0</v>
      </c>
      <c r="C25" s="160">
        <v>0</v>
      </c>
      <c r="D25" s="160">
        <v>0</v>
      </c>
      <c r="E25" s="160">
        <v>0</v>
      </c>
      <c r="F25" s="160">
        <v>0</v>
      </c>
      <c r="G25" s="160">
        <v>0</v>
      </c>
      <c r="H25" s="184">
        <v>290</v>
      </c>
      <c r="I25" s="184">
        <v>290</v>
      </c>
      <c r="J25" s="185">
        <v>290</v>
      </c>
      <c r="K25" s="185">
        <v>290</v>
      </c>
      <c r="L25" s="171"/>
    </row>
    <row r="26" spans="1:12" s="112" customFormat="1" ht="18" customHeight="1">
      <c r="A26" s="165" t="s">
        <v>328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83">
        <v>52543</v>
      </c>
      <c r="I26" s="183">
        <v>52543</v>
      </c>
      <c r="J26" s="172">
        <v>52543</v>
      </c>
      <c r="K26" s="172">
        <v>52543</v>
      </c>
      <c r="L26" s="171"/>
    </row>
    <row r="27" spans="1:12" s="112" customFormat="1" ht="18.75" customHeight="1">
      <c r="A27" s="165" t="s">
        <v>329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70">
        <v>0</v>
      </c>
      <c r="K27" s="170">
        <v>0</v>
      </c>
      <c r="L27" s="171"/>
    </row>
    <row r="28" spans="1:12" s="112" customFormat="1" ht="15.75" customHeight="1">
      <c r="A28" s="165" t="s">
        <v>330</v>
      </c>
      <c r="B28" s="160">
        <v>0</v>
      </c>
      <c r="C28" s="160">
        <v>0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70">
        <v>0</v>
      </c>
      <c r="K28" s="170">
        <v>0</v>
      </c>
      <c r="L28" s="171"/>
    </row>
    <row r="29" spans="1:12" s="112" customFormat="1" ht="18" customHeight="1">
      <c r="A29" s="168" t="s">
        <v>331</v>
      </c>
      <c r="B29" s="172">
        <f>SUM(B24:B28)</f>
        <v>0</v>
      </c>
      <c r="C29" s="172">
        <f aca="true" t="shared" si="4" ref="C29:K29">SUM(C24:C28)</f>
        <v>0</v>
      </c>
      <c r="D29" s="172">
        <f t="shared" si="4"/>
        <v>0</v>
      </c>
      <c r="E29" s="172">
        <f t="shared" si="4"/>
        <v>0</v>
      </c>
      <c r="F29" s="172">
        <f t="shared" si="4"/>
        <v>0</v>
      </c>
      <c r="G29" s="172">
        <f t="shared" si="4"/>
        <v>0</v>
      </c>
      <c r="H29" s="172">
        <f t="shared" si="4"/>
        <v>52833</v>
      </c>
      <c r="I29" s="172">
        <f t="shared" si="4"/>
        <v>52833</v>
      </c>
      <c r="J29" s="172">
        <f t="shared" si="4"/>
        <v>52833</v>
      </c>
      <c r="K29" s="172">
        <f t="shared" si="4"/>
        <v>52833</v>
      </c>
      <c r="L29" s="171"/>
    </row>
    <row r="30" spans="1:12" s="112" customFormat="1" ht="27" customHeight="1">
      <c r="A30" s="165" t="s">
        <v>332</v>
      </c>
      <c r="B30" s="186">
        <v>0</v>
      </c>
      <c r="C30" s="186">
        <v>0</v>
      </c>
      <c r="D30" s="186">
        <v>0</v>
      </c>
      <c r="E30" s="186">
        <v>0</v>
      </c>
      <c r="F30" s="186">
        <v>0</v>
      </c>
      <c r="G30" s="186">
        <v>0</v>
      </c>
      <c r="H30" s="186">
        <v>6181</v>
      </c>
      <c r="I30" s="186">
        <v>6181</v>
      </c>
      <c r="J30" s="187">
        <v>6181</v>
      </c>
      <c r="K30" s="187">
        <v>6181</v>
      </c>
      <c r="L30" s="171"/>
    </row>
    <row r="31" spans="1:12" s="112" customFormat="1" ht="26.25" customHeight="1">
      <c r="A31" s="165" t="s">
        <v>333</v>
      </c>
      <c r="B31" s="186">
        <v>0</v>
      </c>
      <c r="C31" s="186">
        <v>0</v>
      </c>
      <c r="D31" s="186">
        <v>0</v>
      </c>
      <c r="E31" s="186">
        <v>0</v>
      </c>
      <c r="F31" s="186">
        <v>0</v>
      </c>
      <c r="G31" s="186">
        <v>0</v>
      </c>
      <c r="H31" s="186">
        <v>3631</v>
      </c>
      <c r="I31" s="186">
        <v>3631</v>
      </c>
      <c r="J31" s="187">
        <v>3631</v>
      </c>
      <c r="K31" s="187">
        <v>3631</v>
      </c>
      <c r="L31" s="171"/>
    </row>
    <row r="32" spans="1:12" s="112" customFormat="1" ht="25.5" customHeight="1">
      <c r="A32" s="165" t="s">
        <v>301</v>
      </c>
      <c r="B32" s="186">
        <v>0</v>
      </c>
      <c r="C32" s="186">
        <v>0</v>
      </c>
      <c r="D32" s="186">
        <v>0</v>
      </c>
      <c r="E32" s="186">
        <v>0</v>
      </c>
      <c r="F32" s="186">
        <v>0</v>
      </c>
      <c r="G32" s="186">
        <v>0</v>
      </c>
      <c r="H32" s="186">
        <v>520</v>
      </c>
      <c r="I32" s="186">
        <v>520</v>
      </c>
      <c r="J32" s="187">
        <v>520</v>
      </c>
      <c r="K32" s="187">
        <v>520</v>
      </c>
      <c r="L32" s="171"/>
    </row>
    <row r="33" spans="1:12" s="112" customFormat="1" ht="18" customHeight="1">
      <c r="A33" s="168" t="s">
        <v>223</v>
      </c>
      <c r="B33" s="172">
        <f>SUM(B30:B32)</f>
        <v>0</v>
      </c>
      <c r="C33" s="172">
        <f aca="true" t="shared" si="5" ref="C33:K33">SUM(C30:C32)</f>
        <v>0</v>
      </c>
      <c r="D33" s="172">
        <f t="shared" si="5"/>
        <v>0</v>
      </c>
      <c r="E33" s="172">
        <f t="shared" si="5"/>
        <v>0</v>
      </c>
      <c r="F33" s="172">
        <f t="shared" si="5"/>
        <v>0</v>
      </c>
      <c r="G33" s="172">
        <f t="shared" si="5"/>
        <v>0</v>
      </c>
      <c r="H33" s="172">
        <f t="shared" si="5"/>
        <v>10332</v>
      </c>
      <c r="I33" s="172">
        <f t="shared" si="5"/>
        <v>10332</v>
      </c>
      <c r="J33" s="172">
        <f t="shared" si="5"/>
        <v>10332</v>
      </c>
      <c r="K33" s="172">
        <f t="shared" si="5"/>
        <v>10332</v>
      </c>
      <c r="L33" s="188"/>
    </row>
    <row r="34" spans="1:12" ht="25.5" customHeight="1">
      <c r="A34" s="168" t="s">
        <v>334</v>
      </c>
      <c r="B34" s="169">
        <v>0</v>
      </c>
      <c r="C34" s="169">
        <v>0</v>
      </c>
      <c r="D34" s="169">
        <v>0</v>
      </c>
      <c r="E34" s="169">
        <v>0</v>
      </c>
      <c r="F34" s="169">
        <v>0</v>
      </c>
      <c r="G34" s="169">
        <v>0</v>
      </c>
      <c r="H34" s="169">
        <v>-189</v>
      </c>
      <c r="I34" s="169">
        <v>-189</v>
      </c>
      <c r="J34" s="169">
        <v>-189</v>
      </c>
      <c r="K34" s="169">
        <v>-189</v>
      </c>
      <c r="L34" s="76"/>
    </row>
    <row r="35" spans="1:12" ht="16.5" customHeight="1" thickBot="1">
      <c r="A35" s="157" t="s">
        <v>335</v>
      </c>
      <c r="B35" s="169">
        <v>0</v>
      </c>
      <c r="C35" s="169">
        <v>0</v>
      </c>
      <c r="D35" s="169">
        <v>0</v>
      </c>
      <c r="E35" s="169">
        <v>0</v>
      </c>
      <c r="F35" s="169">
        <v>0</v>
      </c>
      <c r="G35" s="169">
        <v>0</v>
      </c>
      <c r="H35" s="189">
        <v>533</v>
      </c>
      <c r="I35" s="189">
        <v>533</v>
      </c>
      <c r="J35" s="189">
        <v>533</v>
      </c>
      <c r="K35" s="189">
        <v>533</v>
      </c>
      <c r="L35" s="76"/>
    </row>
    <row r="36" spans="1:12" ht="27.75" customHeight="1" thickTop="1">
      <c r="A36" s="191" t="s">
        <v>336</v>
      </c>
      <c r="B36" s="190">
        <f>SUM(B18+B22+B29+B33+B34+B35)</f>
        <v>2909792</v>
      </c>
      <c r="C36" s="190">
        <f aca="true" t="shared" si="6" ref="C36:K36">SUM(C18+C22+C29+C33+C34+C35)</f>
        <v>2374445</v>
      </c>
      <c r="D36" s="190">
        <f t="shared" si="6"/>
        <v>0</v>
      </c>
      <c r="E36" s="190">
        <f t="shared" si="6"/>
        <v>0</v>
      </c>
      <c r="F36" s="190">
        <f t="shared" si="6"/>
        <v>508417</v>
      </c>
      <c r="G36" s="190">
        <f t="shared" si="6"/>
        <v>434398</v>
      </c>
      <c r="H36" s="190">
        <f t="shared" si="6"/>
        <v>371812</v>
      </c>
      <c r="I36" s="190">
        <f t="shared" si="6"/>
        <v>228371</v>
      </c>
      <c r="J36" s="190">
        <f t="shared" si="6"/>
        <v>3790021</v>
      </c>
      <c r="K36" s="190">
        <f t="shared" si="6"/>
        <v>3037214</v>
      </c>
      <c r="L36" s="76"/>
    </row>
    <row r="37" spans="1:11" ht="9.75" customHeight="1">
      <c r="A37" s="77"/>
      <c r="B37" s="78"/>
      <c r="C37" s="78"/>
      <c r="D37" s="78"/>
      <c r="E37" s="78"/>
      <c r="G37" s="78"/>
      <c r="H37" s="78"/>
      <c r="I37" s="78"/>
      <c r="J37" s="78"/>
      <c r="K37" s="78"/>
    </row>
    <row r="38" spans="1:11" ht="18" customHeight="1">
      <c r="A38" s="569" t="s">
        <v>338</v>
      </c>
      <c r="B38" s="569"/>
      <c r="C38" s="569"/>
      <c r="D38" s="569"/>
      <c r="E38" s="569"/>
      <c r="F38" s="569"/>
      <c r="G38" s="569"/>
      <c r="H38" s="520"/>
      <c r="I38" s="520"/>
      <c r="J38" s="520"/>
      <c r="K38" s="520"/>
    </row>
    <row r="39" spans="1:11" ht="16.5" customHeight="1">
      <c r="A39" s="520"/>
      <c r="B39" s="520"/>
      <c r="C39" s="520"/>
      <c r="D39" s="520"/>
      <c r="E39" s="520"/>
      <c r="F39" s="520"/>
      <c r="G39" s="520"/>
      <c r="H39" s="520"/>
      <c r="I39" s="520"/>
      <c r="J39" s="520"/>
      <c r="K39" s="520"/>
    </row>
    <row r="40" ht="18.75" customHeight="1">
      <c r="A40" s="80"/>
    </row>
    <row r="41" spans="1:7" ht="15" customHeight="1">
      <c r="A41" s="568"/>
      <c r="B41" s="568"/>
      <c r="C41" s="568"/>
      <c r="D41" s="568"/>
      <c r="E41" s="568"/>
      <c r="F41" s="568"/>
      <c r="G41" s="568"/>
    </row>
  </sheetData>
  <sheetProtection/>
  <mergeCells count="10">
    <mergeCell ref="A1:K1"/>
    <mergeCell ref="A41:G41"/>
    <mergeCell ref="A38:K39"/>
    <mergeCell ref="A3:K3"/>
    <mergeCell ref="A6:A7"/>
    <mergeCell ref="B6:C6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D1">
      <selection activeCell="K15" sqref="K15"/>
    </sheetView>
  </sheetViews>
  <sheetFormatPr defaultColWidth="9.140625" defaultRowHeight="15"/>
  <cols>
    <col min="1" max="1" width="6.140625" style="0" customWidth="1"/>
    <col min="2" max="2" width="31.421875" style="0" customWidth="1"/>
    <col min="3" max="4" width="14.28125" style="0" customWidth="1"/>
    <col min="5" max="5" width="10.00390625" style="79" customWidth="1"/>
    <col min="6" max="6" width="11.00390625" style="0" customWidth="1"/>
    <col min="7" max="10" width="10.8515625" style="0" customWidth="1"/>
    <col min="11" max="11" width="9.57421875" style="0" customWidth="1"/>
    <col min="12" max="12" width="11.00390625" style="0" customWidth="1"/>
    <col min="13" max="13" width="9.7109375" style="0" customWidth="1"/>
    <col min="14" max="14" width="11.00390625" style="0" customWidth="1"/>
    <col min="15" max="15" width="11.28125" style="0" customWidth="1"/>
    <col min="16" max="16" width="9.57421875" style="0" bestFit="1" customWidth="1"/>
    <col min="17" max="17" width="10.421875" style="0" customWidth="1"/>
    <col min="18" max="18" width="12.421875" style="0" customWidth="1"/>
    <col min="19" max="19" width="11.28125" style="0" bestFit="1" customWidth="1"/>
  </cols>
  <sheetData>
    <row r="1" spans="1:19" ht="16.5" customHeight="1">
      <c r="A1" s="567" t="s">
        <v>501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</row>
    <row r="2" spans="1:19" ht="16.5" customHeight="1">
      <c r="A2" s="72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88" t="s">
        <v>384</v>
      </c>
      <c r="O2" s="398"/>
      <c r="P2" s="398"/>
      <c r="Q2" s="398"/>
      <c r="R2" s="398"/>
      <c r="S2" s="398"/>
    </row>
    <row r="3" spans="2:19" ht="20.25" customHeight="1" thickBot="1"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S3" s="82" t="s">
        <v>32</v>
      </c>
    </row>
    <row r="4" spans="1:18" ht="20.25" customHeight="1">
      <c r="A4" s="578"/>
      <c r="B4" s="581"/>
      <c r="C4" s="584" t="s">
        <v>224</v>
      </c>
      <c r="D4" s="585"/>
      <c r="E4" s="585"/>
      <c r="F4" s="585"/>
      <c r="G4" s="483"/>
      <c r="H4" s="483"/>
      <c r="I4" s="483"/>
      <c r="J4" s="483"/>
      <c r="K4" s="484"/>
      <c r="L4" s="586" t="s">
        <v>225</v>
      </c>
      <c r="M4" s="592" t="s">
        <v>271</v>
      </c>
      <c r="N4" s="595" t="s">
        <v>232</v>
      </c>
      <c r="O4" s="598" t="s">
        <v>223</v>
      </c>
      <c r="P4" s="595" t="s">
        <v>269</v>
      </c>
      <c r="Q4" s="595" t="s">
        <v>270</v>
      </c>
      <c r="R4" s="589" t="s">
        <v>226</v>
      </c>
    </row>
    <row r="5" spans="1:18" ht="25.5" customHeight="1">
      <c r="A5" s="579"/>
      <c r="B5" s="582"/>
      <c r="C5" s="601" t="s">
        <v>227</v>
      </c>
      <c r="D5" s="602"/>
      <c r="E5" s="601" t="s">
        <v>228</v>
      </c>
      <c r="F5" s="531"/>
      <c r="G5" s="531"/>
      <c r="H5" s="603"/>
      <c r="I5" s="604" t="s">
        <v>229</v>
      </c>
      <c r="J5" s="604" t="s">
        <v>230</v>
      </c>
      <c r="K5" s="604" t="s">
        <v>231</v>
      </c>
      <c r="L5" s="587"/>
      <c r="M5" s="593"/>
      <c r="N5" s="596"/>
      <c r="O5" s="596"/>
      <c r="P5" s="596"/>
      <c r="Q5" s="599"/>
      <c r="R5" s="590"/>
    </row>
    <row r="6" spans="1:18" ht="21.75" customHeight="1">
      <c r="A6" s="580"/>
      <c r="B6" s="583"/>
      <c r="C6" s="83" t="s">
        <v>233</v>
      </c>
      <c r="D6" s="83" t="s">
        <v>234</v>
      </c>
      <c r="E6" s="84" t="s">
        <v>235</v>
      </c>
      <c r="F6" s="83" t="s">
        <v>236</v>
      </c>
      <c r="G6" s="85" t="s">
        <v>237</v>
      </c>
      <c r="H6" s="86" t="s">
        <v>221</v>
      </c>
      <c r="I6" s="605"/>
      <c r="J6" s="605"/>
      <c r="K6" s="605"/>
      <c r="L6" s="588"/>
      <c r="M6" s="594"/>
      <c r="N6" s="597"/>
      <c r="O6" s="597"/>
      <c r="P6" s="597"/>
      <c r="Q6" s="600"/>
      <c r="R6" s="591"/>
    </row>
    <row r="7" spans="1:18" ht="13.5" customHeight="1">
      <c r="A7" s="49"/>
      <c r="B7" s="87" t="s">
        <v>5</v>
      </c>
      <c r="C7" s="83" t="s">
        <v>6</v>
      </c>
      <c r="D7" s="83" t="s">
        <v>7</v>
      </c>
      <c r="E7" s="83" t="s">
        <v>8</v>
      </c>
      <c r="F7" s="83" t="s">
        <v>77</v>
      </c>
      <c r="G7" s="83" t="s">
        <v>78</v>
      </c>
      <c r="H7" s="83"/>
      <c r="I7" s="83"/>
      <c r="J7" s="83"/>
      <c r="K7" s="83" t="s">
        <v>79</v>
      </c>
      <c r="L7" s="83" t="s">
        <v>80</v>
      </c>
      <c r="M7" s="83" t="s">
        <v>189</v>
      </c>
      <c r="N7" s="83" t="s">
        <v>190</v>
      </c>
      <c r="O7" s="83" t="s">
        <v>216</v>
      </c>
      <c r="P7" s="83" t="s">
        <v>238</v>
      </c>
      <c r="Q7" s="83" t="s">
        <v>239</v>
      </c>
      <c r="R7" s="88" t="s">
        <v>240</v>
      </c>
    </row>
    <row r="8" spans="1:18" ht="24.75" customHeight="1">
      <c r="A8" s="54">
        <v>1</v>
      </c>
      <c r="B8" s="89" t="s">
        <v>241</v>
      </c>
      <c r="C8" s="75">
        <v>0</v>
      </c>
      <c r="D8" s="75">
        <v>0</v>
      </c>
      <c r="E8" s="75">
        <v>0</v>
      </c>
      <c r="F8" s="90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285</v>
      </c>
      <c r="O8" s="75">
        <v>110</v>
      </c>
      <c r="P8" s="90">
        <v>0</v>
      </c>
      <c r="Q8" s="75">
        <v>491</v>
      </c>
      <c r="R8" s="111">
        <f>SUM(L8:Q8)</f>
        <v>886</v>
      </c>
    </row>
    <row r="9" spans="1:18" ht="24" customHeight="1">
      <c r="A9" s="91">
        <v>2</v>
      </c>
      <c r="B9" s="92" t="s">
        <v>242</v>
      </c>
      <c r="C9" s="74">
        <v>3487345</v>
      </c>
      <c r="D9" s="74">
        <v>2960596</v>
      </c>
      <c r="E9" s="74">
        <v>0</v>
      </c>
      <c r="F9" s="74">
        <v>2872616</v>
      </c>
      <c r="G9" s="74">
        <v>82070</v>
      </c>
      <c r="H9" s="74">
        <v>5910</v>
      </c>
      <c r="I9" s="74">
        <v>0</v>
      </c>
      <c r="J9" s="74">
        <v>5840</v>
      </c>
      <c r="K9" s="74">
        <v>0</v>
      </c>
      <c r="L9" s="74">
        <f>SUM(E9:K9)</f>
        <v>2966436</v>
      </c>
      <c r="M9" s="74">
        <v>7269</v>
      </c>
      <c r="N9" s="74">
        <v>52548</v>
      </c>
      <c r="O9" s="74">
        <v>10222</v>
      </c>
      <c r="P9" s="74">
        <v>-189</v>
      </c>
      <c r="Q9" s="74">
        <v>42</v>
      </c>
      <c r="R9" s="111">
        <f>SUM(L9:Q9)</f>
        <v>3036328</v>
      </c>
    </row>
    <row r="10" spans="1:18" ht="33.75" customHeight="1" thickBot="1">
      <c r="A10" s="56">
        <v>3</v>
      </c>
      <c r="B10" s="93" t="s">
        <v>243</v>
      </c>
      <c r="C10" s="94">
        <f>SUM(C8:C9)</f>
        <v>3487345</v>
      </c>
      <c r="D10" s="94">
        <f>SUM(D8:D9)</f>
        <v>2960596</v>
      </c>
      <c r="E10" s="94">
        <f>SUM(E8:E9)</f>
        <v>0</v>
      </c>
      <c r="F10" s="94">
        <f aca="true" t="shared" si="0" ref="F10:K10">SUM(F8:F9)</f>
        <v>2872616</v>
      </c>
      <c r="G10" s="94">
        <f t="shared" si="0"/>
        <v>82070</v>
      </c>
      <c r="H10" s="94">
        <f t="shared" si="0"/>
        <v>5910</v>
      </c>
      <c r="I10" s="94">
        <f t="shared" si="0"/>
        <v>0</v>
      </c>
      <c r="J10" s="94">
        <f t="shared" si="0"/>
        <v>5840</v>
      </c>
      <c r="K10" s="94">
        <f t="shared" si="0"/>
        <v>0</v>
      </c>
      <c r="L10" s="94">
        <f>SUM(E10:K10)</f>
        <v>2966436</v>
      </c>
      <c r="M10" s="94">
        <f>SUM(M8:M9)</f>
        <v>7269</v>
      </c>
      <c r="N10" s="94">
        <f>SUM(N8:N9)</f>
        <v>52833</v>
      </c>
      <c r="O10" s="94">
        <f>SUM(O8:O9)</f>
        <v>10332</v>
      </c>
      <c r="P10" s="94">
        <f>SUM(P8:P9)</f>
        <v>-189</v>
      </c>
      <c r="Q10" s="94">
        <f>SUM(Q8:Q9)</f>
        <v>533</v>
      </c>
      <c r="R10" s="111">
        <f>SUM(L10:Q10)</f>
        <v>3037214</v>
      </c>
    </row>
    <row r="11" spans="2:14" ht="9.75" customHeight="1">
      <c r="B11" s="77"/>
      <c r="C11" s="78"/>
      <c r="D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2:14" ht="18" customHeight="1">
      <c r="B12" s="80"/>
      <c r="C12" s="78"/>
      <c r="D12" s="78"/>
      <c r="F12" s="78"/>
      <c r="G12" s="78"/>
      <c r="H12" s="78"/>
      <c r="I12" s="78"/>
      <c r="J12" s="78"/>
      <c r="K12" s="78"/>
      <c r="L12" s="78"/>
      <c r="M12" s="78"/>
      <c r="N12" s="78"/>
    </row>
    <row r="13" ht="16.5" customHeight="1">
      <c r="B13" s="80"/>
    </row>
    <row r="14" ht="15">
      <c r="B14" s="77"/>
    </row>
    <row r="15" ht="15" customHeight="1">
      <c r="B15" s="81"/>
    </row>
  </sheetData>
  <sheetProtection/>
  <mergeCells count="18">
    <mergeCell ref="O4:O6"/>
    <mergeCell ref="P4:P6"/>
    <mergeCell ref="Q4:Q6"/>
    <mergeCell ref="C5:D5"/>
    <mergeCell ref="E5:H5"/>
    <mergeCell ref="I5:I6"/>
    <mergeCell ref="J5:J6"/>
    <mergeCell ref="K5:K6"/>
    <mergeCell ref="A1:S1"/>
    <mergeCell ref="N2:S2"/>
    <mergeCell ref="B3:N3"/>
    <mergeCell ref="A4:A6"/>
    <mergeCell ref="B4:B6"/>
    <mergeCell ref="C4:K4"/>
    <mergeCell ref="L4:L6"/>
    <mergeCell ref="R4:R6"/>
    <mergeCell ref="M4:M6"/>
    <mergeCell ref="N4:N6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K14" sqref="K14"/>
    </sheetView>
  </sheetViews>
  <sheetFormatPr defaultColWidth="9.140625" defaultRowHeight="15"/>
  <cols>
    <col min="2" max="8" width="10.28125" style="0" customWidth="1"/>
  </cols>
  <sheetData>
    <row r="2" spans="4:9" ht="15">
      <c r="D2" s="252"/>
      <c r="E2" s="50"/>
      <c r="F2" s="50"/>
      <c r="G2" s="488" t="s">
        <v>385</v>
      </c>
      <c r="H2" s="488"/>
      <c r="I2" s="50"/>
    </row>
    <row r="6" spans="1:9" ht="30" customHeight="1">
      <c r="A6" s="606" t="s">
        <v>497</v>
      </c>
      <c r="B6" s="606"/>
      <c r="C6" s="606"/>
      <c r="D6" s="606"/>
      <c r="E6" s="606"/>
      <c r="F6" s="606"/>
      <c r="G6" s="606"/>
      <c r="H6" s="606"/>
      <c r="I6" s="95"/>
    </row>
    <row r="7" spans="1:9" ht="15">
      <c r="A7" s="607"/>
      <c r="B7" s="607"/>
      <c r="C7" s="607"/>
      <c r="D7" s="607"/>
      <c r="E7" s="607"/>
      <c r="F7" s="607"/>
      <c r="G7" s="607"/>
      <c r="H7" s="607"/>
      <c r="I7" s="607"/>
    </row>
    <row r="8" ht="15">
      <c r="E8" s="81" t="s">
        <v>493</v>
      </c>
    </row>
    <row r="9" ht="15">
      <c r="E9" s="81"/>
    </row>
    <row r="10" ht="15">
      <c r="E10" s="81"/>
    </row>
    <row r="11" ht="15">
      <c r="E11" s="81"/>
    </row>
    <row r="13" ht="15.75" thickBot="1">
      <c r="H13" s="96" t="s">
        <v>32</v>
      </c>
    </row>
    <row r="14" spans="1:8" ht="24" customHeight="1" thickTop="1">
      <c r="A14" s="608" t="s">
        <v>94</v>
      </c>
      <c r="B14" s="610" t="s">
        <v>183</v>
      </c>
      <c r="C14" s="611"/>
      <c r="D14" s="612"/>
      <c r="E14" s="610" t="s">
        <v>494</v>
      </c>
      <c r="F14" s="611"/>
      <c r="G14" s="611"/>
      <c r="H14" s="616"/>
    </row>
    <row r="15" spans="1:8" ht="24" customHeight="1" thickBot="1">
      <c r="A15" s="609"/>
      <c r="B15" s="613"/>
      <c r="C15" s="614"/>
      <c r="D15" s="615"/>
      <c r="E15" s="613"/>
      <c r="F15" s="614"/>
      <c r="G15" s="614"/>
      <c r="H15" s="617"/>
    </row>
    <row r="16" spans="1:8" ht="24" customHeight="1" thickBot="1">
      <c r="A16" s="391"/>
      <c r="B16" s="620" t="s">
        <v>5</v>
      </c>
      <c r="C16" s="621"/>
      <c r="D16" s="622"/>
      <c r="E16" s="623" t="s">
        <v>6</v>
      </c>
      <c r="F16" s="624"/>
      <c r="G16" s="624"/>
      <c r="H16" s="625"/>
    </row>
    <row r="17" spans="1:8" ht="24" customHeight="1">
      <c r="A17" s="98">
        <v>1</v>
      </c>
      <c r="B17" s="450" t="s">
        <v>244</v>
      </c>
      <c r="C17" s="626"/>
      <c r="D17" s="451"/>
      <c r="E17" s="99"/>
      <c r="F17" s="100"/>
      <c r="G17" s="100"/>
      <c r="H17" s="101">
        <v>49130</v>
      </c>
    </row>
    <row r="18" spans="1:9" ht="24" customHeight="1">
      <c r="A18" s="102">
        <v>2</v>
      </c>
      <c r="B18" s="472" t="s">
        <v>236</v>
      </c>
      <c r="C18" s="531"/>
      <c r="D18" s="455"/>
      <c r="E18" s="103"/>
      <c r="F18" s="104"/>
      <c r="G18" s="104"/>
      <c r="H18" s="105">
        <v>1266</v>
      </c>
      <c r="I18" s="76"/>
    </row>
    <row r="19" spans="1:8" ht="27.75" customHeight="1">
      <c r="A19" s="102">
        <v>3</v>
      </c>
      <c r="B19" s="627" t="s">
        <v>272</v>
      </c>
      <c r="C19" s="628"/>
      <c r="D19" s="629"/>
      <c r="E19" s="103"/>
      <c r="F19" s="104"/>
      <c r="G19" s="104"/>
      <c r="H19" s="250">
        <v>100535</v>
      </c>
    </row>
    <row r="20" spans="1:8" ht="24" customHeight="1">
      <c r="A20" s="98">
        <v>4</v>
      </c>
      <c r="B20" s="472" t="s">
        <v>221</v>
      </c>
      <c r="C20" s="531"/>
      <c r="D20" s="455"/>
      <c r="E20" s="103"/>
      <c r="F20" s="104"/>
      <c r="G20" s="104"/>
      <c r="H20" s="105">
        <v>0</v>
      </c>
    </row>
    <row r="21" spans="1:8" ht="24" customHeight="1">
      <c r="A21" s="102">
        <v>5</v>
      </c>
      <c r="B21" s="472" t="s">
        <v>245</v>
      </c>
      <c r="C21" s="531"/>
      <c r="D21" s="455"/>
      <c r="E21" s="103"/>
      <c r="F21" s="104"/>
      <c r="G21" s="104"/>
      <c r="H21" s="105">
        <v>0</v>
      </c>
    </row>
    <row r="22" spans="1:8" ht="24" customHeight="1">
      <c r="A22" s="102">
        <v>6</v>
      </c>
      <c r="B22" s="472" t="s">
        <v>224</v>
      </c>
      <c r="C22" s="531"/>
      <c r="D22" s="455"/>
      <c r="E22" s="147"/>
      <c r="F22" s="148"/>
      <c r="G22" s="148"/>
      <c r="H22" s="149">
        <v>0</v>
      </c>
    </row>
    <row r="23" spans="1:8" ht="24" customHeight="1" thickBot="1">
      <c r="A23" s="102">
        <v>7</v>
      </c>
      <c r="B23" s="630" t="s">
        <v>310</v>
      </c>
      <c r="C23" s="631"/>
      <c r="D23" s="632"/>
      <c r="E23" s="144"/>
      <c r="F23" s="145"/>
      <c r="G23" s="145"/>
      <c r="H23" s="146">
        <v>0</v>
      </c>
    </row>
    <row r="24" spans="1:8" ht="24" customHeight="1" thickBot="1">
      <c r="A24" s="390">
        <v>8</v>
      </c>
      <c r="B24" s="618" t="s">
        <v>87</v>
      </c>
      <c r="C24" s="618"/>
      <c r="D24" s="619"/>
      <c r="E24" s="107"/>
      <c r="F24" s="108"/>
      <c r="G24" s="108"/>
      <c r="H24" s="109">
        <f>(SUM(H17:H21))</f>
        <v>150931</v>
      </c>
    </row>
  </sheetData>
  <sheetProtection/>
  <mergeCells count="16">
    <mergeCell ref="B20:D20"/>
    <mergeCell ref="B21:D21"/>
    <mergeCell ref="B24:D24"/>
    <mergeCell ref="B16:D16"/>
    <mergeCell ref="E16:H16"/>
    <mergeCell ref="B17:D17"/>
    <mergeCell ref="B18:D18"/>
    <mergeCell ref="B19:D19"/>
    <mergeCell ref="B22:D22"/>
    <mergeCell ref="B23:D23"/>
    <mergeCell ref="A6:H6"/>
    <mergeCell ref="A7:I7"/>
    <mergeCell ref="A14:A15"/>
    <mergeCell ref="B14:D15"/>
    <mergeCell ref="E14:H15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G33" sqref="G33"/>
    </sheetView>
  </sheetViews>
  <sheetFormatPr defaultColWidth="9.140625" defaultRowHeight="15"/>
  <cols>
    <col min="2" max="8" width="10.28125" style="0" customWidth="1"/>
  </cols>
  <sheetData>
    <row r="2" spans="4:9" ht="15">
      <c r="D2" s="488" t="s">
        <v>386</v>
      </c>
      <c r="E2" s="398"/>
      <c r="F2" s="398"/>
      <c r="G2" s="398"/>
      <c r="H2" s="398"/>
      <c r="I2" s="398"/>
    </row>
    <row r="6" spans="1:9" ht="30" customHeight="1">
      <c r="A6" s="606" t="s">
        <v>246</v>
      </c>
      <c r="B6" s="606"/>
      <c r="C6" s="606"/>
      <c r="D6" s="606"/>
      <c r="E6" s="606"/>
      <c r="F6" s="606"/>
      <c r="G6" s="606"/>
      <c r="H6" s="606"/>
      <c r="I6" s="95"/>
    </row>
    <row r="7" spans="1:9" ht="15">
      <c r="A7" s="607"/>
      <c r="B7" s="607"/>
      <c r="C7" s="607"/>
      <c r="D7" s="607"/>
      <c r="E7" s="607"/>
      <c r="F7" s="607"/>
      <c r="G7" s="607"/>
      <c r="H7" s="607"/>
      <c r="I7" s="607"/>
    </row>
    <row r="8" ht="15">
      <c r="E8" s="81" t="s">
        <v>493</v>
      </c>
    </row>
    <row r="9" ht="15">
      <c r="E9" s="81"/>
    </row>
    <row r="10" ht="15">
      <c r="E10" s="81"/>
    </row>
    <row r="11" spans="1:8" ht="15">
      <c r="A11" s="633" t="s">
        <v>247</v>
      </c>
      <c r="B11" s="633"/>
      <c r="C11" s="633"/>
      <c r="D11" s="633"/>
      <c r="E11" s="633"/>
      <c r="F11" s="633"/>
      <c r="G11" s="633"/>
      <c r="H11" s="633"/>
    </row>
    <row r="12" spans="1:8" ht="15">
      <c r="A12" s="633"/>
      <c r="B12" s="633"/>
      <c r="C12" s="633"/>
      <c r="D12" s="633"/>
      <c r="E12" s="633"/>
      <c r="F12" s="633"/>
      <c r="G12" s="633"/>
      <c r="H12" s="633"/>
    </row>
    <row r="13" spans="1:8" ht="15">
      <c r="A13" s="633"/>
      <c r="B13" s="633"/>
      <c r="C13" s="633"/>
      <c r="D13" s="633"/>
      <c r="E13" s="633"/>
      <c r="F13" s="633"/>
      <c r="G13" s="633"/>
      <c r="H13" s="633"/>
    </row>
    <row r="14" spans="1:8" ht="15">
      <c r="A14" s="633"/>
      <c r="B14" s="633"/>
      <c r="C14" s="633"/>
      <c r="D14" s="633"/>
      <c r="E14" s="633"/>
      <c r="F14" s="633"/>
      <c r="G14" s="633"/>
      <c r="H14" s="633"/>
    </row>
  </sheetData>
  <sheetProtection/>
  <mergeCells count="4">
    <mergeCell ref="D2:I2"/>
    <mergeCell ref="A6:H6"/>
    <mergeCell ref="A7:I7"/>
    <mergeCell ref="A11:H14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26"/>
  <sheetViews>
    <sheetView zoomScalePageLayoutView="0" workbookViewId="0" topLeftCell="A10">
      <selection activeCell="K27" sqref="K27"/>
    </sheetView>
  </sheetViews>
  <sheetFormatPr defaultColWidth="9.140625" defaultRowHeight="15"/>
  <cols>
    <col min="2" max="3" width="10.28125" style="0" customWidth="1"/>
    <col min="4" max="4" width="21.00390625" style="0" customWidth="1"/>
    <col min="5" max="8" width="10.28125" style="0" customWidth="1"/>
  </cols>
  <sheetData>
    <row r="2" spans="6:11" ht="15">
      <c r="F2" s="488"/>
      <c r="G2" s="398"/>
      <c r="H2" s="398"/>
      <c r="I2" s="398"/>
      <c r="J2" s="398"/>
      <c r="K2" s="398"/>
    </row>
    <row r="4" spans="6:9" ht="15">
      <c r="F4" s="488" t="s">
        <v>387</v>
      </c>
      <c r="G4" s="488"/>
      <c r="H4" s="488"/>
      <c r="I4" s="252"/>
    </row>
    <row r="6" spans="1:9" ht="30" customHeight="1">
      <c r="A6" s="606" t="s">
        <v>339</v>
      </c>
      <c r="B6" s="606"/>
      <c r="C6" s="606"/>
      <c r="D6" s="606"/>
      <c r="E6" s="606"/>
      <c r="F6" s="606"/>
      <c r="G6" s="606"/>
      <c r="H6" s="606"/>
      <c r="I6" s="95"/>
    </row>
    <row r="7" spans="1:9" ht="15">
      <c r="A7" s="607"/>
      <c r="B7" s="607"/>
      <c r="C7" s="607"/>
      <c r="D7" s="607"/>
      <c r="E7" s="607"/>
      <c r="F7" s="607"/>
      <c r="G7" s="607"/>
      <c r="H7" s="607"/>
      <c r="I7" s="607"/>
    </row>
    <row r="8" ht="15">
      <c r="E8" s="81" t="s">
        <v>493</v>
      </c>
    </row>
    <row r="9" spans="5:8" ht="15.75" thickBot="1">
      <c r="E9" s="81"/>
      <c r="H9" t="s">
        <v>32</v>
      </c>
    </row>
    <row r="10" spans="1:8" ht="15.75" thickTop="1">
      <c r="A10" s="608" t="s">
        <v>94</v>
      </c>
      <c r="B10" s="610" t="s">
        <v>183</v>
      </c>
      <c r="C10" s="611"/>
      <c r="D10" s="612"/>
      <c r="E10" s="610" t="s">
        <v>494</v>
      </c>
      <c r="F10" s="611"/>
      <c r="G10" s="611"/>
      <c r="H10" s="616"/>
    </row>
    <row r="11" spans="1:8" ht="15.75" thickBot="1">
      <c r="A11" s="609"/>
      <c r="B11" s="613"/>
      <c r="C11" s="614"/>
      <c r="D11" s="615"/>
      <c r="E11" s="613"/>
      <c r="F11" s="614"/>
      <c r="G11" s="614"/>
      <c r="H11" s="617"/>
    </row>
    <row r="12" spans="1:8" ht="15.75" thickBot="1">
      <c r="A12" s="97"/>
      <c r="B12" s="652" t="s">
        <v>5</v>
      </c>
      <c r="C12" s="653"/>
      <c r="D12" s="654"/>
      <c r="E12" s="623" t="s">
        <v>6</v>
      </c>
      <c r="F12" s="624"/>
      <c r="G12" s="624"/>
      <c r="H12" s="625"/>
    </row>
    <row r="13" spans="1:8" ht="27" customHeight="1">
      <c r="A13" s="192">
        <v>1</v>
      </c>
      <c r="B13" s="627" t="s">
        <v>340</v>
      </c>
      <c r="C13" s="628"/>
      <c r="D13" s="629"/>
      <c r="E13" s="655">
        <v>12281</v>
      </c>
      <c r="F13" s="566"/>
      <c r="G13" s="566"/>
      <c r="H13" s="656"/>
    </row>
    <row r="14" spans="1:8" ht="18" customHeight="1">
      <c r="A14" s="193">
        <v>2</v>
      </c>
      <c r="B14" s="472" t="s">
        <v>341</v>
      </c>
      <c r="C14" s="531"/>
      <c r="D14" s="455"/>
      <c r="E14" s="642">
        <v>0</v>
      </c>
      <c r="F14" s="531"/>
      <c r="G14" s="531"/>
      <c r="H14" s="641"/>
    </row>
    <row r="15" spans="1:11" ht="20.25" customHeight="1">
      <c r="A15" s="193">
        <v>3</v>
      </c>
      <c r="B15" s="658" t="s">
        <v>342</v>
      </c>
      <c r="C15" s="659"/>
      <c r="D15" s="660"/>
      <c r="E15" s="646">
        <v>0</v>
      </c>
      <c r="F15" s="647"/>
      <c r="G15" s="647"/>
      <c r="H15" s="648"/>
      <c r="K15" t="s">
        <v>248</v>
      </c>
    </row>
    <row r="16" spans="1:8" ht="24" customHeight="1">
      <c r="A16" s="192">
        <v>4</v>
      </c>
      <c r="B16" s="549" t="s">
        <v>349</v>
      </c>
      <c r="C16" s="550"/>
      <c r="D16" s="657"/>
      <c r="E16" s="638">
        <f>SUM(E13:H15)</f>
        <v>12281</v>
      </c>
      <c r="F16" s="550"/>
      <c r="G16" s="550"/>
      <c r="H16" s="639"/>
    </row>
    <row r="17" spans="1:8" ht="24" customHeight="1">
      <c r="A17" s="640"/>
      <c r="B17" s="531"/>
      <c r="C17" s="531"/>
      <c r="D17" s="531"/>
      <c r="E17" s="531"/>
      <c r="F17" s="531"/>
      <c r="G17" s="531"/>
      <c r="H17" s="641"/>
    </row>
    <row r="18" spans="1:9" ht="29.25" customHeight="1">
      <c r="A18" s="193">
        <v>5</v>
      </c>
      <c r="B18" s="627" t="s">
        <v>343</v>
      </c>
      <c r="C18" s="628"/>
      <c r="D18" s="629"/>
      <c r="E18" s="642">
        <v>0</v>
      </c>
      <c r="F18" s="531"/>
      <c r="G18" s="531"/>
      <c r="H18" s="641"/>
      <c r="I18" s="76"/>
    </row>
    <row r="19" spans="1:8" ht="27.75" customHeight="1">
      <c r="A19" s="193">
        <v>6</v>
      </c>
      <c r="B19" s="627" t="s">
        <v>344</v>
      </c>
      <c r="C19" s="628"/>
      <c r="D19" s="629"/>
      <c r="E19" s="642">
        <v>0</v>
      </c>
      <c r="F19" s="531"/>
      <c r="G19" s="531"/>
      <c r="H19" s="641"/>
    </row>
    <row r="20" spans="1:8" ht="27.75" customHeight="1" thickBot="1">
      <c r="A20" s="193">
        <v>7</v>
      </c>
      <c r="B20" s="649" t="s">
        <v>345</v>
      </c>
      <c r="C20" s="650"/>
      <c r="D20" s="651"/>
      <c r="E20" s="646">
        <v>0</v>
      </c>
      <c r="F20" s="647"/>
      <c r="G20" s="647"/>
      <c r="H20" s="648"/>
    </row>
    <row r="21" spans="1:8" ht="27.75" customHeight="1">
      <c r="A21" s="193">
        <v>8</v>
      </c>
      <c r="B21" s="627" t="s">
        <v>346</v>
      </c>
      <c r="C21" s="628"/>
      <c r="D21" s="629"/>
      <c r="E21" s="646">
        <v>4400</v>
      </c>
      <c r="F21" s="647"/>
      <c r="G21" s="647"/>
      <c r="H21" s="648"/>
    </row>
    <row r="22" spans="1:8" ht="24" customHeight="1" thickBot="1">
      <c r="A22" s="193">
        <v>9</v>
      </c>
      <c r="B22" s="649" t="s">
        <v>347</v>
      </c>
      <c r="C22" s="650"/>
      <c r="D22" s="651"/>
      <c r="E22" s="646">
        <v>0</v>
      </c>
      <c r="F22" s="647"/>
      <c r="G22" s="647"/>
      <c r="H22" s="648"/>
    </row>
    <row r="23" spans="1:8" ht="25.5" customHeight="1" thickBot="1">
      <c r="A23" s="106">
        <v>10</v>
      </c>
      <c r="B23" s="635" t="s">
        <v>348</v>
      </c>
      <c r="C23" s="636"/>
      <c r="D23" s="637"/>
      <c r="E23" s="643">
        <v>5724</v>
      </c>
      <c r="F23" s="644"/>
      <c r="G23" s="644"/>
      <c r="H23" s="645"/>
    </row>
    <row r="25" spans="1:8" ht="15">
      <c r="A25" s="634" t="s">
        <v>498</v>
      </c>
      <c r="B25" s="634"/>
      <c r="C25" s="634"/>
      <c r="D25" s="634"/>
      <c r="E25" s="634"/>
      <c r="F25" s="634"/>
      <c r="G25" s="634"/>
      <c r="H25" s="634"/>
    </row>
    <row r="26" spans="1:8" ht="15">
      <c r="A26" s="634"/>
      <c r="B26" s="634"/>
      <c r="C26" s="634"/>
      <c r="D26" s="634"/>
      <c r="E26" s="634"/>
      <c r="F26" s="634"/>
      <c r="G26" s="634"/>
      <c r="H26" s="634"/>
    </row>
  </sheetData>
  <sheetProtection/>
  <mergeCells count="31">
    <mergeCell ref="B20:D20"/>
    <mergeCell ref="B15:D15"/>
    <mergeCell ref="E19:H19"/>
    <mergeCell ref="B14:D14"/>
    <mergeCell ref="B13:D13"/>
    <mergeCell ref="E14:H14"/>
    <mergeCell ref="F4:H4"/>
    <mergeCell ref="E10:H11"/>
    <mergeCell ref="B16:D16"/>
    <mergeCell ref="E12:H12"/>
    <mergeCell ref="E15:H15"/>
    <mergeCell ref="E20:H20"/>
    <mergeCell ref="E21:H21"/>
    <mergeCell ref="F2:K2"/>
    <mergeCell ref="A6:H6"/>
    <mergeCell ref="A7:I7"/>
    <mergeCell ref="A10:A11"/>
    <mergeCell ref="B10:D11"/>
    <mergeCell ref="B21:D21"/>
    <mergeCell ref="B12:D12"/>
    <mergeCell ref="E13:H13"/>
    <mergeCell ref="B19:D19"/>
    <mergeCell ref="A25:H26"/>
    <mergeCell ref="B23:D23"/>
    <mergeCell ref="E16:H16"/>
    <mergeCell ref="A17:H17"/>
    <mergeCell ref="E18:H18"/>
    <mergeCell ref="B18:D18"/>
    <mergeCell ref="E23:H23"/>
    <mergeCell ref="E22:H22"/>
    <mergeCell ref="B22:D2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3">
      <selection activeCell="A16" sqref="A16"/>
    </sheetView>
  </sheetViews>
  <sheetFormatPr defaultColWidth="9.140625" defaultRowHeight="15"/>
  <cols>
    <col min="1" max="1" width="21.421875" style="0" customWidth="1"/>
    <col min="2" max="8" width="10.28125" style="0" customWidth="1"/>
  </cols>
  <sheetData>
    <row r="2" spans="6:11" ht="15">
      <c r="F2" s="488" t="s">
        <v>388</v>
      </c>
      <c r="G2" s="398"/>
      <c r="H2" s="398"/>
      <c r="I2" s="398"/>
      <c r="J2" s="398"/>
      <c r="K2" s="398"/>
    </row>
    <row r="6" spans="1:10" ht="30" customHeight="1">
      <c r="A6" s="606" t="s">
        <v>249</v>
      </c>
      <c r="B6" s="606"/>
      <c r="C6" s="606"/>
      <c r="D6" s="606"/>
      <c r="E6" s="606"/>
      <c r="F6" s="606"/>
      <c r="G6" s="606"/>
      <c r="H6" s="606"/>
      <c r="I6" s="398"/>
      <c r="J6" s="398"/>
    </row>
    <row r="7" spans="1:9" ht="15">
      <c r="A7" s="607"/>
      <c r="B7" s="607"/>
      <c r="C7" s="607"/>
      <c r="D7" s="607"/>
      <c r="E7" s="607"/>
      <c r="F7" s="607"/>
      <c r="G7" s="607"/>
      <c r="H7" s="607"/>
      <c r="I7" s="607"/>
    </row>
    <row r="8" ht="15">
      <c r="E8" s="81" t="s">
        <v>493</v>
      </c>
    </row>
    <row r="9" ht="15">
      <c r="E9" s="81"/>
    </row>
    <row r="10" ht="15">
      <c r="E10" s="81"/>
    </row>
    <row r="11" ht="15">
      <c r="E11" s="81"/>
    </row>
    <row r="13" ht="15.75" thickBot="1">
      <c r="H13" s="96" t="s">
        <v>32</v>
      </c>
    </row>
    <row r="14" spans="1:10" ht="24" customHeight="1">
      <c r="A14" s="674" t="s">
        <v>250</v>
      </c>
      <c r="B14" s="676" t="s">
        <v>251</v>
      </c>
      <c r="C14" s="662"/>
      <c r="D14" s="677"/>
      <c r="E14" s="661" t="s">
        <v>252</v>
      </c>
      <c r="F14" s="662"/>
      <c r="G14" s="662"/>
      <c r="H14" s="662"/>
      <c r="I14" s="664" t="s">
        <v>253</v>
      </c>
      <c r="J14" s="665"/>
    </row>
    <row r="15" spans="1:11" ht="24" customHeight="1" thickBot="1">
      <c r="A15" s="675"/>
      <c r="B15" s="678"/>
      <c r="C15" s="614"/>
      <c r="D15" s="615"/>
      <c r="E15" s="663"/>
      <c r="F15" s="521"/>
      <c r="G15" s="521"/>
      <c r="H15" s="521"/>
      <c r="I15" s="666"/>
      <c r="J15" s="667"/>
      <c r="K15" t="s">
        <v>248</v>
      </c>
    </row>
    <row r="16" spans="1:10" ht="33" customHeight="1" thickBot="1">
      <c r="A16" s="129" t="s">
        <v>242</v>
      </c>
      <c r="B16" s="668" t="s">
        <v>254</v>
      </c>
      <c r="C16" s="669"/>
      <c r="D16" s="670"/>
      <c r="E16" s="671">
        <v>61</v>
      </c>
      <c r="F16" s="669"/>
      <c r="G16" s="669"/>
      <c r="H16" s="670"/>
      <c r="I16" s="672" t="s">
        <v>255</v>
      </c>
      <c r="J16" s="673"/>
    </row>
    <row r="17" ht="15">
      <c r="A17" s="110"/>
    </row>
    <row r="18" spans="1:10" ht="15">
      <c r="A18" s="607" t="s">
        <v>337</v>
      </c>
      <c r="B18" s="607"/>
      <c r="C18" s="607"/>
      <c r="D18" s="607"/>
      <c r="E18" s="607"/>
      <c r="F18" s="607"/>
      <c r="G18" s="607"/>
      <c r="H18" s="607"/>
      <c r="I18" s="607"/>
      <c r="J18" s="607"/>
    </row>
    <row r="19" spans="1:10" ht="15">
      <c r="A19" s="607"/>
      <c r="B19" s="607"/>
      <c r="C19" s="607"/>
      <c r="D19" s="607"/>
      <c r="E19" s="607"/>
      <c r="F19" s="607"/>
      <c r="G19" s="607"/>
      <c r="H19" s="607"/>
      <c r="I19" s="607"/>
      <c r="J19" s="607"/>
    </row>
  </sheetData>
  <sheetProtection/>
  <mergeCells count="11">
    <mergeCell ref="F2:K2"/>
    <mergeCell ref="A6:J6"/>
    <mergeCell ref="A7:I7"/>
    <mergeCell ref="A14:A15"/>
    <mergeCell ref="B14:D15"/>
    <mergeCell ref="E14:H15"/>
    <mergeCell ref="I14:J15"/>
    <mergeCell ref="A18:J19"/>
    <mergeCell ref="B16:D16"/>
    <mergeCell ref="E16:H16"/>
    <mergeCell ref="I16:J16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G19" sqref="G19"/>
    </sheetView>
  </sheetViews>
  <sheetFormatPr defaultColWidth="9.140625" defaultRowHeight="15"/>
  <cols>
    <col min="2" max="8" width="10.28125" style="0" customWidth="1"/>
  </cols>
  <sheetData>
    <row r="2" spans="4:9" ht="15">
      <c r="D2" s="488" t="s">
        <v>389</v>
      </c>
      <c r="E2" s="398"/>
      <c r="F2" s="398"/>
      <c r="G2" s="398"/>
      <c r="H2" s="398"/>
      <c r="I2" s="398"/>
    </row>
    <row r="6" spans="1:9" ht="30" customHeight="1">
      <c r="A6" s="606" t="s">
        <v>499</v>
      </c>
      <c r="B6" s="606"/>
      <c r="C6" s="606"/>
      <c r="D6" s="606"/>
      <c r="E6" s="606"/>
      <c r="F6" s="606"/>
      <c r="G6" s="606"/>
      <c r="H6" s="606"/>
      <c r="I6" s="95"/>
    </row>
    <row r="7" spans="1:9" ht="15">
      <c r="A7" s="607"/>
      <c r="B7" s="607"/>
      <c r="C7" s="607"/>
      <c r="D7" s="607"/>
      <c r="E7" s="607"/>
      <c r="F7" s="607"/>
      <c r="G7" s="607"/>
      <c r="H7" s="607"/>
      <c r="I7" s="607"/>
    </row>
    <row r="8" ht="15">
      <c r="E8" s="81"/>
    </row>
    <row r="9" ht="15">
      <c r="E9" s="81"/>
    </row>
    <row r="10" ht="15">
      <c r="E10" s="81"/>
    </row>
    <row r="11" spans="1:8" ht="15">
      <c r="A11" s="679" t="s">
        <v>500</v>
      </c>
      <c r="B11" s="679"/>
      <c r="C11" s="679"/>
      <c r="D11" s="679"/>
      <c r="E11" s="679"/>
      <c r="F11" s="679"/>
      <c r="G11" s="679"/>
      <c r="H11" s="679"/>
    </row>
    <row r="12" spans="1:8" ht="15">
      <c r="A12" s="679"/>
      <c r="B12" s="679"/>
      <c r="C12" s="679"/>
      <c r="D12" s="679"/>
      <c r="E12" s="679"/>
      <c r="F12" s="679"/>
      <c r="G12" s="679"/>
      <c r="H12" s="679"/>
    </row>
    <row r="13" spans="1:8" ht="15">
      <c r="A13" s="679"/>
      <c r="B13" s="679"/>
      <c r="C13" s="679"/>
      <c r="D13" s="679"/>
      <c r="E13" s="679"/>
      <c r="F13" s="679"/>
      <c r="G13" s="679"/>
      <c r="H13" s="679"/>
    </row>
    <row r="14" spans="1:8" ht="15">
      <c r="A14" s="679"/>
      <c r="B14" s="679"/>
      <c r="C14" s="679"/>
      <c r="D14" s="679"/>
      <c r="E14" s="679"/>
      <c r="F14" s="679"/>
      <c r="G14" s="679"/>
      <c r="H14" s="679"/>
    </row>
  </sheetData>
  <sheetProtection/>
  <mergeCells count="4">
    <mergeCell ref="D2:I2"/>
    <mergeCell ref="A6:H6"/>
    <mergeCell ref="A7:I7"/>
    <mergeCell ref="A11:H14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2">
      <selection activeCell="H32" sqref="H32"/>
    </sheetView>
  </sheetViews>
  <sheetFormatPr defaultColWidth="9.140625" defaultRowHeight="15"/>
  <cols>
    <col min="2" max="8" width="10.28125" style="0" customWidth="1"/>
  </cols>
  <sheetData>
    <row r="2" spans="4:9" ht="15">
      <c r="D2" s="488" t="s">
        <v>390</v>
      </c>
      <c r="E2" s="398"/>
      <c r="F2" s="398"/>
      <c r="G2" s="398"/>
      <c r="H2" s="398"/>
      <c r="I2" s="398"/>
    </row>
    <row r="6" spans="1:9" ht="30" customHeight="1">
      <c r="A6" s="606" t="s">
        <v>256</v>
      </c>
      <c r="B6" s="606"/>
      <c r="C6" s="606"/>
      <c r="D6" s="606"/>
      <c r="E6" s="606"/>
      <c r="F6" s="606"/>
      <c r="G6" s="606"/>
      <c r="H6" s="606"/>
      <c r="I6" s="95"/>
    </row>
    <row r="7" spans="1:9" ht="15">
      <c r="A7" s="607"/>
      <c r="B7" s="607"/>
      <c r="C7" s="607"/>
      <c r="D7" s="607"/>
      <c r="E7" s="607"/>
      <c r="F7" s="607"/>
      <c r="G7" s="607"/>
      <c r="H7" s="607"/>
      <c r="I7" s="607"/>
    </row>
    <row r="8" ht="15">
      <c r="E8" s="81" t="s">
        <v>493</v>
      </c>
    </row>
    <row r="9" ht="15">
      <c r="E9" s="81"/>
    </row>
    <row r="10" ht="15">
      <c r="E10" s="81"/>
    </row>
    <row r="11" spans="1:8" ht="15">
      <c r="A11" s="679" t="s">
        <v>257</v>
      </c>
      <c r="B11" s="679"/>
      <c r="C11" s="679"/>
      <c r="D11" s="679"/>
      <c r="E11" s="679"/>
      <c r="F11" s="679"/>
      <c r="G11" s="679"/>
      <c r="H11" s="679"/>
    </row>
    <row r="12" spans="1:8" ht="15">
      <c r="A12" s="679"/>
      <c r="B12" s="679"/>
      <c r="C12" s="679"/>
      <c r="D12" s="679"/>
      <c r="E12" s="679"/>
      <c r="F12" s="679"/>
      <c r="G12" s="679"/>
      <c r="H12" s="679"/>
    </row>
    <row r="13" spans="1:8" ht="15">
      <c r="A13" s="679"/>
      <c r="B13" s="679"/>
      <c r="C13" s="679"/>
      <c r="D13" s="679"/>
      <c r="E13" s="679"/>
      <c r="F13" s="679"/>
      <c r="G13" s="679"/>
      <c r="H13" s="679"/>
    </row>
    <row r="14" spans="1:8" ht="15">
      <c r="A14" s="679"/>
      <c r="B14" s="679"/>
      <c r="C14" s="679"/>
      <c r="D14" s="679"/>
      <c r="E14" s="679"/>
      <c r="F14" s="679"/>
      <c r="G14" s="679"/>
      <c r="H14" s="679"/>
    </row>
  </sheetData>
  <sheetProtection/>
  <mergeCells count="4">
    <mergeCell ref="D2:I2"/>
    <mergeCell ref="A6:H6"/>
    <mergeCell ref="A7:I7"/>
    <mergeCell ref="A11:H14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8.28125" style="141" customWidth="1"/>
    <col min="2" max="2" width="79.140625" style="142" customWidth="1"/>
    <col min="3" max="3" width="22.57421875" style="143" customWidth="1"/>
    <col min="4" max="4" width="11.28125" style="137" bestFit="1" customWidth="1"/>
    <col min="5" max="6" width="9.140625" style="137" customWidth="1"/>
    <col min="7" max="16384" width="9.140625" style="138" customWidth="1"/>
  </cols>
  <sheetData>
    <row r="1" spans="1:9" s="133" customFormat="1" ht="36.75" customHeight="1">
      <c r="A1" s="395" t="s">
        <v>273</v>
      </c>
      <c r="B1" s="395"/>
      <c r="C1" s="395"/>
      <c r="D1" s="131"/>
      <c r="E1" s="131"/>
      <c r="F1" s="131"/>
      <c r="G1" s="132"/>
      <c r="H1" s="132"/>
      <c r="I1" s="132"/>
    </row>
    <row r="2" spans="1:6" s="133" customFormat="1" ht="57" customHeight="1">
      <c r="A2" s="396" t="s">
        <v>414</v>
      </c>
      <c r="B2" s="396"/>
      <c r="C2" s="396"/>
      <c r="D2" s="134"/>
      <c r="E2" s="134"/>
      <c r="F2" s="134"/>
    </row>
    <row r="3" spans="1:6" s="133" customFormat="1" ht="19.5" customHeight="1">
      <c r="A3" s="397" t="s">
        <v>289</v>
      </c>
      <c r="B3" s="397"/>
      <c r="C3" s="397"/>
      <c r="D3" s="134"/>
      <c r="E3" s="134"/>
      <c r="F3" s="134"/>
    </row>
    <row r="4" spans="1:6" s="136" customFormat="1" ht="47.25" customHeight="1">
      <c r="A4" s="374" t="s">
        <v>94</v>
      </c>
      <c r="B4" s="375" t="s">
        <v>183</v>
      </c>
      <c r="C4" s="376" t="s">
        <v>415</v>
      </c>
      <c r="D4" s="135"/>
      <c r="E4" s="135"/>
      <c r="F4" s="135"/>
    </row>
    <row r="5" spans="1:3" ht="19.5" customHeight="1">
      <c r="A5" s="377"/>
      <c r="B5" s="378" t="s">
        <v>5</v>
      </c>
      <c r="C5" s="379" t="s">
        <v>6</v>
      </c>
    </row>
    <row r="6" spans="1:6" s="140" customFormat="1" ht="27.75" customHeight="1">
      <c r="A6" s="380" t="s">
        <v>66</v>
      </c>
      <c r="B6" s="381" t="s">
        <v>351</v>
      </c>
      <c r="C6" s="382">
        <v>72793</v>
      </c>
      <c r="D6" s="139"/>
      <c r="E6" s="139"/>
      <c r="F6" s="139"/>
    </row>
    <row r="7" spans="1:3" ht="27.75" customHeight="1">
      <c r="A7" s="380" t="s">
        <v>19</v>
      </c>
      <c r="B7" s="383" t="s">
        <v>290</v>
      </c>
      <c r="C7" s="384">
        <v>348105</v>
      </c>
    </row>
    <row r="8" spans="1:3" ht="27.75" customHeight="1">
      <c r="A8" s="380" t="s">
        <v>20</v>
      </c>
      <c r="B8" s="383" t="s">
        <v>291</v>
      </c>
      <c r="C8" s="384">
        <v>27936</v>
      </c>
    </row>
    <row r="9" spans="1:6" s="140" customFormat="1" ht="27.75" customHeight="1">
      <c r="A9" s="380" t="s">
        <v>21</v>
      </c>
      <c r="B9" s="385" t="s">
        <v>292</v>
      </c>
      <c r="C9" s="382">
        <f>+C8+C7</f>
        <v>376041</v>
      </c>
      <c r="D9" s="139"/>
      <c r="E9" s="139"/>
      <c r="F9" s="139"/>
    </row>
    <row r="10" spans="1:3" ht="27.75" customHeight="1">
      <c r="A10" s="380" t="s">
        <v>22</v>
      </c>
      <c r="B10" s="386" t="s">
        <v>300</v>
      </c>
      <c r="C10" s="384">
        <v>76661</v>
      </c>
    </row>
    <row r="11" spans="1:6" s="140" customFormat="1" ht="27.75" customHeight="1">
      <c r="A11" s="380" t="s">
        <v>23</v>
      </c>
      <c r="B11" s="387" t="s">
        <v>293</v>
      </c>
      <c r="C11" s="382">
        <f>+C10+C9</f>
        <v>452702</v>
      </c>
      <c r="D11" s="139"/>
      <c r="E11" s="139"/>
      <c r="F11" s="139"/>
    </row>
    <row r="12" spans="1:3" ht="27.75" customHeight="1">
      <c r="A12" s="380" t="s">
        <v>24</v>
      </c>
      <c r="B12" s="388" t="s">
        <v>290</v>
      </c>
      <c r="C12" s="384">
        <v>307394</v>
      </c>
    </row>
    <row r="13" spans="1:3" ht="27.75" customHeight="1">
      <c r="A13" s="380" t="s">
        <v>25</v>
      </c>
      <c r="B13" s="388" t="s">
        <v>291</v>
      </c>
      <c r="C13" s="384">
        <v>92911</v>
      </c>
    </row>
    <row r="14" spans="1:6" s="140" customFormat="1" ht="27.75" customHeight="1">
      <c r="A14" s="380" t="s">
        <v>26</v>
      </c>
      <c r="B14" s="385" t="s">
        <v>294</v>
      </c>
      <c r="C14" s="382">
        <f>+C12+C13</f>
        <v>400305</v>
      </c>
      <c r="D14" s="139"/>
      <c r="E14" s="139"/>
      <c r="F14" s="139"/>
    </row>
    <row r="15" spans="1:3" ht="27.75" customHeight="1">
      <c r="A15" s="380" t="s">
        <v>27</v>
      </c>
      <c r="B15" s="389" t="s">
        <v>295</v>
      </c>
      <c r="C15" s="384">
        <v>4828</v>
      </c>
    </row>
    <row r="16" spans="1:6" s="140" customFormat="1" ht="27.75" customHeight="1">
      <c r="A16" s="380" t="s">
        <v>28</v>
      </c>
      <c r="B16" s="387" t="s">
        <v>296</v>
      </c>
      <c r="C16" s="382">
        <f>+C14+C15</f>
        <v>405133</v>
      </c>
      <c r="D16" s="139"/>
      <c r="E16" s="139" t="s">
        <v>248</v>
      </c>
      <c r="F16" s="139"/>
    </row>
    <row r="17" spans="1:6" s="140" customFormat="1" ht="27.75" customHeight="1">
      <c r="A17" s="380" t="s">
        <v>4</v>
      </c>
      <c r="B17" s="387" t="s">
        <v>297</v>
      </c>
      <c r="C17" s="382">
        <f>+C11-C16</f>
        <v>47569</v>
      </c>
      <c r="D17" s="139"/>
      <c r="E17" s="139"/>
      <c r="F17" s="139"/>
    </row>
    <row r="18" spans="1:6" s="140" customFormat="1" ht="27.75" customHeight="1">
      <c r="A18" s="380" t="s">
        <v>29</v>
      </c>
      <c r="B18" s="386" t="s">
        <v>301</v>
      </c>
      <c r="C18" s="384">
        <v>-519</v>
      </c>
      <c r="D18" s="139"/>
      <c r="E18" s="139"/>
      <c r="F18" s="139"/>
    </row>
    <row r="19" spans="1:3" ht="27.75" customHeight="1">
      <c r="A19" s="380" t="s">
        <v>30</v>
      </c>
      <c r="B19" s="389" t="s">
        <v>298</v>
      </c>
      <c r="C19" s="384">
        <v>5783</v>
      </c>
    </row>
    <row r="20" spans="1:6" s="140" customFormat="1" ht="27.75" customHeight="1">
      <c r="A20" s="380" t="s">
        <v>31</v>
      </c>
      <c r="B20" s="387" t="s">
        <v>352</v>
      </c>
      <c r="C20" s="382">
        <f>+C17+C18+C19</f>
        <v>52833</v>
      </c>
      <c r="D20" s="139"/>
      <c r="E20" s="139"/>
      <c r="F20" s="139"/>
    </row>
    <row r="21" spans="1:3" ht="27.75" customHeight="1">
      <c r="A21" s="380" t="s">
        <v>67</v>
      </c>
      <c r="B21" s="389" t="s">
        <v>299</v>
      </c>
      <c r="C21" s="384">
        <f>+C20-C6</f>
        <v>-19960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4">
      <selection activeCell="H13" sqref="H13:I13"/>
    </sheetView>
  </sheetViews>
  <sheetFormatPr defaultColWidth="9.140625" defaultRowHeight="15"/>
  <cols>
    <col min="3" max="3" width="12.7109375" style="0" customWidth="1"/>
    <col min="4" max="4" width="11.7109375" style="0" customWidth="1"/>
    <col min="5" max="5" width="12.140625" style="0" customWidth="1"/>
    <col min="6" max="6" width="10.57421875" style="0" customWidth="1"/>
    <col min="7" max="7" width="12.28125" style="0" customWidth="1"/>
    <col min="8" max="8" width="11.57421875" style="0" customWidth="1"/>
    <col min="9" max="9" width="11.140625" style="0" customWidth="1"/>
    <col min="11" max="11" width="10.28125" style="0" customWidth="1"/>
  </cols>
  <sheetData>
    <row r="1" spans="1:11" ht="15.75">
      <c r="A1" s="413" t="s">
        <v>505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</row>
    <row r="2" spans="1:11" ht="15.75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</row>
    <row r="3" spans="8:11" ht="15">
      <c r="H3" s="414" t="s">
        <v>259</v>
      </c>
      <c r="I3" s="414"/>
      <c r="J3" s="414"/>
      <c r="K3" s="414"/>
    </row>
    <row r="4" ht="15.75" thickBot="1"/>
    <row r="5" spans="2:9" ht="15" customHeight="1">
      <c r="B5" s="415" t="s">
        <v>84</v>
      </c>
      <c r="C5" s="416"/>
      <c r="D5" s="419" t="s">
        <v>506</v>
      </c>
      <c r="E5" s="420"/>
      <c r="F5" s="419" t="s">
        <v>507</v>
      </c>
      <c r="G5" s="420"/>
      <c r="H5" s="419" t="s">
        <v>508</v>
      </c>
      <c r="I5" s="423"/>
    </row>
    <row r="6" spans="2:9" ht="24" customHeight="1">
      <c r="B6" s="417"/>
      <c r="C6" s="418"/>
      <c r="D6" s="421"/>
      <c r="E6" s="422"/>
      <c r="F6" s="421"/>
      <c r="G6" s="422"/>
      <c r="H6" s="421"/>
      <c r="I6" s="424"/>
    </row>
    <row r="7" spans="2:9" ht="15">
      <c r="B7" s="425" t="s">
        <v>85</v>
      </c>
      <c r="C7" s="426"/>
      <c r="D7" s="410">
        <v>14.5</v>
      </c>
      <c r="E7" s="411"/>
      <c r="F7" s="410">
        <v>15</v>
      </c>
      <c r="G7" s="411"/>
      <c r="H7" s="410">
        <v>12.58</v>
      </c>
      <c r="I7" s="412"/>
    </row>
    <row r="8" spans="2:9" ht="15">
      <c r="B8" s="5" t="s">
        <v>86</v>
      </c>
      <c r="C8" s="6"/>
      <c r="D8" s="410">
        <v>14</v>
      </c>
      <c r="E8" s="411"/>
      <c r="F8" s="410">
        <v>14</v>
      </c>
      <c r="G8" s="411"/>
      <c r="H8" s="410">
        <v>13</v>
      </c>
      <c r="I8" s="412"/>
    </row>
    <row r="9" spans="2:9" ht="15">
      <c r="B9" s="425" t="s">
        <v>87</v>
      </c>
      <c r="C9" s="426"/>
      <c r="D9" s="410">
        <f>SUM(D7:E8)</f>
        <v>28.5</v>
      </c>
      <c r="E9" s="411"/>
      <c r="F9" s="410">
        <f>SUM(F7:G8)</f>
        <v>29</v>
      </c>
      <c r="G9" s="411"/>
      <c r="H9" s="410">
        <f>SUM(H7:I8)</f>
        <v>25.58</v>
      </c>
      <c r="I9" s="412"/>
    </row>
    <row r="10" spans="2:9" ht="15">
      <c r="B10" s="427" t="s">
        <v>88</v>
      </c>
      <c r="C10" s="428"/>
      <c r="D10" s="429"/>
      <c r="E10" s="430"/>
      <c r="F10" s="429"/>
      <c r="G10" s="430"/>
      <c r="H10" s="429"/>
      <c r="I10" s="431"/>
    </row>
    <row r="11" spans="2:9" ht="15">
      <c r="B11" s="432" t="s">
        <v>85</v>
      </c>
      <c r="C11" s="433"/>
      <c r="D11" s="436">
        <v>12</v>
      </c>
      <c r="E11" s="440"/>
      <c r="F11" s="436">
        <v>58.43</v>
      </c>
      <c r="G11" s="440"/>
      <c r="H11" s="436">
        <v>54.39</v>
      </c>
      <c r="I11" s="437"/>
    </row>
    <row r="12" spans="2:9" ht="15">
      <c r="B12" s="434" t="s">
        <v>86</v>
      </c>
      <c r="C12" s="435"/>
      <c r="D12" s="441" t="s">
        <v>90</v>
      </c>
      <c r="E12" s="442"/>
      <c r="F12" s="441" t="s">
        <v>90</v>
      </c>
      <c r="G12" s="442"/>
      <c r="H12" s="438" t="s">
        <v>90</v>
      </c>
      <c r="I12" s="439"/>
    </row>
    <row r="13" spans="2:9" ht="15">
      <c r="B13" s="399" t="s">
        <v>88</v>
      </c>
      <c r="C13" s="400"/>
      <c r="D13" s="401">
        <f>SUM(D11:E12)</f>
        <v>12</v>
      </c>
      <c r="E13" s="402"/>
      <c r="F13" s="401">
        <f>SUM(F11:G12)</f>
        <v>58.43</v>
      </c>
      <c r="G13" s="402"/>
      <c r="H13" s="401">
        <f>SUM(H11:I12)</f>
        <v>54.39</v>
      </c>
      <c r="I13" s="402"/>
    </row>
    <row r="14" spans="2:9" ht="15">
      <c r="B14" s="399" t="s">
        <v>512</v>
      </c>
      <c r="C14" s="400"/>
      <c r="D14" s="401">
        <v>0</v>
      </c>
      <c r="E14" s="402"/>
      <c r="F14" s="401">
        <v>0.44</v>
      </c>
      <c r="G14" s="402"/>
      <c r="H14" s="401">
        <v>0.44</v>
      </c>
      <c r="I14" s="402"/>
    </row>
    <row r="15" spans="2:9" ht="15.75" thickBot="1">
      <c r="B15" s="443" t="s">
        <v>89</v>
      </c>
      <c r="C15" s="444"/>
      <c r="D15" s="445">
        <f>SUM(D9+D13)</f>
        <v>40.5</v>
      </c>
      <c r="E15" s="446"/>
      <c r="F15" s="447">
        <f>SUM(F9+F13+F14)</f>
        <v>87.87</v>
      </c>
      <c r="G15" s="448"/>
      <c r="H15" s="447">
        <f>SUM(H9+H13+H14)</f>
        <v>80.41</v>
      </c>
      <c r="I15" s="448"/>
    </row>
    <row r="17" spans="2:9" ht="15">
      <c r="B17" s="449" t="s">
        <v>416</v>
      </c>
      <c r="C17" s="449"/>
      <c r="D17" s="449"/>
      <c r="E17" s="449"/>
      <c r="F17" s="449"/>
      <c r="G17" s="449"/>
      <c r="H17" s="449"/>
      <c r="I17" s="449"/>
    </row>
    <row r="18" spans="2:9" ht="15">
      <c r="B18" s="449"/>
      <c r="C18" s="449"/>
      <c r="D18" s="449"/>
      <c r="E18" s="449"/>
      <c r="F18" s="449"/>
      <c r="G18" s="449"/>
      <c r="H18" s="449"/>
      <c r="I18" s="449"/>
    </row>
    <row r="19" spans="2:9" ht="15.75" thickBot="1">
      <c r="B19" s="409" t="s">
        <v>85</v>
      </c>
      <c r="C19" s="409"/>
      <c r="D19" s="3"/>
      <c r="E19" s="3"/>
      <c r="F19" s="3"/>
      <c r="G19" s="3"/>
      <c r="H19" s="3"/>
      <c r="I19" s="3"/>
    </row>
    <row r="20" spans="2:12" ht="15">
      <c r="B20" s="456" t="s">
        <v>84</v>
      </c>
      <c r="C20" s="457"/>
      <c r="D20" s="462" t="s">
        <v>417</v>
      </c>
      <c r="E20" s="462"/>
      <c r="F20" s="462"/>
      <c r="G20" s="462"/>
      <c r="H20" s="462"/>
      <c r="I20" s="462"/>
      <c r="J20" s="463"/>
      <c r="K20" s="463"/>
      <c r="L20" s="464"/>
    </row>
    <row r="21" spans="2:12" ht="15.75" thickBot="1">
      <c r="B21" s="458"/>
      <c r="C21" s="459"/>
      <c r="D21" s="465" t="s">
        <v>91</v>
      </c>
      <c r="E21" s="466"/>
      <c r="F21" s="467"/>
      <c r="G21" s="468" t="s">
        <v>92</v>
      </c>
      <c r="H21" s="466"/>
      <c r="I21" s="467"/>
      <c r="J21" s="469" t="s">
        <v>93</v>
      </c>
      <c r="K21" s="469"/>
      <c r="L21" s="470"/>
    </row>
    <row r="22" spans="2:12" ht="15.75" thickBot="1">
      <c r="B22" s="460"/>
      <c r="C22" s="461"/>
      <c r="D22" s="115" t="s">
        <v>187</v>
      </c>
      <c r="E22" s="116" t="s">
        <v>274</v>
      </c>
      <c r="F22" s="117" t="s">
        <v>509</v>
      </c>
      <c r="G22" s="115" t="s">
        <v>187</v>
      </c>
      <c r="H22" s="116" t="s">
        <v>274</v>
      </c>
      <c r="I22" s="117" t="s">
        <v>509</v>
      </c>
      <c r="J22" s="115" t="s">
        <v>187</v>
      </c>
      <c r="K22" s="116" t="s">
        <v>274</v>
      </c>
      <c r="L22" s="117" t="s">
        <v>509</v>
      </c>
    </row>
    <row r="23" spans="2:12" ht="15">
      <c r="B23" s="450" t="s">
        <v>275</v>
      </c>
      <c r="C23" s="451"/>
      <c r="D23" s="118">
        <v>1</v>
      </c>
      <c r="E23" s="48">
        <v>1</v>
      </c>
      <c r="F23" s="55">
        <v>1</v>
      </c>
      <c r="G23" s="54"/>
      <c r="H23" s="48"/>
      <c r="I23" s="55"/>
      <c r="J23" s="118">
        <v>1</v>
      </c>
      <c r="K23" s="48">
        <v>1</v>
      </c>
      <c r="L23" s="55">
        <v>1</v>
      </c>
    </row>
    <row r="24" spans="2:12" ht="15">
      <c r="B24" s="472" t="s">
        <v>511</v>
      </c>
      <c r="C24" s="455"/>
      <c r="D24" s="113"/>
      <c r="E24" s="4"/>
      <c r="F24" s="114"/>
      <c r="G24" s="91">
        <v>2</v>
      </c>
      <c r="H24" s="4">
        <v>2</v>
      </c>
      <c r="I24" s="114">
        <v>2</v>
      </c>
      <c r="J24" s="91">
        <v>2</v>
      </c>
      <c r="K24" s="4">
        <v>2</v>
      </c>
      <c r="L24" s="114">
        <v>2</v>
      </c>
    </row>
    <row r="25" spans="2:12" ht="15">
      <c r="B25" s="452" t="s">
        <v>276</v>
      </c>
      <c r="C25" s="453"/>
      <c r="D25" s="113">
        <v>3.5</v>
      </c>
      <c r="E25" s="4">
        <v>4</v>
      </c>
      <c r="F25" s="114">
        <v>2.58</v>
      </c>
      <c r="G25" s="91"/>
      <c r="H25" s="4"/>
      <c r="I25" s="114"/>
      <c r="J25" s="113">
        <v>3.5</v>
      </c>
      <c r="K25" s="4">
        <v>4</v>
      </c>
      <c r="L25" s="114">
        <v>2.58</v>
      </c>
    </row>
    <row r="26" spans="2:12" ht="15">
      <c r="B26" s="454" t="s">
        <v>277</v>
      </c>
      <c r="C26" s="471"/>
      <c r="D26" s="113">
        <v>2</v>
      </c>
      <c r="E26" s="4">
        <v>2</v>
      </c>
      <c r="F26" s="114">
        <v>1</v>
      </c>
      <c r="G26" s="91"/>
      <c r="H26" s="4"/>
      <c r="I26" s="114"/>
      <c r="J26" s="113">
        <v>2</v>
      </c>
      <c r="K26" s="4">
        <v>2</v>
      </c>
      <c r="L26" s="114">
        <v>1</v>
      </c>
    </row>
    <row r="27" spans="2:12" ht="15">
      <c r="B27" s="454" t="s">
        <v>278</v>
      </c>
      <c r="C27" s="455"/>
      <c r="D27" s="113"/>
      <c r="E27" s="4"/>
      <c r="F27" s="114"/>
      <c r="G27" s="91">
        <v>2</v>
      </c>
      <c r="H27" s="4">
        <v>2</v>
      </c>
      <c r="I27" s="114">
        <v>2</v>
      </c>
      <c r="J27" s="91">
        <v>2</v>
      </c>
      <c r="K27" s="4">
        <v>2</v>
      </c>
      <c r="L27" s="114">
        <v>2</v>
      </c>
    </row>
    <row r="28" spans="2:12" ht="15">
      <c r="B28" s="454" t="s">
        <v>279</v>
      </c>
      <c r="C28" s="455"/>
      <c r="D28" s="113"/>
      <c r="E28" s="4"/>
      <c r="F28" s="114"/>
      <c r="G28" s="91">
        <v>1</v>
      </c>
      <c r="H28" s="4">
        <v>1</v>
      </c>
      <c r="I28" s="114">
        <v>1</v>
      </c>
      <c r="J28" s="91">
        <v>1</v>
      </c>
      <c r="K28" s="4">
        <v>1</v>
      </c>
      <c r="L28" s="114">
        <v>1</v>
      </c>
    </row>
    <row r="29" spans="2:12" ht="15">
      <c r="B29" s="454" t="s">
        <v>280</v>
      </c>
      <c r="C29" s="455"/>
      <c r="D29" s="113"/>
      <c r="E29" s="4"/>
      <c r="F29" s="114"/>
      <c r="G29" s="91">
        <v>1</v>
      </c>
      <c r="H29" s="4">
        <v>1</v>
      </c>
      <c r="I29" s="114">
        <v>1</v>
      </c>
      <c r="J29" s="91">
        <v>1</v>
      </c>
      <c r="K29" s="4">
        <v>1</v>
      </c>
      <c r="L29" s="114">
        <v>1</v>
      </c>
    </row>
    <row r="30" spans="2:12" ht="15">
      <c r="B30" s="454" t="s">
        <v>281</v>
      </c>
      <c r="C30" s="455"/>
      <c r="D30" s="113">
        <v>1</v>
      </c>
      <c r="E30" s="4">
        <v>1</v>
      </c>
      <c r="F30" s="114">
        <v>1</v>
      </c>
      <c r="G30" s="91"/>
      <c r="H30" s="4"/>
      <c r="I30" s="114"/>
      <c r="J30" s="91">
        <v>1</v>
      </c>
      <c r="K30" s="4">
        <v>1</v>
      </c>
      <c r="L30" s="114">
        <v>1</v>
      </c>
    </row>
    <row r="31" spans="2:12" ht="15">
      <c r="B31" s="454" t="s">
        <v>282</v>
      </c>
      <c r="C31" s="455"/>
      <c r="D31" s="113">
        <v>1</v>
      </c>
      <c r="E31" s="4">
        <v>1</v>
      </c>
      <c r="F31" s="114">
        <v>1</v>
      </c>
      <c r="G31" s="91"/>
      <c r="H31" s="4"/>
      <c r="I31" s="114"/>
      <c r="J31" s="91">
        <v>1</v>
      </c>
      <c r="K31" s="4">
        <v>1</v>
      </c>
      <c r="L31" s="114">
        <v>1</v>
      </c>
    </row>
    <row r="32" spans="2:12" ht="15">
      <c r="B32" s="405" t="s">
        <v>87</v>
      </c>
      <c r="C32" s="406"/>
      <c r="D32" s="119">
        <f aca="true" t="shared" si="0" ref="D32:L32">SUM(D23:D31)</f>
        <v>8.5</v>
      </c>
      <c r="E32" s="119">
        <f t="shared" si="0"/>
        <v>9</v>
      </c>
      <c r="F32" s="120">
        <f t="shared" si="0"/>
        <v>6.58</v>
      </c>
      <c r="G32" s="119">
        <f t="shared" si="0"/>
        <v>6</v>
      </c>
      <c r="H32" s="119">
        <f t="shared" si="0"/>
        <v>6</v>
      </c>
      <c r="I32" s="120">
        <f t="shared" si="0"/>
        <v>6</v>
      </c>
      <c r="J32" s="119">
        <f t="shared" si="0"/>
        <v>14.5</v>
      </c>
      <c r="K32" s="119">
        <f t="shared" si="0"/>
        <v>15</v>
      </c>
      <c r="L32" s="120">
        <f t="shared" si="0"/>
        <v>12.58</v>
      </c>
    </row>
    <row r="33" spans="2:12" ht="15">
      <c r="B33" s="403" t="s">
        <v>88</v>
      </c>
      <c r="C33" s="404"/>
      <c r="D33" s="121"/>
      <c r="E33" s="122"/>
      <c r="F33" s="123"/>
      <c r="G33" s="124">
        <v>12</v>
      </c>
      <c r="H33" s="122">
        <v>58.43</v>
      </c>
      <c r="I33" s="123">
        <v>54.39</v>
      </c>
      <c r="J33" s="124">
        <v>12</v>
      </c>
      <c r="K33" s="122">
        <v>58.43</v>
      </c>
      <c r="L33" s="123">
        <v>54.39</v>
      </c>
    </row>
    <row r="34" spans="2:12" ht="15">
      <c r="B34" s="403" t="s">
        <v>512</v>
      </c>
      <c r="C34" s="404"/>
      <c r="D34" s="121"/>
      <c r="E34" s="122"/>
      <c r="F34" s="123"/>
      <c r="G34" s="124">
        <v>0</v>
      </c>
      <c r="H34" s="122">
        <v>0.44</v>
      </c>
      <c r="I34" s="123">
        <v>0.44</v>
      </c>
      <c r="J34" s="124">
        <v>0</v>
      </c>
      <c r="K34" s="122">
        <v>0.44</v>
      </c>
      <c r="L34" s="123">
        <v>0.44</v>
      </c>
    </row>
    <row r="35" spans="2:12" ht="15.75" thickBot="1">
      <c r="B35" s="407" t="s">
        <v>89</v>
      </c>
      <c r="C35" s="408"/>
      <c r="D35" s="125">
        <f>SUM(D32:D34)</f>
        <v>8.5</v>
      </c>
      <c r="E35" s="126">
        <f aca="true" t="shared" si="1" ref="E35:L35">SUM(E32:E34)</f>
        <v>9</v>
      </c>
      <c r="F35" s="128">
        <f t="shared" si="1"/>
        <v>6.58</v>
      </c>
      <c r="G35" s="125">
        <f t="shared" si="1"/>
        <v>18</v>
      </c>
      <c r="H35" s="126">
        <f t="shared" si="1"/>
        <v>64.87</v>
      </c>
      <c r="I35" s="128">
        <f t="shared" si="1"/>
        <v>60.83</v>
      </c>
      <c r="J35" s="125">
        <f t="shared" si="1"/>
        <v>26.5</v>
      </c>
      <c r="K35" s="126">
        <f t="shared" si="1"/>
        <v>73.87</v>
      </c>
      <c r="L35" s="127">
        <f t="shared" si="1"/>
        <v>67.41</v>
      </c>
    </row>
    <row r="38" spans="2:9" ht="15.75" thickBot="1">
      <c r="B38" s="409" t="s">
        <v>86</v>
      </c>
      <c r="C38" s="409"/>
      <c r="D38" s="3"/>
      <c r="E38" s="3"/>
      <c r="F38" s="3"/>
      <c r="G38" s="3"/>
      <c r="H38" s="3"/>
      <c r="I38" s="3"/>
    </row>
    <row r="39" spans="2:12" ht="15">
      <c r="B39" s="456" t="s">
        <v>84</v>
      </c>
      <c r="C39" s="457"/>
      <c r="D39" s="462" t="s">
        <v>417</v>
      </c>
      <c r="E39" s="462"/>
      <c r="F39" s="462"/>
      <c r="G39" s="462"/>
      <c r="H39" s="462"/>
      <c r="I39" s="462"/>
      <c r="J39" s="463"/>
      <c r="K39" s="463"/>
      <c r="L39" s="464"/>
    </row>
    <row r="40" spans="2:12" ht="15.75" thickBot="1">
      <c r="B40" s="458"/>
      <c r="C40" s="459"/>
      <c r="D40" s="465" t="s">
        <v>91</v>
      </c>
      <c r="E40" s="466"/>
      <c r="F40" s="467"/>
      <c r="G40" s="468" t="s">
        <v>92</v>
      </c>
      <c r="H40" s="466"/>
      <c r="I40" s="467"/>
      <c r="J40" s="469" t="s">
        <v>93</v>
      </c>
      <c r="K40" s="469"/>
      <c r="L40" s="470"/>
    </row>
    <row r="41" spans="2:12" ht="15.75" thickBot="1">
      <c r="B41" s="460"/>
      <c r="C41" s="461"/>
      <c r="D41" s="115" t="s">
        <v>187</v>
      </c>
      <c r="E41" s="116" t="s">
        <v>274</v>
      </c>
      <c r="F41" s="117" t="s">
        <v>509</v>
      </c>
      <c r="G41" s="115" t="s">
        <v>187</v>
      </c>
      <c r="H41" s="116" t="s">
        <v>274</v>
      </c>
      <c r="I41" s="117" t="s">
        <v>509</v>
      </c>
      <c r="J41" s="115" t="s">
        <v>187</v>
      </c>
      <c r="K41" s="116" t="s">
        <v>274</v>
      </c>
      <c r="L41" s="117" t="s">
        <v>509</v>
      </c>
    </row>
    <row r="42" spans="2:12" ht="15">
      <c r="B42" s="450" t="s">
        <v>283</v>
      </c>
      <c r="C42" s="451"/>
      <c r="D42" s="118">
        <v>12</v>
      </c>
      <c r="E42" s="48">
        <v>12</v>
      </c>
      <c r="F42" s="55">
        <v>11</v>
      </c>
      <c r="G42" s="54"/>
      <c r="H42" s="48"/>
      <c r="I42" s="55"/>
      <c r="J42" s="118">
        <v>12</v>
      </c>
      <c r="K42" s="48">
        <v>12</v>
      </c>
      <c r="L42" s="55">
        <v>11</v>
      </c>
    </row>
    <row r="43" spans="2:12" ht="15">
      <c r="B43" s="450" t="s">
        <v>284</v>
      </c>
      <c r="C43" s="451"/>
      <c r="D43" s="113">
        <v>2</v>
      </c>
      <c r="E43" s="4">
        <v>2</v>
      </c>
      <c r="F43" s="114">
        <v>2</v>
      </c>
      <c r="G43" s="91"/>
      <c r="H43" s="4"/>
      <c r="I43" s="114"/>
      <c r="J43" s="91">
        <v>2</v>
      </c>
      <c r="K43" s="4">
        <v>2</v>
      </c>
      <c r="L43" s="114">
        <v>2</v>
      </c>
    </row>
    <row r="44" spans="2:12" ht="15">
      <c r="B44" s="405" t="s">
        <v>87</v>
      </c>
      <c r="C44" s="406"/>
      <c r="D44" s="119">
        <f aca="true" t="shared" si="2" ref="D44:L44">SUM(D42:D43)</f>
        <v>14</v>
      </c>
      <c r="E44" s="119">
        <f t="shared" si="2"/>
        <v>14</v>
      </c>
      <c r="F44" s="120">
        <f t="shared" si="2"/>
        <v>13</v>
      </c>
      <c r="G44" s="119">
        <f t="shared" si="2"/>
        <v>0</v>
      </c>
      <c r="H44" s="119">
        <f t="shared" si="2"/>
        <v>0</v>
      </c>
      <c r="I44" s="120">
        <f t="shared" si="2"/>
        <v>0</v>
      </c>
      <c r="J44" s="119">
        <f t="shared" si="2"/>
        <v>14</v>
      </c>
      <c r="K44" s="119">
        <f t="shared" si="2"/>
        <v>14</v>
      </c>
      <c r="L44" s="120">
        <f t="shared" si="2"/>
        <v>13</v>
      </c>
    </row>
    <row r="45" spans="2:12" ht="15">
      <c r="B45" s="403" t="s">
        <v>88</v>
      </c>
      <c r="C45" s="404"/>
      <c r="D45" s="121"/>
      <c r="E45" s="122"/>
      <c r="F45" s="123"/>
      <c r="G45" s="124"/>
      <c r="H45" s="122"/>
      <c r="I45" s="123"/>
      <c r="J45" s="124"/>
      <c r="K45" s="122"/>
      <c r="L45" s="123"/>
    </row>
    <row r="46" spans="2:12" ht="15.75" thickBot="1">
      <c r="B46" s="407" t="s">
        <v>89</v>
      </c>
      <c r="C46" s="408"/>
      <c r="D46" s="125">
        <f aca="true" t="shared" si="3" ref="D46:L46">SUM(D44:D45)</f>
        <v>14</v>
      </c>
      <c r="E46" s="126">
        <f t="shared" si="3"/>
        <v>14</v>
      </c>
      <c r="F46" s="128">
        <f t="shared" si="3"/>
        <v>13</v>
      </c>
      <c r="G46" s="125">
        <f t="shared" si="3"/>
        <v>0</v>
      </c>
      <c r="H46" s="126">
        <f t="shared" si="3"/>
        <v>0</v>
      </c>
      <c r="I46" s="128">
        <f t="shared" si="3"/>
        <v>0</v>
      </c>
      <c r="J46" s="125">
        <f t="shared" si="3"/>
        <v>14</v>
      </c>
      <c r="K46" s="126">
        <f t="shared" si="3"/>
        <v>14</v>
      </c>
      <c r="L46" s="127">
        <f t="shared" si="3"/>
        <v>13</v>
      </c>
    </row>
    <row r="48" spans="2:11" ht="15">
      <c r="B48" s="398" t="s">
        <v>510</v>
      </c>
      <c r="C48" s="398"/>
      <c r="D48" s="398"/>
      <c r="E48" s="398"/>
      <c r="F48" s="398"/>
      <c r="G48" s="398"/>
      <c r="H48" s="398"/>
      <c r="I48" s="398"/>
      <c r="J48" s="398"/>
      <c r="K48" s="398"/>
    </row>
  </sheetData>
  <sheetProtection/>
  <mergeCells count="75">
    <mergeCell ref="B26:C26"/>
    <mergeCell ref="G21:I21"/>
    <mergeCell ref="D21:F21"/>
    <mergeCell ref="B20:C22"/>
    <mergeCell ref="J21:L21"/>
    <mergeCell ref="D20:L20"/>
    <mergeCell ref="B24:C24"/>
    <mergeCell ref="B39:C41"/>
    <mergeCell ref="D39:L39"/>
    <mergeCell ref="D40:F40"/>
    <mergeCell ref="G40:I40"/>
    <mergeCell ref="J40:L40"/>
    <mergeCell ref="B34:C34"/>
    <mergeCell ref="B38:C38"/>
    <mergeCell ref="B35:C35"/>
    <mergeCell ref="B42:C42"/>
    <mergeCell ref="B43:C43"/>
    <mergeCell ref="B23:C23"/>
    <mergeCell ref="B32:C32"/>
    <mergeCell ref="B25:C25"/>
    <mergeCell ref="B27:C27"/>
    <mergeCell ref="B28:C28"/>
    <mergeCell ref="B29:C29"/>
    <mergeCell ref="B30:C30"/>
    <mergeCell ref="B31:C31"/>
    <mergeCell ref="H13:I13"/>
    <mergeCell ref="B15:C15"/>
    <mergeCell ref="D15:E15"/>
    <mergeCell ref="F15:G15"/>
    <mergeCell ref="H15:I15"/>
    <mergeCell ref="B17:I18"/>
    <mergeCell ref="B12:C12"/>
    <mergeCell ref="H11:I11"/>
    <mergeCell ref="H12:I12"/>
    <mergeCell ref="D11:E11"/>
    <mergeCell ref="D12:E12"/>
    <mergeCell ref="D13:E13"/>
    <mergeCell ref="F11:G11"/>
    <mergeCell ref="F12:G12"/>
    <mergeCell ref="F13:G13"/>
    <mergeCell ref="B13:C13"/>
    <mergeCell ref="H8:I8"/>
    <mergeCell ref="B10:C10"/>
    <mergeCell ref="D10:E10"/>
    <mergeCell ref="F10:G10"/>
    <mergeCell ref="H10:I10"/>
    <mergeCell ref="B11:C11"/>
    <mergeCell ref="H9:I9"/>
    <mergeCell ref="B9:C9"/>
    <mergeCell ref="H7:I7"/>
    <mergeCell ref="A1:K1"/>
    <mergeCell ref="A2:K2"/>
    <mergeCell ref="J3:K3"/>
    <mergeCell ref="B5:C6"/>
    <mergeCell ref="D5:E6"/>
    <mergeCell ref="F5:G6"/>
    <mergeCell ref="H5:I6"/>
    <mergeCell ref="B7:C7"/>
    <mergeCell ref="H3:I3"/>
    <mergeCell ref="D7:E7"/>
    <mergeCell ref="D8:E8"/>
    <mergeCell ref="D9:E9"/>
    <mergeCell ref="F7:G7"/>
    <mergeCell ref="F8:G8"/>
    <mergeCell ref="F9:G9"/>
    <mergeCell ref="B48:K48"/>
    <mergeCell ref="B14:C14"/>
    <mergeCell ref="D14:E14"/>
    <mergeCell ref="F14:G14"/>
    <mergeCell ref="H14:I14"/>
    <mergeCell ref="B33:C33"/>
    <mergeCell ref="B44:C44"/>
    <mergeCell ref="B45:C45"/>
    <mergeCell ref="B46:C46"/>
    <mergeCell ref="B19:C19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37">
      <selection activeCell="A41" sqref="A41"/>
    </sheetView>
  </sheetViews>
  <sheetFormatPr defaultColWidth="9.140625" defaultRowHeight="15"/>
  <cols>
    <col min="2" max="2" width="41.140625" style="0" customWidth="1"/>
    <col min="3" max="3" width="11.00390625" style="0" customWidth="1"/>
    <col min="4" max="4" width="10.8515625" style="0" customWidth="1"/>
    <col min="5" max="5" width="10.7109375" style="0" customWidth="1"/>
    <col min="6" max="6" width="10.8515625" style="0" customWidth="1"/>
    <col min="7" max="7" width="10.28125" style="0" customWidth="1"/>
    <col min="8" max="8" width="11.28125" style="0" customWidth="1"/>
  </cols>
  <sheetData>
    <row r="2" spans="1:8" ht="15.75">
      <c r="A2" s="413" t="s">
        <v>418</v>
      </c>
      <c r="B2" s="413"/>
      <c r="C2" s="413"/>
      <c r="D2" s="413"/>
      <c r="E2" s="413"/>
      <c r="F2" s="413"/>
      <c r="G2" s="413"/>
      <c r="H2" s="413"/>
    </row>
    <row r="4" spans="4:8" ht="15">
      <c r="D4" s="16" t="s">
        <v>32</v>
      </c>
      <c r="G4" s="477" t="s">
        <v>260</v>
      </c>
      <c r="H4" s="477"/>
    </row>
    <row r="5" spans="1:8" ht="28.5" customHeight="1">
      <c r="A5" s="474" t="s">
        <v>94</v>
      </c>
      <c r="B5" s="476" t="s">
        <v>95</v>
      </c>
      <c r="C5" s="474" t="s">
        <v>96</v>
      </c>
      <c r="D5" s="474" t="s">
        <v>285</v>
      </c>
      <c r="E5" s="474" t="s">
        <v>173</v>
      </c>
      <c r="F5" s="473" t="s">
        <v>395</v>
      </c>
      <c r="G5" s="473"/>
      <c r="H5" s="473"/>
    </row>
    <row r="6" spans="1:8" ht="105.75">
      <c r="A6" s="474"/>
      <c r="B6" s="475"/>
      <c r="C6" s="475"/>
      <c r="D6" s="475"/>
      <c r="E6" s="475"/>
      <c r="F6" s="7" t="s">
        <v>97</v>
      </c>
      <c r="G6" s="7" t="s">
        <v>98</v>
      </c>
      <c r="H6" s="7" t="s">
        <v>99</v>
      </c>
    </row>
    <row r="7" spans="1:8" ht="15">
      <c r="A7" s="4"/>
      <c r="B7" s="4" t="s">
        <v>5</v>
      </c>
      <c r="C7" s="4" t="s">
        <v>6</v>
      </c>
      <c r="D7" s="4" t="s">
        <v>7</v>
      </c>
      <c r="E7" s="4" t="s">
        <v>8</v>
      </c>
      <c r="F7" s="4" t="s">
        <v>77</v>
      </c>
      <c r="G7" s="4" t="s">
        <v>78</v>
      </c>
      <c r="H7" s="4" t="s">
        <v>79</v>
      </c>
    </row>
    <row r="8" spans="1:8" s="10" customFormat="1" ht="15">
      <c r="A8" s="15">
        <v>1</v>
      </c>
      <c r="B8" s="9" t="s">
        <v>100</v>
      </c>
      <c r="C8" s="19">
        <f aca="true" t="shared" si="0" ref="C8:H8">SUM(C9+C23+C36)</f>
        <v>269322</v>
      </c>
      <c r="D8" s="19">
        <f t="shared" si="0"/>
        <v>338825</v>
      </c>
      <c r="E8" s="19">
        <f t="shared" si="0"/>
        <v>341382</v>
      </c>
      <c r="F8" s="19">
        <f t="shared" si="0"/>
        <v>237353</v>
      </c>
      <c r="G8" s="19">
        <f t="shared" si="0"/>
        <v>104029</v>
      </c>
      <c r="H8" s="19">
        <f t="shared" si="0"/>
        <v>0</v>
      </c>
    </row>
    <row r="9" spans="1:8" s="10" customFormat="1" ht="15">
      <c r="A9" s="15">
        <v>2</v>
      </c>
      <c r="B9" s="11" t="s">
        <v>33</v>
      </c>
      <c r="C9" s="19">
        <f aca="true" t="shared" si="1" ref="C9:H9">SUM(C10+C15+C16)</f>
        <v>157924</v>
      </c>
      <c r="D9" s="19">
        <f t="shared" si="1"/>
        <v>218333</v>
      </c>
      <c r="E9" s="19">
        <f t="shared" si="1"/>
        <v>221580</v>
      </c>
      <c r="F9" s="19">
        <f t="shared" si="1"/>
        <v>221343</v>
      </c>
      <c r="G9" s="19">
        <f t="shared" si="1"/>
        <v>237</v>
      </c>
      <c r="H9" s="19">
        <f t="shared" si="1"/>
        <v>0</v>
      </c>
    </row>
    <row r="10" spans="1:8" s="14" customFormat="1" ht="15">
      <c r="A10" s="15">
        <v>3</v>
      </c>
      <c r="B10" s="12" t="s">
        <v>101</v>
      </c>
      <c r="C10" s="18">
        <f>SUM(C11:C14)</f>
        <v>121223</v>
      </c>
      <c r="D10" s="18">
        <f>SUM(D11:D14)</f>
        <v>127472</v>
      </c>
      <c r="E10" s="18">
        <f>SUM(E11:E14)</f>
        <v>127472</v>
      </c>
      <c r="F10" s="18">
        <f>SUM(F11:F14)</f>
        <v>127472</v>
      </c>
      <c r="G10" s="13"/>
      <c r="H10" s="13"/>
    </row>
    <row r="11" spans="1:8" ht="15">
      <c r="A11" s="15">
        <v>4</v>
      </c>
      <c r="B11" s="8" t="s">
        <v>102</v>
      </c>
      <c r="C11" s="17">
        <v>75541</v>
      </c>
      <c r="D11" s="17">
        <v>75541</v>
      </c>
      <c r="E11" s="17">
        <v>75541</v>
      </c>
      <c r="F11" s="17">
        <v>75541</v>
      </c>
      <c r="G11" s="6"/>
      <c r="H11" s="6"/>
    </row>
    <row r="12" spans="1:8" ht="15">
      <c r="A12" s="15">
        <v>5</v>
      </c>
      <c r="B12" s="8" t="s">
        <v>103</v>
      </c>
      <c r="C12" s="17">
        <v>41625</v>
      </c>
      <c r="D12" s="17">
        <v>44326</v>
      </c>
      <c r="E12" s="17">
        <v>44326</v>
      </c>
      <c r="F12" s="17">
        <v>44326</v>
      </c>
      <c r="G12" s="6"/>
      <c r="H12" s="6"/>
    </row>
    <row r="13" spans="1:8" ht="15">
      <c r="A13" s="15">
        <v>6</v>
      </c>
      <c r="B13" s="8" t="s">
        <v>104</v>
      </c>
      <c r="C13" s="17">
        <v>4057</v>
      </c>
      <c r="D13" s="17">
        <v>4057</v>
      </c>
      <c r="E13" s="17">
        <v>4057</v>
      </c>
      <c r="F13" s="17">
        <v>4057</v>
      </c>
      <c r="G13" s="6"/>
      <c r="H13" s="6"/>
    </row>
    <row r="14" spans="1:8" ht="15">
      <c r="A14" s="15">
        <v>7</v>
      </c>
      <c r="B14" s="8" t="s">
        <v>353</v>
      </c>
      <c r="C14" s="17">
        <v>0</v>
      </c>
      <c r="D14" s="17">
        <v>3548</v>
      </c>
      <c r="E14" s="17">
        <v>3548</v>
      </c>
      <c r="F14" s="17">
        <v>3548</v>
      </c>
      <c r="G14" s="6"/>
      <c r="H14" s="6"/>
    </row>
    <row r="15" spans="1:8" ht="15">
      <c r="A15" s="15">
        <v>8</v>
      </c>
      <c r="B15" s="12" t="s">
        <v>420</v>
      </c>
      <c r="C15" s="18">
        <v>0</v>
      </c>
      <c r="D15" s="18">
        <v>0</v>
      </c>
      <c r="E15" s="18">
        <v>31</v>
      </c>
      <c r="F15" s="18">
        <v>31</v>
      </c>
      <c r="G15" s="13"/>
      <c r="H15" s="13"/>
    </row>
    <row r="16" spans="1:8" s="14" customFormat="1" ht="15">
      <c r="A16" s="15">
        <v>9</v>
      </c>
      <c r="B16" s="12" t="s">
        <v>419</v>
      </c>
      <c r="C16" s="18">
        <f aca="true" t="shared" si="2" ref="C16:H16">SUM(C17:C22)</f>
        <v>36701</v>
      </c>
      <c r="D16" s="18">
        <f t="shared" si="2"/>
        <v>90861</v>
      </c>
      <c r="E16" s="18">
        <f t="shared" si="2"/>
        <v>94077</v>
      </c>
      <c r="F16" s="18">
        <f t="shared" si="2"/>
        <v>93840</v>
      </c>
      <c r="G16" s="18">
        <f t="shared" si="2"/>
        <v>237</v>
      </c>
      <c r="H16" s="18">
        <f t="shared" si="2"/>
        <v>0</v>
      </c>
    </row>
    <row r="17" spans="1:8" ht="15">
      <c r="A17" s="15">
        <v>10</v>
      </c>
      <c r="B17" s="8" t="s">
        <v>354</v>
      </c>
      <c r="C17" s="17">
        <v>21700</v>
      </c>
      <c r="D17" s="17">
        <v>25054</v>
      </c>
      <c r="E17" s="17">
        <v>27263</v>
      </c>
      <c r="F17" s="17">
        <v>27263</v>
      </c>
      <c r="G17" s="17"/>
      <c r="H17" s="6"/>
    </row>
    <row r="18" spans="1:8" ht="15">
      <c r="A18" s="15">
        <v>11</v>
      </c>
      <c r="B18" s="8" t="s">
        <v>106</v>
      </c>
      <c r="C18" s="17">
        <v>2160</v>
      </c>
      <c r="D18" s="17">
        <v>2160</v>
      </c>
      <c r="E18" s="17">
        <v>2160</v>
      </c>
      <c r="F18" s="17">
        <v>2160</v>
      </c>
      <c r="G18" s="17"/>
      <c r="H18" s="6"/>
    </row>
    <row r="19" spans="1:8" ht="15">
      <c r="A19" s="15">
        <v>12</v>
      </c>
      <c r="B19" s="8" t="s">
        <v>107</v>
      </c>
      <c r="C19" s="17">
        <v>12841</v>
      </c>
      <c r="D19" s="17">
        <v>61307</v>
      </c>
      <c r="E19" s="17">
        <v>62134</v>
      </c>
      <c r="F19" s="17">
        <v>62134</v>
      </c>
      <c r="G19" s="6"/>
      <c r="H19" s="6"/>
    </row>
    <row r="20" spans="1:8" ht="15">
      <c r="A20" s="15">
        <v>13</v>
      </c>
      <c r="B20" s="8" t="s">
        <v>421</v>
      </c>
      <c r="C20" s="17">
        <v>0</v>
      </c>
      <c r="D20" s="17">
        <v>237</v>
      </c>
      <c r="E20" s="17">
        <v>237</v>
      </c>
      <c r="F20" s="6"/>
      <c r="G20" s="17">
        <v>237</v>
      </c>
      <c r="H20" s="6"/>
    </row>
    <row r="21" spans="1:8" ht="15">
      <c r="A21" s="15">
        <v>14</v>
      </c>
      <c r="B21" s="8" t="s">
        <v>422</v>
      </c>
      <c r="C21" s="17">
        <v>0</v>
      </c>
      <c r="D21" s="17">
        <v>1076</v>
      </c>
      <c r="E21" s="17">
        <v>1256</v>
      </c>
      <c r="F21" s="17">
        <v>1256</v>
      </c>
      <c r="G21" s="6"/>
      <c r="H21" s="6"/>
    </row>
    <row r="22" spans="1:8" ht="15">
      <c r="A22" s="15">
        <v>15</v>
      </c>
      <c r="B22" s="8" t="s">
        <v>355</v>
      </c>
      <c r="C22" s="6">
        <v>0</v>
      </c>
      <c r="D22" s="17">
        <v>1027</v>
      </c>
      <c r="E22" s="17">
        <v>1027</v>
      </c>
      <c r="F22" s="6">
        <v>1027</v>
      </c>
      <c r="G22" s="17"/>
      <c r="H22" s="6"/>
    </row>
    <row r="23" spans="1:8" ht="15">
      <c r="A23" s="15">
        <v>16</v>
      </c>
      <c r="B23" s="11" t="s">
        <v>108</v>
      </c>
      <c r="C23" s="19">
        <f>SUM(C24+C26+C28+C30+C32+C34)</f>
        <v>101550</v>
      </c>
      <c r="D23" s="19">
        <f>SUM(D24+D26+D28+D30+D32+D34)</f>
        <v>102526</v>
      </c>
      <c r="E23" s="19">
        <f>SUM(E24+E26+E28+E30+E32+E34)</f>
        <v>102289</v>
      </c>
      <c r="F23" s="19">
        <f>SUM(F24+F26+F28+F30+F32+F34)</f>
        <v>12740</v>
      </c>
      <c r="G23" s="19">
        <f>SUM(G24+G26+G28+G30+G32+G34)</f>
        <v>89549</v>
      </c>
      <c r="H23" s="19">
        <f>SUM(H26+H28+H30+H32+H34)</f>
        <v>0</v>
      </c>
    </row>
    <row r="24" spans="1:8" ht="15">
      <c r="A24" s="15">
        <v>17</v>
      </c>
      <c r="B24" s="12" t="s">
        <v>356</v>
      </c>
      <c r="C24" s="19">
        <f>SUM(C25)</f>
        <v>0</v>
      </c>
      <c r="D24" s="19">
        <f>SUM(D25)</f>
        <v>22</v>
      </c>
      <c r="E24" s="19">
        <f>SUM(E25)</f>
        <v>22</v>
      </c>
      <c r="F24" s="19">
        <f>SUM(F25)</f>
        <v>22</v>
      </c>
      <c r="G24" s="19"/>
      <c r="H24" s="19"/>
    </row>
    <row r="25" spans="1:8" ht="15">
      <c r="A25" s="15">
        <v>18</v>
      </c>
      <c r="B25" s="8" t="s">
        <v>357</v>
      </c>
      <c r="C25" s="21">
        <v>0</v>
      </c>
      <c r="D25" s="21">
        <v>22</v>
      </c>
      <c r="E25" s="21">
        <v>22</v>
      </c>
      <c r="F25" s="21">
        <v>22</v>
      </c>
      <c r="G25" s="21"/>
      <c r="H25" s="21"/>
    </row>
    <row r="26" spans="1:8" ht="15">
      <c r="A26" s="15">
        <v>19</v>
      </c>
      <c r="B26" s="12" t="s">
        <v>358</v>
      </c>
      <c r="C26" s="18">
        <f aca="true" t="shared" si="3" ref="C26:H26">SUM(C27)</f>
        <v>10700</v>
      </c>
      <c r="D26" s="18">
        <f t="shared" si="3"/>
        <v>11622</v>
      </c>
      <c r="E26" s="18">
        <f t="shared" si="3"/>
        <v>12316</v>
      </c>
      <c r="F26" s="18">
        <f t="shared" si="3"/>
        <v>0</v>
      </c>
      <c r="G26" s="18">
        <f t="shared" si="3"/>
        <v>12316</v>
      </c>
      <c r="H26" s="18">
        <f t="shared" si="3"/>
        <v>0</v>
      </c>
    </row>
    <row r="27" spans="1:8" ht="15">
      <c r="A27" s="15">
        <v>20</v>
      </c>
      <c r="B27" s="8" t="s">
        <v>109</v>
      </c>
      <c r="C27" s="17">
        <v>10700</v>
      </c>
      <c r="D27" s="17">
        <v>11622</v>
      </c>
      <c r="E27" s="17">
        <v>12316</v>
      </c>
      <c r="F27" s="6"/>
      <c r="G27" s="17">
        <v>12316</v>
      </c>
      <c r="H27" s="6"/>
    </row>
    <row r="28" spans="1:8" ht="15">
      <c r="A28" s="15">
        <v>21</v>
      </c>
      <c r="B28" s="12" t="s">
        <v>359</v>
      </c>
      <c r="C28" s="18">
        <f aca="true" t="shared" si="4" ref="C28:H28">SUM(C29)</f>
        <v>78100</v>
      </c>
      <c r="D28" s="18">
        <f t="shared" si="4"/>
        <v>78100</v>
      </c>
      <c r="E28" s="18">
        <f t="shared" si="4"/>
        <v>77043</v>
      </c>
      <c r="F28" s="18">
        <f t="shared" si="4"/>
        <v>0</v>
      </c>
      <c r="G28" s="18">
        <f t="shared" si="4"/>
        <v>77043</v>
      </c>
      <c r="H28" s="18">
        <f t="shared" si="4"/>
        <v>0</v>
      </c>
    </row>
    <row r="29" spans="1:8" ht="15">
      <c r="A29" s="15">
        <v>22</v>
      </c>
      <c r="B29" s="8" t="s">
        <v>110</v>
      </c>
      <c r="C29" s="17">
        <v>78100</v>
      </c>
      <c r="D29" s="17">
        <v>78100</v>
      </c>
      <c r="E29" s="17">
        <v>77043</v>
      </c>
      <c r="F29" s="6"/>
      <c r="G29" s="17">
        <v>77043</v>
      </c>
      <c r="H29" s="6"/>
    </row>
    <row r="30" spans="1:8" ht="15">
      <c r="A30" s="15">
        <v>23</v>
      </c>
      <c r="B30" s="12" t="s">
        <v>360</v>
      </c>
      <c r="C30" s="18">
        <f aca="true" t="shared" si="5" ref="C30:H30">SUM(C31)</f>
        <v>12300</v>
      </c>
      <c r="D30" s="18">
        <f t="shared" si="5"/>
        <v>12300</v>
      </c>
      <c r="E30" s="18">
        <f t="shared" si="5"/>
        <v>12447</v>
      </c>
      <c r="F30" s="18">
        <f t="shared" si="5"/>
        <v>12447</v>
      </c>
      <c r="G30" s="18">
        <f t="shared" si="5"/>
        <v>0</v>
      </c>
      <c r="H30" s="18">
        <f t="shared" si="5"/>
        <v>0</v>
      </c>
    </row>
    <row r="31" spans="1:8" ht="15">
      <c r="A31" s="15">
        <v>24</v>
      </c>
      <c r="B31" s="8" t="s">
        <v>111</v>
      </c>
      <c r="C31" s="17">
        <v>12300</v>
      </c>
      <c r="D31" s="17">
        <v>12300</v>
      </c>
      <c r="E31" s="17">
        <v>12447</v>
      </c>
      <c r="F31" s="17">
        <v>12447</v>
      </c>
      <c r="G31" s="6"/>
      <c r="H31" s="6"/>
    </row>
    <row r="32" spans="1:8" ht="15">
      <c r="A32" s="15">
        <v>25</v>
      </c>
      <c r="B32" s="12" t="s">
        <v>361</v>
      </c>
      <c r="C32" s="13">
        <f aca="true" t="shared" si="6" ref="C32:H32">SUM(C33:C33)</f>
        <v>150</v>
      </c>
      <c r="D32" s="13">
        <f t="shared" si="6"/>
        <v>182</v>
      </c>
      <c r="E32" s="13">
        <f t="shared" si="6"/>
        <v>190</v>
      </c>
      <c r="F32" s="13">
        <f t="shared" si="6"/>
        <v>0</v>
      </c>
      <c r="G32" s="13">
        <f t="shared" si="6"/>
        <v>190</v>
      </c>
      <c r="H32" s="13">
        <f t="shared" si="6"/>
        <v>0</v>
      </c>
    </row>
    <row r="33" spans="1:8" ht="15">
      <c r="A33" s="15">
        <v>26</v>
      </c>
      <c r="B33" s="8" t="s">
        <v>112</v>
      </c>
      <c r="C33" s="6">
        <v>150</v>
      </c>
      <c r="D33" s="6">
        <v>182</v>
      </c>
      <c r="E33" s="6">
        <v>190</v>
      </c>
      <c r="F33" s="6"/>
      <c r="G33" s="6">
        <v>190</v>
      </c>
      <c r="H33" s="6"/>
    </row>
    <row r="34" spans="1:8" ht="15">
      <c r="A34" s="15">
        <v>27</v>
      </c>
      <c r="B34" s="12" t="s">
        <v>362</v>
      </c>
      <c r="C34" s="18">
        <f aca="true" t="shared" si="7" ref="C34:H34">SUM(C35)</f>
        <v>300</v>
      </c>
      <c r="D34" s="18">
        <f t="shared" si="7"/>
        <v>300</v>
      </c>
      <c r="E34" s="18">
        <f t="shared" si="7"/>
        <v>271</v>
      </c>
      <c r="F34" s="18">
        <f t="shared" si="7"/>
        <v>271</v>
      </c>
      <c r="G34" s="18">
        <f t="shared" si="7"/>
        <v>0</v>
      </c>
      <c r="H34" s="18">
        <f t="shared" si="7"/>
        <v>0</v>
      </c>
    </row>
    <row r="35" spans="1:8" ht="15">
      <c r="A35" s="15">
        <v>28</v>
      </c>
      <c r="B35" s="8" t="s">
        <v>113</v>
      </c>
      <c r="C35" s="17">
        <v>300</v>
      </c>
      <c r="D35" s="17">
        <v>300</v>
      </c>
      <c r="E35" s="6">
        <v>271</v>
      </c>
      <c r="F35" s="6">
        <v>271</v>
      </c>
      <c r="G35" s="6"/>
      <c r="H35" s="6"/>
    </row>
    <row r="36" spans="1:8" ht="15">
      <c r="A36" s="15">
        <v>29</v>
      </c>
      <c r="B36" s="11" t="s">
        <v>114</v>
      </c>
      <c r="C36" s="19">
        <f aca="true" t="shared" si="8" ref="C36:H36">SUM(C37:C45)</f>
        <v>9848</v>
      </c>
      <c r="D36" s="19">
        <f t="shared" si="8"/>
        <v>17966</v>
      </c>
      <c r="E36" s="19">
        <f t="shared" si="8"/>
        <v>17513</v>
      </c>
      <c r="F36" s="19">
        <f t="shared" si="8"/>
        <v>3270</v>
      </c>
      <c r="G36" s="19">
        <f t="shared" si="8"/>
        <v>14243</v>
      </c>
      <c r="H36" s="19">
        <f t="shared" si="8"/>
        <v>0</v>
      </c>
    </row>
    <row r="37" spans="1:8" ht="15">
      <c r="A37" s="15">
        <v>30</v>
      </c>
      <c r="B37" s="12" t="s">
        <v>115</v>
      </c>
      <c r="C37" s="13">
        <v>50</v>
      </c>
      <c r="D37" s="13">
        <v>683</v>
      </c>
      <c r="E37" s="13">
        <v>693</v>
      </c>
      <c r="F37" s="13"/>
      <c r="G37" s="13">
        <v>693</v>
      </c>
      <c r="H37" s="13"/>
    </row>
    <row r="38" spans="1:8" ht="15">
      <c r="A38" s="15">
        <v>31</v>
      </c>
      <c r="B38" s="12" t="s">
        <v>116</v>
      </c>
      <c r="C38" s="18">
        <v>2450</v>
      </c>
      <c r="D38" s="18">
        <v>9575</v>
      </c>
      <c r="E38" s="18">
        <v>9178</v>
      </c>
      <c r="F38" s="18">
        <v>2744</v>
      </c>
      <c r="G38" s="18">
        <v>6434</v>
      </c>
      <c r="H38" s="13"/>
    </row>
    <row r="39" spans="1:8" ht="15">
      <c r="A39" s="15">
        <v>32</v>
      </c>
      <c r="B39" s="12" t="s">
        <v>117</v>
      </c>
      <c r="C39" s="18">
        <v>2491</v>
      </c>
      <c r="D39" s="18">
        <v>4894</v>
      </c>
      <c r="E39" s="18">
        <v>4516</v>
      </c>
      <c r="F39" s="18"/>
      <c r="G39" s="18">
        <v>4516</v>
      </c>
      <c r="H39" s="18"/>
    </row>
    <row r="40" spans="1:8" ht="15">
      <c r="A40" s="15">
        <v>33</v>
      </c>
      <c r="B40" s="12" t="s">
        <v>118</v>
      </c>
      <c r="C40" s="18">
        <v>3288</v>
      </c>
      <c r="D40" s="18">
        <v>222</v>
      </c>
      <c r="E40" s="18">
        <v>222</v>
      </c>
      <c r="F40" s="18">
        <v>222</v>
      </c>
      <c r="G40" s="18"/>
      <c r="H40" s="18"/>
    </row>
    <row r="41" spans="1:8" ht="15">
      <c r="A41" s="15">
        <v>34</v>
      </c>
      <c r="B41" s="12" t="s">
        <v>119</v>
      </c>
      <c r="C41" s="18">
        <v>784</v>
      </c>
      <c r="D41" s="18">
        <v>1614</v>
      </c>
      <c r="E41" s="18">
        <v>1614</v>
      </c>
      <c r="F41" s="18">
        <v>36</v>
      </c>
      <c r="G41" s="18">
        <v>1578</v>
      </c>
      <c r="H41" s="18"/>
    </row>
    <row r="42" spans="1:8" ht="15">
      <c r="A42" s="15">
        <v>35</v>
      </c>
      <c r="B42" s="12" t="s">
        <v>363</v>
      </c>
      <c r="C42" s="18">
        <v>0</v>
      </c>
      <c r="D42" s="18">
        <v>1</v>
      </c>
      <c r="E42" s="18">
        <v>1</v>
      </c>
      <c r="F42" s="18">
        <v>1</v>
      </c>
      <c r="G42" s="18"/>
      <c r="H42" s="18"/>
    </row>
    <row r="43" spans="1:8" ht="15">
      <c r="A43" s="15">
        <v>36</v>
      </c>
      <c r="B43" s="12" t="s">
        <v>130</v>
      </c>
      <c r="C43" s="18">
        <v>100</v>
      </c>
      <c r="D43" s="18">
        <v>100</v>
      </c>
      <c r="E43" s="18">
        <v>103</v>
      </c>
      <c r="F43" s="18">
        <v>103</v>
      </c>
      <c r="G43" s="18"/>
      <c r="H43" s="18"/>
    </row>
    <row r="44" spans="1:8" ht="15">
      <c r="A44" s="15">
        <v>37</v>
      </c>
      <c r="B44" s="12" t="s">
        <v>364</v>
      </c>
      <c r="C44" s="18">
        <v>642</v>
      </c>
      <c r="D44" s="18">
        <v>712</v>
      </c>
      <c r="E44" s="18">
        <v>1022</v>
      </c>
      <c r="F44" s="18"/>
      <c r="G44" s="18">
        <v>1022</v>
      </c>
      <c r="H44" s="18"/>
    </row>
    <row r="45" spans="1:8" ht="15">
      <c r="A45" s="15">
        <v>38</v>
      </c>
      <c r="B45" s="12" t="s">
        <v>131</v>
      </c>
      <c r="C45" s="18">
        <v>43</v>
      </c>
      <c r="D45" s="18">
        <v>165</v>
      </c>
      <c r="E45" s="18">
        <v>164</v>
      </c>
      <c r="F45" s="18">
        <v>164</v>
      </c>
      <c r="G45" s="18"/>
      <c r="H45" s="18"/>
    </row>
    <row r="46" spans="1:8" ht="15">
      <c r="A46" s="15">
        <v>39</v>
      </c>
      <c r="B46" s="9" t="s">
        <v>120</v>
      </c>
      <c r="C46" s="19">
        <f aca="true" t="shared" si="9" ref="C46:H46">SUM(C47+C53+C55)</f>
        <v>16656</v>
      </c>
      <c r="D46" s="19">
        <f t="shared" si="9"/>
        <v>28222</v>
      </c>
      <c r="E46" s="19">
        <f t="shared" si="9"/>
        <v>27936</v>
      </c>
      <c r="F46" s="19">
        <f t="shared" si="9"/>
        <v>23322</v>
      </c>
      <c r="G46" s="19">
        <f t="shared" si="9"/>
        <v>4614</v>
      </c>
      <c r="H46" s="19">
        <f t="shared" si="9"/>
        <v>0</v>
      </c>
    </row>
    <row r="47" spans="1:8" s="194" customFormat="1" ht="15">
      <c r="A47" s="15">
        <v>40</v>
      </c>
      <c r="B47" s="11" t="s">
        <v>391</v>
      </c>
      <c r="C47" s="19">
        <f aca="true" t="shared" si="10" ref="C47:H47">SUM(C48+C51)</f>
        <v>0</v>
      </c>
      <c r="D47" s="19">
        <f t="shared" si="10"/>
        <v>10207</v>
      </c>
      <c r="E47" s="19">
        <f t="shared" si="10"/>
        <v>9921</v>
      </c>
      <c r="F47" s="19">
        <f t="shared" si="10"/>
        <v>6666</v>
      </c>
      <c r="G47" s="19">
        <f t="shared" si="10"/>
        <v>3255</v>
      </c>
      <c r="H47" s="19">
        <f t="shared" si="10"/>
        <v>0</v>
      </c>
    </row>
    <row r="48" spans="1:8" s="14" customFormat="1" ht="15">
      <c r="A48" s="15">
        <v>41</v>
      </c>
      <c r="B48" s="12" t="s">
        <v>423</v>
      </c>
      <c r="C48" s="18">
        <f aca="true" t="shared" si="11" ref="C48:H48">SUM(C49:C50)</f>
        <v>0</v>
      </c>
      <c r="D48" s="18">
        <f t="shared" si="11"/>
        <v>3255</v>
      </c>
      <c r="E48" s="18">
        <f t="shared" si="11"/>
        <v>3255</v>
      </c>
      <c r="F48" s="18">
        <f t="shared" si="11"/>
        <v>0</v>
      </c>
      <c r="G48" s="18">
        <f t="shared" si="11"/>
        <v>3255</v>
      </c>
      <c r="H48" s="18">
        <f t="shared" si="11"/>
        <v>0</v>
      </c>
    </row>
    <row r="49" spans="1:8" ht="15">
      <c r="A49" s="15">
        <v>42</v>
      </c>
      <c r="B49" s="8" t="s">
        <v>424</v>
      </c>
      <c r="C49" s="17">
        <v>0</v>
      </c>
      <c r="D49" s="17">
        <v>700</v>
      </c>
      <c r="E49" s="17">
        <v>700</v>
      </c>
      <c r="F49" s="6"/>
      <c r="G49" s="17">
        <v>700</v>
      </c>
      <c r="H49" s="6"/>
    </row>
    <row r="50" spans="1:8" ht="15">
      <c r="A50" s="15">
        <v>43</v>
      </c>
      <c r="B50" s="8" t="s">
        <v>425</v>
      </c>
      <c r="C50" s="17">
        <v>0</v>
      </c>
      <c r="D50" s="17">
        <v>2555</v>
      </c>
      <c r="E50" s="17">
        <v>2555</v>
      </c>
      <c r="F50" s="6"/>
      <c r="G50" s="17">
        <v>2555</v>
      </c>
      <c r="H50" s="6"/>
    </row>
    <row r="51" spans="1:8" s="14" customFormat="1" ht="15">
      <c r="A51" s="15">
        <v>44</v>
      </c>
      <c r="B51" s="12" t="s">
        <v>426</v>
      </c>
      <c r="C51" s="18">
        <f aca="true" t="shared" si="12" ref="C51:H51">SUM(C52)</f>
        <v>0</v>
      </c>
      <c r="D51" s="18">
        <f t="shared" si="12"/>
        <v>6952</v>
      </c>
      <c r="E51" s="18">
        <f t="shared" si="12"/>
        <v>6666</v>
      </c>
      <c r="F51" s="18">
        <f t="shared" si="12"/>
        <v>6666</v>
      </c>
      <c r="G51" s="18">
        <f t="shared" si="12"/>
        <v>0</v>
      </c>
      <c r="H51" s="18">
        <f t="shared" si="12"/>
        <v>0</v>
      </c>
    </row>
    <row r="52" spans="1:8" ht="15">
      <c r="A52" s="15">
        <v>45</v>
      </c>
      <c r="B52" s="8" t="s">
        <v>107</v>
      </c>
      <c r="C52" s="6">
        <v>0</v>
      </c>
      <c r="D52" s="17">
        <v>6952</v>
      </c>
      <c r="E52" s="17">
        <v>6666</v>
      </c>
      <c r="F52" s="17">
        <v>6666</v>
      </c>
      <c r="G52" s="17"/>
      <c r="H52" s="6"/>
    </row>
    <row r="53" spans="1:8" s="10" customFormat="1" ht="15">
      <c r="A53" s="15">
        <v>46</v>
      </c>
      <c r="B53" s="11" t="s">
        <v>367</v>
      </c>
      <c r="C53" s="19">
        <f>SUM(C54:C54)</f>
        <v>0</v>
      </c>
      <c r="D53" s="19">
        <f>SUM(D54:D54)</f>
        <v>424</v>
      </c>
      <c r="E53" s="19">
        <f>SUM(E54:E54)</f>
        <v>424</v>
      </c>
      <c r="F53" s="19">
        <f>SUM(F54:F54)</f>
        <v>0</v>
      </c>
      <c r="G53" s="19">
        <f>SUM(G54:G54)</f>
        <v>424</v>
      </c>
      <c r="H53" s="19">
        <f>SUM(H54)</f>
        <v>0</v>
      </c>
    </row>
    <row r="54" spans="1:8" ht="15">
      <c r="A54" s="15">
        <v>47</v>
      </c>
      <c r="B54" s="8" t="s">
        <v>365</v>
      </c>
      <c r="C54" s="6">
        <v>0</v>
      </c>
      <c r="D54" s="17">
        <v>424</v>
      </c>
      <c r="E54" s="17">
        <v>424</v>
      </c>
      <c r="F54" s="17"/>
      <c r="G54" s="6">
        <v>424</v>
      </c>
      <c r="H54" s="6"/>
    </row>
    <row r="55" spans="1:8" s="194" customFormat="1" ht="15">
      <c r="A55" s="15">
        <v>48</v>
      </c>
      <c r="B55" s="11" t="s">
        <v>366</v>
      </c>
      <c r="C55" s="19">
        <f aca="true" t="shared" si="13" ref="C55:H55">SUM(C56:C58)</f>
        <v>16656</v>
      </c>
      <c r="D55" s="19">
        <f t="shared" si="13"/>
        <v>17591</v>
      </c>
      <c r="E55" s="19">
        <f t="shared" si="13"/>
        <v>17591</v>
      </c>
      <c r="F55" s="19">
        <f t="shared" si="13"/>
        <v>16656</v>
      </c>
      <c r="G55" s="19">
        <f t="shared" si="13"/>
        <v>935</v>
      </c>
      <c r="H55" s="19">
        <f t="shared" si="13"/>
        <v>0</v>
      </c>
    </row>
    <row r="56" spans="1:8" s="194" customFormat="1" ht="15">
      <c r="A56" s="15">
        <v>49</v>
      </c>
      <c r="B56" s="20" t="s">
        <v>427</v>
      </c>
      <c r="C56" s="21">
        <v>4750</v>
      </c>
      <c r="D56" s="21">
        <v>4750</v>
      </c>
      <c r="E56" s="21">
        <v>4750</v>
      </c>
      <c r="F56" s="21">
        <v>4750</v>
      </c>
      <c r="G56" s="21">
        <v>0</v>
      </c>
      <c r="H56" s="21"/>
    </row>
    <row r="57" spans="1:8" s="194" customFormat="1" ht="15">
      <c r="A57" s="15">
        <v>50</v>
      </c>
      <c r="B57" s="285" t="s">
        <v>428</v>
      </c>
      <c r="C57" s="21">
        <v>11906</v>
      </c>
      <c r="D57" s="21">
        <v>11906</v>
      </c>
      <c r="E57" s="21">
        <v>11906</v>
      </c>
      <c r="F57" s="21">
        <v>11906</v>
      </c>
      <c r="G57" s="21">
        <v>0</v>
      </c>
      <c r="H57" s="21"/>
    </row>
    <row r="58" spans="1:8" s="194" customFormat="1" ht="15">
      <c r="A58" s="15">
        <v>51</v>
      </c>
      <c r="B58" s="20" t="s">
        <v>429</v>
      </c>
      <c r="C58" s="21">
        <v>0</v>
      </c>
      <c r="D58" s="21">
        <v>935</v>
      </c>
      <c r="E58" s="21">
        <v>935</v>
      </c>
      <c r="F58" s="21">
        <v>0</v>
      </c>
      <c r="G58" s="21">
        <v>935</v>
      </c>
      <c r="H58" s="21">
        <v>0</v>
      </c>
    </row>
    <row r="59" spans="1:8" ht="15">
      <c r="A59" s="15">
        <v>52</v>
      </c>
      <c r="B59" s="9" t="s">
        <v>126</v>
      </c>
      <c r="C59" s="19">
        <f aca="true" t="shared" si="14" ref="C59:H59">SUM(C8+C46)</f>
        <v>285978</v>
      </c>
      <c r="D59" s="19">
        <f t="shared" si="14"/>
        <v>367047</v>
      </c>
      <c r="E59" s="19">
        <f t="shared" si="14"/>
        <v>369318</v>
      </c>
      <c r="F59" s="19">
        <f t="shared" si="14"/>
        <v>260675</v>
      </c>
      <c r="G59" s="19">
        <f t="shared" si="14"/>
        <v>108643</v>
      </c>
      <c r="H59" s="19">
        <f t="shared" si="14"/>
        <v>0</v>
      </c>
    </row>
    <row r="60" spans="1:8" ht="15">
      <c r="A60" s="15">
        <v>53</v>
      </c>
      <c r="B60" s="11" t="s">
        <v>127</v>
      </c>
      <c r="C60" s="19">
        <f aca="true" t="shared" si="15" ref="C60:H60">SUM(C61:C62)</f>
        <v>67969</v>
      </c>
      <c r="D60" s="19">
        <f t="shared" si="15"/>
        <v>73989</v>
      </c>
      <c r="E60" s="19">
        <f t="shared" si="15"/>
        <v>73989</v>
      </c>
      <c r="F60" s="19">
        <f t="shared" si="15"/>
        <v>73989</v>
      </c>
      <c r="G60" s="19">
        <f t="shared" si="15"/>
        <v>0</v>
      </c>
      <c r="H60" s="19">
        <f t="shared" si="15"/>
        <v>0</v>
      </c>
    </row>
    <row r="61" spans="1:8" ht="15">
      <c r="A61" s="15">
        <v>54</v>
      </c>
      <c r="B61" s="11" t="s">
        <v>368</v>
      </c>
      <c r="C61" s="19">
        <v>67969</v>
      </c>
      <c r="D61" s="19">
        <v>67969</v>
      </c>
      <c r="E61" s="19">
        <v>67969</v>
      </c>
      <c r="F61" s="19">
        <v>67969</v>
      </c>
      <c r="G61" s="19"/>
      <c r="H61" s="19"/>
    </row>
    <row r="62" spans="1:8" ht="15">
      <c r="A62" s="15">
        <v>55</v>
      </c>
      <c r="B62" s="11" t="s">
        <v>369</v>
      </c>
      <c r="C62" s="19">
        <v>0</v>
      </c>
      <c r="D62" s="19">
        <v>6020</v>
      </c>
      <c r="E62" s="19">
        <v>6020</v>
      </c>
      <c r="F62" s="19">
        <v>6020</v>
      </c>
      <c r="G62" s="19"/>
      <c r="H62" s="19"/>
    </row>
    <row r="63" spans="1:8" ht="15">
      <c r="A63" s="15">
        <v>56</v>
      </c>
      <c r="B63" s="9" t="s">
        <v>128</v>
      </c>
      <c r="C63" s="19">
        <f aca="true" t="shared" si="16" ref="C63:H63">SUM(C60)</f>
        <v>67969</v>
      </c>
      <c r="D63" s="19">
        <f t="shared" si="16"/>
        <v>73989</v>
      </c>
      <c r="E63" s="19">
        <f t="shared" si="16"/>
        <v>73989</v>
      </c>
      <c r="F63" s="19">
        <f t="shared" si="16"/>
        <v>73989</v>
      </c>
      <c r="G63" s="19">
        <f t="shared" si="16"/>
        <v>0</v>
      </c>
      <c r="H63" s="19">
        <f t="shared" si="16"/>
        <v>0</v>
      </c>
    </row>
    <row r="64" spans="1:8" ht="15">
      <c r="A64" s="15">
        <v>57</v>
      </c>
      <c r="B64" s="9" t="s">
        <v>129</v>
      </c>
      <c r="C64" s="19">
        <f aca="true" t="shared" si="17" ref="C64:H64">SUM(C59+C63)</f>
        <v>353947</v>
      </c>
      <c r="D64" s="19">
        <f t="shared" si="17"/>
        <v>441036</v>
      </c>
      <c r="E64" s="19">
        <f t="shared" si="17"/>
        <v>443307</v>
      </c>
      <c r="F64" s="19">
        <f t="shared" si="17"/>
        <v>334664</v>
      </c>
      <c r="G64" s="19">
        <f t="shared" si="17"/>
        <v>108643</v>
      </c>
      <c r="H64" s="19">
        <f t="shared" si="17"/>
        <v>0</v>
      </c>
    </row>
  </sheetData>
  <sheetProtection/>
  <mergeCells count="8">
    <mergeCell ref="A2:H2"/>
    <mergeCell ref="F5:H5"/>
    <mergeCell ref="E5:E6"/>
    <mergeCell ref="D5:D6"/>
    <mergeCell ref="C5:C6"/>
    <mergeCell ref="B5:B6"/>
    <mergeCell ref="A5:A6"/>
    <mergeCell ref="G4:H4"/>
  </mergeCells>
  <conditionalFormatting sqref="A8:A24">
    <cfRule type="top10" priority="15" dxfId="0" stopIfTrue="1" rank="10"/>
  </conditionalFormatting>
  <printOptions/>
  <pageMargins left="0.7" right="0.7" top="0.75" bottom="0.75" header="0.3" footer="0.3"/>
  <pageSetup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55"/>
  <sheetViews>
    <sheetView zoomScalePageLayoutView="0" workbookViewId="0" topLeftCell="A25">
      <selection activeCell="J53" sqref="J53"/>
    </sheetView>
  </sheetViews>
  <sheetFormatPr defaultColWidth="9.140625" defaultRowHeight="15"/>
  <cols>
    <col min="2" max="2" width="41.140625" style="0" customWidth="1"/>
    <col min="3" max="3" width="11.00390625" style="0" customWidth="1"/>
    <col min="4" max="4" width="10.8515625" style="0" customWidth="1"/>
    <col min="5" max="5" width="10.7109375" style="0" customWidth="1"/>
    <col min="6" max="6" width="10.8515625" style="0" customWidth="1"/>
    <col min="7" max="7" width="10.28125" style="0" customWidth="1"/>
    <col min="8" max="8" width="11.28125" style="0" customWidth="1"/>
  </cols>
  <sheetData>
    <row r="2" spans="1:8" ht="15.75">
      <c r="A2" s="413" t="s">
        <v>394</v>
      </c>
      <c r="B2" s="413"/>
      <c r="C2" s="413"/>
      <c r="D2" s="413"/>
      <c r="E2" s="413"/>
      <c r="F2" s="413"/>
      <c r="G2" s="413"/>
      <c r="H2" s="413"/>
    </row>
    <row r="4" spans="4:8" ht="15">
      <c r="D4" s="16" t="s">
        <v>32</v>
      </c>
      <c r="G4" s="477" t="s">
        <v>261</v>
      </c>
      <c r="H4" s="477"/>
    </row>
    <row r="5" spans="1:8" ht="28.5" customHeight="1">
      <c r="A5" s="474" t="s">
        <v>94</v>
      </c>
      <c r="B5" s="476" t="s">
        <v>95</v>
      </c>
      <c r="C5" s="474" t="s">
        <v>96</v>
      </c>
      <c r="D5" s="474" t="s">
        <v>285</v>
      </c>
      <c r="E5" s="474" t="s">
        <v>173</v>
      </c>
      <c r="F5" s="473" t="s">
        <v>395</v>
      </c>
      <c r="G5" s="473"/>
      <c r="H5" s="473"/>
    </row>
    <row r="6" spans="1:8" ht="105.75">
      <c r="A6" s="474"/>
      <c r="B6" s="475"/>
      <c r="C6" s="475"/>
      <c r="D6" s="475"/>
      <c r="E6" s="475"/>
      <c r="F6" s="7" t="s">
        <v>97</v>
      </c>
      <c r="G6" s="7" t="s">
        <v>98</v>
      </c>
      <c r="H6" s="7" t="s">
        <v>99</v>
      </c>
    </row>
    <row r="7" spans="1:8" ht="15">
      <c r="A7" s="4"/>
      <c r="B7" s="4" t="s">
        <v>5</v>
      </c>
      <c r="C7" s="4" t="s">
        <v>6</v>
      </c>
      <c r="D7" s="4" t="s">
        <v>7</v>
      </c>
      <c r="E7" s="4" t="s">
        <v>8</v>
      </c>
      <c r="F7" s="4" t="s">
        <v>77</v>
      </c>
      <c r="G7" s="4" t="s">
        <v>78</v>
      </c>
      <c r="H7" s="4" t="s">
        <v>79</v>
      </c>
    </row>
    <row r="8" spans="1:8" s="10" customFormat="1" ht="15">
      <c r="A8" s="15">
        <v>1</v>
      </c>
      <c r="B8" s="9" t="s">
        <v>100</v>
      </c>
      <c r="C8" s="19">
        <f>SUM(C9+C10+C11+C33+C39)</f>
        <v>260047</v>
      </c>
      <c r="D8" s="19">
        <f>SUM(D9+D10+D11+D33+D39)</f>
        <v>288028</v>
      </c>
      <c r="E8" s="19">
        <f>SUM(E9+E10+E11+E33+E39)</f>
        <v>247495</v>
      </c>
      <c r="F8" s="19">
        <f>SUM(F9+F10+F11+F33+F39)</f>
        <v>222492</v>
      </c>
      <c r="G8" s="19">
        <f>SUM(G9+G10+G11+G33+G39)</f>
        <v>25003</v>
      </c>
      <c r="H8" s="22"/>
    </row>
    <row r="9" spans="1:8" s="10" customFormat="1" ht="15">
      <c r="A9" s="15">
        <v>2</v>
      </c>
      <c r="B9" s="11" t="s">
        <v>9</v>
      </c>
      <c r="C9" s="19">
        <v>57368</v>
      </c>
      <c r="D9" s="19">
        <v>94075</v>
      </c>
      <c r="E9" s="19">
        <v>93902</v>
      </c>
      <c r="F9" s="19">
        <v>91282</v>
      </c>
      <c r="G9" s="19">
        <v>2620</v>
      </c>
      <c r="H9" s="22"/>
    </row>
    <row r="10" spans="1:8" s="14" customFormat="1" ht="15">
      <c r="A10" s="15">
        <v>3</v>
      </c>
      <c r="B10" s="11" t="s">
        <v>132</v>
      </c>
      <c r="C10" s="19">
        <v>13598</v>
      </c>
      <c r="D10" s="19">
        <v>19904</v>
      </c>
      <c r="E10" s="19">
        <v>18912</v>
      </c>
      <c r="F10" s="19">
        <v>17884</v>
      </c>
      <c r="G10" s="19">
        <v>1028</v>
      </c>
      <c r="H10" s="9">
        <v>0</v>
      </c>
    </row>
    <row r="11" spans="1:8" ht="15">
      <c r="A11" s="15">
        <v>4</v>
      </c>
      <c r="B11" s="11" t="s">
        <v>133</v>
      </c>
      <c r="C11" s="19">
        <f>SUM(C12+C15+C18+C26+C29)</f>
        <v>54187</v>
      </c>
      <c r="D11" s="19">
        <f>SUM(D12+D15+D18+D26+D29)</f>
        <v>71653</v>
      </c>
      <c r="E11" s="19">
        <f>SUM(E12+E15+E18+E26+E29)</f>
        <v>70596</v>
      </c>
      <c r="F11" s="19">
        <f>SUM(F12+F15+F18+F26+F29)</f>
        <v>62422</v>
      </c>
      <c r="G11" s="19">
        <f>SUM(G12+G15+G18+G26+G29)</f>
        <v>8174</v>
      </c>
      <c r="H11" s="9">
        <v>0</v>
      </c>
    </row>
    <row r="12" spans="1:8" ht="15">
      <c r="A12" s="15">
        <v>5</v>
      </c>
      <c r="B12" s="12" t="s">
        <v>134</v>
      </c>
      <c r="C12" s="18">
        <f>SUM(C13:C14)</f>
        <v>12818</v>
      </c>
      <c r="D12" s="18">
        <f>SUM(D13:D14)</f>
        <v>18428</v>
      </c>
      <c r="E12" s="18">
        <f>SUM(E13:E14)</f>
        <v>18413</v>
      </c>
      <c r="F12" s="18">
        <f>SUM(F13:F14)</f>
        <v>17847</v>
      </c>
      <c r="G12" s="18">
        <f>SUM(G13:G14)</f>
        <v>566</v>
      </c>
      <c r="H12" s="18">
        <v>0</v>
      </c>
    </row>
    <row r="13" spans="1:8" ht="15">
      <c r="A13" s="15">
        <v>6</v>
      </c>
      <c r="B13" s="8" t="s">
        <v>135</v>
      </c>
      <c r="C13" s="17">
        <v>435</v>
      </c>
      <c r="D13" s="17">
        <v>302</v>
      </c>
      <c r="E13" s="17">
        <v>289</v>
      </c>
      <c r="F13" s="22">
        <v>289</v>
      </c>
      <c r="G13" s="22">
        <v>0</v>
      </c>
      <c r="H13" s="22"/>
    </row>
    <row r="14" spans="1:8" ht="15">
      <c r="A14" s="15">
        <v>7</v>
      </c>
      <c r="B14" s="8" t="s">
        <v>136</v>
      </c>
      <c r="C14" s="17">
        <v>12383</v>
      </c>
      <c r="D14" s="17">
        <v>18126</v>
      </c>
      <c r="E14" s="17">
        <v>18124</v>
      </c>
      <c r="F14" s="21">
        <v>17558</v>
      </c>
      <c r="G14" s="21">
        <v>566</v>
      </c>
      <c r="H14" s="22"/>
    </row>
    <row r="15" spans="1:8" ht="15">
      <c r="A15" s="15">
        <v>9</v>
      </c>
      <c r="B15" s="12" t="s">
        <v>137</v>
      </c>
      <c r="C15" s="18">
        <f>SUM(C16:C17)</f>
        <v>993</v>
      </c>
      <c r="D15" s="18">
        <f>SUM(D16:D17)</f>
        <v>846</v>
      </c>
      <c r="E15" s="18">
        <f>SUM(E16:E17)</f>
        <v>840</v>
      </c>
      <c r="F15" s="18">
        <f>SUM(F16:F17)</f>
        <v>836</v>
      </c>
      <c r="G15" s="18">
        <f>SUM(G16:G17)</f>
        <v>4</v>
      </c>
      <c r="H15" s="130">
        <v>0</v>
      </c>
    </row>
    <row r="16" spans="1:8" ht="15">
      <c r="A16" s="15">
        <v>10</v>
      </c>
      <c r="B16" s="8" t="s">
        <v>138</v>
      </c>
      <c r="C16" s="6">
        <v>645</v>
      </c>
      <c r="D16" s="17">
        <v>471</v>
      </c>
      <c r="E16" s="17">
        <v>466</v>
      </c>
      <c r="F16" s="22">
        <v>466</v>
      </c>
      <c r="G16" s="22">
        <v>0</v>
      </c>
      <c r="H16" s="22"/>
    </row>
    <row r="17" spans="1:8" s="14" customFormat="1" ht="15">
      <c r="A17" s="15">
        <v>11</v>
      </c>
      <c r="B17" s="20" t="s">
        <v>139</v>
      </c>
      <c r="C17" s="21">
        <v>348</v>
      </c>
      <c r="D17" s="21">
        <v>375</v>
      </c>
      <c r="E17" s="21">
        <v>374</v>
      </c>
      <c r="F17" s="22">
        <v>370</v>
      </c>
      <c r="G17" s="22">
        <v>4</v>
      </c>
      <c r="H17" s="22"/>
    </row>
    <row r="18" spans="1:8" ht="15">
      <c r="A18" s="15">
        <v>12</v>
      </c>
      <c r="B18" s="12" t="s">
        <v>140</v>
      </c>
      <c r="C18" s="18">
        <f>SUM(C19:C25)</f>
        <v>29498</v>
      </c>
      <c r="D18" s="18">
        <f>SUM(D19:D25)</f>
        <v>38811</v>
      </c>
      <c r="E18" s="18">
        <f>SUM(E19:E25)</f>
        <v>37850</v>
      </c>
      <c r="F18" s="18">
        <f>SUM(F19:F25)</f>
        <v>32147</v>
      </c>
      <c r="G18" s="18">
        <f>SUM(G19:G25)</f>
        <v>5703</v>
      </c>
      <c r="H18" s="13">
        <v>0</v>
      </c>
    </row>
    <row r="19" spans="1:8" ht="15">
      <c r="A19" s="15">
        <v>13</v>
      </c>
      <c r="B19" s="8" t="s">
        <v>141</v>
      </c>
      <c r="C19" s="17">
        <v>7235</v>
      </c>
      <c r="D19" s="17">
        <v>5434</v>
      </c>
      <c r="E19" s="17">
        <v>5434</v>
      </c>
      <c r="F19" s="21">
        <v>4158</v>
      </c>
      <c r="G19" s="21">
        <v>1276</v>
      </c>
      <c r="H19" s="22"/>
    </row>
    <row r="20" spans="1:8" ht="15">
      <c r="A20" s="15">
        <v>14</v>
      </c>
      <c r="B20" s="8" t="s">
        <v>142</v>
      </c>
      <c r="C20" s="17">
        <v>200</v>
      </c>
      <c r="D20" s="17">
        <v>1295</v>
      </c>
      <c r="E20" s="24">
        <v>1294</v>
      </c>
      <c r="F20" s="22">
        <v>506</v>
      </c>
      <c r="G20" s="22">
        <v>788</v>
      </c>
      <c r="H20" s="22"/>
    </row>
    <row r="21" spans="1:8" ht="15">
      <c r="A21" s="15">
        <v>15</v>
      </c>
      <c r="B21" s="8" t="s">
        <v>143</v>
      </c>
      <c r="C21" s="17">
        <v>724</v>
      </c>
      <c r="D21" s="17">
        <v>1175</v>
      </c>
      <c r="E21" s="17">
        <v>1169</v>
      </c>
      <c r="F21" s="21">
        <v>646</v>
      </c>
      <c r="G21" s="22">
        <v>523</v>
      </c>
      <c r="H21" s="22"/>
    </row>
    <row r="22" spans="1:8" ht="15">
      <c r="A22" s="15">
        <v>16</v>
      </c>
      <c r="B22" s="8" t="s">
        <v>144</v>
      </c>
      <c r="C22" s="17">
        <v>2595</v>
      </c>
      <c r="D22" s="17">
        <v>3649</v>
      </c>
      <c r="E22" s="17">
        <v>3649</v>
      </c>
      <c r="F22" s="21">
        <v>3270</v>
      </c>
      <c r="G22" s="21">
        <v>379</v>
      </c>
      <c r="H22" s="22"/>
    </row>
    <row r="23" spans="1:8" ht="15">
      <c r="A23" s="15">
        <v>17</v>
      </c>
      <c r="B23" s="8" t="s">
        <v>145</v>
      </c>
      <c r="C23" s="17">
        <v>2491</v>
      </c>
      <c r="D23" s="17">
        <v>4563</v>
      </c>
      <c r="E23" s="17">
        <v>4563</v>
      </c>
      <c r="F23" s="22">
        <v>4526</v>
      </c>
      <c r="G23" s="22">
        <v>37</v>
      </c>
      <c r="H23" s="22"/>
    </row>
    <row r="24" spans="1:8" ht="15">
      <c r="A24" s="15">
        <v>18</v>
      </c>
      <c r="B24" s="8" t="s">
        <v>146</v>
      </c>
      <c r="C24" s="17">
        <v>4576</v>
      </c>
      <c r="D24" s="17">
        <v>6091</v>
      </c>
      <c r="E24" s="17">
        <v>6011</v>
      </c>
      <c r="F24" s="21">
        <v>5921</v>
      </c>
      <c r="G24" s="21">
        <v>90</v>
      </c>
      <c r="H24" s="22"/>
    </row>
    <row r="25" spans="1:8" ht="15">
      <c r="A25" s="15">
        <v>19</v>
      </c>
      <c r="B25" s="8" t="s">
        <v>147</v>
      </c>
      <c r="C25" s="17">
        <v>11677</v>
      </c>
      <c r="D25" s="17">
        <v>16604</v>
      </c>
      <c r="E25" s="17">
        <v>15730</v>
      </c>
      <c r="F25" s="21">
        <v>13120</v>
      </c>
      <c r="G25" s="21">
        <v>2610</v>
      </c>
      <c r="H25" s="22"/>
    </row>
    <row r="26" spans="1:8" ht="15">
      <c r="A26" s="15">
        <v>20</v>
      </c>
      <c r="B26" s="12" t="s">
        <v>148</v>
      </c>
      <c r="C26" s="13">
        <f aca="true" t="shared" si="0" ref="C26:H26">SUM(C27:C28)</f>
        <v>160</v>
      </c>
      <c r="D26" s="13">
        <f t="shared" si="0"/>
        <v>196</v>
      </c>
      <c r="E26" s="13">
        <f t="shared" si="0"/>
        <v>140</v>
      </c>
      <c r="F26" s="13">
        <f t="shared" si="0"/>
        <v>65</v>
      </c>
      <c r="G26" s="13">
        <f t="shared" si="0"/>
        <v>75</v>
      </c>
      <c r="H26" s="13">
        <f t="shared" si="0"/>
        <v>0</v>
      </c>
    </row>
    <row r="27" spans="1:8" ht="15">
      <c r="A27" s="15">
        <v>21</v>
      </c>
      <c r="B27" s="20" t="s">
        <v>430</v>
      </c>
      <c r="C27" s="22">
        <v>160</v>
      </c>
      <c r="D27" s="21">
        <v>19</v>
      </c>
      <c r="E27" s="21">
        <v>14</v>
      </c>
      <c r="F27" s="22">
        <v>14</v>
      </c>
      <c r="G27" s="22">
        <v>0</v>
      </c>
      <c r="H27" s="22"/>
    </row>
    <row r="28" spans="1:8" ht="15">
      <c r="A28" s="15">
        <v>22</v>
      </c>
      <c r="B28" s="20" t="s">
        <v>431</v>
      </c>
      <c r="C28" s="22">
        <v>0</v>
      </c>
      <c r="D28" s="21">
        <v>177</v>
      </c>
      <c r="E28" s="21">
        <v>126</v>
      </c>
      <c r="F28" s="22">
        <v>51</v>
      </c>
      <c r="G28" s="22">
        <v>75</v>
      </c>
      <c r="H28" s="22"/>
    </row>
    <row r="29" spans="1:8" ht="15">
      <c r="A29" s="15">
        <v>23</v>
      </c>
      <c r="B29" s="12" t="s">
        <v>149</v>
      </c>
      <c r="C29" s="18">
        <f>SUM(C30:C32)</f>
        <v>10718</v>
      </c>
      <c r="D29" s="18">
        <f>SUM(D30:D32)</f>
        <v>13372</v>
      </c>
      <c r="E29" s="18">
        <f>SUM(E30:E32)</f>
        <v>13353</v>
      </c>
      <c r="F29" s="18">
        <f>SUM(F30:F32)</f>
        <v>11527</v>
      </c>
      <c r="G29" s="18">
        <f>SUM(G30:G32)</f>
        <v>1826</v>
      </c>
      <c r="H29" s="13">
        <v>0</v>
      </c>
    </row>
    <row r="30" spans="1:8" ht="15">
      <c r="A30" s="15">
        <v>24</v>
      </c>
      <c r="B30" s="20" t="s">
        <v>371</v>
      </c>
      <c r="C30" s="21">
        <v>9705</v>
      </c>
      <c r="D30" s="21">
        <v>12397</v>
      </c>
      <c r="E30" s="21">
        <v>12397</v>
      </c>
      <c r="F30" s="21">
        <v>10732</v>
      </c>
      <c r="G30" s="21">
        <v>1665</v>
      </c>
      <c r="H30" s="22"/>
    </row>
    <row r="31" spans="1:8" ht="15">
      <c r="A31" s="15">
        <v>25</v>
      </c>
      <c r="B31" s="20" t="s">
        <v>370</v>
      </c>
      <c r="C31" s="21">
        <v>0</v>
      </c>
      <c r="D31" s="21">
        <v>373</v>
      </c>
      <c r="E31" s="21">
        <v>373</v>
      </c>
      <c r="F31" s="21">
        <v>373</v>
      </c>
      <c r="G31" s="21">
        <v>0</v>
      </c>
      <c r="H31" s="22"/>
    </row>
    <row r="32" spans="1:8" ht="15">
      <c r="A32" s="15">
        <v>26</v>
      </c>
      <c r="B32" s="20" t="s">
        <v>151</v>
      </c>
      <c r="C32" s="21">
        <v>1013</v>
      </c>
      <c r="D32" s="21">
        <v>602</v>
      </c>
      <c r="E32" s="21">
        <v>583</v>
      </c>
      <c r="F32" s="22">
        <v>422</v>
      </c>
      <c r="G32" s="22">
        <v>161</v>
      </c>
      <c r="H32" s="22"/>
    </row>
    <row r="33" spans="1:8" ht="15">
      <c r="A33" s="15">
        <v>27</v>
      </c>
      <c r="B33" s="11" t="s">
        <v>152</v>
      </c>
      <c r="C33" s="19">
        <f>SUM(C34:C38)</f>
        <v>22075</v>
      </c>
      <c r="D33" s="19">
        <f>SUM(D34:D38)</f>
        <v>22826</v>
      </c>
      <c r="E33" s="19">
        <f>SUM(E34:E38)</f>
        <v>14462</v>
      </c>
      <c r="F33" s="19">
        <f>SUM(F34:F38)</f>
        <v>14462</v>
      </c>
      <c r="G33" s="19">
        <f>SUM(G34:G38)</f>
        <v>0</v>
      </c>
      <c r="H33" s="9">
        <v>0</v>
      </c>
    </row>
    <row r="34" spans="1:8" ht="15">
      <c r="A34" s="15">
        <v>28</v>
      </c>
      <c r="B34" s="20" t="s">
        <v>153</v>
      </c>
      <c r="C34" s="21">
        <v>0</v>
      </c>
      <c r="D34" s="21">
        <v>1027</v>
      </c>
      <c r="E34" s="21">
        <v>1027</v>
      </c>
      <c r="F34" s="21">
        <v>1027</v>
      </c>
      <c r="G34" s="22">
        <v>0</v>
      </c>
      <c r="H34" s="22"/>
    </row>
    <row r="35" spans="1:8" ht="15">
      <c r="A35" s="15">
        <v>29</v>
      </c>
      <c r="B35" s="20" t="s">
        <v>154</v>
      </c>
      <c r="C35" s="21">
        <v>0</v>
      </c>
      <c r="D35" s="21">
        <v>0</v>
      </c>
      <c r="E35" s="21">
        <v>0</v>
      </c>
      <c r="F35" s="21">
        <v>0</v>
      </c>
      <c r="G35" s="22">
        <v>0</v>
      </c>
      <c r="H35" s="22"/>
    </row>
    <row r="36" spans="1:8" ht="15">
      <c r="A36" s="15">
        <v>30</v>
      </c>
      <c r="B36" s="8" t="s">
        <v>155</v>
      </c>
      <c r="C36" s="6">
        <v>8000</v>
      </c>
      <c r="D36" s="17">
        <v>0</v>
      </c>
      <c r="E36" s="17">
        <v>0</v>
      </c>
      <c r="F36" s="17">
        <v>0</v>
      </c>
      <c r="G36" s="22">
        <v>0</v>
      </c>
      <c r="H36" s="22"/>
    </row>
    <row r="37" spans="1:8" ht="15">
      <c r="A37" s="15">
        <v>31</v>
      </c>
      <c r="B37" s="8" t="s">
        <v>156</v>
      </c>
      <c r="C37" s="6">
        <v>0</v>
      </c>
      <c r="D37" s="6">
        <v>0</v>
      </c>
      <c r="E37" s="6">
        <v>0</v>
      </c>
      <c r="F37" s="22">
        <v>0</v>
      </c>
      <c r="G37" s="6">
        <v>0</v>
      </c>
      <c r="H37" s="22"/>
    </row>
    <row r="38" spans="1:8" ht="15">
      <c r="A38" s="15">
        <v>32</v>
      </c>
      <c r="B38" s="20" t="s">
        <v>157</v>
      </c>
      <c r="C38" s="21">
        <v>14075</v>
      </c>
      <c r="D38" s="21">
        <v>21799</v>
      </c>
      <c r="E38" s="21">
        <v>13435</v>
      </c>
      <c r="F38" s="21">
        <v>13435</v>
      </c>
      <c r="G38" s="21">
        <v>0</v>
      </c>
      <c r="H38" s="22"/>
    </row>
    <row r="39" spans="1:8" ht="15">
      <c r="A39" s="15">
        <v>33</v>
      </c>
      <c r="B39" s="11" t="s">
        <v>158</v>
      </c>
      <c r="C39" s="19">
        <f>SUM(C40:C43)</f>
        <v>112819</v>
      </c>
      <c r="D39" s="19">
        <f>SUM(D40:D43)</f>
        <v>79570</v>
      </c>
      <c r="E39" s="19">
        <f>SUM(E40:E43)</f>
        <v>49623</v>
      </c>
      <c r="F39" s="19">
        <f>SUM(F40:F43)</f>
        <v>36442</v>
      </c>
      <c r="G39" s="19">
        <f>SUM(G40:G43)</f>
        <v>13181</v>
      </c>
      <c r="H39" s="9">
        <v>0</v>
      </c>
    </row>
    <row r="40" spans="1:8" ht="15">
      <c r="A40" s="15">
        <v>34</v>
      </c>
      <c r="B40" s="20" t="s">
        <v>159</v>
      </c>
      <c r="C40" s="22">
        <v>1106</v>
      </c>
      <c r="D40" s="21">
        <v>1586</v>
      </c>
      <c r="E40" s="21">
        <v>1585</v>
      </c>
      <c r="F40" s="21">
        <v>1585</v>
      </c>
      <c r="G40" s="22">
        <v>0</v>
      </c>
      <c r="H40" s="22"/>
    </row>
    <row r="41" spans="1:8" ht="15">
      <c r="A41" s="15">
        <v>35</v>
      </c>
      <c r="B41" s="20" t="s">
        <v>160</v>
      </c>
      <c r="C41" s="21">
        <v>28696</v>
      </c>
      <c r="D41" s="21">
        <v>34883</v>
      </c>
      <c r="E41" s="21">
        <v>34857</v>
      </c>
      <c r="F41" s="21">
        <v>34857</v>
      </c>
      <c r="G41" s="22">
        <v>0</v>
      </c>
      <c r="H41" s="22"/>
    </row>
    <row r="42" spans="1:8" ht="15">
      <c r="A42" s="15">
        <v>36</v>
      </c>
      <c r="B42" s="20" t="s">
        <v>161</v>
      </c>
      <c r="C42" s="21">
        <v>9500</v>
      </c>
      <c r="D42" s="21">
        <v>13181</v>
      </c>
      <c r="E42" s="21">
        <v>13181</v>
      </c>
      <c r="F42" s="22">
        <v>0</v>
      </c>
      <c r="G42" s="21">
        <v>13181</v>
      </c>
      <c r="H42" s="22"/>
    </row>
    <row r="43" spans="1:8" ht="15">
      <c r="A43" s="15">
        <v>37</v>
      </c>
      <c r="B43" s="20" t="s">
        <v>162</v>
      </c>
      <c r="C43" s="21">
        <v>73517</v>
      </c>
      <c r="D43" s="21">
        <v>29920</v>
      </c>
      <c r="E43" s="22">
        <v>0</v>
      </c>
      <c r="F43" s="22">
        <v>0</v>
      </c>
      <c r="G43" s="22">
        <v>0</v>
      </c>
      <c r="H43" s="22"/>
    </row>
    <row r="44" spans="1:8" ht="15">
      <c r="A44" s="15">
        <v>38</v>
      </c>
      <c r="B44" s="11" t="s">
        <v>163</v>
      </c>
      <c r="C44" s="19">
        <f>SUM(C45:C47)</f>
        <v>37709</v>
      </c>
      <c r="D44" s="19">
        <f>SUM(D45:D47)</f>
        <v>96151</v>
      </c>
      <c r="E44" s="19">
        <f>SUM(E45:E47)</f>
        <v>92297</v>
      </c>
      <c r="F44" s="19">
        <f>SUM(F45:F47)</f>
        <v>79604</v>
      </c>
      <c r="G44" s="19">
        <f>SUM(G45:G47)</f>
        <v>12693</v>
      </c>
      <c r="H44" s="9">
        <v>0</v>
      </c>
    </row>
    <row r="45" spans="1:8" ht="15">
      <c r="A45" s="15">
        <v>39</v>
      </c>
      <c r="B45" s="11" t="s">
        <v>164</v>
      </c>
      <c r="C45" s="19">
        <v>15600</v>
      </c>
      <c r="D45" s="19">
        <v>49711</v>
      </c>
      <c r="E45" s="19">
        <v>47207</v>
      </c>
      <c r="F45" s="19">
        <v>46276</v>
      </c>
      <c r="G45" s="19">
        <v>931</v>
      </c>
      <c r="H45" s="9">
        <v>0</v>
      </c>
    </row>
    <row r="46" spans="1:8" ht="15">
      <c r="A46" s="15">
        <v>40</v>
      </c>
      <c r="B46" s="11" t="s">
        <v>165</v>
      </c>
      <c r="C46" s="19">
        <v>20671</v>
      </c>
      <c r="D46" s="19">
        <v>34494</v>
      </c>
      <c r="E46" s="19">
        <v>33934</v>
      </c>
      <c r="F46" s="19">
        <v>33219</v>
      </c>
      <c r="G46" s="19">
        <v>715</v>
      </c>
      <c r="H46" s="9">
        <v>0</v>
      </c>
    </row>
    <row r="47" spans="1:8" ht="15">
      <c r="A47" s="15">
        <v>41</v>
      </c>
      <c r="B47" s="11" t="s">
        <v>166</v>
      </c>
      <c r="C47" s="19">
        <f>SUM(C48:C49)</f>
        <v>1438</v>
      </c>
      <c r="D47" s="19">
        <f>SUM(D48:D49)</f>
        <v>11946</v>
      </c>
      <c r="E47" s="19">
        <f>SUM(E48:E49)</f>
        <v>11156</v>
      </c>
      <c r="F47" s="19">
        <f>SUM(F48:F49)</f>
        <v>109</v>
      </c>
      <c r="G47" s="19">
        <f>SUM(G48:G49)</f>
        <v>11047</v>
      </c>
      <c r="H47" s="9">
        <v>0</v>
      </c>
    </row>
    <row r="48" spans="1:8" ht="15">
      <c r="A48" s="15">
        <v>42</v>
      </c>
      <c r="B48" s="20" t="s">
        <v>372</v>
      </c>
      <c r="C48" s="22">
        <v>1200</v>
      </c>
      <c r="D48" s="21">
        <v>3600</v>
      </c>
      <c r="E48" s="21">
        <v>3600</v>
      </c>
      <c r="F48" s="22">
        <v>0</v>
      </c>
      <c r="G48" s="21">
        <v>3600</v>
      </c>
      <c r="H48" s="22"/>
    </row>
    <row r="49" spans="1:8" ht="15">
      <c r="A49" s="15">
        <v>43</v>
      </c>
      <c r="B49" s="20" t="s">
        <v>167</v>
      </c>
      <c r="C49" s="23">
        <v>238</v>
      </c>
      <c r="D49" s="23">
        <v>8346</v>
      </c>
      <c r="E49" s="23">
        <v>7556</v>
      </c>
      <c r="F49" s="20">
        <v>109</v>
      </c>
      <c r="G49" s="20">
        <v>7447</v>
      </c>
      <c r="H49" s="20"/>
    </row>
    <row r="50" spans="1:8" ht="15">
      <c r="A50" s="15">
        <v>44</v>
      </c>
      <c r="B50" s="9" t="s">
        <v>168</v>
      </c>
      <c r="C50" s="19">
        <f>SUM(C8+C44)</f>
        <v>297756</v>
      </c>
      <c r="D50" s="19">
        <f>SUM(D8+D44)</f>
        <v>384179</v>
      </c>
      <c r="E50" s="19">
        <f>SUM(E8+E44)</f>
        <v>339792</v>
      </c>
      <c r="F50" s="19">
        <f>SUM(F8+F44)</f>
        <v>302096</v>
      </c>
      <c r="G50" s="19">
        <f>SUM(G8+G44)</f>
        <v>37696</v>
      </c>
      <c r="H50" s="9">
        <v>0</v>
      </c>
    </row>
    <row r="51" spans="1:8" ht="15">
      <c r="A51" s="15">
        <v>45</v>
      </c>
      <c r="B51" s="11" t="s">
        <v>169</v>
      </c>
      <c r="C51" s="19">
        <f>SUM(C52:C53)</f>
        <v>56191</v>
      </c>
      <c r="D51" s="19">
        <f>SUM(D52:D53)</f>
        <v>56857</v>
      </c>
      <c r="E51" s="19">
        <f>SUM(E52:E53)</f>
        <v>56340</v>
      </c>
      <c r="F51" s="19">
        <f>SUM(F52:F53)</f>
        <v>56340</v>
      </c>
      <c r="G51" s="19">
        <f>SUM(G52:G53)</f>
        <v>0</v>
      </c>
      <c r="H51" s="9">
        <v>0</v>
      </c>
    </row>
    <row r="52" spans="1:8" ht="15">
      <c r="A52" s="15">
        <v>46</v>
      </c>
      <c r="B52" s="8" t="s">
        <v>170</v>
      </c>
      <c r="C52" s="17">
        <v>51363</v>
      </c>
      <c r="D52" s="17">
        <v>52029</v>
      </c>
      <c r="E52" s="17">
        <v>51512</v>
      </c>
      <c r="F52" s="17">
        <v>51512</v>
      </c>
      <c r="G52" s="22">
        <v>0</v>
      </c>
      <c r="H52" s="9"/>
    </row>
    <row r="53" spans="1:8" ht="15">
      <c r="A53" s="15">
        <v>47</v>
      </c>
      <c r="B53" s="8" t="s">
        <v>286</v>
      </c>
      <c r="C53" s="17">
        <v>4828</v>
      </c>
      <c r="D53" s="17">
        <v>4828</v>
      </c>
      <c r="E53" s="17">
        <v>4828</v>
      </c>
      <c r="F53" s="21">
        <v>4828</v>
      </c>
      <c r="G53" s="22">
        <v>0</v>
      </c>
      <c r="H53" s="9"/>
    </row>
    <row r="54" spans="1:8" ht="15">
      <c r="A54" s="15">
        <v>48</v>
      </c>
      <c r="B54" s="9" t="s">
        <v>171</v>
      </c>
      <c r="C54" s="19">
        <f>SUM(C51)</f>
        <v>56191</v>
      </c>
      <c r="D54" s="19">
        <f>SUM(D51)</f>
        <v>56857</v>
      </c>
      <c r="E54" s="19">
        <f>SUM(E51)</f>
        <v>56340</v>
      </c>
      <c r="F54" s="19">
        <f>SUM(F51)</f>
        <v>56340</v>
      </c>
      <c r="G54" s="19">
        <f>SUM(G51)</f>
        <v>0</v>
      </c>
      <c r="H54" s="9">
        <v>0</v>
      </c>
    </row>
    <row r="55" spans="1:8" ht="15">
      <c r="A55" s="15">
        <v>49</v>
      </c>
      <c r="B55" s="9" t="s">
        <v>172</v>
      </c>
      <c r="C55" s="19">
        <f>SUM(C50+C54)</f>
        <v>353947</v>
      </c>
      <c r="D55" s="19">
        <f>SUM(D50+D54)</f>
        <v>441036</v>
      </c>
      <c r="E55" s="19">
        <f>SUM(E50+E54)</f>
        <v>396132</v>
      </c>
      <c r="F55" s="19">
        <f>SUM(F50+F54)</f>
        <v>358436</v>
      </c>
      <c r="G55" s="19">
        <f>SUM(G50+G54)</f>
        <v>37696</v>
      </c>
      <c r="H55" s="9">
        <v>0</v>
      </c>
    </row>
  </sheetData>
  <sheetProtection/>
  <mergeCells count="8">
    <mergeCell ref="A2:H2"/>
    <mergeCell ref="G4:H4"/>
    <mergeCell ref="A5:A6"/>
    <mergeCell ref="B5:B6"/>
    <mergeCell ref="C5:C6"/>
    <mergeCell ref="D5:D6"/>
    <mergeCell ref="E5:E6"/>
    <mergeCell ref="F5:H5"/>
  </mergeCells>
  <conditionalFormatting sqref="A8:A24">
    <cfRule type="top10" priority="16" dxfId="0" stopIfTrue="1" rank="10"/>
  </conditionalFormatting>
  <printOptions/>
  <pageMargins left="0.7" right="0.7" top="0.75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0">
      <selection activeCell="G29" sqref="G29"/>
    </sheetView>
  </sheetViews>
  <sheetFormatPr defaultColWidth="9.140625" defaultRowHeight="15"/>
  <cols>
    <col min="1" max="1" width="16.8515625" style="25" customWidth="1"/>
    <col min="2" max="2" width="43.421875" style="26" customWidth="1"/>
    <col min="3" max="3" width="21.8515625" style="26" customWidth="1"/>
    <col min="4" max="4" width="22.7109375" style="26" customWidth="1"/>
    <col min="5" max="5" width="20.28125" style="25" customWidth="1"/>
    <col min="6" max="7" width="11.00390625" style="25" customWidth="1"/>
    <col min="8" max="8" width="11.8515625" style="25" customWidth="1"/>
    <col min="9" max="16384" width="9.140625" style="25" customWidth="1"/>
  </cols>
  <sheetData>
    <row r="1" spans="5:6" ht="15.75">
      <c r="E1" s="480" t="s">
        <v>262</v>
      </c>
      <c r="F1" s="480"/>
    </row>
    <row r="2" ht="15"/>
    <row r="3" spans="2:5" ht="20.25" customHeight="1">
      <c r="B3" s="478" t="s">
        <v>432</v>
      </c>
      <c r="C3" s="478"/>
      <c r="D3" s="478"/>
      <c r="E3" s="479"/>
    </row>
    <row r="4" ht="15"/>
    <row r="5" spans="1:6" ht="26.25" customHeight="1" thickBot="1">
      <c r="A5" s="26"/>
      <c r="B5" s="28"/>
      <c r="C5" s="28"/>
      <c r="D5" s="28"/>
      <c r="E5" s="29" t="s">
        <v>32</v>
      </c>
      <c r="F5" s="26"/>
    </row>
    <row r="6" spans="1:5" s="27" customFormat="1" ht="49.5" customHeight="1" thickBot="1">
      <c r="A6" s="30" t="s">
        <v>94</v>
      </c>
      <c r="B6" s="31" t="s">
        <v>174</v>
      </c>
      <c r="C6" s="32" t="s">
        <v>175</v>
      </c>
      <c r="D6" s="32" t="s">
        <v>178</v>
      </c>
      <c r="E6" s="32" t="s">
        <v>173</v>
      </c>
    </row>
    <row r="7" spans="1:6" s="35" customFormat="1" ht="18" customHeight="1" thickBot="1">
      <c r="A7" s="33"/>
      <c r="B7" s="31" t="s">
        <v>5</v>
      </c>
      <c r="C7" s="34" t="s">
        <v>6</v>
      </c>
      <c r="D7" s="34" t="s">
        <v>7</v>
      </c>
      <c r="E7" s="34" t="s">
        <v>8</v>
      </c>
      <c r="F7" s="28"/>
    </row>
    <row r="8" spans="1:6" ht="15.75" customHeight="1">
      <c r="A8" s="36">
        <v>1</v>
      </c>
      <c r="B8" s="37" t="s">
        <v>176</v>
      </c>
      <c r="C8" s="42">
        <f>SUM(C9:C19)</f>
        <v>11082</v>
      </c>
      <c r="D8" s="42">
        <f>SUM(D9:D19)</f>
        <v>41271</v>
      </c>
      <c r="E8" s="42">
        <f>SUM(E9:E19)</f>
        <v>39301</v>
      </c>
      <c r="F8" s="26"/>
    </row>
    <row r="9" spans="1:6" ht="15.75" customHeight="1">
      <c r="A9" s="41">
        <v>2</v>
      </c>
      <c r="B9" s="39" t="s">
        <v>433</v>
      </c>
      <c r="C9" s="40">
        <v>1970</v>
      </c>
      <c r="D9" s="40">
        <v>1970</v>
      </c>
      <c r="E9" s="40">
        <v>0</v>
      </c>
      <c r="F9" s="26"/>
    </row>
    <row r="10" spans="1:6" ht="15.75" customHeight="1">
      <c r="A10" s="38">
        <v>3</v>
      </c>
      <c r="B10" s="39" t="s">
        <v>434</v>
      </c>
      <c r="C10" s="195">
        <v>1200</v>
      </c>
      <c r="D10" s="43">
        <v>1400</v>
      </c>
      <c r="E10" s="43">
        <v>1400</v>
      </c>
      <c r="F10" s="26"/>
    </row>
    <row r="11" spans="1:6" ht="15.75" customHeight="1">
      <c r="A11" s="41">
        <v>4</v>
      </c>
      <c r="B11" s="39" t="s">
        <v>435</v>
      </c>
      <c r="C11" s="195">
        <v>1575</v>
      </c>
      <c r="D11" s="43">
        <v>0</v>
      </c>
      <c r="E11" s="43">
        <v>0</v>
      </c>
      <c r="F11" s="26"/>
    </row>
    <row r="12" spans="1:6" ht="15.75" customHeight="1">
      <c r="A12" s="41">
        <v>5</v>
      </c>
      <c r="B12" s="39" t="s">
        <v>373</v>
      </c>
      <c r="C12" s="195">
        <v>400</v>
      </c>
      <c r="D12" s="43">
        <v>400</v>
      </c>
      <c r="E12" s="43">
        <v>400</v>
      </c>
      <c r="F12" s="26"/>
    </row>
    <row r="13" spans="1:6" ht="15.75" customHeight="1">
      <c r="A13" s="38">
        <v>6</v>
      </c>
      <c r="B13" s="39" t="s">
        <v>436</v>
      </c>
      <c r="C13" s="195">
        <v>2000</v>
      </c>
      <c r="D13" s="43">
        <v>3085</v>
      </c>
      <c r="E13" s="43">
        <v>3085</v>
      </c>
      <c r="F13" s="26"/>
    </row>
    <row r="14" spans="1:6" ht="15.75" customHeight="1">
      <c r="A14" s="196">
        <v>7</v>
      </c>
      <c r="B14" s="39" t="s">
        <v>437</v>
      </c>
      <c r="C14" s="195">
        <v>3937</v>
      </c>
      <c r="D14" s="43">
        <v>0</v>
      </c>
      <c r="E14" s="43">
        <v>0</v>
      </c>
      <c r="F14" s="26"/>
    </row>
    <row r="15" spans="1:6" ht="15.75" customHeight="1">
      <c r="A15" s="41">
        <v>8</v>
      </c>
      <c r="B15" s="39" t="s">
        <v>438</v>
      </c>
      <c r="C15" s="195">
        <v>0</v>
      </c>
      <c r="D15" s="195">
        <v>25000</v>
      </c>
      <c r="E15" s="195">
        <v>25000</v>
      </c>
      <c r="F15" s="26"/>
    </row>
    <row r="16" spans="1:6" ht="15.75" customHeight="1">
      <c r="A16" s="41">
        <v>10</v>
      </c>
      <c r="B16" s="39" t="s">
        <v>439</v>
      </c>
      <c r="C16" s="195">
        <v>0</v>
      </c>
      <c r="D16" s="195">
        <v>5000</v>
      </c>
      <c r="E16" s="195">
        <v>5000</v>
      </c>
      <c r="F16" s="26"/>
    </row>
    <row r="17" spans="1:6" ht="15.75" customHeight="1">
      <c r="A17" s="41">
        <v>11</v>
      </c>
      <c r="B17" s="39" t="s">
        <v>440</v>
      </c>
      <c r="C17" s="195">
        <v>0</v>
      </c>
      <c r="D17" s="195">
        <v>4000</v>
      </c>
      <c r="E17" s="195">
        <v>4000</v>
      </c>
      <c r="F17" s="26"/>
    </row>
    <row r="18" spans="1:6" ht="15.75" customHeight="1">
      <c r="A18" s="41">
        <v>12</v>
      </c>
      <c r="B18" s="39" t="s">
        <v>441</v>
      </c>
      <c r="C18" s="195">
        <v>0</v>
      </c>
      <c r="D18" s="195">
        <v>312</v>
      </c>
      <c r="E18" s="195">
        <v>312</v>
      </c>
      <c r="F18" s="26"/>
    </row>
    <row r="19" spans="1:6" ht="15.75" customHeight="1">
      <c r="A19" s="44">
        <v>13</v>
      </c>
      <c r="B19" s="39" t="s">
        <v>442</v>
      </c>
      <c r="C19" s="195">
        <v>0</v>
      </c>
      <c r="D19" s="195">
        <v>104</v>
      </c>
      <c r="E19" s="195">
        <v>104</v>
      </c>
      <c r="F19" s="26"/>
    </row>
    <row r="20" spans="1:6" s="46" customFormat="1" ht="15.75" customHeight="1">
      <c r="A20" s="44">
        <v>14</v>
      </c>
      <c r="B20" s="37" t="s">
        <v>374</v>
      </c>
      <c r="C20" s="197">
        <f>SUM(C21:C21)</f>
        <v>0</v>
      </c>
      <c r="D20" s="197">
        <f>SUM(D21:D21)</f>
        <v>35</v>
      </c>
      <c r="E20" s="197">
        <f>SUM(E21:E21)</f>
        <v>34</v>
      </c>
      <c r="F20" s="27"/>
    </row>
    <row r="21" spans="1:6" ht="15.75" customHeight="1">
      <c r="A21" s="44">
        <v>15</v>
      </c>
      <c r="B21" s="39" t="s">
        <v>443</v>
      </c>
      <c r="C21" s="195">
        <v>0</v>
      </c>
      <c r="D21" s="195">
        <v>35</v>
      </c>
      <c r="E21" s="195">
        <v>34</v>
      </c>
      <c r="F21" s="26"/>
    </row>
    <row r="22" spans="1:6" ht="15.75" customHeight="1">
      <c r="A22" s="44">
        <v>16</v>
      </c>
      <c r="B22" s="37" t="s">
        <v>177</v>
      </c>
      <c r="C22" s="42">
        <f>SUM(C23:C38)</f>
        <v>1543</v>
      </c>
      <c r="D22" s="42">
        <f>SUM(D23:D38)</f>
        <v>5400</v>
      </c>
      <c r="E22" s="42">
        <f>SUM(E23:E38)</f>
        <v>5399</v>
      </c>
      <c r="F22" s="26"/>
    </row>
    <row r="23" spans="1:6" ht="15.75" customHeight="1">
      <c r="A23" s="44">
        <v>17</v>
      </c>
      <c r="B23" s="39" t="s">
        <v>444</v>
      </c>
      <c r="C23" s="195">
        <v>44</v>
      </c>
      <c r="D23" s="195">
        <v>0</v>
      </c>
      <c r="E23" s="195">
        <v>0</v>
      </c>
      <c r="F23" s="26"/>
    </row>
    <row r="24" spans="1:6" ht="15.75" customHeight="1">
      <c r="A24" s="44">
        <v>18</v>
      </c>
      <c r="B24" s="39" t="s">
        <v>445</v>
      </c>
      <c r="C24" s="195">
        <v>236</v>
      </c>
      <c r="D24" s="195">
        <v>0</v>
      </c>
      <c r="E24" s="195">
        <v>0</v>
      </c>
      <c r="F24" s="26"/>
    </row>
    <row r="25" spans="1:6" ht="15.75" customHeight="1">
      <c r="A25" s="44">
        <v>13</v>
      </c>
      <c r="B25" s="39" t="s">
        <v>446</v>
      </c>
      <c r="C25" s="195">
        <v>96</v>
      </c>
      <c r="D25" s="195">
        <v>409</v>
      </c>
      <c r="E25" s="195">
        <v>0</v>
      </c>
      <c r="F25" s="26"/>
    </row>
    <row r="26" spans="1:6" ht="15.75" customHeight="1">
      <c r="A26" s="44">
        <v>14</v>
      </c>
      <c r="B26" s="39" t="s">
        <v>447</v>
      </c>
      <c r="C26" s="195">
        <v>500</v>
      </c>
      <c r="D26" s="195">
        <v>0</v>
      </c>
      <c r="E26" s="195">
        <v>0</v>
      </c>
      <c r="F26" s="26"/>
    </row>
    <row r="27" spans="1:6" ht="15.75" customHeight="1">
      <c r="A27" s="44">
        <v>15</v>
      </c>
      <c r="B27" s="39" t="s">
        <v>458</v>
      </c>
      <c r="C27" s="195">
        <v>412</v>
      </c>
      <c r="D27" s="195">
        <v>0</v>
      </c>
      <c r="E27" s="195">
        <v>4</v>
      </c>
      <c r="F27" s="26"/>
    </row>
    <row r="28" spans="1:6" ht="15.75" customHeight="1">
      <c r="A28" s="44">
        <v>16</v>
      </c>
      <c r="B28" s="39" t="s">
        <v>448</v>
      </c>
      <c r="C28" s="195">
        <v>55</v>
      </c>
      <c r="D28" s="195">
        <v>76</v>
      </c>
      <c r="E28" s="195">
        <v>71</v>
      </c>
      <c r="F28" s="26"/>
    </row>
    <row r="29" spans="1:6" ht="15.75" customHeight="1">
      <c r="A29" s="44">
        <v>17</v>
      </c>
      <c r="B29" s="39" t="s">
        <v>449</v>
      </c>
      <c r="C29" s="195">
        <v>200</v>
      </c>
      <c r="D29" s="195">
        <v>0</v>
      </c>
      <c r="E29" s="195">
        <v>0</v>
      </c>
      <c r="F29" s="26"/>
    </row>
    <row r="30" spans="1:6" ht="15.75" customHeight="1">
      <c r="A30" s="44">
        <v>18</v>
      </c>
      <c r="B30" s="39" t="s">
        <v>450</v>
      </c>
      <c r="C30" s="195">
        <v>0</v>
      </c>
      <c r="D30" s="195">
        <v>2710</v>
      </c>
      <c r="E30" s="195">
        <v>3118</v>
      </c>
      <c r="F30" s="26"/>
    </row>
    <row r="31" spans="1:6" ht="15.75" customHeight="1">
      <c r="A31" s="44">
        <v>19</v>
      </c>
      <c r="B31" s="39" t="s">
        <v>451</v>
      </c>
      <c r="C31" s="195">
        <v>0</v>
      </c>
      <c r="D31" s="195">
        <v>500</v>
      </c>
      <c r="E31" s="195">
        <v>500</v>
      </c>
      <c r="F31" s="26"/>
    </row>
    <row r="32" spans="1:6" ht="15.75" customHeight="1">
      <c r="A32" s="44">
        <v>20</v>
      </c>
      <c r="B32" s="39" t="s">
        <v>452</v>
      </c>
      <c r="C32" s="195">
        <v>0</v>
      </c>
      <c r="D32" s="195">
        <v>650</v>
      </c>
      <c r="E32" s="195">
        <v>650</v>
      </c>
      <c r="F32" s="26"/>
    </row>
    <row r="33" spans="1:6" ht="15.75" customHeight="1">
      <c r="A33" s="44">
        <v>21</v>
      </c>
      <c r="B33" s="39" t="s">
        <v>375</v>
      </c>
      <c r="C33" s="195">
        <v>0</v>
      </c>
      <c r="D33" s="195">
        <v>250</v>
      </c>
      <c r="E33" s="195">
        <v>250</v>
      </c>
      <c r="F33" s="26"/>
    </row>
    <row r="34" spans="1:6" ht="15.75" customHeight="1">
      <c r="A34" s="44">
        <v>22</v>
      </c>
      <c r="B34" s="39" t="s">
        <v>453</v>
      </c>
      <c r="C34" s="195">
        <v>0</v>
      </c>
      <c r="D34" s="195">
        <v>189</v>
      </c>
      <c r="E34" s="195">
        <v>189</v>
      </c>
      <c r="F34" s="26"/>
    </row>
    <row r="35" spans="1:6" ht="15.75" customHeight="1">
      <c r="A35" s="44">
        <v>23</v>
      </c>
      <c r="B35" s="39" t="s">
        <v>454</v>
      </c>
      <c r="C35" s="195">
        <v>0</v>
      </c>
      <c r="D35" s="195">
        <v>165</v>
      </c>
      <c r="E35" s="195">
        <v>165</v>
      </c>
      <c r="F35" s="26"/>
    </row>
    <row r="36" spans="1:6" ht="15.75" customHeight="1">
      <c r="A36" s="44">
        <v>24</v>
      </c>
      <c r="B36" s="39" t="s">
        <v>455</v>
      </c>
      <c r="C36" s="195">
        <v>0</v>
      </c>
      <c r="D36" s="195">
        <v>79</v>
      </c>
      <c r="E36" s="195">
        <v>79</v>
      </c>
      <c r="F36" s="26"/>
    </row>
    <row r="37" spans="1:6" ht="15.75" customHeight="1">
      <c r="A37" s="44">
        <v>25</v>
      </c>
      <c r="B37" s="39" t="s">
        <v>456</v>
      </c>
      <c r="C37" s="195">
        <v>0</v>
      </c>
      <c r="D37" s="195">
        <v>130</v>
      </c>
      <c r="E37" s="195">
        <v>130</v>
      </c>
      <c r="F37" s="26"/>
    </row>
    <row r="38" spans="1:6" ht="15.75" customHeight="1">
      <c r="A38" s="44">
        <v>26</v>
      </c>
      <c r="B38" s="39" t="s">
        <v>457</v>
      </c>
      <c r="C38" s="195">
        <v>0</v>
      </c>
      <c r="D38" s="195">
        <v>242</v>
      </c>
      <c r="E38" s="195">
        <v>243</v>
      </c>
      <c r="F38" s="26"/>
    </row>
    <row r="39" spans="1:6" s="46" customFormat="1" ht="15.75" customHeight="1">
      <c r="A39" s="63">
        <v>27</v>
      </c>
      <c r="B39" s="66" t="s">
        <v>211</v>
      </c>
      <c r="C39" s="67">
        <v>2975</v>
      </c>
      <c r="D39" s="68">
        <v>3005</v>
      </c>
      <c r="E39" s="68">
        <v>2473</v>
      </c>
      <c r="F39" s="27"/>
    </row>
    <row r="40" spans="1:6" s="46" customFormat="1" ht="15.75" customHeight="1" thickBot="1">
      <c r="A40" s="254">
        <v>28</v>
      </c>
      <c r="B40" s="64" t="s">
        <v>179</v>
      </c>
      <c r="C40" s="65">
        <f>SUM(C8+C20+C22+C39)</f>
        <v>15600</v>
      </c>
      <c r="D40" s="65">
        <f>SUM(D8+D20+D22+D39)</f>
        <v>49711</v>
      </c>
      <c r="E40" s="65">
        <f>SUM(E8+E20+E22+E39)</f>
        <v>47207</v>
      </c>
      <c r="F40" s="27"/>
    </row>
    <row r="41" ht="15"/>
    <row r="42" ht="15"/>
  </sheetData>
  <sheetProtection/>
  <mergeCells count="2">
    <mergeCell ref="B3:E3"/>
    <mergeCell ref="E1:F1"/>
  </mergeCells>
  <printOptions/>
  <pageMargins left="0.7" right="0.7" top="0.75" bottom="0.75" header="0.3" footer="0.3"/>
  <pageSetup horizontalDpi="600" verticalDpi="600" orientation="portrait" paperSize="9" scale="6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6.8515625" style="25" customWidth="1"/>
    <col min="2" max="2" width="44.421875" style="26" customWidth="1"/>
    <col min="3" max="3" width="25.421875" style="26" customWidth="1"/>
    <col min="4" max="4" width="23.421875" style="26" customWidth="1"/>
    <col min="5" max="5" width="27.57421875" style="25" customWidth="1"/>
    <col min="6" max="7" width="11.00390625" style="25" customWidth="1"/>
    <col min="8" max="8" width="11.8515625" style="25" customWidth="1"/>
    <col min="9" max="16384" width="9.140625" style="25" customWidth="1"/>
  </cols>
  <sheetData>
    <row r="1" spans="5:6" ht="15.75">
      <c r="E1" s="478" t="s">
        <v>263</v>
      </c>
      <c r="F1" s="478"/>
    </row>
    <row r="3" spans="2:5" ht="20.25" customHeight="1">
      <c r="B3" s="478" t="s">
        <v>459</v>
      </c>
      <c r="C3" s="478"/>
      <c r="D3" s="478"/>
      <c r="E3" s="479"/>
    </row>
    <row r="4" spans="2:5" ht="15.75">
      <c r="B4" s="481"/>
      <c r="C4" s="481"/>
      <c r="D4" s="481"/>
      <c r="E4" s="481"/>
    </row>
    <row r="5" spans="1:6" ht="26.25" customHeight="1" thickBot="1">
      <c r="A5" s="26"/>
      <c r="B5" s="28"/>
      <c r="C5" s="28"/>
      <c r="D5" s="28"/>
      <c r="E5" s="29" t="s">
        <v>32</v>
      </c>
      <c r="F5" s="26"/>
    </row>
    <row r="6" spans="1:5" s="27" customFormat="1" ht="49.5" customHeight="1" thickBot="1">
      <c r="A6" s="286" t="s">
        <v>94</v>
      </c>
      <c r="B6" s="287" t="s">
        <v>460</v>
      </c>
      <c r="C6" s="288" t="s">
        <v>175</v>
      </c>
      <c r="D6" s="288" t="s">
        <v>478</v>
      </c>
      <c r="E6" s="288" t="s">
        <v>173</v>
      </c>
    </row>
    <row r="7" spans="1:6" s="35" customFormat="1" ht="18" customHeight="1" thickBot="1">
      <c r="A7" s="289"/>
      <c r="B7" s="290" t="s">
        <v>5</v>
      </c>
      <c r="C7" s="291" t="s">
        <v>6</v>
      </c>
      <c r="D7" s="292" t="s">
        <v>7</v>
      </c>
      <c r="E7" s="293" t="s">
        <v>8</v>
      </c>
      <c r="F7" s="28"/>
    </row>
    <row r="8" spans="1:6" s="35" customFormat="1" ht="18" customHeight="1">
      <c r="A8" s="294">
        <v>1</v>
      </c>
      <c r="B8" s="295" t="s">
        <v>212</v>
      </c>
      <c r="C8" s="296">
        <f>SUM(C9:C15)</f>
        <v>16273</v>
      </c>
      <c r="D8" s="297">
        <f>SUM(D9:D22)</f>
        <v>26274</v>
      </c>
      <c r="E8" s="297">
        <f>SUM(E9:E22)</f>
        <v>25834</v>
      </c>
      <c r="F8" s="28"/>
    </row>
    <row r="9" spans="1:6" ht="15.75" customHeight="1">
      <c r="A9" s="294">
        <v>2</v>
      </c>
      <c r="B9" s="198" t="s">
        <v>461</v>
      </c>
      <c r="C9" s="200">
        <v>1800</v>
      </c>
      <c r="D9" s="298">
        <v>3931</v>
      </c>
      <c r="E9" s="298">
        <v>3931</v>
      </c>
      <c r="F9" s="26"/>
    </row>
    <row r="10" spans="1:6" ht="15.75" customHeight="1">
      <c r="A10" s="294">
        <v>3</v>
      </c>
      <c r="B10" s="198" t="s">
        <v>462</v>
      </c>
      <c r="C10" s="200">
        <v>1000</v>
      </c>
      <c r="D10" s="199">
        <v>0</v>
      </c>
      <c r="E10" s="199">
        <v>0</v>
      </c>
      <c r="F10" s="26"/>
    </row>
    <row r="11" spans="1:6" ht="15.75" customHeight="1">
      <c r="A11" s="294">
        <v>4</v>
      </c>
      <c r="B11" s="198" t="s">
        <v>463</v>
      </c>
      <c r="C11" s="200">
        <v>1200</v>
      </c>
      <c r="D11" s="199">
        <v>0</v>
      </c>
      <c r="E11" s="199">
        <v>0</v>
      </c>
      <c r="F11" s="26"/>
    </row>
    <row r="12" spans="1:6" ht="15.75" customHeight="1">
      <c r="A12" s="294">
        <v>5</v>
      </c>
      <c r="B12" s="198" t="s">
        <v>464</v>
      </c>
      <c r="C12" s="200">
        <v>315</v>
      </c>
      <c r="D12" s="199">
        <v>0</v>
      </c>
      <c r="E12" s="199">
        <v>0</v>
      </c>
      <c r="F12" s="26"/>
    </row>
    <row r="13" spans="1:6" ht="15.75" customHeight="1">
      <c r="A13" s="294">
        <v>6</v>
      </c>
      <c r="B13" s="198" t="s">
        <v>465</v>
      </c>
      <c r="C13" s="200">
        <v>240</v>
      </c>
      <c r="D13" s="199">
        <v>0</v>
      </c>
      <c r="E13" s="199">
        <v>0</v>
      </c>
      <c r="F13" s="26"/>
    </row>
    <row r="14" spans="1:6" s="46" customFormat="1" ht="15.75" customHeight="1">
      <c r="A14" s="294">
        <v>7</v>
      </c>
      <c r="B14" s="198" t="s">
        <v>466</v>
      </c>
      <c r="C14" s="200">
        <v>11718</v>
      </c>
      <c r="D14" s="298">
        <v>11718</v>
      </c>
      <c r="E14" s="298">
        <v>11718</v>
      </c>
      <c r="F14" s="27"/>
    </row>
    <row r="15" spans="1:5" ht="16.5" customHeight="1">
      <c r="A15" s="299">
        <v>8</v>
      </c>
      <c r="B15" s="300" t="s">
        <v>467</v>
      </c>
      <c r="C15" s="199">
        <v>0</v>
      </c>
      <c r="D15" s="298">
        <v>2239</v>
      </c>
      <c r="E15" s="298">
        <v>2239</v>
      </c>
    </row>
    <row r="16" spans="1:5" ht="15.75">
      <c r="A16" s="299">
        <v>9</v>
      </c>
      <c r="B16" s="300" t="s">
        <v>468</v>
      </c>
      <c r="C16" s="199">
        <v>0</v>
      </c>
      <c r="D16" s="298">
        <v>440</v>
      </c>
      <c r="E16" s="298">
        <v>0</v>
      </c>
    </row>
    <row r="17" spans="1:5" ht="15.75">
      <c r="A17" s="299">
        <v>10</v>
      </c>
      <c r="B17" s="300" t="s">
        <v>469</v>
      </c>
      <c r="C17" s="199">
        <v>0</v>
      </c>
      <c r="D17" s="298">
        <v>2118</v>
      </c>
      <c r="E17" s="298">
        <v>2118</v>
      </c>
    </row>
    <row r="18" spans="1:5" ht="15.75">
      <c r="A18" s="299">
        <v>11</v>
      </c>
      <c r="B18" s="300" t="s">
        <v>470</v>
      </c>
      <c r="C18" s="199">
        <v>0</v>
      </c>
      <c r="D18" s="298">
        <v>450</v>
      </c>
      <c r="E18" s="298">
        <v>450</v>
      </c>
    </row>
    <row r="19" spans="1:5" ht="15.75">
      <c r="A19" s="299">
        <v>12</v>
      </c>
      <c r="B19" s="300" t="s">
        <v>471</v>
      </c>
      <c r="C19" s="199">
        <v>0</v>
      </c>
      <c r="D19" s="298">
        <v>180</v>
      </c>
      <c r="E19" s="298">
        <v>180</v>
      </c>
    </row>
    <row r="20" spans="1:5" ht="15.75">
      <c r="A20" s="299">
        <v>13</v>
      </c>
      <c r="B20" s="300" t="s">
        <v>472</v>
      </c>
      <c r="C20" s="199">
        <v>0</v>
      </c>
      <c r="D20" s="298">
        <v>698</v>
      </c>
      <c r="E20" s="298">
        <v>698</v>
      </c>
    </row>
    <row r="21" spans="1:5" ht="15.75">
      <c r="A21" s="299">
        <v>14</v>
      </c>
      <c r="B21" s="300" t="s">
        <v>514</v>
      </c>
      <c r="C21" s="199">
        <v>0</v>
      </c>
      <c r="D21" s="298">
        <v>3937</v>
      </c>
      <c r="E21" s="298">
        <v>3937</v>
      </c>
    </row>
    <row r="22" spans="1:5" ht="15.75">
      <c r="A22" s="299">
        <v>15</v>
      </c>
      <c r="B22" s="300" t="s">
        <v>473</v>
      </c>
      <c r="C22" s="199">
        <v>0</v>
      </c>
      <c r="D22" s="298">
        <v>563</v>
      </c>
      <c r="E22" s="298">
        <v>563</v>
      </c>
    </row>
    <row r="23" spans="1:5" ht="15.75">
      <c r="A23" s="294">
        <v>16</v>
      </c>
      <c r="B23" s="295" t="s">
        <v>474</v>
      </c>
      <c r="C23" s="197">
        <f>SUM(C24)</f>
        <v>0</v>
      </c>
      <c r="D23" s="197">
        <f>SUM(D24)</f>
        <v>925</v>
      </c>
      <c r="E23" s="197">
        <f>SUM(E24)</f>
        <v>924</v>
      </c>
    </row>
    <row r="24" spans="1:5" ht="15.75">
      <c r="A24" s="294">
        <v>17</v>
      </c>
      <c r="B24" s="198" t="s">
        <v>429</v>
      </c>
      <c r="C24" s="199">
        <v>0</v>
      </c>
      <c r="D24" s="298">
        <v>925</v>
      </c>
      <c r="E24" s="298">
        <v>924</v>
      </c>
    </row>
    <row r="25" spans="1:5" ht="15.75">
      <c r="A25" s="294">
        <v>18</v>
      </c>
      <c r="B25" s="295" t="s">
        <v>475</v>
      </c>
      <c r="C25" s="42">
        <f>SUM(C26:C26)</f>
        <v>4398</v>
      </c>
      <c r="D25" s="301">
        <v>7295</v>
      </c>
      <c r="E25" s="301">
        <v>7176</v>
      </c>
    </row>
    <row r="26" spans="1:5" ht="16.5" thickBot="1">
      <c r="A26" s="294">
        <v>19</v>
      </c>
      <c r="B26" s="198" t="s">
        <v>476</v>
      </c>
      <c r="C26" s="40">
        <v>4398</v>
      </c>
      <c r="D26" s="302">
        <v>7295</v>
      </c>
      <c r="E26" s="302">
        <v>7176</v>
      </c>
    </row>
    <row r="27" spans="1:5" ht="16.5" thickBot="1">
      <c r="A27" s="305">
        <v>20</v>
      </c>
      <c r="B27" s="303" t="s">
        <v>477</v>
      </c>
      <c r="C27" s="304">
        <f>SUM(C8+C23+C25)</f>
        <v>20671</v>
      </c>
      <c r="D27" s="304">
        <f>SUM(D8+D23+D25)</f>
        <v>34494</v>
      </c>
      <c r="E27" s="304">
        <f>SUM(E8+E23+E25)</f>
        <v>33934</v>
      </c>
    </row>
  </sheetData>
  <sheetProtection/>
  <mergeCells count="2">
    <mergeCell ref="E1:F1"/>
    <mergeCell ref="B3:E4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2013-01-19T13:18:41Z</cp:lastPrinted>
  <dcterms:created xsi:type="dcterms:W3CDTF">2006-09-16T00:00:00Z</dcterms:created>
  <dcterms:modified xsi:type="dcterms:W3CDTF">2017-05-31T07:06:49Z</dcterms:modified>
  <cp:category/>
  <cp:version/>
  <cp:contentType/>
  <cp:contentStatus/>
</cp:coreProperties>
</file>