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átadott" sheetId="16" r:id="rId16"/>
    <sheet name="átvett" sheetId="17" r:id="rId17"/>
    <sheet name="helyi adók (2)" sheetId="18" r:id="rId18"/>
    <sheet name="szociális kiadások" sheetId="19" r:id="rId19"/>
  </sheets>
  <definedNames>
    <definedName name="_xlnm.Print_Area" localSheetId="15">'átadott'!$A$1:$C$117</definedName>
    <definedName name="_xlnm.Print_Area" localSheetId="16">'átvett'!$A$1:$C$116</definedName>
    <definedName name="_xlnm.Print_Area" localSheetId="14">'beruházások felújítások'!$A$1:$I$69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17">'helyi adók (2)'!$A$1:$C$32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'szociális kiadások'!$A$1:$C$46</definedName>
  </definedNames>
  <calcPr fullCalcOnLoad="1"/>
</workbook>
</file>

<file path=xl/sharedStrings.xml><?xml version="1.0" encoding="utf-8"?>
<sst xmlns="http://schemas.openxmlformats.org/spreadsheetml/2006/main" count="3255" uniqueCount="630">
  <si>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</si>
  <si>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</si>
  <si>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</si>
  <si>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</si>
  <si>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</si>
  <si>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</si>
  <si>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</si>
  <si>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</si>
  <si>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</si>
  <si>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</si>
  <si>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</si>
  <si>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</si>
  <si>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</si>
  <si>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</si>
  <si>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</si>
  <si>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</si>
  <si>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</si>
  <si>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</si>
  <si>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</si>
  <si>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</si>
  <si>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</si>
  <si>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</si>
  <si>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</si>
  <si>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</si>
  <si>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</si>
  <si>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</si>
  <si>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</si>
  <si>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</si>
  <si>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</si>
  <si>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</si>
  <si>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</si>
  <si>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</si>
  <si>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</si>
  <si>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</si>
  <si>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</si>
  <si>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</si>
  <si>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</si>
  <si>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</si>
  <si>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</si>
  <si>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</si>
  <si>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</si>
  <si>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</si>
  <si>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</si>
  <si>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</si>
  <si>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</si>
  <si>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</si>
  <si>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</si>
  <si>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</si>
  <si>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</si>
  <si>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</si>
  <si>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</si>
  <si>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</si>
  <si>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</si>
  <si>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</si>
  <si>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</si>
  <si>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</si>
  <si>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</si>
  <si>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</si>
  <si>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</si>
  <si>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</si>
  <si>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</si>
  <si>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</si>
  <si>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</si>
  <si>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</si>
  <si>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</si>
  <si>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</si>
  <si>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</si>
  <si>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</si>
  <si>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</si>
  <si>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</si>
  <si>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</si>
  <si>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</si>
  <si>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</si>
  <si>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</si>
  <si>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</si>
  <si>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</si>
  <si>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</si>
  <si>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</si>
  <si>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</si>
  <si>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</si>
  <si>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</si>
  <si>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</si>
  <si>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</si>
  <si>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</si>
  <si>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</si>
  <si>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</si>
  <si>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</si>
  <si>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</si>
  <si>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</si>
  <si>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</si>
  <si>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</si>
  <si>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</si>
  <si>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</si>
  <si>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</si>
  <si>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</si>
  <si>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</si>
  <si>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</si>
  <si>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</si>
  <si>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</si>
  <si>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</si>
  <si>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</si>
  <si>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</si>
  <si>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</si>
  <si>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</si>
  <si>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</si>
  <si>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</si>
  <si>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</si>
  <si>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</si>
  <si>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</si>
  <si>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</si>
  <si>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</si>
  <si>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</si>
  <si>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</si>
  <si>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</si>
  <si>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</si>
  <si>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</si>
  <si>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</si>
  <si>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</si>
  <si>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</si>
  <si>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</si>
  <si>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</si>
  <si>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</si>
  <si>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</si>
  <si>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</si>
  <si>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</si>
  <si>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</si>
  <si>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</si>
  <si>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</si>
  <si>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</si>
  <si>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</si>
  <si>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</si>
  <si>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</si>
  <si>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</si>
  <si>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</si>
  <si>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</si>
  <si>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</si>
  <si>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</si>
  <si>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</si>
  <si>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</si>
  <si>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</si>
  <si>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</si>
  <si>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</si>
  <si>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</si>
  <si>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</si>
  <si>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</si>
  <si>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</si>
  <si>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</si>
  <si>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</si>
  <si>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</si>
  <si>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</si>
  <si>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</si>
  <si>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</si>
  <si>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</si>
  <si>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</si>
  <si>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</si>
  <si>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</si>
  <si>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</si>
  <si>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</si>
  <si>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</si>
  <si>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</si>
  <si>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</si>
  <si>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</si>
  <si>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</si>
  <si>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</si>
  <si>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</si>
  <si>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</si>
  <si>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</si>
  <si>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</si>
  <si>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</si>
  <si>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</si>
  <si>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</si>
  <si>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</si>
  <si>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</si>
  <si>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</si>
  <si>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</si>
  <si>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</si>
  <si>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</si>
  <si>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</si>
  <si>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</si>
  <si>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</si>
  <si>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</si>
  <si>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</si>
  <si>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</si>
  <si>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</si>
  <si>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</si>
  <si>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</si>
  <si>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</si>
  <si>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</si>
  <si>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</si>
  <si>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</si>
  <si>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</si>
  <si>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</si>
  <si>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</si>
  <si>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</si>
  <si>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</si>
  <si>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</si>
  <si>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</si>
  <si>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</si>
  <si>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</si>
  <si>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</si>
  <si>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</si>
  <si>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</si>
  <si>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</si>
  <si>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</si>
  <si>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</si>
  <si>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</si>
  <si>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</si>
  <si>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</si>
  <si>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</si>
  <si>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</si>
  <si>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</si>
  <si>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</si>
  <si>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</si>
  <si>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</si>
  <si>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</si>
  <si>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</si>
  <si>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</si>
  <si>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</si>
  <si>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</si>
  <si>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</si>
  <si>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</si>
  <si>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</si>
  <si>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</si>
  <si>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</si>
  <si>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</si>
  <si>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</si>
  <si>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</si>
  <si>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</si>
  <si>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</si>
  <si>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</si>
  <si>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</si>
  <si>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</si>
  <si>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</si>
  <si>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</si>
  <si>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</si>
  <si>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</si>
  <si>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</si>
  <si>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</si>
  <si>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</si>
  <si>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</si>
  <si>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</si>
  <si>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</si>
  <si>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</si>
  <si>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</si>
  <si>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</si>
  <si>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</si>
  <si>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</si>
  <si>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</si>
  <si>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</si>
  <si>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</si>
  <si>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</si>
  <si>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</si>
  <si>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</si>
  <si>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</si>
  <si>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</si>
  <si>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</si>
  <si>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</si>
  <si>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</si>
  <si>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</si>
  <si>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</si>
  <si>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</si>
  <si>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</si>
  <si>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</si>
  <si>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</si>
  <si>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</si>
  <si>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</si>
  <si>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</si>
  <si>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</si>
  <si>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</si>
  <si>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</si>
  <si>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</si>
  <si>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</si>
  <si>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</si>
  <si>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</si>
  <si>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</si>
  <si>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</si>
  <si>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</si>
  <si>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</si>
  <si>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</si>
  <si>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</si>
  <si>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</si>
  <si>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</si>
  <si>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</si>
  <si>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</si>
  <si>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</si>
  <si>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</si>
  <si>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</si>
  <si>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</si>
  <si>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</si>
  <si>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</si>
  <si>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</si>
  <si>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</si>
  <si>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</si>
  <si>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</si>
  <si>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</si>
  <si>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</si>
  <si>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</si>
  <si>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</si>
  <si>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</si>
  <si>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</si>
  <si>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</si>
  <si>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</si>
  <si>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</si>
  <si>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</si>
  <si>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</si>
  <si>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</si>
  <si>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</si>
  <si>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</si>
  <si>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</si>
  <si>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</si>
  <si>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</si>
  <si>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</si>
  <si>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</si>
  <si>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</si>
  <si>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</si>
  <si>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</si>
  <si>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</si>
  <si>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</si>
  <si>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</si>
  <si>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</si>
  <si>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</si>
  <si>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</si>
  <si>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</si>
  <si>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</si>
  <si>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</si>
  <si>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</si>
  <si>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</si>
  <si>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</si>
  <si>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</si>
  <si>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</si>
  <si>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</si>
  <si>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</si>
  <si>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</si>
  <si>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</si>
  <si>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</si>
  <si>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</si>
  <si>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</si>
  <si>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</si>
  <si>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</si>
  <si>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</si>
  <si>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</si>
  <si>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</si>
  <si>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</si>
  <si>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</si>
  <si>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</si>
  <si>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</si>
  <si>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</si>
  <si>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</si>
  <si>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</si>
  <si>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</si>
  <si>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</si>
  <si>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</si>
  <si>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</si>
  <si>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</si>
  <si>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</si>
  <si>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</si>
  <si>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</si>
  <si>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</si>
  <si>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</si>
  <si>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</si>
  <si>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</si>
  <si>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</si>
  <si>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</si>
  <si>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</si>
  <si>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</si>
  <si>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</si>
  <si>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</si>
  <si>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</si>
  <si>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</si>
  <si>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</si>
  <si>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</si>
  <si>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</si>
  <si>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</si>
  <si>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</si>
  <si>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</si>
  <si>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</si>
  <si>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</si>
  <si>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</si>
  <si>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</si>
  <si>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</si>
  <si>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</si>
  <si>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</si>
  <si>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</si>
  <si>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</si>
  <si>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</si>
  <si>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</si>
  <si>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</si>
  <si>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</si>
  <si>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</si>
  <si>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</si>
  <si>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</si>
  <si>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</si>
  <si>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</si>
  <si>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</si>
  <si>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</si>
  <si>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</si>
  <si>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</si>
  <si>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</si>
  <si>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</si>
  <si>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</si>
  <si>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</si>
  <si>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</si>
  <si>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</si>
  <si>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</si>
  <si>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</si>
  <si>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</si>
  <si>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</si>
  <si>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</si>
  <si>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</si>
  <si>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</si>
  <si>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</si>
  <si>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</si>
  <si>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</si>
  <si>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</si>
  <si>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</si>
  <si>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</si>
  <si>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</si>
  <si>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</si>
  <si>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</si>
  <si>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</si>
  <si>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</si>
  <si>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</si>
  <si>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</si>
  <si>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</si>
  <si>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</si>
  <si>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</si>
  <si>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</si>
  <si>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</si>
  <si>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</si>
  <si>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</si>
  <si>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</si>
  <si>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</si>
  <si>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</si>
  <si>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</si>
  <si>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</si>
  <si>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</si>
  <si>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</si>
  <si>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</si>
  <si>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</si>
  <si>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</si>
  <si>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</si>
  <si>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</si>
  <si>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</si>
  <si>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</si>
  <si>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</si>
  <si>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</si>
  <si>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</si>
  <si>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</si>
  <si>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</si>
  <si>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</si>
  <si>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</si>
  <si>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</si>
  <si>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</si>
  <si>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</si>
  <si>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</si>
  <si>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</si>
  <si>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</si>
  <si>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</si>
  <si>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</si>
  <si>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</si>
  <si>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</si>
  <si>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</si>
  <si>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</si>
  <si>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</si>
  <si>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</si>
  <si>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</si>
  <si>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</si>
  <si>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</si>
  <si>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</si>
  <si>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Sárbogárdi Hársfavirág Bölcsőde</t>
  </si>
  <si>
    <t>SÁRBOGÁRDI HÁRSFAVIRÁG BÖLCSŐDE ELŐIRÁNYZATA</t>
  </si>
  <si>
    <t>ÖNKORMÁNYZAT ÉS A KÖLTSÉGVETÉSI SZERVEK ELŐIRÁNYZATA MINDÖSSZESEN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</si>
  <si>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</si>
  <si>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</si>
  <si>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</si>
  <si>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</si>
  <si>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</si>
  <si>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</si>
  <si>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</si>
  <si>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</si>
  <si>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</si>
  <si>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</si>
  <si>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</si>
  <si>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</si>
  <si>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</si>
  <si>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</si>
  <si>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</si>
  <si>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</si>
  <si>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</si>
  <si>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</si>
  <si>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</si>
  <si>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</si>
  <si>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</si>
  <si>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</si>
  <si>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</si>
  <si>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</si>
  <si>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</si>
  <si>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</si>
  <si>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</si>
  <si>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</si>
  <si>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</si>
  <si>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</si>
  <si>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</si>
  <si>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</si>
  <si>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</si>
  <si>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</si>
  <si>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</si>
  <si>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</si>
  <si>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</si>
  <si>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</si>
  <si>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</si>
  <si>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</si>
  <si>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</si>
  <si>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</si>
  <si>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</si>
  <si>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</si>
  <si>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</si>
  <si>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</si>
  <si>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</si>
  <si>
    <t>- Maradvány</t>
  </si>
  <si>
    <t>- Irányítószervi támogatás</t>
  </si>
  <si>
    <t xml:space="preserve">- Hitel </t>
  </si>
  <si>
    <t>Családsegítő Központ kialakítás</t>
  </si>
  <si>
    <t>Ft-ban</t>
  </si>
  <si>
    <t>Bevételek (Ft)</t>
  </si>
  <si>
    <t>Kiadások (Ft)</t>
  </si>
  <si>
    <t>Kiadások  (Ft)</t>
  </si>
  <si>
    <t>Irányító szervi támogatások folyósítása (Ft)</t>
  </si>
  <si>
    <t>Beruházások és felújítások (Ft)</t>
  </si>
  <si>
    <t>Támogatások, kölcsönök nyújtása és törlesztése (Ft)</t>
  </si>
  <si>
    <t>Vetőgép, tolikapa (Start mg.)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</si>
  <si>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</si>
  <si>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</si>
  <si>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</si>
  <si>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</si>
  <si>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</si>
  <si>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</si>
  <si>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</si>
  <si>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</si>
  <si>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</si>
  <si>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</si>
  <si>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</si>
  <si>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</si>
  <si>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</si>
  <si>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</si>
  <si>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</si>
  <si>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</si>
  <si>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</si>
  <si>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</si>
  <si>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</si>
  <si>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</si>
  <si>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</si>
  <si>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</si>
  <si>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</si>
  <si>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</si>
  <si>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</si>
  <si>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</si>
  <si>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</si>
  <si>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</si>
  <si>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</si>
  <si>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</si>
  <si>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</si>
  <si>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</si>
  <si>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</si>
  <si>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</si>
  <si>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</si>
  <si>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</si>
  <si>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</si>
  <si>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</si>
  <si>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</si>
  <si>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</si>
  <si>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</si>
  <si>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</si>
  <si>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</si>
  <si>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</si>
  <si>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</si>
  <si>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</si>
  <si>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</si>
  <si>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</si>
  <si>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</si>
  <si>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</si>
  <si>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</si>
  <si>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</si>
  <si>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</si>
  <si>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</si>
  <si>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</si>
  <si>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Vizsgálóágy, hallásvzsgáló (védőnői körzet)</t>
  </si>
  <si>
    <t>Asztal, lámpa (érd.növ.pály.)</t>
  </si>
  <si>
    <t>porszívó</t>
  </si>
  <si>
    <t xml:space="preserve">Rendszeres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</si>
  <si>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</si>
  <si>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</si>
  <si>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</si>
  <si>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</si>
  <si>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</si>
  <si>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</si>
  <si>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</si>
  <si>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</si>
  <si>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</si>
  <si>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</si>
  <si>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</si>
  <si>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</si>
  <si>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</si>
  <si>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</si>
  <si>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</si>
  <si>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</si>
  <si>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</si>
  <si>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</si>
  <si>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</si>
  <si>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</si>
  <si>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</si>
  <si>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</si>
  <si>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</si>
  <si>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</si>
  <si>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</si>
  <si>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</si>
  <si>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</si>
  <si>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</si>
  <si>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</si>
  <si>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</si>
  <si>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</si>
  <si>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</si>
  <si>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</si>
  <si>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</si>
  <si>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</si>
  <si>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</si>
  <si>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</si>
  <si>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Lakosságnak juttatott támogatások, szociális, rászorultsági jellegű ellátások</t>
  </si>
  <si>
    <t>Vízműrendszer felújítása</t>
  </si>
  <si>
    <t>Aprítógép (Start mg.)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</si>
</sst>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0"/>
      <name val="Bookman Old Style"/>
      <family val="1"/>
    </font>
    <font>
      <i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3" fontId="15" fillId="0" borderId="0" xfId="0" applyNumberFormat="1" applyFont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73" fontId="31" fillId="0" borderId="10" xfId="0" applyNumberFormat="1" applyFont="1" applyFill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3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73" fontId="1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 quotePrefix="1">
      <alignment/>
    </xf>
    <xf numFmtId="173" fontId="15" fillId="0" borderId="10" xfId="0" applyNumberFormat="1" applyFont="1" applyFill="1" applyBorder="1" applyAlignment="1">
      <alignment/>
    </xf>
    <xf numFmtId="173" fontId="15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74" fontId="15" fillId="0" borderId="10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174" fontId="10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/>
    </xf>
    <xf numFmtId="174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31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73" fontId="0" fillId="0" borderId="10" xfId="0" applyNumberFormat="1" applyFont="1" applyFill="1" applyBorder="1" applyAlignment="1">
      <alignment/>
    </xf>
    <xf numFmtId="173" fontId="31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40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173" fontId="3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173" fontId="38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05" t="s">
        <v>472</v>
      </c>
      <c r="B1" s="106"/>
      <c r="C1" s="106"/>
      <c r="D1" s="106"/>
      <c r="E1" s="106"/>
      <c r="F1" s="106"/>
      <c r="G1" s="106"/>
    </row>
    <row r="2" spans="1:7" ht="24" customHeight="1">
      <c r="A2" s="107" t="s">
        <v>359</v>
      </c>
      <c r="B2" s="106"/>
      <c r="C2" s="106"/>
      <c r="D2" s="106"/>
      <c r="E2" s="106"/>
      <c r="F2" s="106"/>
      <c r="G2" s="106"/>
    </row>
    <row r="3" spans="1:7" ht="15">
      <c r="A3" s="93"/>
      <c r="B3" s="93"/>
      <c r="C3" s="93"/>
      <c r="D3" s="93"/>
      <c r="E3" s="93"/>
      <c r="F3" s="93"/>
      <c r="G3" s="108" t="s">
        <v>523</v>
      </c>
    </row>
    <row r="4" spans="1:12" ht="60">
      <c r="A4" s="109"/>
      <c r="B4" s="110" t="s">
        <v>465</v>
      </c>
      <c r="C4" s="110" t="s">
        <v>37</v>
      </c>
      <c r="D4" s="110" t="s">
        <v>38</v>
      </c>
      <c r="E4" s="110" t="s">
        <v>33</v>
      </c>
      <c r="F4" s="110" t="s">
        <v>34</v>
      </c>
      <c r="G4" s="111" t="s">
        <v>44</v>
      </c>
      <c r="H4" s="3"/>
      <c r="I4" s="3"/>
      <c r="J4" s="3"/>
      <c r="K4" s="3"/>
      <c r="L4" s="3"/>
    </row>
    <row r="5" spans="1:12" ht="15">
      <c r="A5" s="112" t="s">
        <v>47</v>
      </c>
      <c r="B5" s="113">
        <v>15055814</v>
      </c>
      <c r="C5" s="113">
        <v>15079800</v>
      </c>
      <c r="D5" s="113">
        <v>173181000</v>
      </c>
      <c r="E5" s="113">
        <v>128036520</v>
      </c>
      <c r="F5" s="113">
        <v>240647076</v>
      </c>
      <c r="G5" s="113">
        <f aca="true" t="shared" si="0" ref="G5:G11">SUM(B5:F5)</f>
        <v>572000210</v>
      </c>
      <c r="H5" s="3"/>
      <c r="I5" s="3"/>
      <c r="J5" s="3"/>
      <c r="K5" s="3"/>
      <c r="L5" s="3"/>
    </row>
    <row r="6" spans="1:12" ht="15">
      <c r="A6" s="111" t="s">
        <v>48</v>
      </c>
      <c r="B6" s="113">
        <v>4118773</v>
      </c>
      <c r="C6" s="113">
        <v>4095736</v>
      </c>
      <c r="D6" s="113">
        <v>49396130</v>
      </c>
      <c r="E6" s="113">
        <v>36712875</v>
      </c>
      <c r="F6" s="113">
        <v>40486153</v>
      </c>
      <c r="G6" s="113">
        <f t="shared" si="0"/>
        <v>134809667</v>
      </c>
      <c r="H6" s="3"/>
      <c r="I6" s="3"/>
      <c r="J6" s="3"/>
      <c r="K6" s="3"/>
      <c r="L6" s="3"/>
    </row>
    <row r="7" spans="1:12" ht="15">
      <c r="A7" s="111" t="s">
        <v>49</v>
      </c>
      <c r="B7" s="113">
        <v>6630469</v>
      </c>
      <c r="C7" s="113">
        <v>15124037</v>
      </c>
      <c r="D7" s="113">
        <v>105392624</v>
      </c>
      <c r="E7" s="113">
        <v>48178876</v>
      </c>
      <c r="F7" s="113">
        <v>386349002</v>
      </c>
      <c r="G7" s="113">
        <f t="shared" si="0"/>
        <v>561675008</v>
      </c>
      <c r="H7" s="3"/>
      <c r="I7" s="3"/>
      <c r="J7" s="3"/>
      <c r="K7" s="3"/>
      <c r="L7" s="3"/>
    </row>
    <row r="8" spans="1:12" ht="15">
      <c r="A8" s="111" t="s">
        <v>50</v>
      </c>
      <c r="B8" s="113"/>
      <c r="C8" s="113"/>
      <c r="D8" s="113"/>
      <c r="E8" s="113"/>
      <c r="F8" s="113">
        <v>49033060</v>
      </c>
      <c r="G8" s="113">
        <f t="shared" si="0"/>
        <v>49033060</v>
      </c>
      <c r="H8" s="3"/>
      <c r="I8" s="3"/>
      <c r="J8" s="3"/>
      <c r="K8" s="3"/>
      <c r="L8" s="3"/>
    </row>
    <row r="9" spans="1:12" ht="15">
      <c r="A9" s="111" t="s">
        <v>51</v>
      </c>
      <c r="B9" s="113"/>
      <c r="C9" s="113"/>
      <c r="D9" s="113"/>
      <c r="E9" s="113"/>
      <c r="F9" s="113">
        <v>367762550</v>
      </c>
      <c r="G9" s="113">
        <f>SUM(F9)</f>
        <v>367762550</v>
      </c>
      <c r="H9" s="3"/>
      <c r="I9" s="3"/>
      <c r="J9" s="3"/>
      <c r="K9" s="3"/>
      <c r="L9" s="3"/>
    </row>
    <row r="10" spans="1:12" ht="15">
      <c r="A10" s="111" t="s">
        <v>52</v>
      </c>
      <c r="B10" s="113">
        <v>229990</v>
      </c>
      <c r="C10" s="113">
        <v>881231</v>
      </c>
      <c r="D10" s="113"/>
      <c r="E10" s="113">
        <v>2907000</v>
      </c>
      <c r="F10" s="113">
        <v>62521251</v>
      </c>
      <c r="G10" s="113">
        <f t="shared" si="0"/>
        <v>66539472</v>
      </c>
      <c r="H10" s="3"/>
      <c r="I10" s="3"/>
      <c r="J10" s="3"/>
      <c r="K10" s="3"/>
      <c r="L10" s="3"/>
    </row>
    <row r="11" spans="1:12" ht="15">
      <c r="A11" s="111" t="s">
        <v>53</v>
      </c>
      <c r="B11" s="113"/>
      <c r="C11" s="113"/>
      <c r="D11" s="113"/>
      <c r="E11" s="113"/>
      <c r="F11" s="113">
        <v>13232736</v>
      </c>
      <c r="G11" s="113">
        <f t="shared" si="0"/>
        <v>13232736</v>
      </c>
      <c r="H11" s="3"/>
      <c r="I11" s="3"/>
      <c r="J11" s="3"/>
      <c r="K11" s="3"/>
      <c r="L11" s="3"/>
    </row>
    <row r="12" spans="1:12" ht="15">
      <c r="A12" s="111" t="s">
        <v>54</v>
      </c>
      <c r="B12" s="113"/>
      <c r="C12" s="113"/>
      <c r="D12" s="113"/>
      <c r="E12" s="113"/>
      <c r="F12" s="113"/>
      <c r="G12" s="113">
        <f>F12-C17-E17</f>
        <v>0</v>
      </c>
      <c r="H12" s="3"/>
      <c r="I12" s="3"/>
      <c r="J12" s="3"/>
      <c r="K12" s="3"/>
      <c r="L12" s="3"/>
    </row>
    <row r="13" spans="1:12" ht="15">
      <c r="A13" s="114" t="s">
        <v>46</v>
      </c>
      <c r="B13" s="115">
        <f aca="true" t="shared" si="1" ref="B13:G13">SUM(B5:B12)</f>
        <v>26035046</v>
      </c>
      <c r="C13" s="115">
        <f t="shared" si="1"/>
        <v>35180804</v>
      </c>
      <c r="D13" s="115">
        <f t="shared" si="1"/>
        <v>327969754</v>
      </c>
      <c r="E13" s="115">
        <f t="shared" si="1"/>
        <v>215835271</v>
      </c>
      <c r="F13" s="115">
        <f t="shared" si="1"/>
        <v>1160031828</v>
      </c>
      <c r="G13" s="116">
        <f t="shared" si="1"/>
        <v>1765052703</v>
      </c>
      <c r="H13" s="3"/>
      <c r="I13" s="3"/>
      <c r="J13" s="3"/>
      <c r="K13" s="3"/>
      <c r="L13" s="3"/>
    </row>
    <row r="14" spans="1:12" ht="15">
      <c r="A14" s="114" t="s">
        <v>55</v>
      </c>
      <c r="B14" s="113"/>
      <c r="C14" s="113"/>
      <c r="D14" s="113"/>
      <c r="E14" s="113"/>
      <c r="F14" s="113">
        <v>559689627</v>
      </c>
      <c r="G14" s="113">
        <v>36299723</v>
      </c>
      <c r="H14" s="3"/>
      <c r="I14" s="3"/>
      <c r="J14" s="3"/>
      <c r="K14" s="3"/>
      <c r="L14" s="3"/>
    </row>
    <row r="15" spans="1:12" ht="15">
      <c r="A15" s="114" t="s">
        <v>443</v>
      </c>
      <c r="B15" s="115">
        <f>SUM(B13)</f>
        <v>26035046</v>
      </c>
      <c r="C15" s="115">
        <f>SUM(C13)</f>
        <v>35180804</v>
      </c>
      <c r="D15" s="115">
        <f>SUM(D13:D14)</f>
        <v>327969754</v>
      </c>
      <c r="E15" s="115">
        <f>SUM(E13:E14)</f>
        <v>215835271</v>
      </c>
      <c r="F15" s="115">
        <f>SUM(F13:F14)</f>
        <v>1719721455</v>
      </c>
      <c r="G15" s="115">
        <f>SUM(G13,G14)</f>
        <v>1801352426</v>
      </c>
      <c r="H15" s="3"/>
      <c r="I15" s="3"/>
      <c r="J15" s="3"/>
      <c r="K15" s="3"/>
      <c r="L15" s="3"/>
    </row>
    <row r="16" spans="1:12" ht="15">
      <c r="A16" s="111" t="s">
        <v>57</v>
      </c>
      <c r="B16" s="113"/>
      <c r="C16" s="113"/>
      <c r="D16" s="113"/>
      <c r="E16" s="113">
        <v>3404973</v>
      </c>
      <c r="F16" s="113">
        <v>1128369692</v>
      </c>
      <c r="G16" s="113">
        <f>SUM(B16:F16)</f>
        <v>1131774665</v>
      </c>
      <c r="H16" s="3"/>
      <c r="I16" s="3"/>
      <c r="J16" s="3"/>
      <c r="K16" s="3"/>
      <c r="L16" s="3"/>
    </row>
    <row r="17" spans="1:12" ht="15">
      <c r="A17" s="111" t="s">
        <v>58</v>
      </c>
      <c r="B17" s="113"/>
      <c r="C17" s="113"/>
      <c r="D17" s="113"/>
      <c r="E17" s="113"/>
      <c r="F17" s="113"/>
      <c r="G17" s="113">
        <f>F17</f>
        <v>0</v>
      </c>
      <c r="H17" s="3"/>
      <c r="I17" s="3"/>
      <c r="J17" s="3"/>
      <c r="K17" s="3"/>
      <c r="L17" s="3"/>
    </row>
    <row r="18" spans="1:12" ht="15">
      <c r="A18" s="111" t="s">
        <v>59</v>
      </c>
      <c r="B18" s="113"/>
      <c r="C18" s="113"/>
      <c r="D18" s="113"/>
      <c r="E18" s="113"/>
      <c r="F18" s="113">
        <v>321703137</v>
      </c>
      <c r="G18" s="113">
        <f>SUM(E18:F18)</f>
        <v>321703137</v>
      </c>
      <c r="H18" s="3"/>
      <c r="I18" s="3"/>
      <c r="J18" s="3"/>
      <c r="K18" s="3"/>
      <c r="L18" s="3"/>
    </row>
    <row r="19" spans="1:12" ht="15">
      <c r="A19" s="111" t="s">
        <v>60</v>
      </c>
      <c r="B19" s="113">
        <v>1809990</v>
      </c>
      <c r="C19" s="113">
        <v>2705931</v>
      </c>
      <c r="D19" s="113">
        <v>10339000</v>
      </c>
      <c r="E19" s="113">
        <v>13172000</v>
      </c>
      <c r="F19" s="113">
        <v>93303566</v>
      </c>
      <c r="G19" s="113">
        <f>SUM(B19:F19)</f>
        <v>121330487</v>
      </c>
      <c r="H19" s="3"/>
      <c r="I19" s="3"/>
      <c r="J19" s="3"/>
      <c r="K19" s="3"/>
      <c r="L19" s="3"/>
    </row>
    <row r="20" spans="1:12" ht="15">
      <c r="A20" s="111" t="s">
        <v>61</v>
      </c>
      <c r="B20" s="113"/>
      <c r="C20" s="113"/>
      <c r="D20" s="113"/>
      <c r="E20" s="113"/>
      <c r="F20" s="113">
        <v>12299000</v>
      </c>
      <c r="G20" s="113">
        <f>SUM(B20:F20)</f>
        <v>12299000</v>
      </c>
      <c r="H20" s="3"/>
      <c r="I20" s="3"/>
      <c r="J20" s="3"/>
      <c r="K20" s="3"/>
      <c r="L20" s="3"/>
    </row>
    <row r="21" spans="1:12" ht="15">
      <c r="A21" s="111" t="s">
        <v>62</v>
      </c>
      <c r="B21" s="113"/>
      <c r="C21" s="113"/>
      <c r="D21" s="113"/>
      <c r="E21" s="113"/>
      <c r="F21" s="113"/>
      <c r="G21" s="113">
        <f>SUM(B21:F21)</f>
        <v>0</v>
      </c>
      <c r="H21" s="3"/>
      <c r="I21" s="3"/>
      <c r="J21" s="3"/>
      <c r="K21" s="3"/>
      <c r="L21" s="3"/>
    </row>
    <row r="22" spans="1:12" ht="15">
      <c r="A22" s="111" t="s">
        <v>63</v>
      </c>
      <c r="B22" s="113"/>
      <c r="C22" s="113"/>
      <c r="D22" s="113"/>
      <c r="E22" s="113"/>
      <c r="F22" s="113"/>
      <c r="G22" s="113">
        <f>SUM(B22:F22)</f>
        <v>0</v>
      </c>
      <c r="H22" s="3"/>
      <c r="I22" s="3"/>
      <c r="J22" s="3"/>
      <c r="K22" s="3"/>
      <c r="L22" s="3"/>
    </row>
    <row r="23" spans="1:12" ht="15">
      <c r="A23" s="114" t="s">
        <v>56</v>
      </c>
      <c r="B23" s="115">
        <f aca="true" t="shared" si="2" ref="B23:G23">SUM(B16:B22)</f>
        <v>1809990</v>
      </c>
      <c r="C23" s="115">
        <f t="shared" si="2"/>
        <v>2705931</v>
      </c>
      <c r="D23" s="115">
        <f t="shared" si="2"/>
        <v>10339000</v>
      </c>
      <c r="E23" s="115">
        <f t="shared" si="2"/>
        <v>16576973</v>
      </c>
      <c r="F23" s="115">
        <f t="shared" si="2"/>
        <v>1555675395</v>
      </c>
      <c r="G23" s="115">
        <f t="shared" si="2"/>
        <v>1587107289</v>
      </c>
      <c r="H23" s="3"/>
      <c r="I23" s="3"/>
      <c r="J23" s="3"/>
      <c r="K23" s="3"/>
      <c r="L23" s="3"/>
    </row>
    <row r="24" spans="1:12" ht="15">
      <c r="A24" s="114" t="s">
        <v>64</v>
      </c>
      <c r="B24" s="113">
        <f>SUM(B25:B27)</f>
        <v>24225056</v>
      </c>
      <c r="C24" s="113">
        <f>SUM(C25:C27)</f>
        <v>32474873</v>
      </c>
      <c r="D24" s="113">
        <f>SUM(D25:D27)</f>
        <v>317630754</v>
      </c>
      <c r="E24" s="113">
        <f>SUM(E25:E27)</f>
        <v>199258298</v>
      </c>
      <c r="F24" s="113">
        <f>SUM(F25:F27)</f>
        <v>200046060</v>
      </c>
      <c r="G24" s="116">
        <f>SUM(F24+B25+C25+D25+E25)</f>
        <v>214245137</v>
      </c>
      <c r="H24" s="3"/>
      <c r="I24" s="3"/>
      <c r="J24" s="3"/>
      <c r="K24" s="3"/>
      <c r="L24" s="3"/>
    </row>
    <row r="25" spans="1:12" ht="15">
      <c r="A25" s="117" t="s">
        <v>519</v>
      </c>
      <c r="B25" s="113">
        <v>430469</v>
      </c>
      <c r="C25" s="113">
        <v>847337</v>
      </c>
      <c r="D25" s="113">
        <v>6537624</v>
      </c>
      <c r="E25" s="113">
        <v>6383647</v>
      </c>
      <c r="F25" s="118">
        <v>150046060</v>
      </c>
      <c r="G25" s="116"/>
      <c r="H25" s="3"/>
      <c r="I25" s="3"/>
      <c r="J25" s="3"/>
      <c r="K25" s="53"/>
      <c r="L25" s="3"/>
    </row>
    <row r="26" spans="1:12" ht="15">
      <c r="A26" s="117" t="s">
        <v>520</v>
      </c>
      <c r="B26" s="113">
        <v>23794587</v>
      </c>
      <c r="C26" s="113">
        <v>31627536</v>
      </c>
      <c r="D26" s="113">
        <v>311093130</v>
      </c>
      <c r="E26" s="113">
        <v>192874651</v>
      </c>
      <c r="F26" s="118"/>
      <c r="G26" s="116"/>
      <c r="H26" s="3"/>
      <c r="I26" s="3"/>
      <c r="J26" s="3"/>
      <c r="K26" s="3"/>
      <c r="L26" s="3"/>
    </row>
    <row r="27" spans="1:12" ht="15">
      <c r="A27" s="117" t="s">
        <v>521</v>
      </c>
      <c r="B27" s="113"/>
      <c r="C27" s="113"/>
      <c r="D27" s="113"/>
      <c r="E27" s="113"/>
      <c r="F27" s="118">
        <v>50000000</v>
      </c>
      <c r="G27" s="116"/>
      <c r="H27" s="3"/>
      <c r="I27" s="3"/>
      <c r="J27" s="3"/>
      <c r="K27" s="3"/>
      <c r="L27" s="3"/>
    </row>
    <row r="28" spans="1:12" ht="15">
      <c r="A28" s="114" t="s">
        <v>444</v>
      </c>
      <c r="B28" s="115">
        <f>SUM(B23:B24)</f>
        <v>26035046</v>
      </c>
      <c r="C28" s="115">
        <f>SUM(C23:C24)</f>
        <v>35180804</v>
      </c>
      <c r="D28" s="115">
        <f>SUM(D23:D24)</f>
        <v>327969754</v>
      </c>
      <c r="E28" s="115">
        <f>SUM(E23:E24)</f>
        <v>215835271</v>
      </c>
      <c r="F28" s="115">
        <f>SUM(F23:F24)</f>
        <v>1755721455</v>
      </c>
      <c r="G28" s="115">
        <f>SUM(G23,G24)</f>
        <v>1801352426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5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30/2016.(XII.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85" t="s">
        <v>476</v>
      </c>
      <c r="B1" s="86"/>
      <c r="C1" s="86"/>
      <c r="D1" s="86"/>
      <c r="E1" s="86"/>
      <c r="F1" s="87"/>
    </row>
    <row r="2" spans="1:6" ht="23.25" customHeight="1">
      <c r="A2" s="84" t="s">
        <v>524</v>
      </c>
      <c r="B2" s="89"/>
      <c r="C2" s="89"/>
      <c r="D2" s="89"/>
      <c r="E2" s="89"/>
      <c r="F2" s="87"/>
    </row>
    <row r="3" ht="18">
      <c r="A3" s="32"/>
    </row>
    <row r="4" spans="1:6" ht="15">
      <c r="A4" s="93" t="s">
        <v>23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43</v>
      </c>
      <c r="C5" s="41" t="s">
        <v>17</v>
      </c>
      <c r="D5" s="41" t="s">
        <v>18</v>
      </c>
      <c r="E5" s="41" t="s">
        <v>19</v>
      </c>
      <c r="F5" s="41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>
        <v>863856209</v>
      </c>
      <c r="D12" s="116"/>
      <c r="E12" s="116"/>
      <c r="F12" s="116">
        <f>SUM(C12:E12)</f>
        <v>863856209</v>
      </c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9"/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9"/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9"/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9"/>
    </row>
    <row r="17" spans="1:6" ht="15" customHeight="1">
      <c r="A17" s="4" t="s">
        <v>410</v>
      </c>
      <c r="B17" s="5" t="s">
        <v>256</v>
      </c>
      <c r="C17" s="119">
        <v>264513483</v>
      </c>
      <c r="D17" s="119"/>
      <c r="E17" s="119"/>
      <c r="F17" s="119">
        <f>SUM(C17:E17)</f>
        <v>264513483</v>
      </c>
    </row>
    <row r="18" spans="1:6" ht="15" customHeight="1">
      <c r="A18" s="30" t="s">
        <v>446</v>
      </c>
      <c r="B18" s="34" t="s">
        <v>257</v>
      </c>
      <c r="C18" s="116">
        <f>SUM(C12:C17)</f>
        <v>1128369692</v>
      </c>
      <c r="D18" s="116"/>
      <c r="E18" s="116"/>
      <c r="F18" s="116">
        <f>SUM(F12:F17)</f>
        <v>1128369692</v>
      </c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>
        <v>242411137</v>
      </c>
      <c r="D25" s="119">
        <v>28496000</v>
      </c>
      <c r="E25" s="119">
        <v>6496000</v>
      </c>
      <c r="F25" s="119">
        <f>SUM(C25:E25)</f>
        <v>277403137</v>
      </c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>
        <v>36000000</v>
      </c>
      <c r="D28" s="119"/>
      <c r="E28" s="119"/>
      <c r="F28" s="119">
        <f>SUM(C28:E28)</f>
        <v>36000000</v>
      </c>
    </row>
    <row r="29" spans="1:6" ht="15" customHeight="1">
      <c r="A29" s="4" t="s">
        <v>422</v>
      </c>
      <c r="B29" s="5" t="s">
        <v>277</v>
      </c>
      <c r="C29" s="119">
        <v>2800000</v>
      </c>
      <c r="D29" s="119"/>
      <c r="E29" s="119"/>
      <c r="F29" s="119">
        <f>SUM(C29:E29)</f>
        <v>2800000</v>
      </c>
    </row>
    <row r="30" spans="1:6" ht="15" customHeight="1">
      <c r="A30" s="6" t="s">
        <v>2</v>
      </c>
      <c r="B30" s="7" t="s">
        <v>278</v>
      </c>
      <c r="C30" s="138">
        <f>SUM(C25:C29)</f>
        <v>281211137</v>
      </c>
      <c r="D30" s="138">
        <f>SUM(D25:D29)</f>
        <v>28496000</v>
      </c>
      <c r="E30" s="138">
        <f>SUM(E25:E29)</f>
        <v>6496000</v>
      </c>
      <c r="F30" s="138">
        <f>SUM(F25:F29)</f>
        <v>316203137</v>
      </c>
    </row>
    <row r="31" spans="1:6" ht="15" customHeight="1">
      <c r="A31" s="4" t="s">
        <v>423</v>
      </c>
      <c r="B31" s="5" t="s">
        <v>279</v>
      </c>
      <c r="C31" s="119">
        <v>5500000</v>
      </c>
      <c r="D31" s="119"/>
      <c r="E31" s="119"/>
      <c r="F31" s="119">
        <f>SUM(C31:E31)</f>
        <v>5500000</v>
      </c>
    </row>
    <row r="32" spans="1:6" ht="15" customHeight="1">
      <c r="A32" s="30" t="s">
        <v>3</v>
      </c>
      <c r="B32" s="34" t="s">
        <v>280</v>
      </c>
      <c r="C32" s="116">
        <f>SUM(C30:C31)</f>
        <v>286711137</v>
      </c>
      <c r="D32" s="116">
        <f>SUM(D30:D31)</f>
        <v>28496000</v>
      </c>
      <c r="E32" s="116">
        <f>SUM(E30:E31)</f>
        <v>6496000</v>
      </c>
      <c r="F32" s="116">
        <f>SUM(F30:F31)</f>
        <v>321703137</v>
      </c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93303566</v>
      </c>
      <c r="D43" s="116"/>
      <c r="E43" s="116"/>
      <c r="F43" s="116">
        <f>SUM(C43:E43)</f>
        <v>93303566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>
        <f>SUM(C46:E46)</f>
        <v>0</v>
      </c>
    </row>
    <row r="47" spans="1:6" ht="15" customHeight="1">
      <c r="A47" s="30" t="s">
        <v>6</v>
      </c>
      <c r="B47" s="34" t="s">
        <v>308</v>
      </c>
      <c r="C47" s="116">
        <f>SUM(C44:C46)</f>
        <v>0</v>
      </c>
      <c r="D47" s="116"/>
      <c r="E47" s="116"/>
      <c r="F47" s="116">
        <f>SUM(F44:F46)</f>
        <v>0</v>
      </c>
    </row>
    <row r="48" spans="1:6" ht="15" customHeight="1">
      <c r="A48" s="120" t="s">
        <v>16</v>
      </c>
      <c r="B48" s="34"/>
      <c r="C48" s="116">
        <f>C47+C43+C32+C18</f>
        <v>1508384395</v>
      </c>
      <c r="D48" s="116">
        <f>D43+D32+D18</f>
        <v>28496000</v>
      </c>
      <c r="E48" s="116">
        <f>E43+E32+E18</f>
        <v>6496000</v>
      </c>
      <c r="F48" s="116">
        <f>F47+F43+F32+F18</f>
        <v>1543376395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>
        <f>SUM(C53:E53)</f>
        <v>0</v>
      </c>
    </row>
    <row r="54" spans="1:6" ht="15" customHeight="1">
      <c r="A54" s="30" t="s">
        <v>0</v>
      </c>
      <c r="B54" s="34" t="s">
        <v>265</v>
      </c>
      <c r="C54" s="116">
        <f>SUM(C53)</f>
        <v>0</v>
      </c>
      <c r="D54" s="116"/>
      <c r="E54" s="116"/>
      <c r="F54" s="116">
        <f>SUM(F53)</f>
        <v>0</v>
      </c>
    </row>
    <row r="55" spans="1:6" ht="15" customHeight="1">
      <c r="A55" s="10" t="s">
        <v>430</v>
      </c>
      <c r="B55" s="5" t="s">
        <v>296</v>
      </c>
      <c r="C55" s="119"/>
      <c r="D55" s="119"/>
      <c r="E55" s="119"/>
      <c r="F55" s="119"/>
    </row>
    <row r="56" spans="1:6" ht="15" customHeight="1">
      <c r="A56" s="10" t="s">
        <v>431</v>
      </c>
      <c r="B56" s="5" t="s">
        <v>297</v>
      </c>
      <c r="C56" s="119">
        <v>12299000</v>
      </c>
      <c r="D56" s="119"/>
      <c r="E56" s="119"/>
      <c r="F56" s="119">
        <f>SUM(C56:E56)</f>
        <v>12299000</v>
      </c>
    </row>
    <row r="57" spans="1:6" ht="15" customHeight="1">
      <c r="A57" s="10" t="s">
        <v>298</v>
      </c>
      <c r="B57" s="5" t="s">
        <v>299</v>
      </c>
      <c r="C57" s="119"/>
      <c r="D57" s="119"/>
      <c r="E57" s="119"/>
      <c r="F57" s="119"/>
    </row>
    <row r="58" spans="1:6" ht="15" customHeight="1">
      <c r="A58" s="10" t="s">
        <v>432</v>
      </c>
      <c r="B58" s="5" t="s">
        <v>300</v>
      </c>
      <c r="C58" s="119"/>
      <c r="D58" s="119"/>
      <c r="E58" s="119"/>
      <c r="F58" s="119"/>
    </row>
    <row r="59" spans="1:6" ht="15" customHeight="1">
      <c r="A59" s="10" t="s">
        <v>301</v>
      </c>
      <c r="B59" s="5" t="s">
        <v>302</v>
      </c>
      <c r="C59" s="119"/>
      <c r="D59" s="119"/>
      <c r="E59" s="119"/>
      <c r="F59" s="119"/>
    </row>
    <row r="60" spans="1:6" ht="15" customHeight="1">
      <c r="A60" s="30" t="s">
        <v>5</v>
      </c>
      <c r="B60" s="34" t="s">
        <v>303</v>
      </c>
      <c r="C60" s="116">
        <f>SUM(C55:C59)</f>
        <v>12299000</v>
      </c>
      <c r="D60" s="116"/>
      <c r="E60" s="116"/>
      <c r="F60" s="116">
        <f>SUM(F55:F59)</f>
        <v>12299000</v>
      </c>
    </row>
    <row r="61" spans="1:6" ht="15" customHeight="1">
      <c r="A61" s="10" t="s">
        <v>309</v>
      </c>
      <c r="B61" s="5" t="s">
        <v>310</v>
      </c>
      <c r="C61" s="119"/>
      <c r="D61" s="119"/>
      <c r="E61" s="119"/>
      <c r="F61" s="119"/>
    </row>
    <row r="62" spans="1:6" ht="15" customHeight="1">
      <c r="A62" s="4" t="s">
        <v>435</v>
      </c>
      <c r="B62" s="5" t="s">
        <v>311</v>
      </c>
      <c r="C62" s="119"/>
      <c r="D62" s="119"/>
      <c r="E62" s="119"/>
      <c r="F62" s="119"/>
    </row>
    <row r="63" spans="1:6" ht="15" customHeight="1">
      <c r="A63" s="10" t="s">
        <v>436</v>
      </c>
      <c r="B63" s="5" t="s">
        <v>312</v>
      </c>
      <c r="C63" s="119"/>
      <c r="D63" s="119"/>
      <c r="E63" s="119"/>
      <c r="F63" s="119"/>
    </row>
    <row r="64" spans="1:6" ht="15" customHeight="1">
      <c r="A64" s="30" t="s">
        <v>8</v>
      </c>
      <c r="B64" s="34" t="s">
        <v>313</v>
      </c>
      <c r="C64" s="116">
        <f>SUM(C61:C63)</f>
        <v>0</v>
      </c>
      <c r="D64" s="116"/>
      <c r="E64" s="116"/>
      <c r="F64" s="116">
        <f>SUM(C64:E64)</f>
        <v>0</v>
      </c>
    </row>
    <row r="65" spans="1:6" ht="15" customHeight="1">
      <c r="A65" s="120" t="s">
        <v>15</v>
      </c>
      <c r="B65" s="34"/>
      <c r="C65" s="116">
        <f>C64+C60+C54</f>
        <v>12299000</v>
      </c>
      <c r="D65" s="116">
        <f>D64+D60+D54</f>
        <v>0</v>
      </c>
      <c r="E65" s="116">
        <f>E64+E60+E54</f>
        <v>0</v>
      </c>
      <c r="F65" s="116">
        <f>F64+F60+F54</f>
        <v>12299000</v>
      </c>
    </row>
    <row r="66" spans="1:6" ht="15.75">
      <c r="A66" s="121" t="s">
        <v>7</v>
      </c>
      <c r="B66" s="122" t="s">
        <v>314</v>
      </c>
      <c r="C66" s="116">
        <f>C64+C47+C60+C43+C32+C18+C54</f>
        <v>1520683395</v>
      </c>
      <c r="D66" s="116">
        <f>D64+D47+D60+D43+D32</f>
        <v>28496000</v>
      </c>
      <c r="E66" s="116">
        <f>E64+E47+E60+E43+E32</f>
        <v>6496000</v>
      </c>
      <c r="F66" s="116">
        <f>F64+F47+F60+F43+F32+F18+F54</f>
        <v>1555675395</v>
      </c>
    </row>
    <row r="67" spans="1:6" ht="15.75">
      <c r="A67" s="132" t="s">
        <v>28</v>
      </c>
      <c r="B67" s="122"/>
      <c r="C67" s="119">
        <f>C48-'kiadások működés önkormányzat'!C74</f>
        <v>459098554</v>
      </c>
      <c r="D67" s="119">
        <f>D48-'kiadások működés önkormányzat'!D74</f>
        <v>0</v>
      </c>
      <c r="E67" s="119">
        <f>E48-'kiadások működés önkormányzat'!E74</f>
        <v>0</v>
      </c>
      <c r="F67" s="119">
        <f>SUM(C67:E67)</f>
        <v>459098554</v>
      </c>
    </row>
    <row r="68" spans="1:6" ht="15.75">
      <c r="A68" s="132" t="s">
        <v>29</v>
      </c>
      <c r="B68" s="122"/>
      <c r="C68" s="119">
        <f>C65-'kiadások működés önkormányzat'!C97</f>
        <v>-63454987</v>
      </c>
      <c r="D68" s="119">
        <f>D65-'kiadások működés önkormányzat'!D97</f>
        <v>0</v>
      </c>
      <c r="E68" s="119">
        <f>E65-'kiadások működés önkormányzat'!E97</f>
        <v>0</v>
      </c>
      <c r="F68" s="119">
        <f>SUM(C68:E68)</f>
        <v>-63454987</v>
      </c>
    </row>
    <row r="69" spans="1:6" ht="15" hidden="1">
      <c r="A69" s="28" t="s">
        <v>437</v>
      </c>
      <c r="B69" s="4" t="s">
        <v>315</v>
      </c>
      <c r="C69" s="119"/>
      <c r="D69" s="119"/>
      <c r="E69" s="119"/>
      <c r="F69" s="119"/>
    </row>
    <row r="70" spans="1:6" ht="15" hidden="1">
      <c r="A70" s="10" t="s">
        <v>316</v>
      </c>
      <c r="B70" s="4" t="s">
        <v>317</v>
      </c>
      <c r="C70" s="119"/>
      <c r="D70" s="119"/>
      <c r="E70" s="119"/>
      <c r="F70" s="119"/>
    </row>
    <row r="71" spans="1:6" ht="15" hidden="1">
      <c r="A71" s="28" t="s">
        <v>438</v>
      </c>
      <c r="B71" s="4" t="s">
        <v>318</v>
      </c>
      <c r="C71" s="119"/>
      <c r="D71" s="119"/>
      <c r="E71" s="119"/>
      <c r="F71" s="119"/>
    </row>
    <row r="72" spans="1:6" ht="15">
      <c r="A72" s="12" t="s">
        <v>9</v>
      </c>
      <c r="B72" s="6" t="s">
        <v>319</v>
      </c>
      <c r="C72" s="119">
        <v>50000000</v>
      </c>
      <c r="D72" s="119"/>
      <c r="E72" s="119"/>
      <c r="F72" s="119">
        <f>SUM(C72:E72)</f>
        <v>50000000</v>
      </c>
    </row>
    <row r="73" spans="1:6" ht="15" hidden="1">
      <c r="A73" s="10" t="s">
        <v>439</v>
      </c>
      <c r="B73" s="4" t="s">
        <v>320</v>
      </c>
      <c r="C73" s="119"/>
      <c r="D73" s="119"/>
      <c r="E73" s="119"/>
      <c r="F73" s="119"/>
    </row>
    <row r="74" spans="1:6" ht="15" hidden="1">
      <c r="A74" s="28" t="s">
        <v>321</v>
      </c>
      <c r="B74" s="4" t="s">
        <v>322</v>
      </c>
      <c r="C74" s="119"/>
      <c r="D74" s="119"/>
      <c r="E74" s="119"/>
      <c r="F74" s="119"/>
    </row>
    <row r="75" spans="1:6" ht="15" hidden="1">
      <c r="A75" s="10" t="s">
        <v>440</v>
      </c>
      <c r="B75" s="4" t="s">
        <v>323</v>
      </c>
      <c r="C75" s="119"/>
      <c r="D75" s="119"/>
      <c r="E75" s="119"/>
      <c r="F75" s="119"/>
    </row>
    <row r="76" spans="1:6" ht="15" hidden="1">
      <c r="A76" s="28" t="s">
        <v>324</v>
      </c>
      <c r="B76" s="4" t="s">
        <v>325</v>
      </c>
      <c r="C76" s="119"/>
      <c r="D76" s="119"/>
      <c r="E76" s="119"/>
      <c r="F76" s="119"/>
    </row>
    <row r="77" spans="1:6" ht="15">
      <c r="A77" s="11" t="s">
        <v>10</v>
      </c>
      <c r="B77" s="6" t="s">
        <v>326</v>
      </c>
      <c r="C77" s="119"/>
      <c r="D77" s="119"/>
      <c r="E77" s="119"/>
      <c r="F77" s="119"/>
    </row>
    <row r="78" spans="1:6" ht="15" hidden="1">
      <c r="A78" s="4" t="s">
        <v>26</v>
      </c>
      <c r="B78" s="4" t="s">
        <v>327</v>
      </c>
      <c r="C78" s="119"/>
      <c r="D78" s="119"/>
      <c r="E78" s="119"/>
      <c r="F78" s="119"/>
    </row>
    <row r="79" spans="1:6" ht="15" hidden="1">
      <c r="A79" s="4" t="s">
        <v>27</v>
      </c>
      <c r="B79" s="4" t="s">
        <v>327</v>
      </c>
      <c r="C79" s="119"/>
      <c r="D79" s="119"/>
      <c r="E79" s="119"/>
      <c r="F79" s="119"/>
    </row>
    <row r="80" spans="1:6" ht="15" hidden="1">
      <c r="A80" s="4" t="s">
        <v>24</v>
      </c>
      <c r="B80" s="4" t="s">
        <v>328</v>
      </c>
      <c r="C80" s="119"/>
      <c r="D80" s="119"/>
      <c r="E80" s="119"/>
      <c r="F80" s="119"/>
    </row>
    <row r="81" spans="1:6" ht="15" hidden="1">
      <c r="A81" s="4" t="s">
        <v>25</v>
      </c>
      <c r="B81" s="4" t="s">
        <v>328</v>
      </c>
      <c r="C81" s="119"/>
      <c r="D81" s="119"/>
      <c r="E81" s="119"/>
      <c r="F81" s="119"/>
    </row>
    <row r="82" spans="1:6" ht="15">
      <c r="A82" s="6" t="s">
        <v>11</v>
      </c>
      <c r="B82" s="6" t="s">
        <v>329</v>
      </c>
      <c r="C82" s="119">
        <v>150046060</v>
      </c>
      <c r="D82" s="119"/>
      <c r="E82" s="119"/>
      <c r="F82" s="119">
        <f>SUM(C82:E82)</f>
        <v>150046060</v>
      </c>
    </row>
    <row r="83" spans="1:6" ht="15">
      <c r="A83" s="28" t="s">
        <v>330</v>
      </c>
      <c r="B83" s="4" t="s">
        <v>331</v>
      </c>
      <c r="C83" s="119"/>
      <c r="D83" s="119"/>
      <c r="E83" s="119"/>
      <c r="F83" s="119"/>
    </row>
    <row r="84" spans="1:6" ht="15">
      <c r="A84" s="28" t="s">
        <v>332</v>
      </c>
      <c r="B84" s="4" t="s">
        <v>333</v>
      </c>
      <c r="C84" s="119"/>
      <c r="D84" s="119"/>
      <c r="E84" s="119"/>
      <c r="F84" s="119"/>
    </row>
    <row r="85" spans="1:6" ht="15">
      <c r="A85" s="28" t="s">
        <v>334</v>
      </c>
      <c r="B85" s="4" t="s">
        <v>335</v>
      </c>
      <c r="C85" s="119"/>
      <c r="D85" s="119"/>
      <c r="E85" s="119"/>
      <c r="F85" s="119"/>
    </row>
    <row r="86" spans="1:6" ht="15">
      <c r="A86" s="28" t="s">
        <v>336</v>
      </c>
      <c r="B86" s="4" t="s">
        <v>337</v>
      </c>
      <c r="C86" s="119"/>
      <c r="D86" s="119"/>
      <c r="E86" s="119"/>
      <c r="F86" s="119"/>
    </row>
    <row r="87" spans="1:6" ht="15">
      <c r="A87" s="10" t="s">
        <v>441</v>
      </c>
      <c r="B87" s="4" t="s">
        <v>338</v>
      </c>
      <c r="C87" s="119"/>
      <c r="D87" s="119"/>
      <c r="E87" s="119"/>
      <c r="F87" s="119"/>
    </row>
    <row r="88" spans="1:6" ht="15">
      <c r="A88" s="12" t="s">
        <v>12</v>
      </c>
      <c r="B88" s="6" t="s">
        <v>339</v>
      </c>
      <c r="C88" s="116">
        <f>SUM(C72:C86)</f>
        <v>200046060</v>
      </c>
      <c r="D88" s="116"/>
      <c r="E88" s="116"/>
      <c r="F88" s="116">
        <f>SUM(C88:E88)</f>
        <v>200046060</v>
      </c>
    </row>
    <row r="89" spans="1:6" ht="15">
      <c r="A89" s="10" t="s">
        <v>340</v>
      </c>
      <c r="B89" s="4" t="s">
        <v>341</v>
      </c>
      <c r="C89" s="119"/>
      <c r="D89" s="119"/>
      <c r="E89" s="119"/>
      <c r="F89" s="119"/>
    </row>
    <row r="90" spans="1:6" ht="15">
      <c r="A90" s="10" t="s">
        <v>342</v>
      </c>
      <c r="B90" s="4" t="s">
        <v>343</v>
      </c>
      <c r="C90" s="119"/>
      <c r="D90" s="119"/>
      <c r="E90" s="119"/>
      <c r="F90" s="119"/>
    </row>
    <row r="91" spans="1:6" ht="15">
      <c r="A91" s="28" t="s">
        <v>344</v>
      </c>
      <c r="B91" s="4" t="s">
        <v>345</v>
      </c>
      <c r="C91" s="119"/>
      <c r="D91" s="119"/>
      <c r="E91" s="119"/>
      <c r="F91" s="119"/>
    </row>
    <row r="92" spans="1:6" ht="15">
      <c r="A92" s="28" t="s">
        <v>442</v>
      </c>
      <c r="B92" s="4" t="s">
        <v>346</v>
      </c>
      <c r="C92" s="119"/>
      <c r="D92" s="119"/>
      <c r="E92" s="119"/>
      <c r="F92" s="119"/>
    </row>
    <row r="93" spans="1:6" ht="15">
      <c r="A93" s="11" t="s">
        <v>13</v>
      </c>
      <c r="B93" s="6" t="s">
        <v>347</v>
      </c>
      <c r="C93" s="119"/>
      <c r="D93" s="119"/>
      <c r="E93" s="119"/>
      <c r="F93" s="119"/>
    </row>
    <row r="94" spans="1:6" ht="15">
      <c r="A94" s="12" t="s">
        <v>348</v>
      </c>
      <c r="B94" s="6" t="s">
        <v>349</v>
      </c>
      <c r="C94" s="119"/>
      <c r="D94" s="119"/>
      <c r="E94" s="119"/>
      <c r="F94" s="119"/>
    </row>
    <row r="95" spans="1:6" ht="15.75">
      <c r="A95" s="124" t="s">
        <v>14</v>
      </c>
      <c r="B95" s="125" t="s">
        <v>350</v>
      </c>
      <c r="C95" s="116">
        <f>SUM(C88)</f>
        <v>200046060</v>
      </c>
      <c r="D95" s="116"/>
      <c r="E95" s="116"/>
      <c r="F95" s="116">
        <f>SUM(C95:E95)</f>
        <v>200046060</v>
      </c>
    </row>
    <row r="96" spans="1:6" ht="15.75">
      <c r="A96" s="132" t="s">
        <v>444</v>
      </c>
      <c r="B96" s="133"/>
      <c r="C96" s="116">
        <f>C66+C95</f>
        <v>1720729455</v>
      </c>
      <c r="D96" s="116">
        <f>D95+D66</f>
        <v>28496000</v>
      </c>
      <c r="E96" s="116">
        <f>E95+E66</f>
        <v>6496000</v>
      </c>
      <c r="F96" s="116">
        <f>F95+F66</f>
        <v>1755721455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30/2016.(XII.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8">
      <selection activeCell="E88" sqref="E88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85" t="s">
        <v>476</v>
      </c>
      <c r="B1" s="86"/>
      <c r="C1" s="86"/>
      <c r="D1" s="86"/>
      <c r="E1" s="86"/>
      <c r="F1" s="87"/>
    </row>
    <row r="2" spans="1:6" ht="18.75" customHeight="1">
      <c r="A2" s="84" t="s">
        <v>525</v>
      </c>
      <c r="B2" s="89"/>
      <c r="C2" s="89"/>
      <c r="D2" s="89"/>
      <c r="E2" s="89"/>
      <c r="F2" s="87"/>
    </row>
    <row r="3" ht="18">
      <c r="A3" s="32"/>
    </row>
    <row r="4" spans="1:6" ht="15">
      <c r="A4" s="93" t="s">
        <v>23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1" t="s">
        <v>17</v>
      </c>
      <c r="D5" s="41" t="s">
        <v>18</v>
      </c>
      <c r="E5" s="41" t="s">
        <v>19</v>
      </c>
      <c r="F5" s="41" t="s">
        <v>41</v>
      </c>
    </row>
    <row r="6" spans="1:6" ht="15" hidden="1">
      <c r="A6" s="21" t="s">
        <v>67</v>
      </c>
      <c r="B6" s="22" t="s">
        <v>68</v>
      </c>
      <c r="C6" s="111"/>
      <c r="D6" s="111"/>
      <c r="E6" s="111"/>
      <c r="F6" s="109"/>
    </row>
    <row r="7" spans="1:6" ht="15" hidden="1">
      <c r="A7" s="21" t="s">
        <v>69</v>
      </c>
      <c r="B7" s="23" t="s">
        <v>70</v>
      </c>
      <c r="C7" s="111"/>
      <c r="D7" s="111"/>
      <c r="E7" s="111"/>
      <c r="F7" s="109"/>
    </row>
    <row r="8" spans="1:6" ht="15" hidden="1">
      <c r="A8" s="21" t="s">
        <v>71</v>
      </c>
      <c r="B8" s="23" t="s">
        <v>72</v>
      </c>
      <c r="C8" s="111"/>
      <c r="D8" s="111"/>
      <c r="E8" s="111"/>
      <c r="F8" s="109"/>
    </row>
    <row r="9" spans="1:6" ht="15" hidden="1">
      <c r="A9" s="24" t="s">
        <v>73</v>
      </c>
      <c r="B9" s="23" t="s">
        <v>74</v>
      </c>
      <c r="C9" s="111"/>
      <c r="D9" s="111"/>
      <c r="E9" s="111"/>
      <c r="F9" s="109"/>
    </row>
    <row r="10" spans="1:6" ht="15" hidden="1">
      <c r="A10" s="24" t="s">
        <v>75</v>
      </c>
      <c r="B10" s="23" t="s">
        <v>76</v>
      </c>
      <c r="C10" s="111"/>
      <c r="D10" s="111"/>
      <c r="E10" s="111"/>
      <c r="F10" s="109"/>
    </row>
    <row r="11" spans="1:6" ht="15" hidden="1">
      <c r="A11" s="24" t="s">
        <v>77</v>
      </c>
      <c r="B11" s="23" t="s">
        <v>78</v>
      </c>
      <c r="C11" s="111"/>
      <c r="D11" s="111"/>
      <c r="E11" s="111"/>
      <c r="F11" s="109"/>
    </row>
    <row r="12" spans="1:6" ht="15" hidden="1">
      <c r="A12" s="24" t="s">
        <v>79</v>
      </c>
      <c r="B12" s="23" t="s">
        <v>80</v>
      </c>
      <c r="C12" s="111"/>
      <c r="D12" s="111"/>
      <c r="E12" s="111"/>
      <c r="F12" s="109"/>
    </row>
    <row r="13" spans="1:6" ht="15" hidden="1">
      <c r="A13" s="24" t="s">
        <v>81</v>
      </c>
      <c r="B13" s="23" t="s">
        <v>82</v>
      </c>
      <c r="C13" s="111"/>
      <c r="D13" s="111"/>
      <c r="E13" s="111"/>
      <c r="F13" s="109"/>
    </row>
    <row r="14" spans="1:6" ht="15" hidden="1">
      <c r="A14" s="4" t="s">
        <v>83</v>
      </c>
      <c r="B14" s="23" t="s">
        <v>84</v>
      </c>
      <c r="C14" s="111"/>
      <c r="D14" s="111"/>
      <c r="E14" s="111"/>
      <c r="F14" s="109"/>
    </row>
    <row r="15" spans="1:6" ht="15" hidden="1">
      <c r="A15" s="4" t="s">
        <v>85</v>
      </c>
      <c r="B15" s="23" t="s">
        <v>86</v>
      </c>
      <c r="C15" s="111"/>
      <c r="D15" s="111"/>
      <c r="E15" s="111"/>
      <c r="F15" s="109"/>
    </row>
    <row r="16" spans="1:6" ht="15" hidden="1">
      <c r="A16" s="4" t="s">
        <v>87</v>
      </c>
      <c r="B16" s="23" t="s">
        <v>88</v>
      </c>
      <c r="C16" s="111"/>
      <c r="D16" s="111"/>
      <c r="E16" s="111"/>
      <c r="F16" s="109"/>
    </row>
    <row r="17" spans="1:6" ht="15" hidden="1">
      <c r="A17" s="4" t="s">
        <v>89</v>
      </c>
      <c r="B17" s="23" t="s">
        <v>90</v>
      </c>
      <c r="C17" s="111"/>
      <c r="D17" s="111"/>
      <c r="E17" s="111"/>
      <c r="F17" s="109"/>
    </row>
    <row r="18" spans="1:6" ht="15" hidden="1">
      <c r="A18" s="4" t="s">
        <v>374</v>
      </c>
      <c r="B18" s="23" t="s">
        <v>91</v>
      </c>
      <c r="C18" s="111"/>
      <c r="D18" s="111"/>
      <c r="E18" s="111"/>
      <c r="F18" s="109"/>
    </row>
    <row r="19" spans="1:6" ht="15">
      <c r="A19" s="25" t="s">
        <v>351</v>
      </c>
      <c r="B19" s="26" t="s">
        <v>92</v>
      </c>
      <c r="C19" s="128">
        <v>210536076</v>
      </c>
      <c r="D19" s="128"/>
      <c r="E19" s="128"/>
      <c r="F19" s="129">
        <f>SUM(C19:E19)</f>
        <v>210536076</v>
      </c>
    </row>
    <row r="20" spans="1:6" ht="15" hidden="1">
      <c r="A20" s="4" t="s">
        <v>93</v>
      </c>
      <c r="B20" s="23" t="s">
        <v>94</v>
      </c>
      <c r="C20" s="128"/>
      <c r="D20" s="128"/>
      <c r="E20" s="128"/>
      <c r="F20" s="129"/>
    </row>
    <row r="21" spans="1:6" ht="15" hidden="1">
      <c r="A21" s="4" t="s">
        <v>95</v>
      </c>
      <c r="B21" s="23" t="s">
        <v>96</v>
      </c>
      <c r="C21" s="128"/>
      <c r="D21" s="128"/>
      <c r="E21" s="128"/>
      <c r="F21" s="129"/>
    </row>
    <row r="22" spans="1:6" ht="15" hidden="1">
      <c r="A22" s="5" t="s">
        <v>97</v>
      </c>
      <c r="B22" s="23" t="s">
        <v>98</v>
      </c>
      <c r="C22" s="128"/>
      <c r="D22" s="128"/>
      <c r="E22" s="128"/>
      <c r="F22" s="129"/>
    </row>
    <row r="23" spans="1:6" ht="15">
      <c r="A23" s="6" t="s">
        <v>352</v>
      </c>
      <c r="B23" s="26" t="s">
        <v>99</v>
      </c>
      <c r="C23" s="128">
        <v>14673000</v>
      </c>
      <c r="D23" s="128">
        <v>15438000</v>
      </c>
      <c r="E23" s="128"/>
      <c r="F23" s="129">
        <f>SUM(C23:E23)</f>
        <v>30111000</v>
      </c>
    </row>
    <row r="24" spans="1:6" ht="15">
      <c r="A24" s="35" t="s">
        <v>404</v>
      </c>
      <c r="B24" s="36" t="s">
        <v>100</v>
      </c>
      <c r="C24" s="130">
        <f>SUM(C19:C23)</f>
        <v>225209076</v>
      </c>
      <c r="D24" s="130">
        <f>SUM(D23)</f>
        <v>15438000</v>
      </c>
      <c r="E24" s="128"/>
      <c r="F24" s="130">
        <f>SUM(C24:E24)</f>
        <v>240647076</v>
      </c>
    </row>
    <row r="25" spans="1:6" ht="15">
      <c r="A25" s="30" t="s">
        <v>375</v>
      </c>
      <c r="B25" s="36" t="s">
        <v>101</v>
      </c>
      <c r="C25" s="130">
        <v>36318153</v>
      </c>
      <c r="D25" s="130">
        <v>4168000</v>
      </c>
      <c r="E25" s="128"/>
      <c r="F25" s="130">
        <f>SUM(C25:E25)</f>
        <v>40486153</v>
      </c>
    </row>
    <row r="26" spans="1:6" ht="15" hidden="1">
      <c r="A26" s="4" t="s">
        <v>102</v>
      </c>
      <c r="B26" s="23" t="s">
        <v>103</v>
      </c>
      <c r="C26" s="128"/>
      <c r="D26" s="128"/>
      <c r="E26" s="128"/>
      <c r="F26" s="129"/>
    </row>
    <row r="27" spans="1:6" ht="15" hidden="1">
      <c r="A27" s="4" t="s">
        <v>104</v>
      </c>
      <c r="B27" s="23" t="s">
        <v>105</v>
      </c>
      <c r="C27" s="128"/>
      <c r="D27" s="128"/>
      <c r="E27" s="128"/>
      <c r="F27" s="129"/>
    </row>
    <row r="28" spans="1:6" ht="15" hidden="1">
      <c r="A28" s="4" t="s">
        <v>106</v>
      </c>
      <c r="B28" s="23" t="s">
        <v>107</v>
      </c>
      <c r="C28" s="128"/>
      <c r="D28" s="128"/>
      <c r="E28" s="128"/>
      <c r="F28" s="129"/>
    </row>
    <row r="29" spans="1:6" ht="15">
      <c r="A29" s="6" t="s">
        <v>353</v>
      </c>
      <c r="B29" s="26" t="s">
        <v>108</v>
      </c>
      <c r="C29" s="128">
        <v>27288896</v>
      </c>
      <c r="D29" s="128">
        <v>800000</v>
      </c>
      <c r="E29" s="128">
        <v>322000</v>
      </c>
      <c r="F29" s="129">
        <f>SUM(C29:E29)</f>
        <v>28410896</v>
      </c>
    </row>
    <row r="30" spans="1:6" ht="15" hidden="1">
      <c r="A30" s="4" t="s">
        <v>109</v>
      </c>
      <c r="B30" s="23" t="s">
        <v>110</v>
      </c>
      <c r="C30" s="128"/>
      <c r="D30" s="128"/>
      <c r="E30" s="128"/>
      <c r="F30" s="129"/>
    </row>
    <row r="31" spans="1:6" ht="15" hidden="1">
      <c r="A31" s="4" t="s">
        <v>111</v>
      </c>
      <c r="B31" s="23" t="s">
        <v>112</v>
      </c>
      <c r="C31" s="128"/>
      <c r="D31" s="128"/>
      <c r="E31" s="128"/>
      <c r="F31" s="129"/>
    </row>
    <row r="32" spans="1:6" ht="15" customHeight="1">
      <c r="A32" s="6" t="s">
        <v>405</v>
      </c>
      <c r="B32" s="26" t="s">
        <v>113</v>
      </c>
      <c r="C32" s="128">
        <v>1084792</v>
      </c>
      <c r="D32" s="128"/>
      <c r="E32" s="128">
        <v>65000</v>
      </c>
      <c r="F32" s="129">
        <f>SUM(C32:E32)</f>
        <v>1149792</v>
      </c>
    </row>
    <row r="33" spans="1:6" ht="15" hidden="1">
      <c r="A33" s="4" t="s">
        <v>114</v>
      </c>
      <c r="B33" s="23" t="s">
        <v>115</v>
      </c>
      <c r="C33" s="128"/>
      <c r="D33" s="128"/>
      <c r="E33" s="128"/>
      <c r="F33" s="129"/>
    </row>
    <row r="34" spans="1:6" ht="15" hidden="1">
      <c r="A34" s="4" t="s">
        <v>116</v>
      </c>
      <c r="B34" s="23" t="s">
        <v>117</v>
      </c>
      <c r="C34" s="128"/>
      <c r="D34" s="128"/>
      <c r="E34" s="128"/>
      <c r="F34" s="129"/>
    </row>
    <row r="35" spans="1:6" ht="15" hidden="1">
      <c r="A35" s="4" t="s">
        <v>376</v>
      </c>
      <c r="B35" s="23" t="s">
        <v>118</v>
      </c>
      <c r="C35" s="128"/>
      <c r="D35" s="128"/>
      <c r="E35" s="128"/>
      <c r="F35" s="129"/>
    </row>
    <row r="36" spans="1:6" ht="15" hidden="1">
      <c r="A36" s="4" t="s">
        <v>119</v>
      </c>
      <c r="B36" s="23" t="s">
        <v>120</v>
      </c>
      <c r="C36" s="128"/>
      <c r="D36" s="128"/>
      <c r="E36" s="128"/>
      <c r="F36" s="129"/>
    </row>
    <row r="37" spans="1:6" ht="15" hidden="1">
      <c r="A37" s="4" t="s">
        <v>377</v>
      </c>
      <c r="B37" s="23" t="s">
        <v>121</v>
      </c>
      <c r="C37" s="128"/>
      <c r="D37" s="128"/>
      <c r="E37" s="128"/>
      <c r="F37" s="129"/>
    </row>
    <row r="38" spans="1:6" ht="15" hidden="1">
      <c r="A38" s="5" t="s">
        <v>122</v>
      </c>
      <c r="B38" s="23" t="s">
        <v>123</v>
      </c>
      <c r="C38" s="128"/>
      <c r="D38" s="128"/>
      <c r="E38" s="128"/>
      <c r="F38" s="129"/>
    </row>
    <row r="39" spans="1:6" ht="15" hidden="1">
      <c r="A39" s="4" t="s">
        <v>378</v>
      </c>
      <c r="B39" s="23" t="s">
        <v>124</v>
      </c>
      <c r="C39" s="128"/>
      <c r="D39" s="128"/>
      <c r="E39" s="128"/>
      <c r="F39" s="129"/>
    </row>
    <row r="40" spans="1:6" ht="15">
      <c r="A40" s="6" t="s">
        <v>354</v>
      </c>
      <c r="B40" s="26" t="s">
        <v>125</v>
      </c>
      <c r="C40" s="128">
        <v>243745053</v>
      </c>
      <c r="D40" s="128"/>
      <c r="E40" s="128">
        <v>4624000</v>
      </c>
      <c r="F40" s="129">
        <f>SUM(C40:E40)</f>
        <v>248369053</v>
      </c>
    </row>
    <row r="41" spans="1:6" ht="15" hidden="1">
      <c r="A41" s="4" t="s">
        <v>126</v>
      </c>
      <c r="B41" s="23" t="s">
        <v>127</v>
      </c>
      <c r="C41" s="128"/>
      <c r="D41" s="128"/>
      <c r="E41" s="128"/>
      <c r="F41" s="129"/>
    </row>
    <row r="42" spans="1:6" ht="15" hidden="1">
      <c r="A42" s="4" t="s">
        <v>128</v>
      </c>
      <c r="B42" s="23" t="s">
        <v>129</v>
      </c>
      <c r="C42" s="128"/>
      <c r="D42" s="128"/>
      <c r="E42" s="128"/>
      <c r="F42" s="129"/>
    </row>
    <row r="43" spans="1:6" ht="15">
      <c r="A43" s="6" t="s">
        <v>355</v>
      </c>
      <c r="B43" s="26" t="s">
        <v>130</v>
      </c>
      <c r="C43" s="128">
        <v>850000</v>
      </c>
      <c r="D43" s="128"/>
      <c r="E43" s="128"/>
      <c r="F43" s="129">
        <f>SUM(C43:E43)</f>
        <v>850000</v>
      </c>
    </row>
    <row r="44" spans="1:6" ht="15" hidden="1">
      <c r="A44" s="4" t="s">
        <v>131</v>
      </c>
      <c r="B44" s="23" t="s">
        <v>132</v>
      </c>
      <c r="C44" s="128"/>
      <c r="D44" s="128"/>
      <c r="E44" s="128"/>
      <c r="F44" s="129"/>
    </row>
    <row r="45" spans="1:6" ht="15" hidden="1">
      <c r="A45" s="4" t="s">
        <v>133</v>
      </c>
      <c r="B45" s="23" t="s">
        <v>134</v>
      </c>
      <c r="C45" s="128"/>
      <c r="D45" s="128"/>
      <c r="E45" s="128"/>
      <c r="F45" s="129"/>
    </row>
    <row r="46" spans="1:6" ht="15" hidden="1">
      <c r="A46" s="4" t="s">
        <v>379</v>
      </c>
      <c r="B46" s="23" t="s">
        <v>135</v>
      </c>
      <c r="C46" s="128"/>
      <c r="D46" s="128"/>
      <c r="E46" s="128"/>
      <c r="F46" s="129"/>
    </row>
    <row r="47" spans="1:6" ht="15" hidden="1">
      <c r="A47" s="4" t="s">
        <v>380</v>
      </c>
      <c r="B47" s="23" t="s">
        <v>136</v>
      </c>
      <c r="C47" s="128"/>
      <c r="D47" s="128"/>
      <c r="E47" s="128"/>
      <c r="F47" s="129"/>
    </row>
    <row r="48" spans="1:6" ht="15" hidden="1">
      <c r="A48" s="4" t="s">
        <v>137</v>
      </c>
      <c r="B48" s="23" t="s">
        <v>138</v>
      </c>
      <c r="C48" s="128"/>
      <c r="D48" s="128"/>
      <c r="E48" s="128"/>
      <c r="F48" s="129"/>
    </row>
    <row r="49" spans="1:6" ht="15">
      <c r="A49" s="6" t="s">
        <v>356</v>
      </c>
      <c r="B49" s="26" t="s">
        <v>139</v>
      </c>
      <c r="C49" s="128">
        <v>106084261</v>
      </c>
      <c r="D49" s="128"/>
      <c r="E49" s="128">
        <v>1485000</v>
      </c>
      <c r="F49" s="129">
        <f>SUM(C49:E49)</f>
        <v>107569261</v>
      </c>
    </row>
    <row r="50" spans="1:6" ht="15">
      <c r="A50" s="30" t="s">
        <v>357</v>
      </c>
      <c r="B50" s="36" t="s">
        <v>140</v>
      </c>
      <c r="C50" s="130">
        <f>SUM(C29:C49)</f>
        <v>379053002</v>
      </c>
      <c r="D50" s="130">
        <f>SUM(D29:D49)</f>
        <v>800000</v>
      </c>
      <c r="E50" s="130">
        <f>SUM(E29:E49)</f>
        <v>6496000</v>
      </c>
      <c r="F50" s="130">
        <f>SUM(F29:F49)</f>
        <v>386349002</v>
      </c>
    </row>
    <row r="51" spans="1:6" ht="15" hidden="1">
      <c r="A51" s="10" t="s">
        <v>141</v>
      </c>
      <c r="B51" s="23" t="s">
        <v>142</v>
      </c>
      <c r="C51" s="128"/>
      <c r="D51" s="128"/>
      <c r="E51" s="128"/>
      <c r="F51" s="129"/>
    </row>
    <row r="52" spans="1:6" ht="15" hidden="1">
      <c r="A52" s="10" t="s">
        <v>358</v>
      </c>
      <c r="B52" s="23" t="s">
        <v>143</v>
      </c>
      <c r="C52" s="128"/>
      <c r="D52" s="128"/>
      <c r="E52" s="128"/>
      <c r="F52" s="129"/>
    </row>
    <row r="53" spans="1:6" ht="15" hidden="1">
      <c r="A53" s="10" t="s">
        <v>381</v>
      </c>
      <c r="B53" s="23" t="s">
        <v>144</v>
      </c>
      <c r="C53" s="128"/>
      <c r="D53" s="128"/>
      <c r="E53" s="128"/>
      <c r="F53" s="129"/>
    </row>
    <row r="54" spans="1:6" ht="15" hidden="1">
      <c r="A54" s="10" t="s">
        <v>382</v>
      </c>
      <c r="B54" s="23" t="s">
        <v>145</v>
      </c>
      <c r="C54" s="128"/>
      <c r="D54" s="128"/>
      <c r="E54" s="128"/>
      <c r="F54" s="129"/>
    </row>
    <row r="55" spans="1:6" ht="15" hidden="1">
      <c r="A55" s="10" t="s">
        <v>383</v>
      </c>
      <c r="B55" s="23" t="s">
        <v>146</v>
      </c>
      <c r="C55" s="128"/>
      <c r="D55" s="128"/>
      <c r="E55" s="128"/>
      <c r="F55" s="129"/>
    </row>
    <row r="56" spans="1:6" ht="15" hidden="1">
      <c r="A56" s="10" t="s">
        <v>384</v>
      </c>
      <c r="B56" s="23" t="s">
        <v>147</v>
      </c>
      <c r="C56" s="128"/>
      <c r="D56" s="128"/>
      <c r="E56" s="128"/>
      <c r="F56" s="129"/>
    </row>
    <row r="57" spans="1:6" ht="15" hidden="1">
      <c r="A57" s="10" t="s">
        <v>385</v>
      </c>
      <c r="B57" s="23" t="s">
        <v>148</v>
      </c>
      <c r="C57" s="128"/>
      <c r="D57" s="128"/>
      <c r="E57" s="128"/>
      <c r="F57" s="129"/>
    </row>
    <row r="58" spans="1:6" ht="15" hidden="1">
      <c r="A58" s="10" t="s">
        <v>386</v>
      </c>
      <c r="B58" s="23" t="s">
        <v>149</v>
      </c>
      <c r="C58" s="128"/>
      <c r="D58" s="128"/>
      <c r="E58" s="128"/>
      <c r="F58" s="129"/>
    </row>
    <row r="59" spans="1:6" ht="15">
      <c r="A59" s="33" t="s">
        <v>360</v>
      </c>
      <c r="B59" s="36" t="s">
        <v>150</v>
      </c>
      <c r="C59" s="130">
        <v>49033060</v>
      </c>
      <c r="D59" s="130"/>
      <c r="E59" s="130"/>
      <c r="F59" s="130">
        <f>SUM(C59:E59)</f>
        <v>49033060</v>
      </c>
    </row>
    <row r="60" spans="1:6" ht="15">
      <c r="A60" s="9" t="s">
        <v>387</v>
      </c>
      <c r="B60" s="23" t="s">
        <v>151</v>
      </c>
      <c r="C60" s="128"/>
      <c r="D60" s="128"/>
      <c r="E60" s="128"/>
      <c r="F60" s="129"/>
    </row>
    <row r="61" spans="1:6" ht="15">
      <c r="A61" s="9" t="s">
        <v>152</v>
      </c>
      <c r="B61" s="23" t="s">
        <v>153</v>
      </c>
      <c r="C61" s="128">
        <v>110330287</v>
      </c>
      <c r="D61" s="128"/>
      <c r="E61" s="128"/>
      <c r="F61" s="129">
        <f>SUM(C61:E61)</f>
        <v>110330287</v>
      </c>
    </row>
    <row r="62" spans="1:6" ht="15">
      <c r="A62" s="9" t="s">
        <v>154</v>
      </c>
      <c r="B62" s="23" t="s">
        <v>155</v>
      </c>
      <c r="C62" s="128"/>
      <c r="D62" s="128"/>
      <c r="E62" s="128"/>
      <c r="F62" s="129"/>
    </row>
    <row r="63" spans="1:6" ht="15">
      <c r="A63" s="9" t="s">
        <v>361</v>
      </c>
      <c r="B63" s="23" t="s">
        <v>156</v>
      </c>
      <c r="C63" s="128"/>
      <c r="D63" s="128"/>
      <c r="E63" s="128"/>
      <c r="F63" s="129"/>
    </row>
    <row r="64" spans="1:6" ht="15">
      <c r="A64" s="9" t="s">
        <v>388</v>
      </c>
      <c r="B64" s="23" t="s">
        <v>157</v>
      </c>
      <c r="C64" s="128"/>
      <c r="D64" s="128"/>
      <c r="E64" s="128"/>
      <c r="F64" s="129"/>
    </row>
    <row r="65" spans="1:6" ht="15">
      <c r="A65" s="9" t="s">
        <v>362</v>
      </c>
      <c r="B65" s="23" t="s">
        <v>158</v>
      </c>
      <c r="C65" s="128">
        <v>207481018</v>
      </c>
      <c r="D65" s="128"/>
      <c r="E65" s="128"/>
      <c r="F65" s="129">
        <f>SUM(C65:E65)</f>
        <v>207481018</v>
      </c>
    </row>
    <row r="66" spans="1:6" ht="15">
      <c r="A66" s="9" t="s">
        <v>389</v>
      </c>
      <c r="B66" s="23" t="s">
        <v>159</v>
      </c>
      <c r="C66" s="128"/>
      <c r="D66" s="128"/>
      <c r="E66" s="128"/>
      <c r="F66" s="129"/>
    </row>
    <row r="67" spans="1:6" ht="15">
      <c r="A67" s="9" t="s">
        <v>390</v>
      </c>
      <c r="B67" s="23" t="s">
        <v>160</v>
      </c>
      <c r="C67" s="128"/>
      <c r="D67" s="128"/>
      <c r="E67" s="128"/>
      <c r="F67" s="129"/>
    </row>
    <row r="68" spans="1:6" ht="15">
      <c r="A68" s="9" t="s">
        <v>161</v>
      </c>
      <c r="B68" s="23" t="s">
        <v>162</v>
      </c>
      <c r="C68" s="128"/>
      <c r="D68" s="128"/>
      <c r="E68" s="128"/>
      <c r="F68" s="129"/>
    </row>
    <row r="69" spans="1:6" ht="15">
      <c r="A69" s="13" t="s">
        <v>163</v>
      </c>
      <c r="B69" s="23" t="s">
        <v>164</v>
      </c>
      <c r="C69" s="128"/>
      <c r="D69" s="128"/>
      <c r="E69" s="128"/>
      <c r="F69" s="129"/>
    </row>
    <row r="70" spans="1:6" ht="15">
      <c r="A70" s="9" t="s">
        <v>391</v>
      </c>
      <c r="B70" s="23" t="s">
        <v>166</v>
      </c>
      <c r="C70" s="128">
        <v>40652000</v>
      </c>
      <c r="D70" s="128">
        <v>8090000</v>
      </c>
      <c r="E70" s="128"/>
      <c r="F70" s="129">
        <f>SUM(C70:E70)</f>
        <v>48742000</v>
      </c>
    </row>
    <row r="71" spans="1:6" ht="15">
      <c r="A71" s="13" t="s">
        <v>30</v>
      </c>
      <c r="B71" s="23" t="s">
        <v>478</v>
      </c>
      <c r="C71" s="128">
        <v>1209245</v>
      </c>
      <c r="D71" s="128"/>
      <c r="E71" s="128"/>
      <c r="F71" s="129">
        <f>SUM(C71:E71)</f>
        <v>1209245</v>
      </c>
    </row>
    <row r="72" spans="1:6" ht="15">
      <c r="A72" s="13" t="s">
        <v>31</v>
      </c>
      <c r="B72" s="23" t="s">
        <v>478</v>
      </c>
      <c r="C72" s="128"/>
      <c r="D72" s="128"/>
      <c r="E72" s="128"/>
      <c r="F72" s="129"/>
    </row>
    <row r="73" spans="1:6" ht="15">
      <c r="A73" s="33" t="s">
        <v>363</v>
      </c>
      <c r="B73" s="36" t="s">
        <v>167</v>
      </c>
      <c r="C73" s="130">
        <f>SUM(C60:C72)</f>
        <v>359672550</v>
      </c>
      <c r="D73" s="130">
        <f>SUM(D60:D72)</f>
        <v>8090000</v>
      </c>
      <c r="E73" s="130"/>
      <c r="F73" s="130">
        <f>SUM(F61:F72)</f>
        <v>367762550</v>
      </c>
    </row>
    <row r="74" spans="1:6" ht="15.75">
      <c r="A74" s="120" t="s">
        <v>16</v>
      </c>
      <c r="B74" s="36"/>
      <c r="C74" s="130">
        <f>C73+C59+C50+C25+C24</f>
        <v>1049285841</v>
      </c>
      <c r="D74" s="130">
        <f>D73+D59+D50+D25+D24</f>
        <v>28496000</v>
      </c>
      <c r="E74" s="130">
        <f>E73+E59+E50+E25+E24</f>
        <v>6496000</v>
      </c>
      <c r="F74" s="130">
        <f>F73+F59+F50+F25+F24</f>
        <v>1084277841</v>
      </c>
    </row>
    <row r="75" spans="1:6" ht="15">
      <c r="A75" s="27" t="s">
        <v>168</v>
      </c>
      <c r="B75" s="23" t="s">
        <v>169</v>
      </c>
      <c r="C75" s="128"/>
      <c r="D75" s="128"/>
      <c r="E75" s="128"/>
      <c r="F75" s="129"/>
    </row>
    <row r="76" spans="1:6" ht="15">
      <c r="A76" s="27" t="s">
        <v>392</v>
      </c>
      <c r="B76" s="23" t="s">
        <v>170</v>
      </c>
      <c r="C76" s="128">
        <v>42627000</v>
      </c>
      <c r="D76" s="128"/>
      <c r="E76" s="128"/>
      <c r="F76" s="129">
        <f>SUM(C76:E76)</f>
        <v>42627000</v>
      </c>
    </row>
    <row r="77" spans="1:6" ht="15">
      <c r="A77" s="27" t="s">
        <v>171</v>
      </c>
      <c r="B77" s="23" t="s">
        <v>172</v>
      </c>
      <c r="C77" s="128"/>
      <c r="D77" s="128"/>
      <c r="E77" s="128"/>
      <c r="F77" s="129">
        <f>SUM(C77:E77)</f>
        <v>0</v>
      </c>
    </row>
    <row r="78" spans="1:6" ht="15">
      <c r="A78" s="27" t="s">
        <v>173</v>
      </c>
      <c r="B78" s="23" t="s">
        <v>174</v>
      </c>
      <c r="C78" s="128">
        <v>6602670</v>
      </c>
      <c r="D78" s="128"/>
      <c r="E78" s="128"/>
      <c r="F78" s="129">
        <f>SUM(C78:E78)</f>
        <v>6602670</v>
      </c>
    </row>
    <row r="79" spans="1:6" ht="15">
      <c r="A79" s="5" t="s">
        <v>175</v>
      </c>
      <c r="B79" s="23" t="s">
        <v>176</v>
      </c>
      <c r="C79" s="128"/>
      <c r="D79" s="128"/>
      <c r="E79" s="128"/>
      <c r="F79" s="129">
        <f>SUM(C79:E79)</f>
        <v>0</v>
      </c>
    </row>
    <row r="80" spans="1:6" ht="15">
      <c r="A80" s="5" t="s">
        <v>177</v>
      </c>
      <c r="B80" s="23" t="s">
        <v>178</v>
      </c>
      <c r="C80" s="128"/>
      <c r="D80" s="128"/>
      <c r="E80" s="128"/>
      <c r="F80" s="129"/>
    </row>
    <row r="81" spans="1:6" ht="15">
      <c r="A81" s="5" t="s">
        <v>179</v>
      </c>
      <c r="B81" s="23" t="s">
        <v>180</v>
      </c>
      <c r="C81" s="128">
        <v>13291581</v>
      </c>
      <c r="D81" s="128"/>
      <c r="E81" s="128"/>
      <c r="F81" s="129">
        <f>SUM(C81:E81)</f>
        <v>13291581</v>
      </c>
    </row>
    <row r="82" spans="1:6" ht="15">
      <c r="A82" s="34" t="s">
        <v>365</v>
      </c>
      <c r="B82" s="36" t="s">
        <v>181</v>
      </c>
      <c r="C82" s="130">
        <f>SUM(C75:C81)</f>
        <v>62521251</v>
      </c>
      <c r="D82" s="130"/>
      <c r="E82" s="130"/>
      <c r="F82" s="130">
        <f>SUM(F75:F81)</f>
        <v>62521251</v>
      </c>
    </row>
    <row r="83" spans="1:6" ht="15">
      <c r="A83" s="10" t="s">
        <v>182</v>
      </c>
      <c r="B83" s="23" t="s">
        <v>183</v>
      </c>
      <c r="C83" s="128">
        <v>10419694</v>
      </c>
      <c r="D83" s="128"/>
      <c r="E83" s="128"/>
      <c r="F83" s="129">
        <f>SUM(C83:E83)</f>
        <v>10419694</v>
      </c>
    </row>
    <row r="84" spans="1:6" ht="15">
      <c r="A84" s="10" t="s">
        <v>184</v>
      </c>
      <c r="B84" s="23" t="s">
        <v>185</v>
      </c>
      <c r="C84" s="128"/>
      <c r="D84" s="128"/>
      <c r="E84" s="128"/>
      <c r="F84" s="129"/>
    </row>
    <row r="85" spans="1:6" ht="15">
      <c r="A85" s="10" t="s">
        <v>186</v>
      </c>
      <c r="B85" s="23" t="s">
        <v>187</v>
      </c>
      <c r="C85" s="128"/>
      <c r="D85" s="128"/>
      <c r="E85" s="128"/>
      <c r="F85" s="129"/>
    </row>
    <row r="86" spans="1:6" ht="15">
      <c r="A86" s="10" t="s">
        <v>188</v>
      </c>
      <c r="B86" s="23" t="s">
        <v>189</v>
      </c>
      <c r="C86" s="128">
        <v>2813042</v>
      </c>
      <c r="D86" s="128"/>
      <c r="E86" s="128"/>
      <c r="F86" s="129">
        <f>SUM(C86:E86)</f>
        <v>2813042</v>
      </c>
    </row>
    <row r="87" spans="1:6" ht="15">
      <c r="A87" s="33" t="s">
        <v>366</v>
      </c>
      <c r="B87" s="36" t="s">
        <v>190</v>
      </c>
      <c r="C87" s="130">
        <f>SUM(C83:C86)</f>
        <v>13232736</v>
      </c>
      <c r="D87" s="130"/>
      <c r="E87" s="130"/>
      <c r="F87" s="130">
        <f>SUM(F83:F86)</f>
        <v>13232736</v>
      </c>
    </row>
    <row r="88" spans="1:6" ht="30">
      <c r="A88" s="10" t="s">
        <v>191</v>
      </c>
      <c r="B88" s="23" t="s">
        <v>192</v>
      </c>
      <c r="C88" s="128"/>
      <c r="D88" s="128"/>
      <c r="E88" s="128"/>
      <c r="F88" s="129"/>
    </row>
    <row r="89" spans="1:6" ht="15">
      <c r="A89" s="10" t="s">
        <v>393</v>
      </c>
      <c r="B89" s="23" t="s">
        <v>193</v>
      </c>
      <c r="C89" s="128"/>
      <c r="D89" s="128"/>
      <c r="E89" s="128"/>
      <c r="F89" s="129"/>
    </row>
    <row r="90" spans="1:6" ht="30">
      <c r="A90" s="10" t="s">
        <v>394</v>
      </c>
      <c r="B90" s="23" t="s">
        <v>194</v>
      </c>
      <c r="C90" s="128"/>
      <c r="D90" s="128"/>
      <c r="E90" s="128"/>
      <c r="F90" s="129"/>
    </row>
    <row r="91" spans="1:6" ht="15">
      <c r="A91" s="10" t="s">
        <v>395</v>
      </c>
      <c r="B91" s="23" t="s">
        <v>195</v>
      </c>
      <c r="C91" s="128"/>
      <c r="D91" s="128"/>
      <c r="E91" s="128"/>
      <c r="F91" s="129">
        <f>SUM(C91:E91)</f>
        <v>0</v>
      </c>
    </row>
    <row r="92" spans="1:6" ht="30">
      <c r="A92" s="10" t="s">
        <v>396</v>
      </c>
      <c r="B92" s="23" t="s">
        <v>196</v>
      </c>
      <c r="C92" s="128"/>
      <c r="D92" s="128"/>
      <c r="E92" s="128"/>
      <c r="F92" s="129"/>
    </row>
    <row r="93" spans="1:6" ht="15">
      <c r="A93" s="10" t="s">
        <v>397</v>
      </c>
      <c r="B93" s="23" t="s">
        <v>197</v>
      </c>
      <c r="C93" s="128"/>
      <c r="D93" s="128"/>
      <c r="E93" s="128"/>
      <c r="F93" s="129"/>
    </row>
    <row r="94" spans="1:6" ht="15">
      <c r="A94" s="10" t="s">
        <v>198</v>
      </c>
      <c r="B94" s="23" t="s">
        <v>199</v>
      </c>
      <c r="C94" s="128"/>
      <c r="D94" s="128"/>
      <c r="E94" s="128"/>
      <c r="F94" s="129"/>
    </row>
    <row r="95" spans="1:6" ht="15">
      <c r="A95" s="10" t="s">
        <v>398</v>
      </c>
      <c r="B95" s="23" t="s">
        <v>200</v>
      </c>
      <c r="C95" s="128"/>
      <c r="D95" s="128"/>
      <c r="E95" s="128"/>
      <c r="F95" s="129"/>
    </row>
    <row r="96" spans="1:6" ht="15">
      <c r="A96" s="33" t="s">
        <v>367</v>
      </c>
      <c r="B96" s="36" t="s">
        <v>201</v>
      </c>
      <c r="C96" s="130">
        <f>SUM(C88:C95)</f>
        <v>0</v>
      </c>
      <c r="D96" s="130"/>
      <c r="E96" s="130"/>
      <c r="F96" s="130">
        <f>SUM(F88:F95)</f>
        <v>0</v>
      </c>
    </row>
    <row r="97" spans="1:6" ht="15.75">
      <c r="A97" s="120" t="s">
        <v>15</v>
      </c>
      <c r="B97" s="36"/>
      <c r="C97" s="128">
        <f>C96+C87+C82</f>
        <v>75753987</v>
      </c>
      <c r="D97" s="128">
        <f>D96+D87+D82</f>
        <v>0</v>
      </c>
      <c r="E97" s="128">
        <f>E96+E87+E82</f>
        <v>0</v>
      </c>
      <c r="F97" s="129">
        <f>F96+F87+F82</f>
        <v>75753987</v>
      </c>
    </row>
    <row r="98" spans="1:6" ht="15.75">
      <c r="A98" s="122" t="s">
        <v>406</v>
      </c>
      <c r="B98" s="131" t="s">
        <v>202</v>
      </c>
      <c r="C98" s="130">
        <f>C96+C87+C82+C73+C59+C50+C25+C24</f>
        <v>1125039828</v>
      </c>
      <c r="D98" s="130">
        <f>D73+D50+D25+D24</f>
        <v>28496000</v>
      </c>
      <c r="E98" s="130">
        <f>E50</f>
        <v>6496000</v>
      </c>
      <c r="F98" s="130">
        <f>F96+F87+F82+F73+F59+F50+F25+F24</f>
        <v>1160031828</v>
      </c>
    </row>
    <row r="99" spans="1:25" ht="15">
      <c r="A99" s="10" t="s">
        <v>399</v>
      </c>
      <c r="B99" s="4" t="s">
        <v>203</v>
      </c>
      <c r="C99" s="73">
        <v>6704000</v>
      </c>
      <c r="D99" s="73"/>
      <c r="E99" s="73"/>
      <c r="F99" s="73">
        <f>SUM(C99:E99)</f>
        <v>6704000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73"/>
      <c r="D100" s="73"/>
      <c r="E100" s="73"/>
      <c r="F100" s="73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73"/>
      <c r="D101" s="73"/>
      <c r="E101" s="73"/>
      <c r="F101" s="7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74">
        <f>SUM(C99:C101)</f>
        <v>6704000</v>
      </c>
      <c r="D102" s="74"/>
      <c r="E102" s="74"/>
      <c r="F102" s="74">
        <f>SUM(F99:F101)</f>
        <v>6704000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75"/>
      <c r="D103" s="75"/>
      <c r="E103" s="75"/>
      <c r="F103" s="7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75"/>
      <c r="D104" s="75"/>
      <c r="E104" s="75"/>
      <c r="F104" s="75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73"/>
      <c r="D105" s="73"/>
      <c r="E105" s="73"/>
      <c r="F105" s="73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73"/>
      <c r="D106" s="73"/>
      <c r="E106" s="73"/>
      <c r="F106" s="73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76"/>
      <c r="D107" s="76"/>
      <c r="E107" s="76"/>
      <c r="F107" s="76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75"/>
      <c r="D108" s="75"/>
      <c r="E108" s="75"/>
      <c r="F108" s="75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75">
        <v>29595723</v>
      </c>
      <c r="D109" s="75"/>
      <c r="E109" s="75"/>
      <c r="F109" s="75">
        <f>SUM(C109:E109)</f>
        <v>29595723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76">
        <v>559389904</v>
      </c>
      <c r="D110" s="76"/>
      <c r="E110" s="76"/>
      <c r="F110" s="76">
        <f>SUM(C110:E110)</f>
        <v>559389904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75"/>
      <c r="D111" s="75"/>
      <c r="E111" s="75"/>
      <c r="F111" s="75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75"/>
      <c r="D112" s="75"/>
      <c r="E112" s="75"/>
      <c r="F112" s="7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75"/>
      <c r="D113" s="75"/>
      <c r="E113" s="75"/>
      <c r="F113" s="7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76">
        <f>SUM(C102+C109+C110)</f>
        <v>595689627</v>
      </c>
      <c r="D114" s="76">
        <f>SUM(D102+D109+D110)</f>
        <v>0</v>
      </c>
      <c r="E114" s="76">
        <f>SUM(E102+E109+E110)</f>
        <v>0</v>
      </c>
      <c r="F114" s="76">
        <f>SUM(F102+F109+F110)</f>
        <v>595689627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75"/>
      <c r="D115" s="75"/>
      <c r="E115" s="75"/>
      <c r="F115" s="7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73"/>
      <c r="D116" s="73"/>
      <c r="E116" s="73"/>
      <c r="F116" s="73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75"/>
      <c r="D117" s="75"/>
      <c r="E117" s="75"/>
      <c r="F117" s="75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75"/>
      <c r="D118" s="75"/>
      <c r="E118" s="75"/>
      <c r="F118" s="75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76"/>
      <c r="D119" s="76"/>
      <c r="E119" s="76"/>
      <c r="F119" s="76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73"/>
      <c r="D120" s="73"/>
      <c r="E120" s="73"/>
      <c r="F120" s="73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76">
        <f>C114+C119</f>
        <v>595689627</v>
      </c>
      <c r="D121" s="76">
        <f>D114+D119</f>
        <v>0</v>
      </c>
      <c r="E121" s="76">
        <f>E114+E119</f>
        <v>0</v>
      </c>
      <c r="F121" s="76">
        <f>F114+F119</f>
        <v>595689627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32" t="s">
        <v>443</v>
      </c>
      <c r="B122" s="133"/>
      <c r="C122" s="139">
        <f>C98+C121</f>
        <v>1720729455</v>
      </c>
      <c r="D122" s="139">
        <f>D98</f>
        <v>28496000</v>
      </c>
      <c r="E122" s="139">
        <f>E98</f>
        <v>6496000</v>
      </c>
      <c r="F122" s="139">
        <f>F121+F98</f>
        <v>1755721455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30/2016(XII.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27" sqref="E27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85" t="s">
        <v>476</v>
      </c>
      <c r="B1" s="86"/>
      <c r="C1" s="86"/>
      <c r="D1" s="86"/>
      <c r="E1" s="86"/>
      <c r="F1" s="87"/>
    </row>
    <row r="2" spans="1:6" ht="23.25" customHeight="1">
      <c r="A2" s="88" t="s">
        <v>524</v>
      </c>
      <c r="B2" s="89"/>
      <c r="C2" s="89"/>
      <c r="D2" s="89"/>
      <c r="E2" s="89"/>
      <c r="F2" s="87"/>
    </row>
    <row r="3" ht="18">
      <c r="A3" s="44"/>
    </row>
    <row r="4" spans="1:6" ht="15">
      <c r="A4" s="93" t="s">
        <v>471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43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>
        <v>867261182</v>
      </c>
      <c r="D12" s="116"/>
      <c r="E12" s="116"/>
      <c r="F12" s="116">
        <f>SUM(C12:E12)</f>
        <v>867261182</v>
      </c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9"/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9"/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9"/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9"/>
    </row>
    <row r="17" spans="1:6" ht="15" customHeight="1">
      <c r="A17" s="4" t="s">
        <v>410</v>
      </c>
      <c r="B17" s="5" t="s">
        <v>256</v>
      </c>
      <c r="C17" s="119">
        <v>264513483</v>
      </c>
      <c r="D17" s="119"/>
      <c r="E17" s="119"/>
      <c r="F17" s="119">
        <f>SUM(C17:E17)</f>
        <v>264513483</v>
      </c>
    </row>
    <row r="18" spans="1:6" ht="15" customHeight="1">
      <c r="A18" s="30" t="s">
        <v>446</v>
      </c>
      <c r="B18" s="34" t="s">
        <v>257</v>
      </c>
      <c r="C18" s="116">
        <f>SUM(C12:C17)</f>
        <v>1131774665</v>
      </c>
      <c r="D18" s="116"/>
      <c r="E18" s="116"/>
      <c r="F18" s="116">
        <f>SUM(F12:F17)</f>
        <v>1131774665</v>
      </c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>
        <v>242411137</v>
      </c>
      <c r="D25" s="119">
        <v>28496000</v>
      </c>
      <c r="E25" s="119">
        <v>6496000</v>
      </c>
      <c r="F25" s="119">
        <f>SUM(C25:E25)</f>
        <v>277403137</v>
      </c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>
        <v>36000000</v>
      </c>
      <c r="D28" s="119"/>
      <c r="E28" s="119"/>
      <c r="F28" s="119">
        <f>SUM(C28:E28)</f>
        <v>36000000</v>
      </c>
    </row>
    <row r="29" spans="1:6" ht="15" customHeight="1">
      <c r="A29" s="4" t="s">
        <v>422</v>
      </c>
      <c r="B29" s="5" t="s">
        <v>277</v>
      </c>
      <c r="C29" s="119">
        <v>2800000</v>
      </c>
      <c r="D29" s="119"/>
      <c r="E29" s="119"/>
      <c r="F29" s="119">
        <f>SUM(C29:E29)</f>
        <v>2800000</v>
      </c>
    </row>
    <row r="30" spans="1:6" ht="15" customHeight="1">
      <c r="A30" s="6" t="s">
        <v>2</v>
      </c>
      <c r="B30" s="7" t="s">
        <v>278</v>
      </c>
      <c r="C30" s="115">
        <f>SUM(C25:C29)</f>
        <v>281211137</v>
      </c>
      <c r="D30" s="115">
        <f>SUM(D25:D29)</f>
        <v>28496000</v>
      </c>
      <c r="E30" s="115">
        <f>SUM(E25:E29)</f>
        <v>6496000</v>
      </c>
      <c r="F30" s="115">
        <f>SUM(F25:F29)</f>
        <v>316203137</v>
      </c>
    </row>
    <row r="31" spans="1:6" ht="15" customHeight="1">
      <c r="A31" s="4" t="s">
        <v>423</v>
      </c>
      <c r="B31" s="5" t="s">
        <v>279</v>
      </c>
      <c r="C31" s="119">
        <v>5500000</v>
      </c>
      <c r="D31" s="119"/>
      <c r="E31" s="119"/>
      <c r="F31" s="119">
        <f>SUM(C31:E31)</f>
        <v>5500000</v>
      </c>
    </row>
    <row r="32" spans="1:6" ht="15" customHeight="1">
      <c r="A32" s="30" t="s">
        <v>3</v>
      </c>
      <c r="B32" s="34" t="s">
        <v>280</v>
      </c>
      <c r="C32" s="116">
        <f>SUM(C30:C31)</f>
        <v>286711137</v>
      </c>
      <c r="D32" s="116">
        <f>SUM(D30:D31)</f>
        <v>28496000</v>
      </c>
      <c r="E32" s="116">
        <f>SUM(E30:E31)</f>
        <v>6496000</v>
      </c>
      <c r="F32" s="116">
        <f>SUM(F30:F31)</f>
        <v>321703137</v>
      </c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121330487</v>
      </c>
      <c r="D43" s="116"/>
      <c r="E43" s="116"/>
      <c r="F43" s="116">
        <f>SUM(C43:E43)</f>
        <v>121330487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>
        <f>SUM(C46:E46)</f>
        <v>0</v>
      </c>
    </row>
    <row r="47" spans="1:6" ht="15" customHeight="1">
      <c r="A47" s="30" t="s">
        <v>6</v>
      </c>
      <c r="B47" s="34" t="s">
        <v>308</v>
      </c>
      <c r="C47" s="116">
        <f>SUM(C44:C46)</f>
        <v>0</v>
      </c>
      <c r="D47" s="116"/>
      <c r="E47" s="116"/>
      <c r="F47" s="116">
        <f>SUM(F44:F46)</f>
        <v>0</v>
      </c>
    </row>
    <row r="48" spans="1:6" ht="15" customHeight="1">
      <c r="A48" s="120" t="s">
        <v>16</v>
      </c>
      <c r="B48" s="34"/>
      <c r="C48" s="116">
        <f>C47+C43+C32+C18</f>
        <v>1539816289</v>
      </c>
      <c r="D48" s="116">
        <f>D47+D43+D32+D18</f>
        <v>28496000</v>
      </c>
      <c r="E48" s="116">
        <f>E43+E32+E18</f>
        <v>6496000</v>
      </c>
      <c r="F48" s="116">
        <f>F47+F43+F32+F18</f>
        <v>1574808289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>
        <f>SUM(C53:E53)</f>
        <v>0</v>
      </c>
    </row>
    <row r="54" spans="1:6" ht="15" customHeight="1">
      <c r="A54" s="30" t="s">
        <v>0</v>
      </c>
      <c r="B54" s="34" t="s">
        <v>265</v>
      </c>
      <c r="C54" s="116">
        <f>SUM(C53)</f>
        <v>0</v>
      </c>
      <c r="D54" s="116"/>
      <c r="E54" s="116"/>
      <c r="F54" s="116">
        <f>SUM(F53)</f>
        <v>0</v>
      </c>
    </row>
    <row r="55" spans="1:6" ht="15" customHeight="1">
      <c r="A55" s="10" t="s">
        <v>430</v>
      </c>
      <c r="B55" s="5" t="s">
        <v>296</v>
      </c>
      <c r="C55" s="119"/>
      <c r="D55" s="119"/>
      <c r="E55" s="119"/>
      <c r="F55" s="119"/>
    </row>
    <row r="56" spans="1:6" ht="15" customHeight="1">
      <c r="A56" s="10" t="s">
        <v>431</v>
      </c>
      <c r="B56" s="5" t="s">
        <v>297</v>
      </c>
      <c r="C56" s="119">
        <v>12299000</v>
      </c>
      <c r="D56" s="119"/>
      <c r="E56" s="119"/>
      <c r="F56" s="119">
        <f>SUM(C56:E56)</f>
        <v>12299000</v>
      </c>
    </row>
    <row r="57" spans="1:6" ht="15" customHeight="1">
      <c r="A57" s="10" t="s">
        <v>298</v>
      </c>
      <c r="B57" s="5" t="s">
        <v>299</v>
      </c>
      <c r="C57" s="119"/>
      <c r="D57" s="119"/>
      <c r="E57" s="119"/>
      <c r="F57" s="119"/>
    </row>
    <row r="58" spans="1:6" ht="15" customHeight="1">
      <c r="A58" s="10" t="s">
        <v>432</v>
      </c>
      <c r="B58" s="5" t="s">
        <v>300</v>
      </c>
      <c r="C58" s="119"/>
      <c r="D58" s="119"/>
      <c r="E58" s="119"/>
      <c r="F58" s="119"/>
    </row>
    <row r="59" spans="1:6" ht="15" customHeight="1">
      <c r="A59" s="10" t="s">
        <v>301</v>
      </c>
      <c r="B59" s="5" t="s">
        <v>302</v>
      </c>
      <c r="C59" s="119"/>
      <c r="D59" s="119"/>
      <c r="E59" s="119"/>
      <c r="F59" s="119"/>
    </row>
    <row r="60" spans="1:6" ht="15" customHeight="1">
      <c r="A60" s="30" t="s">
        <v>5</v>
      </c>
      <c r="B60" s="34" t="s">
        <v>303</v>
      </c>
      <c r="C60" s="116">
        <f>SUM(C55:C59)</f>
        <v>12299000</v>
      </c>
      <c r="D60" s="116"/>
      <c r="E60" s="116"/>
      <c r="F60" s="116">
        <f>SUM(F55:F59)</f>
        <v>12299000</v>
      </c>
    </row>
    <row r="61" spans="1:6" ht="15" customHeight="1">
      <c r="A61" s="10" t="s">
        <v>309</v>
      </c>
      <c r="B61" s="5" t="s">
        <v>310</v>
      </c>
      <c r="C61" s="119"/>
      <c r="D61" s="119"/>
      <c r="E61" s="119"/>
      <c r="F61" s="119"/>
    </row>
    <row r="62" spans="1:6" ht="15" customHeight="1">
      <c r="A62" s="4" t="s">
        <v>435</v>
      </c>
      <c r="B62" s="5" t="s">
        <v>311</v>
      </c>
      <c r="C62" s="119"/>
      <c r="D62" s="119"/>
      <c r="E62" s="119"/>
      <c r="F62" s="119"/>
    </row>
    <row r="63" spans="1:6" ht="15" customHeight="1">
      <c r="A63" s="10" t="s">
        <v>436</v>
      </c>
      <c r="B63" s="5" t="s">
        <v>312</v>
      </c>
      <c r="C63" s="119"/>
      <c r="D63" s="119"/>
      <c r="E63" s="119"/>
      <c r="F63" s="119">
        <f>SUM(C63:E63)</f>
        <v>0</v>
      </c>
    </row>
    <row r="64" spans="1:6" ht="15" customHeight="1">
      <c r="A64" s="30" t="s">
        <v>8</v>
      </c>
      <c r="B64" s="34" t="s">
        <v>313</v>
      </c>
      <c r="C64" s="116">
        <f>SUM(C63)</f>
        <v>0</v>
      </c>
      <c r="D64" s="116"/>
      <c r="E64" s="116"/>
      <c r="F64" s="116">
        <f>SUM(C64:E64)</f>
        <v>0</v>
      </c>
    </row>
    <row r="65" spans="1:6" ht="15" customHeight="1">
      <c r="A65" s="120" t="s">
        <v>15</v>
      </c>
      <c r="B65" s="34"/>
      <c r="C65" s="116">
        <f>C64+C60+C54</f>
        <v>12299000</v>
      </c>
      <c r="D65" s="116">
        <f>D64+D60+D54</f>
        <v>0</v>
      </c>
      <c r="E65" s="116">
        <f>E64+E60+E54</f>
        <v>0</v>
      </c>
      <c r="F65" s="116">
        <f>F64+F60+F54</f>
        <v>12299000</v>
      </c>
    </row>
    <row r="66" spans="1:6" ht="15.75">
      <c r="A66" s="121" t="s">
        <v>7</v>
      </c>
      <c r="B66" s="122" t="s">
        <v>314</v>
      </c>
      <c r="C66" s="116">
        <f>C64+C47+C60+C43+C32+C18+C54</f>
        <v>1552115289</v>
      </c>
      <c r="D66" s="116">
        <f>D64+D47+D60+D43+D32</f>
        <v>28496000</v>
      </c>
      <c r="E66" s="116">
        <f>E64+E47+E60+E43+E32</f>
        <v>6496000</v>
      </c>
      <c r="F66" s="116">
        <f>F64+F47+F60+F43+F32+F18+F54</f>
        <v>1587107289</v>
      </c>
    </row>
    <row r="67" spans="1:6" ht="15.75">
      <c r="A67" s="123" t="s">
        <v>28</v>
      </c>
      <c r="B67" s="122"/>
      <c r="C67" s="119">
        <f>C48-'kiadások működés önk+költs.szer'!C74</f>
        <v>-60036206</v>
      </c>
      <c r="D67" s="119">
        <f>D48-'kiadások működés önk+költs.szer'!D74</f>
        <v>0</v>
      </c>
      <c r="E67" s="119">
        <f>E48-'kiadások működés önk+költs.szer'!E74</f>
        <v>-50436000</v>
      </c>
      <c r="F67" s="119">
        <f>SUM(C67:E67)</f>
        <v>-110472206</v>
      </c>
    </row>
    <row r="68" spans="1:6" ht="15.75">
      <c r="A68" s="123" t="s">
        <v>29</v>
      </c>
      <c r="B68" s="122"/>
      <c r="C68" s="119">
        <f>C65-'kiadások működés önk+költs.szer'!C97</f>
        <v>-67473208</v>
      </c>
      <c r="D68" s="119">
        <f>D65-'kiadások működés önk+költs.szer'!D97</f>
        <v>0</v>
      </c>
      <c r="E68" s="119">
        <f>E65-'kiadások működés önk+költs.szer'!E97</f>
        <v>0</v>
      </c>
      <c r="F68" s="119">
        <f>F65-'kiadások működés önk+költs.szer'!F97</f>
        <v>-67473208</v>
      </c>
    </row>
    <row r="69" spans="1:6" ht="15" hidden="1">
      <c r="A69" s="28" t="s">
        <v>437</v>
      </c>
      <c r="B69" s="4" t="s">
        <v>315</v>
      </c>
      <c r="C69" s="119"/>
      <c r="D69" s="119"/>
      <c r="E69" s="119"/>
      <c r="F69" s="119"/>
    </row>
    <row r="70" spans="1:6" ht="15" hidden="1">
      <c r="A70" s="10" t="s">
        <v>316</v>
      </c>
      <c r="B70" s="4" t="s">
        <v>317</v>
      </c>
      <c r="C70" s="119"/>
      <c r="D70" s="119"/>
      <c r="E70" s="119"/>
      <c r="F70" s="119"/>
    </row>
    <row r="71" spans="1:6" ht="15" hidden="1">
      <c r="A71" s="28" t="s">
        <v>438</v>
      </c>
      <c r="B71" s="4" t="s">
        <v>318</v>
      </c>
      <c r="C71" s="119"/>
      <c r="D71" s="119"/>
      <c r="E71" s="119"/>
      <c r="F71" s="119"/>
    </row>
    <row r="72" spans="1:6" ht="15">
      <c r="A72" s="12" t="s">
        <v>9</v>
      </c>
      <c r="B72" s="6" t="s">
        <v>319</v>
      </c>
      <c r="C72" s="119">
        <v>50000000</v>
      </c>
      <c r="D72" s="119"/>
      <c r="E72" s="119"/>
      <c r="F72" s="119">
        <f>SUM(C72:E72)</f>
        <v>50000000</v>
      </c>
    </row>
    <row r="73" spans="1:6" ht="15" hidden="1">
      <c r="A73" s="10" t="s">
        <v>439</v>
      </c>
      <c r="B73" s="4" t="s">
        <v>320</v>
      </c>
      <c r="C73" s="119"/>
      <c r="D73" s="119"/>
      <c r="E73" s="119"/>
      <c r="F73" s="119"/>
    </row>
    <row r="74" spans="1:6" ht="15" hidden="1">
      <c r="A74" s="28" t="s">
        <v>321</v>
      </c>
      <c r="B74" s="4" t="s">
        <v>322</v>
      </c>
      <c r="C74" s="119"/>
      <c r="D74" s="119"/>
      <c r="E74" s="119"/>
      <c r="F74" s="119"/>
    </row>
    <row r="75" spans="1:6" ht="15" hidden="1">
      <c r="A75" s="10" t="s">
        <v>440</v>
      </c>
      <c r="B75" s="4" t="s">
        <v>323</v>
      </c>
      <c r="C75" s="119"/>
      <c r="D75" s="119"/>
      <c r="E75" s="119"/>
      <c r="F75" s="119"/>
    </row>
    <row r="76" spans="1:6" ht="15" hidden="1">
      <c r="A76" s="28" t="s">
        <v>324</v>
      </c>
      <c r="B76" s="4" t="s">
        <v>325</v>
      </c>
      <c r="C76" s="119"/>
      <c r="D76" s="119"/>
      <c r="E76" s="119"/>
      <c r="F76" s="119"/>
    </row>
    <row r="77" spans="1:6" ht="15">
      <c r="A77" s="11" t="s">
        <v>10</v>
      </c>
      <c r="B77" s="6" t="s">
        <v>326</v>
      </c>
      <c r="C77" s="119"/>
      <c r="D77" s="119"/>
      <c r="E77" s="119"/>
      <c r="F77" s="119"/>
    </row>
    <row r="78" spans="1:6" ht="15" hidden="1">
      <c r="A78" s="4" t="s">
        <v>26</v>
      </c>
      <c r="B78" s="4" t="s">
        <v>327</v>
      </c>
      <c r="C78" s="119"/>
      <c r="D78" s="119"/>
      <c r="E78" s="119"/>
      <c r="F78" s="119"/>
    </row>
    <row r="79" spans="1:6" ht="15" hidden="1">
      <c r="A79" s="4" t="s">
        <v>27</v>
      </c>
      <c r="B79" s="4" t="s">
        <v>327</v>
      </c>
      <c r="C79" s="119"/>
      <c r="D79" s="119"/>
      <c r="E79" s="119"/>
      <c r="F79" s="119"/>
    </row>
    <row r="80" spans="1:6" ht="15" hidden="1">
      <c r="A80" s="4" t="s">
        <v>24</v>
      </c>
      <c r="B80" s="4" t="s">
        <v>328</v>
      </c>
      <c r="C80" s="119"/>
      <c r="D80" s="119"/>
      <c r="E80" s="119"/>
      <c r="F80" s="119"/>
    </row>
    <row r="81" spans="1:6" ht="15" hidden="1">
      <c r="A81" s="4" t="s">
        <v>25</v>
      </c>
      <c r="B81" s="4" t="s">
        <v>328</v>
      </c>
      <c r="C81" s="119"/>
      <c r="D81" s="119"/>
      <c r="E81" s="119"/>
      <c r="F81" s="119"/>
    </row>
    <row r="82" spans="1:6" ht="15">
      <c r="A82" s="6" t="s">
        <v>11</v>
      </c>
      <c r="B82" s="6" t="s">
        <v>329</v>
      </c>
      <c r="C82" s="119">
        <v>164245137</v>
      </c>
      <c r="D82" s="119"/>
      <c r="E82" s="119"/>
      <c r="F82" s="119">
        <f>SUM(C82:E82)</f>
        <v>164245137</v>
      </c>
    </row>
    <row r="83" spans="1:6" ht="15">
      <c r="A83" s="28" t="s">
        <v>330</v>
      </c>
      <c r="B83" s="4" t="s">
        <v>331</v>
      </c>
      <c r="C83" s="119"/>
      <c r="D83" s="119"/>
      <c r="E83" s="119"/>
      <c r="F83" s="119"/>
    </row>
    <row r="84" spans="1:6" ht="15">
      <c r="A84" s="28" t="s">
        <v>332</v>
      </c>
      <c r="B84" s="4" t="s">
        <v>333</v>
      </c>
      <c r="C84" s="119"/>
      <c r="D84" s="119"/>
      <c r="E84" s="119"/>
      <c r="F84" s="119"/>
    </row>
    <row r="85" spans="1:6" ht="15">
      <c r="A85" s="28" t="s">
        <v>334</v>
      </c>
      <c r="B85" s="4" t="s">
        <v>335</v>
      </c>
      <c r="C85" s="119"/>
      <c r="D85" s="119"/>
      <c r="E85" s="119"/>
      <c r="F85" s="119">
        <f>SUM(C85:E85)</f>
        <v>0</v>
      </c>
    </row>
    <row r="86" spans="1:6" ht="15">
      <c r="A86" s="28" t="s">
        <v>336</v>
      </c>
      <c r="B86" s="4" t="s">
        <v>337</v>
      </c>
      <c r="C86" s="119"/>
      <c r="D86" s="119"/>
      <c r="E86" s="119"/>
      <c r="F86" s="119"/>
    </row>
    <row r="87" spans="1:6" ht="15">
      <c r="A87" s="10" t="s">
        <v>441</v>
      </c>
      <c r="B87" s="4" t="s">
        <v>338</v>
      </c>
      <c r="C87" s="119"/>
      <c r="D87" s="119"/>
      <c r="E87" s="119"/>
      <c r="F87" s="119"/>
    </row>
    <row r="88" spans="1:6" ht="15">
      <c r="A88" s="12" t="s">
        <v>12</v>
      </c>
      <c r="B88" s="6" t="s">
        <v>339</v>
      </c>
      <c r="C88" s="116">
        <f>SUM(C72:C87)</f>
        <v>214245137</v>
      </c>
      <c r="D88" s="116">
        <f>SUM(D72:D87)</f>
        <v>0</v>
      </c>
      <c r="E88" s="116">
        <f>SUM(E72:E87)</f>
        <v>0</v>
      </c>
      <c r="F88" s="116">
        <f>SUM(C88:E88)</f>
        <v>214245137</v>
      </c>
    </row>
    <row r="89" spans="1:6" ht="15">
      <c r="A89" s="10" t="s">
        <v>340</v>
      </c>
      <c r="B89" s="4" t="s">
        <v>341</v>
      </c>
      <c r="C89" s="119"/>
      <c r="D89" s="119"/>
      <c r="E89" s="119"/>
      <c r="F89" s="119"/>
    </row>
    <row r="90" spans="1:6" ht="15">
      <c r="A90" s="10" t="s">
        <v>342</v>
      </c>
      <c r="B90" s="4" t="s">
        <v>343</v>
      </c>
      <c r="C90" s="119"/>
      <c r="D90" s="119"/>
      <c r="E90" s="119"/>
      <c r="F90" s="119"/>
    </row>
    <row r="91" spans="1:6" ht="15">
      <c r="A91" s="28" t="s">
        <v>344</v>
      </c>
      <c r="B91" s="4" t="s">
        <v>345</v>
      </c>
      <c r="C91" s="119"/>
      <c r="D91" s="119"/>
      <c r="E91" s="119"/>
      <c r="F91" s="119"/>
    </row>
    <row r="92" spans="1:6" ht="15">
      <c r="A92" s="28" t="s">
        <v>442</v>
      </c>
      <c r="B92" s="4" t="s">
        <v>346</v>
      </c>
      <c r="C92" s="119"/>
      <c r="D92" s="119"/>
      <c r="E92" s="119"/>
      <c r="F92" s="119"/>
    </row>
    <row r="93" spans="1:6" ht="15">
      <c r="A93" s="11" t="s">
        <v>13</v>
      </c>
      <c r="B93" s="6" t="s">
        <v>347</v>
      </c>
      <c r="C93" s="119"/>
      <c r="D93" s="119"/>
      <c r="E93" s="119"/>
      <c r="F93" s="119"/>
    </row>
    <row r="94" spans="1:6" ht="15">
      <c r="A94" s="12" t="s">
        <v>348</v>
      </c>
      <c r="B94" s="6" t="s">
        <v>349</v>
      </c>
      <c r="C94" s="119"/>
      <c r="D94" s="119"/>
      <c r="E94" s="119"/>
      <c r="F94" s="119"/>
    </row>
    <row r="95" spans="1:6" ht="15.75">
      <c r="A95" s="124" t="s">
        <v>14</v>
      </c>
      <c r="B95" s="125" t="s">
        <v>350</v>
      </c>
      <c r="C95" s="116">
        <f>SUM(C88)</f>
        <v>214245137</v>
      </c>
      <c r="D95" s="116">
        <f>SUM(D72:D94)</f>
        <v>0</v>
      </c>
      <c r="E95" s="116">
        <f>SUM(E72:E94)</f>
        <v>0</v>
      </c>
      <c r="F95" s="116">
        <f>SUM(C95:E95)</f>
        <v>214245137</v>
      </c>
    </row>
    <row r="96" spans="1:6" ht="15.75">
      <c r="A96" s="123" t="s">
        <v>444</v>
      </c>
      <c r="B96" s="126"/>
      <c r="C96" s="116">
        <f>C66+C95</f>
        <v>1766360426</v>
      </c>
      <c r="D96" s="116">
        <f>D95+D66</f>
        <v>28496000</v>
      </c>
      <c r="E96" s="116">
        <f>E95+E66</f>
        <v>6496000</v>
      </c>
      <c r="F96" s="116">
        <f>F95+F66</f>
        <v>1801352426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30/2016.(XII.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D70" sqref="D70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85" t="s">
        <v>476</v>
      </c>
      <c r="B1" s="89"/>
      <c r="C1" s="89"/>
      <c r="D1" s="89"/>
      <c r="E1" s="89"/>
      <c r="F1" s="87"/>
    </row>
    <row r="2" spans="1:6" ht="18.75" customHeight="1">
      <c r="A2" s="88" t="s">
        <v>525</v>
      </c>
      <c r="B2" s="89"/>
      <c r="C2" s="89"/>
      <c r="D2" s="89"/>
      <c r="E2" s="89"/>
      <c r="F2" s="87"/>
    </row>
    <row r="3" ht="18">
      <c r="A3" s="44"/>
    </row>
    <row r="4" spans="1:6" ht="15">
      <c r="A4" s="127" t="s">
        <v>36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hidden="1">
      <c r="A6" s="21" t="s">
        <v>67</v>
      </c>
      <c r="B6" s="22" t="s">
        <v>68</v>
      </c>
      <c r="C6" s="134"/>
      <c r="D6" s="134"/>
      <c r="E6" s="134"/>
      <c r="F6" s="109"/>
    </row>
    <row r="7" spans="1:6" ht="15" hidden="1">
      <c r="A7" s="21" t="s">
        <v>69</v>
      </c>
      <c r="B7" s="23" t="s">
        <v>70</v>
      </c>
      <c r="C7" s="134"/>
      <c r="D7" s="134"/>
      <c r="E7" s="134"/>
      <c r="F7" s="109"/>
    </row>
    <row r="8" spans="1:6" ht="15" hidden="1">
      <c r="A8" s="21" t="s">
        <v>71</v>
      </c>
      <c r="B8" s="23" t="s">
        <v>72</v>
      </c>
      <c r="C8" s="134"/>
      <c r="D8" s="134"/>
      <c r="E8" s="134"/>
      <c r="F8" s="109"/>
    </row>
    <row r="9" spans="1:6" ht="15" hidden="1">
      <c r="A9" s="24" t="s">
        <v>73</v>
      </c>
      <c r="B9" s="23" t="s">
        <v>74</v>
      </c>
      <c r="C9" s="134"/>
      <c r="D9" s="134"/>
      <c r="E9" s="134"/>
      <c r="F9" s="109"/>
    </row>
    <row r="10" spans="1:6" ht="15" hidden="1">
      <c r="A10" s="24" t="s">
        <v>75</v>
      </c>
      <c r="B10" s="23" t="s">
        <v>76</v>
      </c>
      <c r="C10" s="134"/>
      <c r="D10" s="134"/>
      <c r="E10" s="134"/>
      <c r="F10" s="109"/>
    </row>
    <row r="11" spans="1:6" ht="15" hidden="1">
      <c r="A11" s="24" t="s">
        <v>77</v>
      </c>
      <c r="B11" s="23" t="s">
        <v>78</v>
      </c>
      <c r="C11" s="134"/>
      <c r="D11" s="134"/>
      <c r="E11" s="134"/>
      <c r="F11" s="109"/>
    </row>
    <row r="12" spans="1:6" ht="15" hidden="1">
      <c r="A12" s="24" t="s">
        <v>79</v>
      </c>
      <c r="B12" s="23" t="s">
        <v>80</v>
      </c>
      <c r="C12" s="134"/>
      <c r="D12" s="134"/>
      <c r="E12" s="134"/>
      <c r="F12" s="109"/>
    </row>
    <row r="13" spans="1:6" ht="15" hidden="1">
      <c r="A13" s="24" t="s">
        <v>81</v>
      </c>
      <c r="B13" s="23" t="s">
        <v>82</v>
      </c>
      <c r="C13" s="134"/>
      <c r="D13" s="134"/>
      <c r="E13" s="134"/>
      <c r="F13" s="109"/>
    </row>
    <row r="14" spans="1:6" ht="15" hidden="1">
      <c r="A14" s="4" t="s">
        <v>83</v>
      </c>
      <c r="B14" s="23" t="s">
        <v>84</v>
      </c>
      <c r="C14" s="134"/>
      <c r="D14" s="134"/>
      <c r="E14" s="134"/>
      <c r="F14" s="109"/>
    </row>
    <row r="15" spans="1:6" ht="15" hidden="1">
      <c r="A15" s="4" t="s">
        <v>85</v>
      </c>
      <c r="B15" s="23" t="s">
        <v>86</v>
      </c>
      <c r="C15" s="134"/>
      <c r="D15" s="134"/>
      <c r="E15" s="134"/>
      <c r="F15" s="109"/>
    </row>
    <row r="16" spans="1:6" ht="15" hidden="1">
      <c r="A16" s="4" t="s">
        <v>87</v>
      </c>
      <c r="B16" s="23" t="s">
        <v>88</v>
      </c>
      <c r="C16" s="134"/>
      <c r="D16" s="134"/>
      <c r="E16" s="134"/>
      <c r="F16" s="109"/>
    </row>
    <row r="17" spans="1:6" ht="15" hidden="1">
      <c r="A17" s="4" t="s">
        <v>89</v>
      </c>
      <c r="B17" s="23" t="s">
        <v>90</v>
      </c>
      <c r="C17" s="134"/>
      <c r="D17" s="134"/>
      <c r="E17" s="134"/>
      <c r="F17" s="109"/>
    </row>
    <row r="18" spans="1:6" ht="15" hidden="1">
      <c r="A18" s="4" t="s">
        <v>374</v>
      </c>
      <c r="B18" s="23" t="s">
        <v>91</v>
      </c>
      <c r="C18" s="134"/>
      <c r="D18" s="134"/>
      <c r="E18" s="134"/>
      <c r="F18" s="109"/>
    </row>
    <row r="19" spans="1:6" ht="15">
      <c r="A19" s="25" t="s">
        <v>351</v>
      </c>
      <c r="B19" s="26" t="s">
        <v>92</v>
      </c>
      <c r="C19" s="118">
        <v>505656990</v>
      </c>
      <c r="D19" s="118"/>
      <c r="E19" s="118">
        <v>30834000</v>
      </c>
      <c r="F19" s="119">
        <f>SUM(C19:E19)</f>
        <v>536490990</v>
      </c>
    </row>
    <row r="20" spans="1:6" ht="15" hidden="1">
      <c r="A20" s="4" t="s">
        <v>93</v>
      </c>
      <c r="B20" s="23" t="s">
        <v>94</v>
      </c>
      <c r="C20" s="118"/>
      <c r="D20" s="118"/>
      <c r="E20" s="118"/>
      <c r="F20" s="119"/>
    </row>
    <row r="21" spans="1:6" ht="15" hidden="1">
      <c r="A21" s="4" t="s">
        <v>95</v>
      </c>
      <c r="B21" s="23" t="s">
        <v>96</v>
      </c>
      <c r="C21" s="118"/>
      <c r="D21" s="118"/>
      <c r="E21" s="118"/>
      <c r="F21" s="119"/>
    </row>
    <row r="22" spans="1:6" ht="15" hidden="1">
      <c r="A22" s="5" t="s">
        <v>97</v>
      </c>
      <c r="B22" s="23" t="s">
        <v>98</v>
      </c>
      <c r="C22" s="118"/>
      <c r="D22" s="118"/>
      <c r="E22" s="118"/>
      <c r="F22" s="119"/>
    </row>
    <row r="23" spans="1:6" ht="15">
      <c r="A23" s="6" t="s">
        <v>352</v>
      </c>
      <c r="B23" s="26" t="s">
        <v>99</v>
      </c>
      <c r="C23" s="118">
        <v>19771220</v>
      </c>
      <c r="D23" s="118">
        <v>15438000</v>
      </c>
      <c r="E23" s="118">
        <v>300000</v>
      </c>
      <c r="F23" s="119">
        <f>SUM(C23:E23)</f>
        <v>35509220</v>
      </c>
    </row>
    <row r="24" spans="1:6" ht="15">
      <c r="A24" s="35" t="s">
        <v>404</v>
      </c>
      <c r="B24" s="36" t="s">
        <v>100</v>
      </c>
      <c r="C24" s="116">
        <f>SUM(C19:C23)</f>
        <v>525428210</v>
      </c>
      <c r="D24" s="116">
        <f>SUM(D23)</f>
        <v>15438000</v>
      </c>
      <c r="E24" s="116">
        <f>SUM(E19:E23)</f>
        <v>31134000</v>
      </c>
      <c r="F24" s="116">
        <f>SUM(C24:E24)</f>
        <v>572000210</v>
      </c>
    </row>
    <row r="25" spans="1:6" ht="15">
      <c r="A25" s="30" t="s">
        <v>375</v>
      </c>
      <c r="B25" s="36" t="s">
        <v>101</v>
      </c>
      <c r="C25" s="116">
        <v>121705667</v>
      </c>
      <c r="D25" s="116">
        <v>4168000</v>
      </c>
      <c r="E25" s="116">
        <v>8936000</v>
      </c>
      <c r="F25" s="116">
        <f>SUM(C25:E25)</f>
        <v>134809667</v>
      </c>
    </row>
    <row r="26" spans="1:6" ht="15" hidden="1">
      <c r="A26" s="4" t="s">
        <v>102</v>
      </c>
      <c r="B26" s="23" t="s">
        <v>103</v>
      </c>
      <c r="C26" s="118"/>
      <c r="D26" s="118"/>
      <c r="E26" s="118"/>
      <c r="F26" s="119"/>
    </row>
    <row r="27" spans="1:6" ht="15" hidden="1">
      <c r="A27" s="4" t="s">
        <v>104</v>
      </c>
      <c r="B27" s="23" t="s">
        <v>105</v>
      </c>
      <c r="C27" s="118"/>
      <c r="D27" s="118"/>
      <c r="E27" s="118"/>
      <c r="F27" s="119"/>
    </row>
    <row r="28" spans="1:6" ht="15" hidden="1">
      <c r="A28" s="4" t="s">
        <v>106</v>
      </c>
      <c r="B28" s="23" t="s">
        <v>107</v>
      </c>
      <c r="C28" s="118"/>
      <c r="D28" s="118"/>
      <c r="E28" s="118"/>
      <c r="F28" s="119"/>
    </row>
    <row r="29" spans="1:6" ht="15">
      <c r="A29" s="6" t="s">
        <v>353</v>
      </c>
      <c r="B29" s="26" t="s">
        <v>108</v>
      </c>
      <c r="C29" s="118">
        <v>46238622</v>
      </c>
      <c r="D29" s="118">
        <v>800000</v>
      </c>
      <c r="E29" s="118">
        <v>1122000</v>
      </c>
      <c r="F29" s="119">
        <f>SUM(C29:E29)</f>
        <v>48160622</v>
      </c>
    </row>
    <row r="30" spans="1:6" ht="15" hidden="1">
      <c r="A30" s="4" t="s">
        <v>109</v>
      </c>
      <c r="B30" s="23" t="s">
        <v>110</v>
      </c>
      <c r="C30" s="118"/>
      <c r="D30" s="118"/>
      <c r="E30" s="118"/>
      <c r="F30" s="119"/>
    </row>
    <row r="31" spans="1:6" ht="15" hidden="1">
      <c r="A31" s="4" t="s">
        <v>111</v>
      </c>
      <c r="B31" s="23" t="s">
        <v>112</v>
      </c>
      <c r="C31" s="118"/>
      <c r="D31" s="118"/>
      <c r="E31" s="118"/>
      <c r="F31" s="119"/>
    </row>
    <row r="32" spans="1:6" ht="15" customHeight="1">
      <c r="A32" s="6" t="s">
        <v>405</v>
      </c>
      <c r="B32" s="26" t="s">
        <v>113</v>
      </c>
      <c r="C32" s="118">
        <v>4929792</v>
      </c>
      <c r="D32" s="118"/>
      <c r="E32" s="118">
        <v>515000</v>
      </c>
      <c r="F32" s="119">
        <f>SUM(C32:E32)</f>
        <v>5444792</v>
      </c>
    </row>
    <row r="33" spans="1:6" ht="15" hidden="1">
      <c r="A33" s="4" t="s">
        <v>114</v>
      </c>
      <c r="B33" s="23" t="s">
        <v>115</v>
      </c>
      <c r="C33" s="118"/>
      <c r="D33" s="118"/>
      <c r="E33" s="118"/>
      <c r="F33" s="119"/>
    </row>
    <row r="34" spans="1:6" ht="15" hidden="1">
      <c r="A34" s="4" t="s">
        <v>116</v>
      </c>
      <c r="B34" s="23" t="s">
        <v>117</v>
      </c>
      <c r="C34" s="118"/>
      <c r="D34" s="118"/>
      <c r="E34" s="118"/>
      <c r="F34" s="119"/>
    </row>
    <row r="35" spans="1:6" ht="15" hidden="1">
      <c r="A35" s="4" t="s">
        <v>376</v>
      </c>
      <c r="B35" s="23" t="s">
        <v>118</v>
      </c>
      <c r="C35" s="118"/>
      <c r="D35" s="118"/>
      <c r="E35" s="118"/>
      <c r="F35" s="119"/>
    </row>
    <row r="36" spans="1:6" ht="15" hidden="1">
      <c r="A36" s="4" t="s">
        <v>119</v>
      </c>
      <c r="B36" s="23" t="s">
        <v>120</v>
      </c>
      <c r="C36" s="118"/>
      <c r="D36" s="118"/>
      <c r="E36" s="118"/>
      <c r="F36" s="119"/>
    </row>
    <row r="37" spans="1:6" ht="15" hidden="1">
      <c r="A37" s="4" t="s">
        <v>377</v>
      </c>
      <c r="B37" s="23" t="s">
        <v>121</v>
      </c>
      <c r="C37" s="118"/>
      <c r="D37" s="118"/>
      <c r="E37" s="118"/>
      <c r="F37" s="119"/>
    </row>
    <row r="38" spans="1:6" ht="15" hidden="1">
      <c r="A38" s="5" t="s">
        <v>122</v>
      </c>
      <c r="B38" s="23" t="s">
        <v>123</v>
      </c>
      <c r="C38" s="118"/>
      <c r="D38" s="118"/>
      <c r="E38" s="118"/>
      <c r="F38" s="119"/>
    </row>
    <row r="39" spans="1:6" ht="15" hidden="1">
      <c r="A39" s="4" t="s">
        <v>378</v>
      </c>
      <c r="B39" s="23" t="s">
        <v>124</v>
      </c>
      <c r="C39" s="118"/>
      <c r="D39" s="118"/>
      <c r="E39" s="118"/>
      <c r="F39" s="119"/>
    </row>
    <row r="40" spans="1:6" ht="15">
      <c r="A40" s="6" t="s">
        <v>354</v>
      </c>
      <c r="B40" s="26" t="s">
        <v>125</v>
      </c>
      <c r="C40" s="118">
        <v>351548507</v>
      </c>
      <c r="D40" s="118"/>
      <c r="E40" s="118">
        <v>11886000</v>
      </c>
      <c r="F40" s="119">
        <f>SUM(C40:E40)</f>
        <v>363434507</v>
      </c>
    </row>
    <row r="41" spans="1:6" ht="15" hidden="1">
      <c r="A41" s="4" t="s">
        <v>126</v>
      </c>
      <c r="B41" s="23" t="s">
        <v>127</v>
      </c>
      <c r="C41" s="118"/>
      <c r="D41" s="118"/>
      <c r="E41" s="118"/>
      <c r="F41" s="119"/>
    </row>
    <row r="42" spans="1:6" ht="15" hidden="1">
      <c r="A42" s="4" t="s">
        <v>128</v>
      </c>
      <c r="B42" s="23" t="s">
        <v>129</v>
      </c>
      <c r="C42" s="118"/>
      <c r="D42" s="118"/>
      <c r="E42" s="118"/>
      <c r="F42" s="119"/>
    </row>
    <row r="43" spans="1:6" ht="15">
      <c r="A43" s="6" t="s">
        <v>355</v>
      </c>
      <c r="B43" s="26" t="s">
        <v>130</v>
      </c>
      <c r="C43" s="118">
        <v>1520193</v>
      </c>
      <c r="D43" s="118"/>
      <c r="E43" s="118">
        <v>125000</v>
      </c>
      <c r="F43" s="119">
        <f>SUM(C43:E43)</f>
        <v>1645193</v>
      </c>
    </row>
    <row r="44" spans="1:6" ht="15" hidden="1">
      <c r="A44" s="4" t="s">
        <v>131</v>
      </c>
      <c r="B44" s="23" t="s">
        <v>132</v>
      </c>
      <c r="C44" s="118"/>
      <c r="D44" s="118"/>
      <c r="E44" s="118"/>
      <c r="F44" s="119"/>
    </row>
    <row r="45" spans="1:6" ht="15" hidden="1">
      <c r="A45" s="4" t="s">
        <v>133</v>
      </c>
      <c r="B45" s="23" t="s">
        <v>134</v>
      </c>
      <c r="C45" s="118"/>
      <c r="D45" s="118"/>
      <c r="E45" s="118"/>
      <c r="F45" s="119"/>
    </row>
    <row r="46" spans="1:6" ht="15" hidden="1">
      <c r="A46" s="4" t="s">
        <v>379</v>
      </c>
      <c r="B46" s="23" t="s">
        <v>135</v>
      </c>
      <c r="C46" s="118"/>
      <c r="D46" s="118"/>
      <c r="E46" s="118"/>
      <c r="F46" s="119"/>
    </row>
    <row r="47" spans="1:6" ht="15" hidden="1">
      <c r="A47" s="4" t="s">
        <v>380</v>
      </c>
      <c r="B47" s="23" t="s">
        <v>136</v>
      </c>
      <c r="C47" s="118"/>
      <c r="D47" s="118"/>
      <c r="E47" s="118"/>
      <c r="F47" s="119"/>
    </row>
    <row r="48" spans="1:6" ht="15" hidden="1">
      <c r="A48" s="4" t="s">
        <v>137</v>
      </c>
      <c r="B48" s="23" t="s">
        <v>138</v>
      </c>
      <c r="C48" s="118"/>
      <c r="D48" s="118"/>
      <c r="E48" s="118"/>
      <c r="F48" s="119"/>
    </row>
    <row r="49" spans="1:6" ht="15">
      <c r="A49" s="6" t="s">
        <v>356</v>
      </c>
      <c r="B49" s="26" t="s">
        <v>139</v>
      </c>
      <c r="C49" s="118">
        <v>139775894</v>
      </c>
      <c r="D49" s="118"/>
      <c r="E49" s="118">
        <v>3214000</v>
      </c>
      <c r="F49" s="119">
        <f>SUM(C49:E49)</f>
        <v>142989894</v>
      </c>
    </row>
    <row r="50" spans="1:6" ht="15">
      <c r="A50" s="30" t="s">
        <v>357</v>
      </c>
      <c r="B50" s="36" t="s">
        <v>140</v>
      </c>
      <c r="C50" s="116">
        <f>SUM(C29:C49)</f>
        <v>544013008</v>
      </c>
      <c r="D50" s="116">
        <f>SUM(D29:D49)</f>
        <v>800000</v>
      </c>
      <c r="E50" s="116">
        <f>SUM(E29:E49)</f>
        <v>16862000</v>
      </c>
      <c r="F50" s="116">
        <f>SUM(F29:F49)</f>
        <v>561675008</v>
      </c>
    </row>
    <row r="51" spans="1:6" ht="15" hidden="1">
      <c r="A51" s="10" t="s">
        <v>141</v>
      </c>
      <c r="B51" s="23" t="s">
        <v>142</v>
      </c>
      <c r="C51" s="118"/>
      <c r="D51" s="118"/>
      <c r="E51" s="118"/>
      <c r="F51" s="119"/>
    </row>
    <row r="52" spans="1:6" ht="15" hidden="1">
      <c r="A52" s="10" t="s">
        <v>358</v>
      </c>
      <c r="B52" s="23" t="s">
        <v>143</v>
      </c>
      <c r="C52" s="118"/>
      <c r="D52" s="118"/>
      <c r="E52" s="118"/>
      <c r="F52" s="119"/>
    </row>
    <row r="53" spans="1:6" ht="15" hidden="1">
      <c r="A53" s="10" t="s">
        <v>381</v>
      </c>
      <c r="B53" s="23" t="s">
        <v>144</v>
      </c>
      <c r="C53" s="118"/>
      <c r="D53" s="118"/>
      <c r="E53" s="118"/>
      <c r="F53" s="119"/>
    </row>
    <row r="54" spans="1:6" ht="15" hidden="1">
      <c r="A54" s="10" t="s">
        <v>382</v>
      </c>
      <c r="B54" s="23" t="s">
        <v>145</v>
      </c>
      <c r="C54" s="118"/>
      <c r="D54" s="118"/>
      <c r="E54" s="118"/>
      <c r="F54" s="119"/>
    </row>
    <row r="55" spans="1:6" ht="15" hidden="1">
      <c r="A55" s="10" t="s">
        <v>383</v>
      </c>
      <c r="B55" s="23" t="s">
        <v>146</v>
      </c>
      <c r="C55" s="118"/>
      <c r="D55" s="118"/>
      <c r="E55" s="118"/>
      <c r="F55" s="119"/>
    </row>
    <row r="56" spans="1:6" ht="15" hidden="1">
      <c r="A56" s="10" t="s">
        <v>384</v>
      </c>
      <c r="B56" s="23" t="s">
        <v>147</v>
      </c>
      <c r="C56" s="118"/>
      <c r="D56" s="118"/>
      <c r="E56" s="118"/>
      <c r="F56" s="119"/>
    </row>
    <row r="57" spans="1:6" ht="15" hidden="1">
      <c r="A57" s="10" t="s">
        <v>385</v>
      </c>
      <c r="B57" s="23" t="s">
        <v>148</v>
      </c>
      <c r="C57" s="118"/>
      <c r="D57" s="118"/>
      <c r="E57" s="118"/>
      <c r="F57" s="119"/>
    </row>
    <row r="58" spans="1:6" ht="15" hidden="1">
      <c r="A58" s="10" t="s">
        <v>386</v>
      </c>
      <c r="B58" s="23" t="s">
        <v>149</v>
      </c>
      <c r="C58" s="118"/>
      <c r="D58" s="118"/>
      <c r="E58" s="118"/>
      <c r="F58" s="119"/>
    </row>
    <row r="59" spans="1:6" ht="15">
      <c r="A59" s="33" t="s">
        <v>360</v>
      </c>
      <c r="B59" s="36" t="s">
        <v>150</v>
      </c>
      <c r="C59" s="116">
        <v>49033060</v>
      </c>
      <c r="D59" s="116"/>
      <c r="E59" s="116"/>
      <c r="F59" s="116">
        <f>SUM(C59:E59)</f>
        <v>49033060</v>
      </c>
    </row>
    <row r="60" spans="1:6" ht="15">
      <c r="A60" s="9" t="s">
        <v>387</v>
      </c>
      <c r="B60" s="23" t="s">
        <v>151</v>
      </c>
      <c r="C60" s="118"/>
      <c r="D60" s="118"/>
      <c r="E60" s="118"/>
      <c r="F60" s="119"/>
    </row>
    <row r="61" spans="1:6" ht="15">
      <c r="A61" s="9" t="s">
        <v>152</v>
      </c>
      <c r="B61" s="23" t="s">
        <v>153</v>
      </c>
      <c r="C61" s="118">
        <v>110330287</v>
      </c>
      <c r="D61" s="118"/>
      <c r="E61" s="118"/>
      <c r="F61" s="119">
        <f>SUM(C61:E61)</f>
        <v>110330287</v>
      </c>
    </row>
    <row r="62" spans="1:6" ht="15">
      <c r="A62" s="9" t="s">
        <v>154</v>
      </c>
      <c r="B62" s="23" t="s">
        <v>155</v>
      </c>
      <c r="C62" s="118"/>
      <c r="D62" s="118"/>
      <c r="E62" s="118"/>
      <c r="F62" s="119"/>
    </row>
    <row r="63" spans="1:6" ht="15">
      <c r="A63" s="9" t="s">
        <v>361</v>
      </c>
      <c r="B63" s="23" t="s">
        <v>156</v>
      </c>
      <c r="C63" s="118"/>
      <c r="D63" s="118"/>
      <c r="E63" s="118"/>
      <c r="F63" s="119"/>
    </row>
    <row r="64" spans="1:6" ht="15">
      <c r="A64" s="9" t="s">
        <v>388</v>
      </c>
      <c r="B64" s="23" t="s">
        <v>157</v>
      </c>
      <c r="C64" s="118"/>
      <c r="D64" s="118"/>
      <c r="E64" s="118"/>
      <c r="F64" s="119"/>
    </row>
    <row r="65" spans="1:6" ht="15">
      <c r="A65" s="9" t="s">
        <v>362</v>
      </c>
      <c r="B65" s="23" t="s">
        <v>158</v>
      </c>
      <c r="C65" s="118">
        <v>207481018</v>
      </c>
      <c r="D65" s="118"/>
      <c r="E65" s="118"/>
      <c r="F65" s="119">
        <f>SUM(C65:E65)</f>
        <v>207481018</v>
      </c>
    </row>
    <row r="66" spans="1:6" ht="15">
      <c r="A66" s="9" t="s">
        <v>389</v>
      </c>
      <c r="B66" s="23" t="s">
        <v>159</v>
      </c>
      <c r="C66" s="118"/>
      <c r="D66" s="118"/>
      <c r="E66" s="118"/>
      <c r="F66" s="119"/>
    </row>
    <row r="67" spans="1:6" ht="15">
      <c r="A67" s="9" t="s">
        <v>390</v>
      </c>
      <c r="B67" s="23" t="s">
        <v>160</v>
      </c>
      <c r="C67" s="118"/>
      <c r="D67" s="118"/>
      <c r="E67" s="118"/>
      <c r="F67" s="119"/>
    </row>
    <row r="68" spans="1:6" ht="15">
      <c r="A68" s="9" t="s">
        <v>161</v>
      </c>
      <c r="B68" s="23" t="s">
        <v>162</v>
      </c>
      <c r="C68" s="118"/>
      <c r="D68" s="118"/>
      <c r="E68" s="118"/>
      <c r="F68" s="119"/>
    </row>
    <row r="69" spans="1:6" ht="15">
      <c r="A69" s="13" t="s">
        <v>163</v>
      </c>
      <c r="B69" s="23" t="s">
        <v>164</v>
      </c>
      <c r="C69" s="118"/>
      <c r="D69" s="118"/>
      <c r="E69" s="118"/>
      <c r="F69" s="119"/>
    </row>
    <row r="70" spans="1:6" ht="15">
      <c r="A70" s="9" t="s">
        <v>391</v>
      </c>
      <c r="B70" s="23" t="s">
        <v>165</v>
      </c>
      <c r="C70" s="118">
        <v>40652000</v>
      </c>
      <c r="D70" s="118">
        <v>8090000</v>
      </c>
      <c r="E70" s="118"/>
      <c r="F70" s="119">
        <f>SUM(C70:E70)</f>
        <v>48742000</v>
      </c>
    </row>
    <row r="71" spans="1:6" ht="15">
      <c r="A71" s="13" t="s">
        <v>30</v>
      </c>
      <c r="B71" s="23" t="s">
        <v>166</v>
      </c>
      <c r="C71" s="118">
        <v>1209245</v>
      </c>
      <c r="D71" s="118"/>
      <c r="E71" s="118"/>
      <c r="F71" s="119">
        <f>SUM(C71:E71)</f>
        <v>1209245</v>
      </c>
    </row>
    <row r="72" spans="1:6" ht="15">
      <c r="A72" s="13" t="s">
        <v>31</v>
      </c>
      <c r="B72" s="23" t="s">
        <v>166</v>
      </c>
      <c r="C72" s="118"/>
      <c r="D72" s="118"/>
      <c r="E72" s="118"/>
      <c r="F72" s="119"/>
    </row>
    <row r="73" spans="1:6" ht="15">
      <c r="A73" s="33" t="s">
        <v>363</v>
      </c>
      <c r="B73" s="36" t="s">
        <v>167</v>
      </c>
      <c r="C73" s="116">
        <f>SUM(C60:C72)</f>
        <v>359672550</v>
      </c>
      <c r="D73" s="116">
        <f>SUM(D60:D72)</f>
        <v>8090000</v>
      </c>
      <c r="E73" s="116"/>
      <c r="F73" s="116">
        <f>SUM(F60:F72)</f>
        <v>367762550</v>
      </c>
    </row>
    <row r="74" spans="1:6" ht="15.75">
      <c r="A74" s="120" t="s">
        <v>16</v>
      </c>
      <c r="B74" s="36"/>
      <c r="C74" s="116">
        <f>C73+C59+C50+C25+C24</f>
        <v>1599852495</v>
      </c>
      <c r="D74" s="116">
        <f>D73+D59+D50+D25+D24</f>
        <v>28496000</v>
      </c>
      <c r="E74" s="116">
        <f>E73+E59+E50+E25+E24</f>
        <v>56932000</v>
      </c>
      <c r="F74" s="116">
        <f>F73+F59+F50+F25+F24</f>
        <v>1685280495</v>
      </c>
    </row>
    <row r="75" spans="1:6" ht="15">
      <c r="A75" s="27" t="s">
        <v>168</v>
      </c>
      <c r="B75" s="23" t="s">
        <v>169</v>
      </c>
      <c r="C75" s="118">
        <v>500000</v>
      </c>
      <c r="D75" s="118"/>
      <c r="E75" s="118"/>
      <c r="F75" s="119">
        <f>SUM(C75:E75)</f>
        <v>500000</v>
      </c>
    </row>
    <row r="76" spans="1:6" ht="15">
      <c r="A76" s="27" t="s">
        <v>392</v>
      </c>
      <c r="B76" s="23" t="s">
        <v>170</v>
      </c>
      <c r="C76" s="118">
        <v>42627000</v>
      </c>
      <c r="D76" s="118"/>
      <c r="E76" s="118"/>
      <c r="F76" s="119">
        <f aca="true" t="shared" si="0" ref="F76:F81">SUM(C76:E76)</f>
        <v>42627000</v>
      </c>
    </row>
    <row r="77" spans="1:6" ht="15">
      <c r="A77" s="27" t="s">
        <v>171</v>
      </c>
      <c r="B77" s="23" t="s">
        <v>172</v>
      </c>
      <c r="C77" s="118">
        <v>1500733</v>
      </c>
      <c r="D77" s="118"/>
      <c r="E77" s="118"/>
      <c r="F77" s="119">
        <f t="shared" si="0"/>
        <v>1500733</v>
      </c>
    </row>
    <row r="78" spans="1:6" ht="15">
      <c r="A78" s="27" t="s">
        <v>173</v>
      </c>
      <c r="B78" s="23" t="s">
        <v>174</v>
      </c>
      <c r="C78" s="118">
        <v>7765710</v>
      </c>
      <c r="D78" s="118"/>
      <c r="E78" s="118"/>
      <c r="F78" s="119">
        <f t="shared" si="0"/>
        <v>7765710</v>
      </c>
    </row>
    <row r="79" spans="1:6" ht="15">
      <c r="A79" s="5" t="s">
        <v>175</v>
      </c>
      <c r="B79" s="23" t="s">
        <v>176</v>
      </c>
      <c r="C79" s="118"/>
      <c r="D79" s="118"/>
      <c r="E79" s="118"/>
      <c r="F79" s="119">
        <f t="shared" si="0"/>
        <v>0</v>
      </c>
    </row>
    <row r="80" spans="1:6" ht="15">
      <c r="A80" s="5" t="s">
        <v>177</v>
      </c>
      <c r="B80" s="23" t="s">
        <v>178</v>
      </c>
      <c r="C80" s="118"/>
      <c r="D80" s="118"/>
      <c r="E80" s="118"/>
      <c r="F80" s="119">
        <f t="shared" si="0"/>
        <v>0</v>
      </c>
    </row>
    <row r="81" spans="1:6" ht="15">
      <c r="A81" s="5" t="s">
        <v>179</v>
      </c>
      <c r="B81" s="23" t="s">
        <v>180</v>
      </c>
      <c r="C81" s="118">
        <v>14146029</v>
      </c>
      <c r="D81" s="118"/>
      <c r="E81" s="118"/>
      <c r="F81" s="119">
        <f t="shared" si="0"/>
        <v>14146029</v>
      </c>
    </row>
    <row r="82" spans="1:6" ht="15">
      <c r="A82" s="34" t="s">
        <v>365</v>
      </c>
      <c r="B82" s="36" t="s">
        <v>181</v>
      </c>
      <c r="C82" s="116">
        <f>SUM(C75:C81)</f>
        <v>66539472</v>
      </c>
      <c r="D82" s="116"/>
      <c r="E82" s="116"/>
      <c r="F82" s="116">
        <f>SUM(F75:F81)</f>
        <v>66539472</v>
      </c>
    </row>
    <row r="83" spans="1:6" ht="15">
      <c r="A83" s="10" t="s">
        <v>182</v>
      </c>
      <c r="B83" s="23" t="s">
        <v>183</v>
      </c>
      <c r="C83" s="118">
        <v>10419694</v>
      </c>
      <c r="D83" s="118"/>
      <c r="E83" s="118"/>
      <c r="F83" s="119">
        <f>SUM(C83:E83)</f>
        <v>10419694</v>
      </c>
    </row>
    <row r="84" spans="1:6" ht="15">
      <c r="A84" s="10" t="s">
        <v>184</v>
      </c>
      <c r="B84" s="23" t="s">
        <v>185</v>
      </c>
      <c r="C84" s="118"/>
      <c r="D84" s="118"/>
      <c r="E84" s="118"/>
      <c r="F84" s="119"/>
    </row>
    <row r="85" spans="1:6" ht="15">
      <c r="A85" s="10" t="s">
        <v>186</v>
      </c>
      <c r="B85" s="23" t="s">
        <v>187</v>
      </c>
      <c r="C85" s="118"/>
      <c r="D85" s="118"/>
      <c r="E85" s="118"/>
      <c r="F85" s="119"/>
    </row>
    <row r="86" spans="1:6" ht="15">
      <c r="A86" s="10" t="s">
        <v>188</v>
      </c>
      <c r="B86" s="23" t="s">
        <v>189</v>
      </c>
      <c r="C86" s="128">
        <v>2813042</v>
      </c>
      <c r="D86" s="118"/>
      <c r="E86" s="118"/>
      <c r="F86" s="119">
        <f>SUM(C86:E86)</f>
        <v>2813042</v>
      </c>
    </row>
    <row r="87" spans="1:6" ht="15">
      <c r="A87" s="33" t="s">
        <v>366</v>
      </c>
      <c r="B87" s="36" t="s">
        <v>190</v>
      </c>
      <c r="C87" s="116">
        <f>SUM(C83:C86)</f>
        <v>13232736</v>
      </c>
      <c r="D87" s="116"/>
      <c r="E87" s="116"/>
      <c r="F87" s="116">
        <f>SUM(F83:F86)</f>
        <v>13232736</v>
      </c>
    </row>
    <row r="88" spans="1:6" ht="30">
      <c r="A88" s="10" t="s">
        <v>191</v>
      </c>
      <c r="B88" s="23" t="s">
        <v>192</v>
      </c>
      <c r="C88" s="118"/>
      <c r="D88" s="118"/>
      <c r="E88" s="118"/>
      <c r="F88" s="119"/>
    </row>
    <row r="89" spans="1:6" ht="15">
      <c r="A89" s="10" t="s">
        <v>393</v>
      </c>
      <c r="B89" s="23" t="s">
        <v>193</v>
      </c>
      <c r="C89" s="118"/>
      <c r="D89" s="118"/>
      <c r="E89" s="118"/>
      <c r="F89" s="119"/>
    </row>
    <row r="90" spans="1:6" ht="30">
      <c r="A90" s="10" t="s">
        <v>394</v>
      </c>
      <c r="B90" s="23" t="s">
        <v>194</v>
      </c>
      <c r="C90" s="118"/>
      <c r="D90" s="118"/>
      <c r="E90" s="118"/>
      <c r="F90" s="119"/>
    </row>
    <row r="91" spans="1:6" ht="15">
      <c r="A91" s="10" t="s">
        <v>395</v>
      </c>
      <c r="B91" s="23" t="s">
        <v>195</v>
      </c>
      <c r="C91" s="118"/>
      <c r="D91" s="118"/>
      <c r="E91" s="118"/>
      <c r="F91" s="119">
        <f>SUM(C91:E91)</f>
        <v>0</v>
      </c>
    </row>
    <row r="92" spans="1:6" ht="30">
      <c r="A92" s="10" t="s">
        <v>396</v>
      </c>
      <c r="B92" s="23" t="s">
        <v>196</v>
      </c>
      <c r="C92" s="118"/>
      <c r="D92" s="118"/>
      <c r="E92" s="118"/>
      <c r="F92" s="119"/>
    </row>
    <row r="93" spans="1:6" ht="15">
      <c r="A93" s="10" t="s">
        <v>397</v>
      </c>
      <c r="B93" s="23" t="s">
        <v>197</v>
      </c>
      <c r="C93" s="118"/>
      <c r="D93" s="118"/>
      <c r="E93" s="118"/>
      <c r="F93" s="119"/>
    </row>
    <row r="94" spans="1:6" ht="15">
      <c r="A94" s="10" t="s">
        <v>198</v>
      </c>
      <c r="B94" s="23" t="s">
        <v>199</v>
      </c>
      <c r="C94" s="118"/>
      <c r="D94" s="118"/>
      <c r="E94" s="118"/>
      <c r="F94" s="119"/>
    </row>
    <row r="95" spans="1:6" ht="15">
      <c r="A95" s="10" t="s">
        <v>398</v>
      </c>
      <c r="B95" s="23" t="s">
        <v>200</v>
      </c>
      <c r="C95" s="118"/>
      <c r="D95" s="118"/>
      <c r="E95" s="118"/>
      <c r="F95" s="119"/>
    </row>
    <row r="96" spans="1:6" ht="15">
      <c r="A96" s="33" t="s">
        <v>367</v>
      </c>
      <c r="B96" s="36" t="s">
        <v>201</v>
      </c>
      <c r="C96" s="116"/>
      <c r="D96" s="116"/>
      <c r="E96" s="116"/>
      <c r="F96" s="116"/>
    </row>
    <row r="97" spans="1:6" ht="15.75">
      <c r="A97" s="120" t="s">
        <v>15</v>
      </c>
      <c r="B97" s="36"/>
      <c r="C97" s="116">
        <f>C96+C87+C82</f>
        <v>79772208</v>
      </c>
      <c r="D97" s="118">
        <f>D96+D87+D82</f>
        <v>0</v>
      </c>
      <c r="E97" s="118">
        <f>E96+E87+E82</f>
        <v>0</v>
      </c>
      <c r="F97" s="116">
        <f>F96+F87+F82</f>
        <v>79772208</v>
      </c>
    </row>
    <row r="98" spans="1:6" ht="15.75">
      <c r="A98" s="122" t="s">
        <v>406</v>
      </c>
      <c r="B98" s="131" t="s">
        <v>202</v>
      </c>
      <c r="C98" s="116">
        <f>C96+C87+C82+C73+C59+C50+C25+C24</f>
        <v>1679624703</v>
      </c>
      <c r="D98" s="116">
        <f>D73+D50+D25+D24</f>
        <v>28496000</v>
      </c>
      <c r="E98" s="116">
        <f>E50+E25+E24</f>
        <v>56932000</v>
      </c>
      <c r="F98" s="116">
        <f>F96+F87+F82+F73+F59+F50+F25+F24</f>
        <v>1765052703</v>
      </c>
    </row>
    <row r="99" spans="1:25" ht="15">
      <c r="A99" s="10" t="s">
        <v>399</v>
      </c>
      <c r="B99" s="4" t="s">
        <v>203</v>
      </c>
      <c r="C99" s="77">
        <v>6704000</v>
      </c>
      <c r="D99" s="77"/>
      <c r="E99" s="77"/>
      <c r="F99" s="77">
        <f>SUM(C99:E99)</f>
        <v>6704000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77"/>
      <c r="D100" s="77"/>
      <c r="E100" s="77"/>
      <c r="F100" s="7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77"/>
      <c r="D101" s="77"/>
      <c r="E101" s="77"/>
      <c r="F101" s="7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78">
        <f>SUM(C99:C101)</f>
        <v>6704000</v>
      </c>
      <c r="D102" s="78"/>
      <c r="E102" s="78"/>
      <c r="F102" s="78">
        <f>SUM(F99:F101)</f>
        <v>6704000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79"/>
      <c r="D103" s="79"/>
      <c r="E103" s="79"/>
      <c r="F103" s="7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79"/>
      <c r="D104" s="79"/>
      <c r="E104" s="79"/>
      <c r="F104" s="7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77"/>
      <c r="D105" s="77"/>
      <c r="E105" s="77"/>
      <c r="F105" s="7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77"/>
      <c r="D106" s="77"/>
      <c r="E106" s="77"/>
      <c r="F106" s="7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80"/>
      <c r="D107" s="80"/>
      <c r="E107" s="80"/>
      <c r="F107" s="8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79"/>
      <c r="D108" s="79"/>
      <c r="E108" s="79"/>
      <c r="F108" s="7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79">
        <v>29595723</v>
      </c>
      <c r="D109" s="79"/>
      <c r="E109" s="79"/>
      <c r="F109" s="79">
        <f>SUM(C109:E109)</f>
        <v>29595723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80"/>
      <c r="D110" s="80"/>
      <c r="E110" s="80"/>
      <c r="F110" s="80">
        <f>SUM(C110:E110)</f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79"/>
      <c r="D111" s="79"/>
      <c r="E111" s="79"/>
      <c r="F111" s="7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79"/>
      <c r="D112" s="79"/>
      <c r="E112" s="79"/>
      <c r="F112" s="7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79"/>
      <c r="D113" s="79"/>
      <c r="E113" s="79"/>
      <c r="F113" s="7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80">
        <f>SUM(C102+C109)</f>
        <v>36299723</v>
      </c>
      <c r="D114" s="80"/>
      <c r="E114" s="80"/>
      <c r="F114" s="80">
        <f>SUM(C114:E114)</f>
        <v>36299723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79"/>
      <c r="D115" s="79"/>
      <c r="E115" s="79"/>
      <c r="F115" s="7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77"/>
      <c r="D116" s="77"/>
      <c r="E116" s="77"/>
      <c r="F116" s="7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79"/>
      <c r="D117" s="79"/>
      <c r="E117" s="79"/>
      <c r="F117" s="7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79"/>
      <c r="D118" s="79"/>
      <c r="E118" s="79"/>
      <c r="F118" s="7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80"/>
      <c r="D119" s="80"/>
      <c r="E119" s="80"/>
      <c r="F119" s="8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77"/>
      <c r="D120" s="77"/>
      <c r="E120" s="77"/>
      <c r="F120" s="7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80">
        <f>C114+C119</f>
        <v>36299723</v>
      </c>
      <c r="D121" s="80">
        <f>D114+D119</f>
        <v>0</v>
      </c>
      <c r="E121" s="80">
        <f>E114+E119</f>
        <v>0</v>
      </c>
      <c r="F121" s="80">
        <f>F114+F119</f>
        <v>36299723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23" t="s">
        <v>443</v>
      </c>
      <c r="B122" s="126"/>
      <c r="C122" s="140">
        <f>SUM(C98+C121)</f>
        <v>1715924426</v>
      </c>
      <c r="D122" s="140">
        <f>SUM(D98+D121)</f>
        <v>28496000</v>
      </c>
      <c r="E122" s="140">
        <f>SUM(E98+E121)</f>
        <v>56932000</v>
      </c>
      <c r="F122" s="140">
        <f>SUM(F98+F121)</f>
        <v>1801352426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30/2016(XII. 21.)önkormányzati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85" t="s">
        <v>476</v>
      </c>
      <c r="B1" s="89"/>
      <c r="C1" s="89"/>
      <c r="D1" s="89"/>
      <c r="E1" s="89"/>
      <c r="F1" s="89"/>
      <c r="G1" s="89"/>
    </row>
    <row r="2" spans="1:7" ht="25.5" customHeight="1">
      <c r="A2" s="90" t="s">
        <v>527</v>
      </c>
      <c r="B2" s="89"/>
      <c r="C2" s="89"/>
      <c r="D2" s="89"/>
      <c r="E2" s="89"/>
      <c r="F2" s="89"/>
      <c r="G2" s="89"/>
    </row>
    <row r="3" spans="1:7" ht="21.75" customHeight="1">
      <c r="A3" s="40"/>
      <c r="B3" s="37"/>
      <c r="C3" s="37"/>
      <c r="D3" s="37"/>
      <c r="E3" s="37"/>
      <c r="F3" s="37"/>
      <c r="G3" s="37"/>
    </row>
    <row r="4" ht="20.25" customHeight="1">
      <c r="A4" s="3" t="s">
        <v>35</v>
      </c>
    </row>
    <row r="5" spans="1:7" ht="39">
      <c r="A5" s="31" t="s">
        <v>32</v>
      </c>
      <c r="B5" s="2" t="s">
        <v>66</v>
      </c>
      <c r="C5" s="38" t="s">
        <v>469</v>
      </c>
      <c r="D5" s="38" t="s">
        <v>37</v>
      </c>
      <c r="E5" s="38" t="s">
        <v>38</v>
      </c>
      <c r="F5" s="38" t="s">
        <v>33</v>
      </c>
      <c r="G5" s="31" t="s">
        <v>41</v>
      </c>
    </row>
    <row r="6" spans="1:7" ht="26.25" customHeight="1">
      <c r="A6" s="39" t="s">
        <v>39</v>
      </c>
      <c r="B6" s="4" t="s">
        <v>219</v>
      </c>
      <c r="C6" s="70">
        <v>23564597</v>
      </c>
      <c r="D6" s="70">
        <v>30746305</v>
      </c>
      <c r="E6" s="70">
        <v>311093130</v>
      </c>
      <c r="F6" s="70">
        <v>189967651</v>
      </c>
      <c r="G6" s="70">
        <f>SUM(C6:F6)</f>
        <v>555371683</v>
      </c>
    </row>
    <row r="7" spans="1:7" ht="26.25" customHeight="1">
      <c r="A7" s="39" t="s">
        <v>40</v>
      </c>
      <c r="B7" s="4" t="s">
        <v>219</v>
      </c>
      <c r="C7" s="70">
        <v>229990</v>
      </c>
      <c r="D7" s="70">
        <v>881231</v>
      </c>
      <c r="E7" s="70"/>
      <c r="F7" s="70">
        <v>2907000</v>
      </c>
      <c r="G7" s="70">
        <f>SUM(C7:F7)</f>
        <v>4018221</v>
      </c>
    </row>
    <row r="8" spans="1:7" ht="22.5" customHeight="1">
      <c r="A8" s="31" t="s">
        <v>42</v>
      </c>
      <c r="B8" s="42"/>
      <c r="C8" s="71">
        <f>SUM(C6:C7)</f>
        <v>23794587</v>
      </c>
      <c r="D8" s="71">
        <f>SUM(D6:D7)</f>
        <v>31627536</v>
      </c>
      <c r="E8" s="71">
        <f>SUM(E6:E7)</f>
        <v>311093130</v>
      </c>
      <c r="F8" s="71">
        <f>SUM(F6:F7)</f>
        <v>192874651</v>
      </c>
      <c r="G8" s="71">
        <f>SUM(G6:G7)</f>
        <v>559389904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30/2016. (XII.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64.7109375" style="93" customWidth="1"/>
    <col min="2" max="2" width="9.421875" style="93" customWidth="1"/>
    <col min="3" max="3" width="22.421875" style="93" customWidth="1"/>
    <col min="4" max="4" width="18.8515625" style="93" customWidth="1"/>
    <col min="5" max="5" width="18.7109375" style="93" customWidth="1"/>
    <col min="6" max="6" width="18.28125" style="93" customWidth="1"/>
    <col min="7" max="7" width="18.00390625" style="93" customWidth="1"/>
    <col min="8" max="8" width="18.7109375" style="93" customWidth="1"/>
    <col min="9" max="16384" width="9.140625" style="93" customWidth="1"/>
  </cols>
  <sheetData>
    <row r="1" spans="1:8" ht="21.75" customHeight="1">
      <c r="A1" s="91" t="s">
        <v>476</v>
      </c>
      <c r="B1" s="92"/>
      <c r="C1" s="92"/>
      <c r="D1" s="92"/>
      <c r="E1" s="92"/>
      <c r="F1" s="92"/>
      <c r="G1" s="92"/>
      <c r="H1" s="92"/>
    </row>
    <row r="2" spans="1:8" ht="26.25" customHeight="1">
      <c r="A2" s="107" t="s">
        <v>528</v>
      </c>
      <c r="B2" s="136"/>
      <c r="C2" s="136"/>
      <c r="D2" s="136"/>
      <c r="E2" s="136"/>
      <c r="F2" s="136"/>
      <c r="G2" s="136"/>
      <c r="H2" s="136"/>
    </row>
    <row r="4" spans="1:8" ht="45">
      <c r="A4" s="1" t="s">
        <v>65</v>
      </c>
      <c r="B4" s="2" t="s">
        <v>66</v>
      </c>
      <c r="C4" s="141" t="s">
        <v>45</v>
      </c>
      <c r="D4" s="141" t="s">
        <v>37</v>
      </c>
      <c r="E4" s="141" t="s">
        <v>38</v>
      </c>
      <c r="F4" s="141" t="s">
        <v>33</v>
      </c>
      <c r="G4" s="141" t="s">
        <v>34</v>
      </c>
      <c r="H4" s="142" t="s">
        <v>41</v>
      </c>
    </row>
    <row r="5" spans="1:8" ht="15" hidden="1">
      <c r="A5" s="109"/>
      <c r="B5" s="109"/>
      <c r="C5" s="109"/>
      <c r="D5" s="109"/>
      <c r="E5" s="109"/>
      <c r="F5" s="109"/>
      <c r="G5" s="109"/>
      <c r="H5" s="109"/>
    </row>
    <row r="6" spans="1:8" ht="15" hidden="1">
      <c r="A6" s="109"/>
      <c r="B6" s="109"/>
      <c r="C6" s="109"/>
      <c r="D6" s="109"/>
      <c r="E6" s="109"/>
      <c r="F6" s="109"/>
      <c r="G6" s="109"/>
      <c r="H6" s="109"/>
    </row>
    <row r="7" spans="1:8" ht="15" hidden="1">
      <c r="A7" s="109"/>
      <c r="B7" s="109"/>
      <c r="C7" s="109"/>
      <c r="D7" s="109"/>
      <c r="E7" s="109"/>
      <c r="F7" s="109"/>
      <c r="G7" s="109"/>
      <c r="H7" s="109"/>
    </row>
    <row r="8" spans="1:8" ht="15" hidden="1">
      <c r="A8" s="109"/>
      <c r="B8" s="109"/>
      <c r="C8" s="109"/>
      <c r="D8" s="109"/>
      <c r="E8" s="109"/>
      <c r="F8" s="109"/>
      <c r="G8" s="109"/>
      <c r="H8" s="109"/>
    </row>
    <row r="9" spans="1:8" ht="15.75">
      <c r="A9" s="143" t="s">
        <v>467</v>
      </c>
      <c r="B9" s="109"/>
      <c r="C9" s="144"/>
      <c r="D9" s="144"/>
      <c r="E9" s="144"/>
      <c r="F9" s="144">
        <v>500000</v>
      </c>
      <c r="G9" s="144"/>
      <c r="H9" s="144">
        <f>SUM(C9:G9)</f>
        <v>500000</v>
      </c>
    </row>
    <row r="10" spans="1:8" s="146" customFormat="1" ht="15">
      <c r="A10" s="12" t="s">
        <v>168</v>
      </c>
      <c r="B10" s="47" t="s">
        <v>169</v>
      </c>
      <c r="C10" s="145"/>
      <c r="D10" s="145"/>
      <c r="E10" s="145"/>
      <c r="F10" s="145">
        <f>SUM(F9)</f>
        <v>500000</v>
      </c>
      <c r="G10" s="145"/>
      <c r="H10" s="145">
        <f aca="true" t="shared" si="0" ref="H10:H19">SUM(C10:G10)</f>
        <v>500000</v>
      </c>
    </row>
    <row r="11" spans="1:8" ht="15" hidden="1">
      <c r="A11" s="10"/>
      <c r="B11" s="5"/>
      <c r="C11" s="144"/>
      <c r="D11" s="144"/>
      <c r="E11" s="144"/>
      <c r="F11" s="144"/>
      <c r="G11" s="144"/>
      <c r="H11" s="144">
        <f t="shared" si="0"/>
        <v>0</v>
      </c>
    </row>
    <row r="12" spans="1:8" ht="15" hidden="1">
      <c r="A12" s="10"/>
      <c r="B12" s="5"/>
      <c r="C12" s="144"/>
      <c r="D12" s="144"/>
      <c r="E12" s="144"/>
      <c r="F12" s="144"/>
      <c r="G12" s="144"/>
      <c r="H12" s="144">
        <f t="shared" si="0"/>
        <v>0</v>
      </c>
    </row>
    <row r="13" spans="1:8" ht="15" hidden="1">
      <c r="A13" s="10"/>
      <c r="B13" s="5"/>
      <c r="C13" s="144"/>
      <c r="D13" s="144"/>
      <c r="E13" s="144"/>
      <c r="F13" s="144"/>
      <c r="G13" s="144"/>
      <c r="H13" s="144">
        <f t="shared" si="0"/>
        <v>0</v>
      </c>
    </row>
    <row r="14" spans="1:8" ht="15" hidden="1">
      <c r="A14" s="10"/>
      <c r="B14" s="5"/>
      <c r="C14" s="144"/>
      <c r="D14" s="144"/>
      <c r="E14" s="144"/>
      <c r="F14" s="144"/>
      <c r="G14" s="144"/>
      <c r="H14" s="144">
        <f t="shared" si="0"/>
        <v>0</v>
      </c>
    </row>
    <row r="15" spans="1:8" ht="15">
      <c r="A15" s="10" t="s">
        <v>482</v>
      </c>
      <c r="B15" s="5"/>
      <c r="C15" s="144"/>
      <c r="D15" s="144"/>
      <c r="E15" s="144"/>
      <c r="F15" s="144"/>
      <c r="G15" s="144">
        <v>1520000</v>
      </c>
      <c r="H15" s="144">
        <f t="shared" si="0"/>
        <v>1520000</v>
      </c>
    </row>
    <row r="16" spans="1:8" ht="15">
      <c r="A16" s="10" t="s">
        <v>468</v>
      </c>
      <c r="B16" s="5"/>
      <c r="C16" s="144"/>
      <c r="D16" s="144"/>
      <c r="E16" s="144"/>
      <c r="F16" s="144"/>
      <c r="G16" s="144">
        <v>537000</v>
      </c>
      <c r="H16" s="144">
        <f t="shared" si="0"/>
        <v>537000</v>
      </c>
    </row>
    <row r="17" spans="1:8" ht="15">
      <c r="A17" s="4" t="s">
        <v>483</v>
      </c>
      <c r="B17" s="5"/>
      <c r="C17" s="144"/>
      <c r="D17" s="144"/>
      <c r="E17" s="144"/>
      <c r="F17" s="144"/>
      <c r="G17" s="144">
        <v>1200000</v>
      </c>
      <c r="H17" s="144">
        <f t="shared" si="0"/>
        <v>1200000</v>
      </c>
    </row>
    <row r="18" spans="1:8" ht="15">
      <c r="A18" s="4" t="s">
        <v>484</v>
      </c>
      <c r="B18" s="5"/>
      <c r="C18" s="144"/>
      <c r="D18" s="144"/>
      <c r="E18" s="144"/>
      <c r="F18" s="144"/>
      <c r="G18" s="144">
        <v>39370000</v>
      </c>
      <c r="H18" s="144">
        <f t="shared" si="0"/>
        <v>39370000</v>
      </c>
    </row>
    <row r="19" spans="1:8" s="146" customFormat="1" ht="15">
      <c r="A19" s="12" t="s">
        <v>364</v>
      </c>
      <c r="B19" s="47" t="s">
        <v>170</v>
      </c>
      <c r="C19" s="145"/>
      <c r="D19" s="145"/>
      <c r="E19" s="145"/>
      <c r="F19" s="145"/>
      <c r="G19" s="145">
        <f>SUM(G15:G18)</f>
        <v>42627000</v>
      </c>
      <c r="H19" s="145">
        <f t="shared" si="0"/>
        <v>42627000</v>
      </c>
    </row>
    <row r="20" spans="1:8" ht="15" hidden="1">
      <c r="A20" s="10"/>
      <c r="B20" s="5"/>
      <c r="C20" s="144"/>
      <c r="D20" s="144"/>
      <c r="E20" s="144"/>
      <c r="F20" s="144"/>
      <c r="G20" s="144"/>
      <c r="H20" s="144"/>
    </row>
    <row r="21" spans="1:8" ht="15" hidden="1">
      <c r="A21" s="10"/>
      <c r="B21" s="5"/>
      <c r="C21" s="144"/>
      <c r="D21" s="144"/>
      <c r="E21" s="144"/>
      <c r="F21" s="144"/>
      <c r="G21" s="144"/>
      <c r="H21" s="144"/>
    </row>
    <row r="22" spans="1:8" ht="15" hidden="1">
      <c r="A22" s="10"/>
      <c r="B22" s="5"/>
      <c r="C22" s="144"/>
      <c r="D22" s="144"/>
      <c r="E22" s="144"/>
      <c r="F22" s="144"/>
      <c r="G22" s="144"/>
      <c r="H22" s="144"/>
    </row>
    <row r="23" spans="1:8" ht="14.25" customHeight="1">
      <c r="A23" s="10" t="s">
        <v>518</v>
      </c>
      <c r="B23" s="5"/>
      <c r="C23" s="144"/>
      <c r="D23" s="144">
        <v>31733</v>
      </c>
      <c r="E23" s="144"/>
      <c r="F23" s="144">
        <v>1469000</v>
      </c>
      <c r="G23" s="144"/>
      <c r="H23" s="144">
        <f>SUM(C23:G23)</f>
        <v>1500733</v>
      </c>
    </row>
    <row r="24" spans="1:8" s="146" customFormat="1" ht="15">
      <c r="A24" s="6" t="s">
        <v>171</v>
      </c>
      <c r="B24" s="7" t="s">
        <v>172</v>
      </c>
      <c r="C24" s="145"/>
      <c r="D24" s="145">
        <f>SUM(D23)</f>
        <v>31733</v>
      </c>
      <c r="E24" s="145">
        <f>SUM(E23)</f>
        <v>0</v>
      </c>
      <c r="F24" s="145">
        <f>SUM(F23)</f>
        <v>1469000</v>
      </c>
      <c r="G24" s="145">
        <f>SUM(G23:G23)</f>
        <v>0</v>
      </c>
      <c r="H24" s="145">
        <f>SUM(H23:H23)</f>
        <v>1500733</v>
      </c>
    </row>
    <row r="25" spans="1:8" s="146" customFormat="1" ht="15">
      <c r="A25" s="4" t="s">
        <v>479</v>
      </c>
      <c r="B25" s="7"/>
      <c r="C25" s="147">
        <v>100000</v>
      </c>
      <c r="D25" s="145"/>
      <c r="E25" s="145"/>
      <c r="F25" s="145"/>
      <c r="G25" s="145"/>
      <c r="H25" s="147">
        <f aca="true" t="shared" si="1" ref="H25:H35">SUM(C25:G25)</f>
        <v>100000</v>
      </c>
    </row>
    <row r="26" spans="1:8" s="146" customFormat="1" ht="15">
      <c r="A26" s="4" t="s">
        <v>480</v>
      </c>
      <c r="B26" s="7"/>
      <c r="C26" s="147">
        <v>70000</v>
      </c>
      <c r="D26" s="147">
        <v>59835</v>
      </c>
      <c r="E26" s="145"/>
      <c r="F26" s="145"/>
      <c r="G26" s="145"/>
      <c r="H26" s="147">
        <f t="shared" si="1"/>
        <v>129835</v>
      </c>
    </row>
    <row r="27" spans="1:8" s="146" customFormat="1" ht="15">
      <c r="A27" s="4" t="s">
        <v>485</v>
      </c>
      <c r="B27" s="7"/>
      <c r="C27" s="147"/>
      <c r="D27" s="147"/>
      <c r="E27" s="145"/>
      <c r="F27" s="145"/>
      <c r="G27" s="147">
        <v>1000000</v>
      </c>
      <c r="H27" s="147">
        <f t="shared" si="1"/>
        <v>1000000</v>
      </c>
    </row>
    <row r="28" spans="1:8" s="146" customFormat="1" ht="15">
      <c r="A28" s="4" t="s">
        <v>486</v>
      </c>
      <c r="B28" s="7"/>
      <c r="C28" s="147"/>
      <c r="D28" s="147">
        <v>602315</v>
      </c>
      <c r="E28" s="145"/>
      <c r="F28" s="147">
        <v>320000</v>
      </c>
      <c r="G28" s="147">
        <v>500000</v>
      </c>
      <c r="H28" s="147">
        <f t="shared" si="1"/>
        <v>1422315</v>
      </c>
    </row>
    <row r="29" spans="1:8" s="146" customFormat="1" ht="15">
      <c r="A29" s="4" t="s">
        <v>586</v>
      </c>
      <c r="B29" s="7"/>
      <c r="C29" s="147"/>
      <c r="D29" s="145"/>
      <c r="E29" s="145"/>
      <c r="F29" s="147"/>
      <c r="G29" s="147">
        <v>430709</v>
      </c>
      <c r="H29" s="147">
        <f t="shared" si="1"/>
        <v>430709</v>
      </c>
    </row>
    <row r="30" spans="1:8" s="146" customFormat="1" ht="15">
      <c r="A30" s="4" t="s">
        <v>488</v>
      </c>
      <c r="B30" s="7"/>
      <c r="C30" s="147"/>
      <c r="D30" s="145"/>
      <c r="E30" s="145"/>
      <c r="F30" s="147"/>
      <c r="G30" s="147">
        <v>550000</v>
      </c>
      <c r="H30" s="147">
        <f t="shared" si="1"/>
        <v>550000</v>
      </c>
    </row>
    <row r="31" spans="1:8" s="146" customFormat="1" ht="15">
      <c r="A31" s="4" t="s">
        <v>489</v>
      </c>
      <c r="B31" s="7"/>
      <c r="C31" s="147"/>
      <c r="D31" s="145"/>
      <c r="E31" s="145"/>
      <c r="F31" s="147"/>
      <c r="G31" s="147">
        <v>2632000</v>
      </c>
      <c r="H31" s="147">
        <f t="shared" si="1"/>
        <v>2632000</v>
      </c>
    </row>
    <row r="32" spans="1:8" s="146" customFormat="1" ht="15">
      <c r="A32" s="4" t="s">
        <v>530</v>
      </c>
      <c r="B32" s="7"/>
      <c r="C32" s="147"/>
      <c r="D32" s="145"/>
      <c r="E32" s="145"/>
      <c r="F32" s="147"/>
      <c r="G32" s="147">
        <v>42913</v>
      </c>
      <c r="H32" s="147">
        <f t="shared" si="1"/>
        <v>42913</v>
      </c>
    </row>
    <row r="33" spans="1:8" s="146" customFormat="1" ht="15">
      <c r="A33" s="4" t="s">
        <v>587</v>
      </c>
      <c r="B33" s="7"/>
      <c r="C33" s="147"/>
      <c r="D33" s="145"/>
      <c r="E33" s="145"/>
      <c r="F33" s="147"/>
      <c r="G33" s="147">
        <v>312048</v>
      </c>
      <c r="H33" s="147">
        <f t="shared" si="1"/>
        <v>312048</v>
      </c>
    </row>
    <row r="34" spans="1:8" s="146" customFormat="1" ht="15">
      <c r="A34" s="4" t="s">
        <v>588</v>
      </c>
      <c r="B34" s="7"/>
      <c r="C34" s="147">
        <v>18890</v>
      </c>
      <c r="D34" s="145"/>
      <c r="E34" s="145"/>
      <c r="F34" s="147"/>
      <c r="G34" s="147"/>
      <c r="H34" s="147">
        <f t="shared" si="1"/>
        <v>18890</v>
      </c>
    </row>
    <row r="35" spans="1:8" s="146" customFormat="1" ht="15">
      <c r="A35" s="4" t="s">
        <v>629</v>
      </c>
      <c r="B35" s="7"/>
      <c r="C35" s="147"/>
      <c r="D35" s="145"/>
      <c r="E35" s="145"/>
      <c r="F35" s="147"/>
      <c r="G35" s="147">
        <v>1135000</v>
      </c>
      <c r="H35" s="147">
        <f t="shared" si="1"/>
        <v>1135000</v>
      </c>
    </row>
    <row r="36" spans="1:8" s="146" customFormat="1" ht="15">
      <c r="A36" s="12" t="s">
        <v>173</v>
      </c>
      <c r="B36" s="47" t="s">
        <v>174</v>
      </c>
      <c r="C36" s="145">
        <f>SUM(C25:C34)</f>
        <v>188890</v>
      </c>
      <c r="D36" s="145">
        <f>SUM(D25:D35)</f>
        <v>662150</v>
      </c>
      <c r="E36" s="145">
        <f>SUM(E25:E32)</f>
        <v>0</v>
      </c>
      <c r="F36" s="145">
        <f>SUM(F25:F32)</f>
        <v>320000</v>
      </c>
      <c r="G36" s="145">
        <f>SUM(G25:G35)</f>
        <v>6602670</v>
      </c>
      <c r="H36" s="145">
        <f>SUM(C36:G36)</f>
        <v>7773710</v>
      </c>
    </row>
    <row r="37" spans="1:8" s="146" customFormat="1" ht="15">
      <c r="A37" s="12" t="s">
        <v>175</v>
      </c>
      <c r="B37" s="47" t="s">
        <v>176</v>
      </c>
      <c r="C37" s="145"/>
      <c r="D37" s="145"/>
      <c r="E37" s="145"/>
      <c r="F37" s="145"/>
      <c r="G37" s="145"/>
      <c r="H37" s="145"/>
    </row>
    <row r="38" spans="1:8" ht="15" hidden="1">
      <c r="A38" s="10"/>
      <c r="B38" s="5"/>
      <c r="C38" s="144"/>
      <c r="D38" s="144"/>
      <c r="E38" s="144"/>
      <c r="F38" s="144"/>
      <c r="G38" s="144"/>
      <c r="H38" s="144"/>
    </row>
    <row r="39" spans="1:8" ht="15" hidden="1">
      <c r="A39" s="10"/>
      <c r="B39" s="5"/>
      <c r="C39" s="144"/>
      <c r="D39" s="144"/>
      <c r="E39" s="144"/>
      <c r="F39" s="144"/>
      <c r="G39" s="144"/>
      <c r="H39" s="144"/>
    </row>
    <row r="40" spans="1:8" s="146" customFormat="1" ht="25.5">
      <c r="A40" s="6" t="s">
        <v>179</v>
      </c>
      <c r="B40" s="7" t="s">
        <v>180</v>
      </c>
      <c r="C40" s="145">
        <v>41100</v>
      </c>
      <c r="D40" s="145">
        <v>187348</v>
      </c>
      <c r="E40" s="145"/>
      <c r="F40" s="145">
        <v>618000</v>
      </c>
      <c r="G40" s="148">
        <v>13291581</v>
      </c>
      <c r="H40" s="145">
        <f>SUM(C40:G40)</f>
        <v>14138029</v>
      </c>
    </row>
    <row r="41" spans="1:8" ht="15.75">
      <c r="A41" s="121" t="s">
        <v>365</v>
      </c>
      <c r="B41" s="104" t="s">
        <v>181</v>
      </c>
      <c r="C41" s="148">
        <f>C40+C36+C37+C24+C19</f>
        <v>229990</v>
      </c>
      <c r="D41" s="148">
        <f>D40+D36+D37+D24+D19</f>
        <v>881231</v>
      </c>
      <c r="E41" s="148">
        <f>E40+E36+E37+E24+E19</f>
        <v>0</v>
      </c>
      <c r="F41" s="148">
        <f>F40+F36+F37+F24+F19+F10</f>
        <v>2907000</v>
      </c>
      <c r="G41" s="148">
        <f>G40+G36+G37+G24+G19</f>
        <v>62521251</v>
      </c>
      <c r="H41" s="148">
        <f>H40+H36+H24+H37+H19+H10</f>
        <v>66539472</v>
      </c>
    </row>
    <row r="42" spans="1:8" ht="15.75" hidden="1">
      <c r="A42" s="14"/>
      <c r="B42" s="7"/>
      <c r="C42" s="144"/>
      <c r="D42" s="144"/>
      <c r="E42" s="144"/>
      <c r="F42" s="144"/>
      <c r="G42" s="144"/>
      <c r="H42" s="144"/>
    </row>
    <row r="43" spans="1:8" ht="15.75" hidden="1">
      <c r="A43" s="14"/>
      <c r="B43" s="7"/>
      <c r="C43" s="144"/>
      <c r="D43" s="144"/>
      <c r="E43" s="144"/>
      <c r="F43" s="144"/>
      <c r="G43" s="144"/>
      <c r="H43" s="144"/>
    </row>
    <row r="44" spans="1:8" ht="15.75" hidden="1">
      <c r="A44" s="14"/>
      <c r="B44" s="7"/>
      <c r="C44" s="144"/>
      <c r="D44" s="144"/>
      <c r="E44" s="144"/>
      <c r="F44" s="144"/>
      <c r="G44" s="144"/>
      <c r="H44" s="144"/>
    </row>
    <row r="45" spans="1:8" s="150" customFormat="1" ht="15">
      <c r="A45" s="43" t="s">
        <v>481</v>
      </c>
      <c r="B45" s="5"/>
      <c r="C45" s="149"/>
      <c r="D45" s="149"/>
      <c r="E45" s="149"/>
      <c r="F45" s="149"/>
      <c r="G45" s="149">
        <v>1969000</v>
      </c>
      <c r="H45" s="149">
        <f>SUM(C45:G45)</f>
        <v>1969000</v>
      </c>
    </row>
    <row r="46" spans="1:8" s="150" customFormat="1" ht="15">
      <c r="A46" s="43" t="s">
        <v>522</v>
      </c>
      <c r="B46" s="5"/>
      <c r="C46" s="149"/>
      <c r="D46" s="149"/>
      <c r="E46" s="149"/>
      <c r="F46" s="149"/>
      <c r="G46" s="149">
        <v>870000</v>
      </c>
      <c r="H46" s="149">
        <v>870000</v>
      </c>
    </row>
    <row r="47" spans="1:8" s="150" customFormat="1" ht="15">
      <c r="A47" s="43" t="s">
        <v>628</v>
      </c>
      <c r="B47" s="5"/>
      <c r="C47" s="149"/>
      <c r="D47" s="149"/>
      <c r="E47" s="149"/>
      <c r="F47" s="149"/>
      <c r="G47" s="149">
        <v>7580694</v>
      </c>
      <c r="H47" s="149">
        <v>7580694</v>
      </c>
    </row>
    <row r="48" spans="1:8" s="146" customFormat="1" ht="15">
      <c r="A48" s="12" t="s">
        <v>182</v>
      </c>
      <c r="B48" s="47" t="s">
        <v>183</v>
      </c>
      <c r="C48" s="145"/>
      <c r="D48" s="145"/>
      <c r="E48" s="145"/>
      <c r="F48" s="145"/>
      <c r="G48" s="145">
        <f>SUM(G45:G47)</f>
        <v>10419694</v>
      </c>
      <c r="H48" s="145">
        <f>SUM(H45:H47)</f>
        <v>10419694</v>
      </c>
    </row>
    <row r="49" spans="1:8" ht="15" hidden="1">
      <c r="A49" s="10"/>
      <c r="B49" s="5"/>
      <c r="C49" s="144"/>
      <c r="D49" s="144"/>
      <c r="E49" s="144"/>
      <c r="F49" s="144"/>
      <c r="G49" s="145">
        <f>SUM(G48:G48)</f>
        <v>10419694</v>
      </c>
      <c r="H49" s="144"/>
    </row>
    <row r="50" spans="1:8" ht="15" hidden="1">
      <c r="A50" s="10"/>
      <c r="B50" s="5"/>
      <c r="C50" s="144"/>
      <c r="D50" s="144"/>
      <c r="E50" s="144"/>
      <c r="F50" s="144"/>
      <c r="G50" s="145">
        <f>SUM(G48:G49)</f>
        <v>20839388</v>
      </c>
      <c r="H50" s="144"/>
    </row>
    <row r="51" spans="1:8" ht="15" hidden="1">
      <c r="A51" s="10"/>
      <c r="B51" s="5"/>
      <c r="C51" s="144"/>
      <c r="D51" s="144"/>
      <c r="E51" s="144"/>
      <c r="F51" s="144"/>
      <c r="G51" s="145">
        <f>SUM(G48:G50)</f>
        <v>41678776</v>
      </c>
      <c r="H51" s="144"/>
    </row>
    <row r="52" spans="1:8" ht="15">
      <c r="A52" s="12" t="s">
        <v>184</v>
      </c>
      <c r="B52" s="47" t="s">
        <v>185</v>
      </c>
      <c r="C52" s="144"/>
      <c r="D52" s="144"/>
      <c r="E52" s="144"/>
      <c r="F52" s="144"/>
      <c r="G52" s="144"/>
      <c r="H52" s="144"/>
    </row>
    <row r="53" spans="1:8" ht="15" hidden="1">
      <c r="A53" s="12"/>
      <c r="B53" s="47"/>
      <c r="C53" s="144"/>
      <c r="D53" s="144"/>
      <c r="E53" s="144"/>
      <c r="F53" s="144"/>
      <c r="G53" s="144"/>
      <c r="H53" s="144"/>
    </row>
    <row r="54" spans="1:8" ht="15" hidden="1">
      <c r="A54" s="12"/>
      <c r="B54" s="47"/>
      <c r="C54" s="144"/>
      <c r="D54" s="144"/>
      <c r="E54" s="144"/>
      <c r="F54" s="144"/>
      <c r="G54" s="144"/>
      <c r="H54" s="144"/>
    </row>
    <row r="55" spans="1:8" ht="15" hidden="1">
      <c r="A55" s="12"/>
      <c r="B55" s="47"/>
      <c r="C55" s="144"/>
      <c r="D55" s="144"/>
      <c r="E55" s="144"/>
      <c r="F55" s="144"/>
      <c r="G55" s="144"/>
      <c r="H55" s="144"/>
    </row>
    <row r="56" spans="1:8" ht="15">
      <c r="A56" s="12" t="s">
        <v>186</v>
      </c>
      <c r="B56" s="47" t="s">
        <v>187</v>
      </c>
      <c r="C56" s="144"/>
      <c r="D56" s="144"/>
      <c r="E56" s="144"/>
      <c r="F56" s="144"/>
      <c r="G56" s="144"/>
      <c r="H56" s="144"/>
    </row>
    <row r="57" spans="1:8" ht="15">
      <c r="A57" s="12" t="s">
        <v>188</v>
      </c>
      <c r="B57" s="47" t="s">
        <v>189</v>
      </c>
      <c r="C57" s="144"/>
      <c r="D57" s="144"/>
      <c r="E57" s="144"/>
      <c r="F57" s="144"/>
      <c r="G57" s="148">
        <v>2813042</v>
      </c>
      <c r="H57" s="148">
        <f>SUM(C57:G57)</f>
        <v>2813042</v>
      </c>
    </row>
    <row r="58" spans="1:8" s="146" customFormat="1" ht="15.75">
      <c r="A58" s="121" t="s">
        <v>366</v>
      </c>
      <c r="B58" s="151" t="s">
        <v>190</v>
      </c>
      <c r="C58" s="148">
        <f>SUM(C48+C57)</f>
        <v>0</v>
      </c>
      <c r="D58" s="148">
        <f>SUM(D48+D57)</f>
        <v>0</v>
      </c>
      <c r="E58" s="148">
        <f>SUM(E48+E57)</f>
        <v>0</v>
      </c>
      <c r="F58" s="148">
        <f>SUM(F48+F57)</f>
        <v>0</v>
      </c>
      <c r="G58" s="148">
        <f>SUM(G48+G57)</f>
        <v>13232736</v>
      </c>
      <c r="H58" s="145">
        <f>SUM(H57+H48)</f>
        <v>13232736</v>
      </c>
    </row>
    <row r="61" spans="1:9" ht="46.5" customHeight="1">
      <c r="A61" s="152" t="s">
        <v>487</v>
      </c>
      <c r="B61" s="153"/>
      <c r="C61" s="153"/>
      <c r="D61" s="153"/>
      <c r="E61" s="153"/>
      <c r="F61" s="153"/>
      <c r="G61" s="153"/>
      <c r="H61" s="153"/>
      <c r="I61" s="153"/>
    </row>
    <row r="62" spans="1:9" ht="15">
      <c r="A62" s="154" t="s">
        <v>447</v>
      </c>
      <c r="B62" s="154" t="s">
        <v>448</v>
      </c>
      <c r="C62" s="154" t="s">
        <v>449</v>
      </c>
      <c r="D62" s="154" t="s">
        <v>450</v>
      </c>
      <c r="E62" s="154" t="s">
        <v>451</v>
      </c>
      <c r="F62" s="154" t="s">
        <v>452</v>
      </c>
      <c r="G62" s="154" t="s">
        <v>453</v>
      </c>
      <c r="H62" s="154" t="s">
        <v>454</v>
      </c>
      <c r="I62" s="154" t="s">
        <v>455</v>
      </c>
    </row>
    <row r="63" spans="1:9" ht="98.25">
      <c r="A63" s="155" t="s">
        <v>456</v>
      </c>
      <c r="B63" s="156" t="s">
        <v>458</v>
      </c>
      <c r="C63" s="156" t="s">
        <v>459</v>
      </c>
      <c r="D63" s="156" t="s">
        <v>460</v>
      </c>
      <c r="E63" s="156" t="s">
        <v>461</v>
      </c>
      <c r="F63" s="156" t="s">
        <v>462</v>
      </c>
      <c r="G63" s="156" t="s">
        <v>463</v>
      </c>
      <c r="H63" s="157" t="s">
        <v>464</v>
      </c>
      <c r="I63" s="158" t="s">
        <v>44</v>
      </c>
    </row>
    <row r="64" spans="1:9" ht="15">
      <c r="A64" s="4"/>
      <c r="B64" s="159"/>
      <c r="C64" s="160"/>
      <c r="D64" s="160"/>
      <c r="E64" s="160"/>
      <c r="F64" s="160"/>
      <c r="G64" s="160"/>
      <c r="H64" s="161"/>
      <c r="I64" s="162">
        <f aca="true" t="shared" si="2" ref="I64:I69">SUM(B64:H64)</f>
        <v>0</v>
      </c>
    </row>
    <row r="65" spans="1:9" ht="15">
      <c r="A65" s="163"/>
      <c r="B65" s="159"/>
      <c r="C65" s="160"/>
      <c r="D65" s="160"/>
      <c r="E65" s="160"/>
      <c r="F65" s="160"/>
      <c r="G65" s="160"/>
      <c r="H65" s="161"/>
      <c r="I65" s="162">
        <f t="shared" si="2"/>
        <v>0</v>
      </c>
    </row>
    <row r="66" spans="1:9" ht="15">
      <c r="A66" s="164"/>
      <c r="B66" s="159"/>
      <c r="C66" s="160"/>
      <c r="D66" s="160"/>
      <c r="E66" s="160"/>
      <c r="F66" s="160"/>
      <c r="G66" s="160"/>
      <c r="H66" s="161"/>
      <c r="I66" s="162">
        <f t="shared" si="2"/>
        <v>0</v>
      </c>
    </row>
    <row r="67" spans="1:9" ht="15">
      <c r="A67" s="163"/>
      <c r="B67" s="159"/>
      <c r="C67" s="160"/>
      <c r="D67" s="160"/>
      <c r="E67" s="160"/>
      <c r="F67" s="160"/>
      <c r="G67" s="160"/>
      <c r="H67" s="161"/>
      <c r="I67" s="162">
        <f t="shared" si="2"/>
        <v>0</v>
      </c>
    </row>
    <row r="68" spans="1:9" ht="15">
      <c r="A68" s="163"/>
      <c r="B68" s="159"/>
      <c r="C68" s="160"/>
      <c r="D68" s="160"/>
      <c r="E68" s="160"/>
      <c r="F68" s="160"/>
      <c r="G68" s="160"/>
      <c r="H68" s="161"/>
      <c r="I68" s="162">
        <f t="shared" si="2"/>
        <v>0</v>
      </c>
    </row>
    <row r="69" spans="1:9" ht="15.75">
      <c r="A69" s="158" t="s">
        <v>44</v>
      </c>
      <c r="B69" s="165">
        <f>SUM(B64:B68)</f>
        <v>0</v>
      </c>
      <c r="C69" s="160"/>
      <c r="D69" s="160"/>
      <c r="E69" s="160"/>
      <c r="F69" s="160"/>
      <c r="G69" s="160"/>
      <c r="H69" s="161"/>
      <c r="I69" s="162">
        <f t="shared" si="2"/>
        <v>0</v>
      </c>
    </row>
    <row r="70" spans="1:7" ht="15">
      <c r="A70" s="48"/>
      <c r="B70" s="49"/>
      <c r="C70" s="166"/>
      <c r="D70" s="166"/>
      <c r="E70" s="127"/>
      <c r="F70" s="127"/>
      <c r="G70" s="127"/>
    </row>
    <row r="71" spans="1:7" ht="15">
      <c r="A71" s="48"/>
      <c r="B71" s="49"/>
      <c r="C71" s="166"/>
      <c r="D71" s="166"/>
      <c r="E71" s="127"/>
      <c r="F71" s="127"/>
      <c r="G71" s="127"/>
    </row>
    <row r="72" spans="1:7" ht="15">
      <c r="A72" s="48"/>
      <c r="B72" s="49"/>
      <c r="C72" s="166"/>
      <c r="D72" s="166"/>
      <c r="E72" s="127"/>
      <c r="F72" s="127"/>
      <c r="G72" s="127"/>
    </row>
    <row r="73" spans="1:7" ht="15">
      <c r="A73" s="48"/>
      <c r="B73" s="49"/>
      <c r="C73" s="166"/>
      <c r="D73" s="166"/>
      <c r="E73" s="127"/>
      <c r="F73" s="127"/>
      <c r="G73" s="127"/>
    </row>
    <row r="74" spans="1:7" ht="15">
      <c r="A74" s="48"/>
      <c r="B74" s="49"/>
      <c r="C74" s="166"/>
      <c r="D74" s="166"/>
      <c r="E74" s="127"/>
      <c r="F74" s="127"/>
      <c r="G74" s="127"/>
    </row>
    <row r="75" spans="1:7" ht="15">
      <c r="A75" s="48"/>
      <c r="B75" s="49"/>
      <c r="C75" s="166"/>
      <c r="D75" s="166"/>
      <c r="E75" s="127"/>
      <c r="F75" s="127"/>
      <c r="G75" s="127"/>
    </row>
    <row r="76" spans="1:7" ht="15">
      <c r="A76" s="48"/>
      <c r="B76" s="49"/>
      <c r="C76" s="166"/>
      <c r="D76" s="166"/>
      <c r="E76" s="127"/>
      <c r="F76" s="127"/>
      <c r="G76" s="127"/>
    </row>
    <row r="77" spans="1:7" ht="15">
      <c r="A77" s="50"/>
      <c r="B77" s="49"/>
      <c r="C77" s="166"/>
      <c r="D77" s="166"/>
      <c r="E77" s="127"/>
      <c r="F77" s="127"/>
      <c r="G77" s="127"/>
    </row>
    <row r="78" spans="1:7" ht="15">
      <c r="A78" s="50"/>
      <c r="B78" s="49"/>
      <c r="C78" s="166"/>
      <c r="D78" s="166"/>
      <c r="E78" s="127"/>
      <c r="F78" s="127"/>
      <c r="G78" s="127"/>
    </row>
    <row r="79" spans="1:7" ht="15">
      <c r="A79" s="50"/>
      <c r="B79" s="49"/>
      <c r="C79" s="166"/>
      <c r="D79" s="166"/>
      <c r="E79" s="127"/>
      <c r="F79" s="127"/>
      <c r="G79" s="127"/>
    </row>
    <row r="80" spans="1:7" ht="15">
      <c r="A80" s="48"/>
      <c r="B80" s="49"/>
      <c r="C80" s="166"/>
      <c r="D80" s="166"/>
      <c r="E80" s="127"/>
      <c r="F80" s="127"/>
      <c r="G80" s="127"/>
    </row>
    <row r="81" spans="1:7" ht="15.75">
      <c r="A81" s="167"/>
      <c r="B81" s="168"/>
      <c r="C81" s="166"/>
      <c r="D81" s="166"/>
      <c r="E81" s="127"/>
      <c r="F81" s="127"/>
      <c r="G81" s="127"/>
    </row>
    <row r="82" spans="1:7" ht="15.75">
      <c r="A82" s="51"/>
      <c r="B82" s="52"/>
      <c r="C82" s="166"/>
      <c r="D82" s="166"/>
      <c r="E82" s="127"/>
      <c r="F82" s="127"/>
      <c r="G82" s="127"/>
    </row>
    <row r="83" spans="1:7" ht="15.75">
      <c r="A83" s="51"/>
      <c r="B83" s="52"/>
      <c r="C83" s="166"/>
      <c r="D83" s="166"/>
      <c r="E83" s="127"/>
      <c r="F83" s="127"/>
      <c r="G83" s="127"/>
    </row>
    <row r="84" spans="1:7" ht="15.75">
      <c r="A84" s="51"/>
      <c r="B84" s="52"/>
      <c r="C84" s="166"/>
      <c r="D84" s="166"/>
      <c r="E84" s="127"/>
      <c r="F84" s="127"/>
      <c r="G84" s="127"/>
    </row>
    <row r="85" spans="1:7" ht="15.75">
      <c r="A85" s="51"/>
      <c r="B85" s="52"/>
      <c r="C85" s="166"/>
      <c r="D85" s="166"/>
      <c r="E85" s="127"/>
      <c r="F85" s="127"/>
      <c r="G85" s="127"/>
    </row>
    <row r="86" spans="1:7" ht="15">
      <c r="A86" s="48"/>
      <c r="B86" s="49"/>
      <c r="C86" s="166"/>
      <c r="D86" s="166"/>
      <c r="E86" s="127"/>
      <c r="F86" s="127"/>
      <c r="G86" s="127"/>
    </row>
    <row r="87" spans="1:7" ht="15">
      <c r="A87" s="48"/>
      <c r="B87" s="49"/>
      <c r="C87" s="166"/>
      <c r="D87" s="166"/>
      <c r="E87" s="127"/>
      <c r="F87" s="127"/>
      <c r="G87" s="127"/>
    </row>
    <row r="88" spans="1:7" ht="15">
      <c r="A88" s="48"/>
      <c r="B88" s="49"/>
      <c r="C88" s="166"/>
      <c r="D88" s="166"/>
      <c r="E88" s="127"/>
      <c r="F88" s="127"/>
      <c r="G88" s="127"/>
    </row>
    <row r="89" spans="1:7" ht="15">
      <c r="A89" s="48"/>
      <c r="B89" s="49"/>
      <c r="C89" s="166"/>
      <c r="D89" s="166"/>
      <c r="E89" s="127"/>
      <c r="F89" s="127"/>
      <c r="G89" s="127"/>
    </row>
    <row r="90" spans="1:7" ht="15">
      <c r="A90" s="48"/>
      <c r="B90" s="49"/>
      <c r="C90" s="166"/>
      <c r="D90" s="166"/>
      <c r="E90" s="127"/>
      <c r="F90" s="127"/>
      <c r="G90" s="127"/>
    </row>
    <row r="91" spans="1:7" ht="15">
      <c r="A91" s="48"/>
      <c r="B91" s="49"/>
      <c r="C91" s="166"/>
      <c r="D91" s="166"/>
      <c r="E91" s="127"/>
      <c r="F91" s="127"/>
      <c r="G91" s="127"/>
    </row>
    <row r="92" spans="1:7" ht="15">
      <c r="A92" s="48"/>
      <c r="B92" s="49"/>
      <c r="C92" s="166"/>
      <c r="D92" s="166"/>
      <c r="E92" s="127"/>
      <c r="F92" s="127"/>
      <c r="G92" s="127"/>
    </row>
    <row r="93" spans="1:7" ht="15">
      <c r="A93" s="48"/>
      <c r="B93" s="49"/>
      <c r="C93" s="166"/>
      <c r="D93" s="166"/>
      <c r="E93" s="127"/>
      <c r="F93" s="127"/>
      <c r="G93" s="127"/>
    </row>
    <row r="94" spans="1:7" ht="15">
      <c r="A94" s="48"/>
      <c r="B94" s="49"/>
      <c r="C94" s="166"/>
      <c r="D94" s="166"/>
      <c r="E94" s="127"/>
      <c r="F94" s="127"/>
      <c r="G94" s="127"/>
    </row>
    <row r="95" spans="1:7" ht="15">
      <c r="A95" s="48"/>
      <c r="B95" s="49"/>
      <c r="C95" s="166"/>
      <c r="D95" s="166"/>
      <c r="E95" s="127"/>
      <c r="F95" s="127"/>
      <c r="G95" s="127"/>
    </row>
    <row r="96" spans="1:7" ht="15">
      <c r="A96" s="48"/>
      <c r="B96" s="49"/>
      <c r="C96" s="166"/>
      <c r="D96" s="166"/>
      <c r="E96" s="127"/>
      <c r="F96" s="127"/>
      <c r="G96" s="127"/>
    </row>
    <row r="97" spans="1:7" ht="15.75">
      <c r="A97" s="167"/>
      <c r="B97" s="168"/>
      <c r="C97" s="166"/>
      <c r="D97" s="166"/>
      <c r="E97" s="127"/>
      <c r="F97" s="127"/>
      <c r="G97" s="127"/>
    </row>
    <row r="98" spans="1:7" ht="15">
      <c r="A98" s="127"/>
      <c r="B98" s="127"/>
      <c r="C98" s="127"/>
      <c r="D98" s="127"/>
      <c r="E98" s="127"/>
      <c r="F98" s="127"/>
      <c r="G98" s="127"/>
    </row>
    <row r="99" spans="1:7" ht="15">
      <c r="A99" s="127"/>
      <c r="B99" s="127"/>
      <c r="C99" s="127"/>
      <c r="D99" s="127"/>
      <c r="E99" s="127"/>
      <c r="F99" s="127"/>
      <c r="G99" s="127"/>
    </row>
    <row r="100" spans="1:7" ht="15">
      <c r="A100" s="127"/>
      <c r="B100" s="127"/>
      <c r="C100" s="127"/>
      <c r="D100" s="127"/>
      <c r="E100" s="127"/>
      <c r="F100" s="127"/>
      <c r="G100" s="127"/>
    </row>
    <row r="101" spans="1:7" ht="15">
      <c r="A101" s="127"/>
      <c r="B101" s="127"/>
      <c r="C101" s="127"/>
      <c r="D101" s="127"/>
      <c r="E101" s="127"/>
      <c r="F101" s="127"/>
      <c r="G101" s="127"/>
    </row>
    <row r="102" spans="1:7" ht="15">
      <c r="A102" s="127"/>
      <c r="B102" s="127"/>
      <c r="C102" s="127"/>
      <c r="D102" s="127"/>
      <c r="E102" s="127"/>
      <c r="F102" s="127"/>
      <c r="G102" s="127"/>
    </row>
    <row r="103" spans="1:7" ht="15">
      <c r="A103" s="127"/>
      <c r="B103" s="127"/>
      <c r="C103" s="127"/>
      <c r="D103" s="127"/>
      <c r="E103" s="127"/>
      <c r="F103" s="127"/>
      <c r="G103" s="127"/>
    </row>
  </sheetData>
  <sheetProtection/>
  <mergeCells count="3">
    <mergeCell ref="A1:H1"/>
    <mergeCell ref="A2:H2"/>
    <mergeCell ref="A61:I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&amp;R1/12 melléklet a 30/2016.(XII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51">
      <selection activeCell="C32" sqref="C3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85" t="s">
        <v>476</v>
      </c>
      <c r="B1" s="89"/>
      <c r="C1" s="89"/>
    </row>
    <row r="2" spans="1:3" ht="27" customHeight="1">
      <c r="A2" s="88" t="s">
        <v>529</v>
      </c>
      <c r="B2" s="89"/>
      <c r="C2" s="89"/>
    </row>
    <row r="3" spans="1:3" ht="19.5" customHeight="1">
      <c r="A3" s="81"/>
      <c r="B3" s="37"/>
      <c r="C3" s="37"/>
    </row>
    <row r="4" ht="15">
      <c r="A4" s="45" t="s">
        <v>35</v>
      </c>
    </row>
    <row r="5" spans="1:3" ht="25.5">
      <c r="A5" s="42" t="s">
        <v>32</v>
      </c>
      <c r="B5" s="2" t="s">
        <v>66</v>
      </c>
      <c r="C5" s="82"/>
    </row>
    <row r="6" spans="1:3" ht="15" hidden="1">
      <c r="A6" s="10" t="s">
        <v>490</v>
      </c>
      <c r="B6" s="5" t="s">
        <v>156</v>
      </c>
      <c r="C6" s="20"/>
    </row>
    <row r="7" spans="1:3" ht="15" hidden="1">
      <c r="A7" s="10" t="s">
        <v>491</v>
      </c>
      <c r="B7" s="5" t="s">
        <v>156</v>
      </c>
      <c r="C7" s="20"/>
    </row>
    <row r="8" spans="1:3" ht="15" hidden="1">
      <c r="A8" s="10" t="s">
        <v>492</v>
      </c>
      <c r="B8" s="5" t="s">
        <v>156</v>
      </c>
      <c r="C8" s="20"/>
    </row>
    <row r="9" spans="1:3" ht="15" hidden="1">
      <c r="A9" s="10" t="s">
        <v>493</v>
      </c>
      <c r="B9" s="5" t="s">
        <v>156</v>
      </c>
      <c r="C9" s="20"/>
    </row>
    <row r="10" spans="1:3" ht="15" hidden="1">
      <c r="A10" s="10" t="s">
        <v>494</v>
      </c>
      <c r="B10" s="5" t="s">
        <v>156</v>
      </c>
      <c r="C10" s="20"/>
    </row>
    <row r="11" spans="1:3" ht="15" hidden="1">
      <c r="A11" s="10" t="s">
        <v>495</v>
      </c>
      <c r="B11" s="5" t="s">
        <v>156</v>
      </c>
      <c r="C11" s="20"/>
    </row>
    <row r="12" spans="1:3" ht="15" hidden="1">
      <c r="A12" s="10" t="s">
        <v>496</v>
      </c>
      <c r="B12" s="5" t="s">
        <v>156</v>
      </c>
      <c r="C12" s="20"/>
    </row>
    <row r="13" spans="1:3" ht="15" hidden="1">
      <c r="A13" s="10" t="s">
        <v>497</v>
      </c>
      <c r="B13" s="5" t="s">
        <v>156</v>
      </c>
      <c r="C13" s="20"/>
    </row>
    <row r="14" spans="1:3" ht="15" hidden="1">
      <c r="A14" s="10" t="s">
        <v>498</v>
      </c>
      <c r="B14" s="5" t="s">
        <v>156</v>
      </c>
      <c r="C14" s="20"/>
    </row>
    <row r="15" spans="1:3" ht="15" hidden="1">
      <c r="A15" s="10" t="s">
        <v>499</v>
      </c>
      <c r="B15" s="5" t="s">
        <v>156</v>
      </c>
      <c r="C15" s="20"/>
    </row>
    <row r="16" spans="1:3" ht="25.5">
      <c r="A16" s="8" t="s">
        <v>361</v>
      </c>
      <c r="B16" s="7" t="s">
        <v>156</v>
      </c>
      <c r="C16" s="70"/>
    </row>
    <row r="17" spans="1:3" ht="15" hidden="1">
      <c r="A17" s="10" t="s">
        <v>490</v>
      </c>
      <c r="B17" s="5" t="s">
        <v>157</v>
      </c>
      <c r="C17" s="70"/>
    </row>
    <row r="18" spans="1:3" ht="15" hidden="1">
      <c r="A18" s="10" t="s">
        <v>491</v>
      </c>
      <c r="B18" s="5" t="s">
        <v>157</v>
      </c>
      <c r="C18" s="70"/>
    </row>
    <row r="19" spans="1:3" ht="15" hidden="1">
      <c r="A19" s="10" t="s">
        <v>492</v>
      </c>
      <c r="B19" s="5" t="s">
        <v>157</v>
      </c>
      <c r="C19" s="70"/>
    </row>
    <row r="20" spans="1:3" ht="15" hidden="1">
      <c r="A20" s="10" t="s">
        <v>493</v>
      </c>
      <c r="B20" s="5" t="s">
        <v>157</v>
      </c>
      <c r="C20" s="70"/>
    </row>
    <row r="21" spans="1:3" ht="15" hidden="1">
      <c r="A21" s="10" t="s">
        <v>494</v>
      </c>
      <c r="B21" s="5" t="s">
        <v>157</v>
      </c>
      <c r="C21" s="70"/>
    </row>
    <row r="22" spans="1:3" ht="15" hidden="1">
      <c r="A22" s="10" t="s">
        <v>495</v>
      </c>
      <c r="B22" s="5" t="s">
        <v>157</v>
      </c>
      <c r="C22" s="70"/>
    </row>
    <row r="23" spans="1:3" ht="15" hidden="1">
      <c r="A23" s="10" t="s">
        <v>496</v>
      </c>
      <c r="B23" s="5" t="s">
        <v>157</v>
      </c>
      <c r="C23" s="70"/>
    </row>
    <row r="24" spans="1:3" ht="15" hidden="1">
      <c r="A24" s="10" t="s">
        <v>497</v>
      </c>
      <c r="B24" s="5" t="s">
        <v>157</v>
      </c>
      <c r="C24" s="70"/>
    </row>
    <row r="25" spans="1:3" ht="15" hidden="1">
      <c r="A25" s="10" t="s">
        <v>498</v>
      </c>
      <c r="B25" s="5" t="s">
        <v>157</v>
      </c>
      <c r="C25" s="70"/>
    </row>
    <row r="26" spans="1:3" ht="15" hidden="1">
      <c r="A26" s="10" t="s">
        <v>499</v>
      </c>
      <c r="B26" s="5" t="s">
        <v>157</v>
      </c>
      <c r="C26" s="70"/>
    </row>
    <row r="27" spans="1:3" ht="25.5">
      <c r="A27" s="8" t="s">
        <v>500</v>
      </c>
      <c r="B27" s="7" t="s">
        <v>157</v>
      </c>
      <c r="C27" s="70"/>
    </row>
    <row r="28" spans="1:3" ht="15">
      <c r="A28" s="10" t="s">
        <v>490</v>
      </c>
      <c r="B28" s="5" t="s">
        <v>158</v>
      </c>
      <c r="C28" s="70"/>
    </row>
    <row r="29" spans="1:3" ht="15">
      <c r="A29" s="10" t="s">
        <v>491</v>
      </c>
      <c r="B29" s="5" t="s">
        <v>158</v>
      </c>
      <c r="C29" s="70"/>
    </row>
    <row r="30" spans="1:3" ht="15">
      <c r="A30" s="10" t="s">
        <v>492</v>
      </c>
      <c r="B30" s="5" t="s">
        <v>158</v>
      </c>
      <c r="C30" s="70"/>
    </row>
    <row r="31" spans="1:3" ht="15">
      <c r="A31" s="10" t="s">
        <v>493</v>
      </c>
      <c r="B31" s="5" t="s">
        <v>158</v>
      </c>
      <c r="C31" s="70"/>
    </row>
    <row r="32" spans="1:3" ht="15">
      <c r="A32" s="10" t="s">
        <v>494</v>
      </c>
      <c r="B32" s="5" t="s">
        <v>158</v>
      </c>
      <c r="C32" s="70"/>
    </row>
    <row r="33" spans="1:3" ht="15">
      <c r="A33" s="10" t="s">
        <v>495</v>
      </c>
      <c r="B33" s="5" t="s">
        <v>158</v>
      </c>
      <c r="C33" s="70"/>
    </row>
    <row r="34" spans="1:3" ht="15">
      <c r="A34" s="10" t="s">
        <v>496</v>
      </c>
      <c r="B34" s="5" t="s">
        <v>158</v>
      </c>
      <c r="C34" s="70"/>
    </row>
    <row r="35" spans="1:3" ht="15">
      <c r="A35" s="10" t="s">
        <v>497</v>
      </c>
      <c r="B35" s="5" t="s">
        <v>158</v>
      </c>
      <c r="C35" s="70">
        <v>207481018</v>
      </c>
    </row>
    <row r="36" spans="1:3" ht="15">
      <c r="A36" s="10" t="s">
        <v>498</v>
      </c>
      <c r="B36" s="5" t="s">
        <v>158</v>
      </c>
      <c r="C36" s="70"/>
    </row>
    <row r="37" spans="1:3" ht="15">
      <c r="A37" s="10" t="s">
        <v>499</v>
      </c>
      <c r="B37" s="5" t="s">
        <v>158</v>
      </c>
      <c r="C37" s="70"/>
    </row>
    <row r="38" spans="1:3" ht="15">
      <c r="A38" s="8" t="s">
        <v>362</v>
      </c>
      <c r="B38" s="7" t="s">
        <v>158</v>
      </c>
      <c r="C38" s="72">
        <f>SUM(C28:C37)</f>
        <v>207481018</v>
      </c>
    </row>
    <row r="39" spans="1:3" ht="15" hidden="1">
      <c r="A39" s="10" t="s">
        <v>501</v>
      </c>
      <c r="B39" s="4" t="s">
        <v>160</v>
      </c>
      <c r="C39" s="70"/>
    </row>
    <row r="40" spans="1:3" ht="15" hidden="1">
      <c r="A40" s="10" t="s">
        <v>502</v>
      </c>
      <c r="B40" s="4" t="s">
        <v>160</v>
      </c>
      <c r="C40" s="70"/>
    </row>
    <row r="41" spans="1:3" ht="15" hidden="1">
      <c r="A41" s="10" t="s">
        <v>503</v>
      </c>
      <c r="B41" s="4" t="s">
        <v>160</v>
      </c>
      <c r="C41" s="70"/>
    </row>
    <row r="42" spans="1:3" ht="15" hidden="1">
      <c r="A42" s="4" t="s">
        <v>504</v>
      </c>
      <c r="B42" s="4" t="s">
        <v>160</v>
      </c>
      <c r="C42" s="70"/>
    </row>
    <row r="43" spans="1:3" ht="15" hidden="1">
      <c r="A43" s="4" t="s">
        <v>505</v>
      </c>
      <c r="B43" s="4" t="s">
        <v>160</v>
      </c>
      <c r="C43" s="70"/>
    </row>
    <row r="44" spans="1:3" ht="15" hidden="1">
      <c r="A44" s="4" t="s">
        <v>506</v>
      </c>
      <c r="B44" s="4" t="s">
        <v>160</v>
      </c>
      <c r="C44" s="70"/>
    </row>
    <row r="45" spans="1:3" ht="15" hidden="1">
      <c r="A45" s="10" t="s">
        <v>507</v>
      </c>
      <c r="B45" s="4" t="s">
        <v>160</v>
      </c>
      <c r="C45" s="70"/>
    </row>
    <row r="46" spans="1:3" ht="15" hidden="1">
      <c r="A46" s="10" t="s">
        <v>508</v>
      </c>
      <c r="B46" s="4" t="s">
        <v>160</v>
      </c>
      <c r="C46" s="70"/>
    </row>
    <row r="47" spans="1:3" ht="15" hidden="1">
      <c r="A47" s="10" t="s">
        <v>509</v>
      </c>
      <c r="B47" s="4" t="s">
        <v>160</v>
      </c>
      <c r="C47" s="70"/>
    </row>
    <row r="48" spans="1:3" ht="15" hidden="1">
      <c r="A48" s="10" t="s">
        <v>510</v>
      </c>
      <c r="B48" s="4" t="s">
        <v>160</v>
      </c>
      <c r="C48" s="70"/>
    </row>
    <row r="49" spans="1:3" ht="25.5">
      <c r="A49" s="8" t="s">
        <v>511</v>
      </c>
      <c r="B49" s="7" t="s">
        <v>160</v>
      </c>
      <c r="C49" s="70"/>
    </row>
    <row r="50" spans="1:3" ht="15">
      <c r="A50" s="10" t="s">
        <v>501</v>
      </c>
      <c r="B50" s="4" t="s">
        <v>166</v>
      </c>
      <c r="C50" s="70"/>
    </row>
    <row r="51" spans="1:3" ht="15">
      <c r="A51" s="10" t="s">
        <v>502</v>
      </c>
      <c r="B51" s="4" t="s">
        <v>166</v>
      </c>
      <c r="C51" s="70">
        <v>11045000</v>
      </c>
    </row>
    <row r="52" spans="1:3" ht="15">
      <c r="A52" s="10" t="s">
        <v>503</v>
      </c>
      <c r="B52" s="4" t="s">
        <v>166</v>
      </c>
      <c r="C52" s="70">
        <v>1385000</v>
      </c>
    </row>
    <row r="53" spans="1:3" ht="15">
      <c r="A53" s="4" t="s">
        <v>504</v>
      </c>
      <c r="B53" s="4" t="s">
        <v>166</v>
      </c>
      <c r="C53" s="70"/>
    </row>
    <row r="54" spans="1:3" ht="15">
      <c r="A54" s="4" t="s">
        <v>505</v>
      </c>
      <c r="B54" s="4" t="s">
        <v>166</v>
      </c>
      <c r="C54" s="70"/>
    </row>
    <row r="55" spans="1:3" ht="15">
      <c r="A55" s="4" t="s">
        <v>506</v>
      </c>
      <c r="B55" s="4" t="s">
        <v>166</v>
      </c>
      <c r="C55" s="70"/>
    </row>
    <row r="56" spans="1:3" ht="15">
      <c r="A56" s="10" t="s">
        <v>507</v>
      </c>
      <c r="B56" s="4" t="s">
        <v>166</v>
      </c>
      <c r="C56" s="70">
        <v>36312000</v>
      </c>
    </row>
    <row r="57" spans="1:3" ht="15">
      <c r="A57" s="10" t="s">
        <v>512</v>
      </c>
      <c r="B57" s="4" t="s">
        <v>166</v>
      </c>
      <c r="C57" s="70"/>
    </row>
    <row r="58" spans="1:3" ht="15">
      <c r="A58" s="10" t="s">
        <v>509</v>
      </c>
      <c r="B58" s="4" t="s">
        <v>166</v>
      </c>
      <c r="C58" s="70"/>
    </row>
    <row r="59" spans="1:3" ht="15">
      <c r="A59" s="10" t="s">
        <v>510</v>
      </c>
      <c r="B59" s="4" t="s">
        <v>166</v>
      </c>
      <c r="C59" s="70"/>
    </row>
    <row r="60" spans="1:3" ht="15">
      <c r="A60" s="12" t="s">
        <v>513</v>
      </c>
      <c r="B60" s="6" t="s">
        <v>166</v>
      </c>
      <c r="C60" s="72">
        <f>SUM(C50:C59)</f>
        <v>48742000</v>
      </c>
    </row>
    <row r="61" spans="1:3" ht="15" hidden="1">
      <c r="A61" s="10" t="s">
        <v>490</v>
      </c>
      <c r="B61" s="5" t="s">
        <v>193</v>
      </c>
      <c r="C61" s="70"/>
    </row>
    <row r="62" spans="1:3" ht="15" hidden="1">
      <c r="A62" s="10" t="s">
        <v>491</v>
      </c>
      <c r="B62" s="5" t="s">
        <v>193</v>
      </c>
      <c r="C62" s="70"/>
    </row>
    <row r="63" spans="1:3" ht="15" hidden="1">
      <c r="A63" s="10" t="s">
        <v>492</v>
      </c>
      <c r="B63" s="5" t="s">
        <v>193</v>
      </c>
      <c r="C63" s="70"/>
    </row>
    <row r="64" spans="1:3" ht="15" hidden="1">
      <c r="A64" s="10" t="s">
        <v>493</v>
      </c>
      <c r="B64" s="5" t="s">
        <v>193</v>
      </c>
      <c r="C64" s="70"/>
    </row>
    <row r="65" spans="1:3" ht="15" hidden="1">
      <c r="A65" s="10" t="s">
        <v>494</v>
      </c>
      <c r="B65" s="5" t="s">
        <v>193</v>
      </c>
      <c r="C65" s="70"/>
    </row>
    <row r="66" spans="1:3" ht="15" hidden="1">
      <c r="A66" s="10" t="s">
        <v>495</v>
      </c>
      <c r="B66" s="5" t="s">
        <v>193</v>
      </c>
      <c r="C66" s="70"/>
    </row>
    <row r="67" spans="1:3" ht="15" hidden="1">
      <c r="A67" s="10" t="s">
        <v>496</v>
      </c>
      <c r="B67" s="5" t="s">
        <v>193</v>
      </c>
      <c r="C67" s="70"/>
    </row>
    <row r="68" spans="1:3" ht="15" hidden="1">
      <c r="A68" s="10" t="s">
        <v>497</v>
      </c>
      <c r="B68" s="5" t="s">
        <v>193</v>
      </c>
      <c r="C68" s="70"/>
    </row>
    <row r="69" spans="1:3" ht="15" hidden="1">
      <c r="A69" s="10" t="s">
        <v>498</v>
      </c>
      <c r="B69" s="5" t="s">
        <v>193</v>
      </c>
      <c r="C69" s="70"/>
    </row>
    <row r="70" spans="1:3" ht="15" hidden="1">
      <c r="A70" s="10" t="s">
        <v>499</v>
      </c>
      <c r="B70" s="5" t="s">
        <v>193</v>
      </c>
      <c r="C70" s="70"/>
    </row>
    <row r="71" spans="1:3" ht="25.5">
      <c r="A71" s="8" t="s">
        <v>514</v>
      </c>
      <c r="B71" s="7" t="s">
        <v>193</v>
      </c>
      <c r="C71" s="70"/>
    </row>
    <row r="72" spans="1:3" ht="15" hidden="1">
      <c r="A72" s="10" t="s">
        <v>490</v>
      </c>
      <c r="B72" s="5" t="s">
        <v>194</v>
      </c>
      <c r="C72" s="70"/>
    </row>
    <row r="73" spans="1:3" ht="15" hidden="1">
      <c r="A73" s="10" t="s">
        <v>491</v>
      </c>
      <c r="B73" s="5" t="s">
        <v>194</v>
      </c>
      <c r="C73" s="70"/>
    </row>
    <row r="74" spans="1:3" ht="15" hidden="1">
      <c r="A74" s="10" t="s">
        <v>492</v>
      </c>
      <c r="B74" s="5" t="s">
        <v>194</v>
      </c>
      <c r="C74" s="70"/>
    </row>
    <row r="75" spans="1:3" ht="15" hidden="1">
      <c r="A75" s="10" t="s">
        <v>493</v>
      </c>
      <c r="B75" s="5" t="s">
        <v>194</v>
      </c>
      <c r="C75" s="70"/>
    </row>
    <row r="76" spans="1:3" ht="15" hidden="1">
      <c r="A76" s="10" t="s">
        <v>494</v>
      </c>
      <c r="B76" s="5" t="s">
        <v>194</v>
      </c>
      <c r="C76" s="70"/>
    </row>
    <row r="77" spans="1:3" ht="15" hidden="1">
      <c r="A77" s="10" t="s">
        <v>495</v>
      </c>
      <c r="B77" s="5" t="s">
        <v>194</v>
      </c>
      <c r="C77" s="70"/>
    </row>
    <row r="78" spans="1:3" ht="15" hidden="1">
      <c r="A78" s="10" t="s">
        <v>496</v>
      </c>
      <c r="B78" s="5" t="s">
        <v>194</v>
      </c>
      <c r="C78" s="70"/>
    </row>
    <row r="79" spans="1:3" ht="15" hidden="1">
      <c r="A79" s="10" t="s">
        <v>497</v>
      </c>
      <c r="B79" s="5" t="s">
        <v>194</v>
      </c>
      <c r="C79" s="70"/>
    </row>
    <row r="80" spans="1:3" ht="15" hidden="1">
      <c r="A80" s="10" t="s">
        <v>498</v>
      </c>
      <c r="B80" s="5" t="s">
        <v>194</v>
      </c>
      <c r="C80" s="70"/>
    </row>
    <row r="81" spans="1:3" ht="15" hidden="1">
      <c r="A81" s="10" t="s">
        <v>499</v>
      </c>
      <c r="B81" s="5" t="s">
        <v>194</v>
      </c>
      <c r="C81" s="70"/>
    </row>
    <row r="82" spans="1:3" ht="25.5">
      <c r="A82" s="8" t="s">
        <v>515</v>
      </c>
      <c r="B82" s="7" t="s">
        <v>194</v>
      </c>
      <c r="C82" s="70"/>
    </row>
    <row r="83" spans="1:3" ht="15">
      <c r="A83" s="10" t="s">
        <v>490</v>
      </c>
      <c r="B83" s="5" t="s">
        <v>195</v>
      </c>
      <c r="C83" s="70"/>
    </row>
    <row r="84" spans="1:3" ht="15">
      <c r="A84" s="10" t="s">
        <v>491</v>
      </c>
      <c r="B84" s="5" t="s">
        <v>195</v>
      </c>
      <c r="C84" s="70"/>
    </row>
    <row r="85" spans="1:3" ht="15">
      <c r="A85" s="10" t="s">
        <v>492</v>
      </c>
      <c r="B85" s="5" t="s">
        <v>195</v>
      </c>
      <c r="C85" s="70"/>
    </row>
    <row r="86" spans="1:3" ht="15">
      <c r="A86" s="10" t="s">
        <v>493</v>
      </c>
      <c r="B86" s="5" t="s">
        <v>195</v>
      </c>
      <c r="C86" s="70"/>
    </row>
    <row r="87" spans="1:3" ht="15">
      <c r="A87" s="10" t="s">
        <v>494</v>
      </c>
      <c r="B87" s="5" t="s">
        <v>195</v>
      </c>
      <c r="C87" s="70"/>
    </row>
    <row r="88" spans="1:3" ht="15">
      <c r="A88" s="10" t="s">
        <v>495</v>
      </c>
      <c r="B88" s="5" t="s">
        <v>195</v>
      </c>
      <c r="C88" s="70"/>
    </row>
    <row r="89" spans="1:3" ht="15">
      <c r="A89" s="10" t="s">
        <v>496</v>
      </c>
      <c r="B89" s="5" t="s">
        <v>195</v>
      </c>
      <c r="C89" s="70"/>
    </row>
    <row r="90" spans="1:3" ht="15">
      <c r="A90" s="10" t="s">
        <v>497</v>
      </c>
      <c r="B90" s="5" t="s">
        <v>195</v>
      </c>
      <c r="C90" s="70"/>
    </row>
    <row r="91" spans="1:3" ht="15">
      <c r="A91" s="10" t="s">
        <v>498</v>
      </c>
      <c r="B91" s="5" t="s">
        <v>195</v>
      </c>
      <c r="C91" s="70"/>
    </row>
    <row r="92" spans="1:3" ht="15">
      <c r="A92" s="10" t="s">
        <v>499</v>
      </c>
      <c r="B92" s="5" t="s">
        <v>195</v>
      </c>
      <c r="C92" s="70"/>
    </row>
    <row r="93" spans="1:3" ht="15">
      <c r="A93" s="8" t="s">
        <v>516</v>
      </c>
      <c r="B93" s="7" t="s">
        <v>195</v>
      </c>
      <c r="C93" s="72">
        <f>SUM(C83:C92)</f>
        <v>0</v>
      </c>
    </row>
    <row r="94" spans="1:3" ht="15" hidden="1">
      <c r="A94" s="10" t="s">
        <v>501</v>
      </c>
      <c r="B94" s="4" t="s">
        <v>197</v>
      </c>
      <c r="C94" s="70"/>
    </row>
    <row r="95" spans="1:3" ht="15" hidden="1">
      <c r="A95" s="10" t="s">
        <v>502</v>
      </c>
      <c r="B95" s="5" t="s">
        <v>197</v>
      </c>
      <c r="C95" s="70"/>
    </row>
    <row r="96" spans="1:3" ht="15" hidden="1">
      <c r="A96" s="10" t="s">
        <v>503</v>
      </c>
      <c r="B96" s="4" t="s">
        <v>197</v>
      </c>
      <c r="C96" s="70"/>
    </row>
    <row r="97" spans="1:3" ht="15" hidden="1">
      <c r="A97" s="4" t="s">
        <v>504</v>
      </c>
      <c r="B97" s="5" t="s">
        <v>197</v>
      </c>
      <c r="C97" s="70"/>
    </row>
    <row r="98" spans="1:3" ht="15" hidden="1">
      <c r="A98" s="4" t="s">
        <v>505</v>
      </c>
      <c r="B98" s="4" t="s">
        <v>197</v>
      </c>
      <c r="C98" s="70"/>
    </row>
    <row r="99" spans="1:3" ht="15" hidden="1">
      <c r="A99" s="4" t="s">
        <v>506</v>
      </c>
      <c r="B99" s="5" t="s">
        <v>197</v>
      </c>
      <c r="C99" s="70"/>
    </row>
    <row r="100" spans="1:3" ht="15" hidden="1">
      <c r="A100" s="10" t="s">
        <v>507</v>
      </c>
      <c r="B100" s="4" t="s">
        <v>197</v>
      </c>
      <c r="C100" s="70"/>
    </row>
    <row r="101" spans="1:3" ht="15" hidden="1">
      <c r="A101" s="10" t="s">
        <v>512</v>
      </c>
      <c r="B101" s="5" t="s">
        <v>197</v>
      </c>
      <c r="C101" s="70"/>
    </row>
    <row r="102" spans="1:3" ht="15" hidden="1">
      <c r="A102" s="10" t="s">
        <v>509</v>
      </c>
      <c r="B102" s="4" t="s">
        <v>197</v>
      </c>
      <c r="C102" s="70"/>
    </row>
    <row r="103" spans="1:3" ht="15" hidden="1">
      <c r="A103" s="10" t="s">
        <v>510</v>
      </c>
      <c r="B103" s="5" t="s">
        <v>197</v>
      </c>
      <c r="C103" s="70"/>
    </row>
    <row r="104" spans="1:3" ht="25.5">
      <c r="A104" s="8" t="s">
        <v>517</v>
      </c>
      <c r="B104" s="7" t="s">
        <v>197</v>
      </c>
      <c r="C104" s="70"/>
    </row>
    <row r="105" spans="1:3" ht="15" hidden="1">
      <c r="A105" s="10" t="s">
        <v>501</v>
      </c>
      <c r="B105" s="4" t="s">
        <v>200</v>
      </c>
      <c r="C105" s="70"/>
    </row>
    <row r="106" spans="1:3" ht="15" hidden="1">
      <c r="A106" s="10" t="s">
        <v>502</v>
      </c>
      <c r="B106" s="4" t="s">
        <v>200</v>
      </c>
      <c r="C106" s="70"/>
    </row>
    <row r="107" spans="1:3" ht="15" hidden="1">
      <c r="A107" s="10" t="s">
        <v>503</v>
      </c>
      <c r="B107" s="4" t="s">
        <v>200</v>
      </c>
      <c r="C107" s="70"/>
    </row>
    <row r="108" spans="1:3" ht="15" hidden="1">
      <c r="A108" s="4" t="s">
        <v>504</v>
      </c>
      <c r="B108" s="4" t="s">
        <v>200</v>
      </c>
      <c r="C108" s="70"/>
    </row>
    <row r="109" spans="1:3" ht="15" hidden="1">
      <c r="A109" s="4" t="s">
        <v>505</v>
      </c>
      <c r="B109" s="4" t="s">
        <v>200</v>
      </c>
      <c r="C109" s="70"/>
    </row>
    <row r="110" spans="1:3" ht="15" hidden="1">
      <c r="A110" s="4" t="s">
        <v>506</v>
      </c>
      <c r="B110" s="4" t="s">
        <v>200</v>
      </c>
      <c r="C110" s="70"/>
    </row>
    <row r="111" spans="1:3" ht="15" hidden="1">
      <c r="A111" s="10" t="s">
        <v>507</v>
      </c>
      <c r="B111" s="4" t="s">
        <v>200</v>
      </c>
      <c r="C111" s="70"/>
    </row>
    <row r="112" spans="1:3" ht="15" hidden="1">
      <c r="A112" s="10" t="s">
        <v>512</v>
      </c>
      <c r="B112" s="4" t="s">
        <v>200</v>
      </c>
      <c r="C112" s="70"/>
    </row>
    <row r="113" spans="1:3" ht="15" hidden="1">
      <c r="A113" s="10" t="s">
        <v>509</v>
      </c>
      <c r="B113" s="4" t="s">
        <v>200</v>
      </c>
      <c r="C113" s="70"/>
    </row>
    <row r="114" spans="1:3" ht="15" hidden="1">
      <c r="A114" s="10" t="s">
        <v>510</v>
      </c>
      <c r="B114" s="4" t="s">
        <v>200</v>
      </c>
      <c r="C114" s="70"/>
    </row>
    <row r="115" spans="1:3" ht="15">
      <c r="A115" s="12" t="s">
        <v>398</v>
      </c>
      <c r="B115" s="7" t="s">
        <v>200</v>
      </c>
      <c r="C115" s="70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30/2016. (XII.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D32" sqref="D3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85" t="s">
        <v>476</v>
      </c>
      <c r="B1" s="89"/>
      <c r="C1" s="89"/>
    </row>
    <row r="2" spans="1:3" ht="25.5" customHeight="1">
      <c r="A2" s="88" t="s">
        <v>531</v>
      </c>
      <c r="B2" s="89"/>
      <c r="C2" s="89"/>
    </row>
    <row r="3" spans="1:3" ht="15.75" customHeight="1">
      <c r="A3" s="81"/>
      <c r="B3" s="37"/>
      <c r="C3" s="37"/>
    </row>
    <row r="4" ht="21" customHeight="1">
      <c r="A4" s="45" t="s">
        <v>35</v>
      </c>
    </row>
    <row r="5" spans="1:3" ht="25.5">
      <c r="A5" s="42" t="s">
        <v>32</v>
      </c>
      <c r="B5" s="2" t="s">
        <v>66</v>
      </c>
      <c r="C5" s="82"/>
    </row>
    <row r="6" spans="1:3" ht="15" hidden="1">
      <c r="A6" s="10" t="s">
        <v>532</v>
      </c>
      <c r="B6" s="5" t="s">
        <v>254</v>
      </c>
      <c r="C6" s="20"/>
    </row>
    <row r="7" spans="1:3" ht="15" hidden="1">
      <c r="A7" s="10" t="s">
        <v>533</v>
      </c>
      <c r="B7" s="5" t="s">
        <v>254</v>
      </c>
      <c r="C7" s="20"/>
    </row>
    <row r="8" spans="1:3" ht="30" hidden="1">
      <c r="A8" s="10" t="s">
        <v>534</v>
      </c>
      <c r="B8" s="5" t="s">
        <v>254</v>
      </c>
      <c r="C8" s="20"/>
    </row>
    <row r="9" spans="1:3" ht="15" hidden="1">
      <c r="A9" s="10" t="s">
        <v>535</v>
      </c>
      <c r="B9" s="5" t="s">
        <v>254</v>
      </c>
      <c r="C9" s="20"/>
    </row>
    <row r="10" spans="1:3" ht="15" hidden="1">
      <c r="A10" s="10" t="s">
        <v>536</v>
      </c>
      <c r="B10" s="5" t="s">
        <v>254</v>
      </c>
      <c r="C10" s="20"/>
    </row>
    <row r="11" spans="1:3" ht="15" hidden="1">
      <c r="A11" s="10" t="s">
        <v>537</v>
      </c>
      <c r="B11" s="5" t="s">
        <v>254</v>
      </c>
      <c r="C11" s="20"/>
    </row>
    <row r="12" spans="1:3" ht="15" hidden="1">
      <c r="A12" s="10" t="s">
        <v>538</v>
      </c>
      <c r="B12" s="5" t="s">
        <v>254</v>
      </c>
      <c r="C12" s="20"/>
    </row>
    <row r="13" spans="1:3" ht="15" hidden="1">
      <c r="A13" s="10" t="s">
        <v>539</v>
      </c>
      <c r="B13" s="5" t="s">
        <v>254</v>
      </c>
      <c r="C13" s="20"/>
    </row>
    <row r="14" spans="1:3" ht="15" hidden="1">
      <c r="A14" s="10" t="s">
        <v>540</v>
      </c>
      <c r="B14" s="5" t="s">
        <v>254</v>
      </c>
      <c r="C14" s="20"/>
    </row>
    <row r="15" spans="1:3" ht="15" hidden="1">
      <c r="A15" s="10" t="s">
        <v>541</v>
      </c>
      <c r="B15" s="5" t="s">
        <v>254</v>
      </c>
      <c r="C15" s="20"/>
    </row>
    <row r="16" spans="1:3" ht="25.5">
      <c r="A16" s="6" t="s">
        <v>408</v>
      </c>
      <c r="B16" s="7" t="s">
        <v>254</v>
      </c>
      <c r="C16" s="70"/>
    </row>
    <row r="17" spans="1:3" ht="15" hidden="1">
      <c r="A17" s="10" t="s">
        <v>532</v>
      </c>
      <c r="B17" s="5" t="s">
        <v>255</v>
      </c>
      <c r="C17" s="70"/>
    </row>
    <row r="18" spans="1:3" ht="15" hidden="1">
      <c r="A18" s="10" t="s">
        <v>533</v>
      </c>
      <c r="B18" s="5" t="s">
        <v>255</v>
      </c>
      <c r="C18" s="70"/>
    </row>
    <row r="19" spans="1:3" ht="30" hidden="1">
      <c r="A19" s="10" t="s">
        <v>534</v>
      </c>
      <c r="B19" s="5" t="s">
        <v>255</v>
      </c>
      <c r="C19" s="70"/>
    </row>
    <row r="20" spans="1:3" ht="15" hidden="1">
      <c r="A20" s="10" t="s">
        <v>535</v>
      </c>
      <c r="B20" s="5" t="s">
        <v>255</v>
      </c>
      <c r="C20" s="70"/>
    </row>
    <row r="21" spans="1:3" ht="15" hidden="1">
      <c r="A21" s="10" t="s">
        <v>536</v>
      </c>
      <c r="B21" s="5" t="s">
        <v>255</v>
      </c>
      <c r="C21" s="70"/>
    </row>
    <row r="22" spans="1:3" ht="15" hidden="1">
      <c r="A22" s="10" t="s">
        <v>537</v>
      </c>
      <c r="B22" s="5" t="s">
        <v>255</v>
      </c>
      <c r="C22" s="70"/>
    </row>
    <row r="23" spans="1:3" ht="15" hidden="1">
      <c r="A23" s="10" t="s">
        <v>538</v>
      </c>
      <c r="B23" s="5" t="s">
        <v>255</v>
      </c>
      <c r="C23" s="70"/>
    </row>
    <row r="24" spans="1:3" ht="15" hidden="1">
      <c r="A24" s="10" t="s">
        <v>539</v>
      </c>
      <c r="B24" s="5" t="s">
        <v>255</v>
      </c>
      <c r="C24" s="70"/>
    </row>
    <row r="25" spans="1:3" ht="15" hidden="1">
      <c r="A25" s="10" t="s">
        <v>540</v>
      </c>
      <c r="B25" s="5" t="s">
        <v>255</v>
      </c>
      <c r="C25" s="70"/>
    </row>
    <row r="26" spans="1:3" ht="15" hidden="1">
      <c r="A26" s="10" t="s">
        <v>541</v>
      </c>
      <c r="B26" s="5" t="s">
        <v>255</v>
      </c>
      <c r="C26" s="70"/>
    </row>
    <row r="27" spans="1:3" ht="25.5">
      <c r="A27" s="6" t="s">
        <v>542</v>
      </c>
      <c r="B27" s="7" t="s">
        <v>255</v>
      </c>
      <c r="C27" s="70"/>
    </row>
    <row r="28" spans="1:3" ht="15">
      <c r="A28" s="10" t="s">
        <v>532</v>
      </c>
      <c r="B28" s="5" t="s">
        <v>256</v>
      </c>
      <c r="C28" s="70"/>
    </row>
    <row r="29" spans="1:3" ht="15">
      <c r="A29" s="10" t="s">
        <v>533</v>
      </c>
      <c r="B29" s="5" t="s">
        <v>256</v>
      </c>
      <c r="C29" s="70"/>
    </row>
    <row r="30" spans="1:3" ht="30">
      <c r="A30" s="10" t="s">
        <v>534</v>
      </c>
      <c r="B30" s="5" t="s">
        <v>256</v>
      </c>
      <c r="C30" s="70"/>
    </row>
    <row r="31" spans="1:3" ht="15">
      <c r="A31" s="10" t="s">
        <v>535</v>
      </c>
      <c r="B31" s="5" t="s">
        <v>256</v>
      </c>
      <c r="C31" s="70"/>
    </row>
    <row r="32" spans="1:3" ht="15">
      <c r="A32" s="10" t="s">
        <v>536</v>
      </c>
      <c r="B32" s="5" t="s">
        <v>256</v>
      </c>
      <c r="C32" s="70">
        <v>47468137</v>
      </c>
    </row>
    <row r="33" spans="1:3" ht="15">
      <c r="A33" s="10" t="s">
        <v>537</v>
      </c>
      <c r="B33" s="5" t="s">
        <v>256</v>
      </c>
      <c r="C33" s="70">
        <v>217045346</v>
      </c>
    </row>
    <row r="34" spans="1:3" ht="15">
      <c r="A34" s="10" t="s">
        <v>538</v>
      </c>
      <c r="B34" s="5" t="s">
        <v>256</v>
      </c>
      <c r="C34" s="70"/>
    </row>
    <row r="35" spans="1:3" ht="15">
      <c r="A35" s="10" t="s">
        <v>539</v>
      </c>
      <c r="B35" s="5" t="s">
        <v>256</v>
      </c>
      <c r="C35" s="70"/>
    </row>
    <row r="36" spans="1:3" ht="15">
      <c r="A36" s="10" t="s">
        <v>540</v>
      </c>
      <c r="B36" s="5" t="s">
        <v>256</v>
      </c>
      <c r="C36" s="70"/>
    </row>
    <row r="37" spans="1:3" ht="15">
      <c r="A37" s="10" t="s">
        <v>541</v>
      </c>
      <c r="B37" s="5" t="s">
        <v>256</v>
      </c>
      <c r="C37" s="70"/>
    </row>
    <row r="38" spans="1:3" ht="15">
      <c r="A38" s="6" t="s">
        <v>543</v>
      </c>
      <c r="B38" s="7" t="s">
        <v>256</v>
      </c>
      <c r="C38" s="72">
        <f>SUM(C28:C37)</f>
        <v>264513483</v>
      </c>
    </row>
    <row r="39" spans="1:3" ht="15" hidden="1">
      <c r="A39" s="10" t="s">
        <v>532</v>
      </c>
      <c r="B39" s="5" t="s">
        <v>262</v>
      </c>
      <c r="C39" s="70"/>
    </row>
    <row r="40" spans="1:3" ht="15" hidden="1">
      <c r="A40" s="10" t="s">
        <v>533</v>
      </c>
      <c r="B40" s="5" t="s">
        <v>262</v>
      </c>
      <c r="C40" s="70"/>
    </row>
    <row r="41" spans="1:3" ht="30" hidden="1">
      <c r="A41" s="10" t="s">
        <v>534</v>
      </c>
      <c r="B41" s="5" t="s">
        <v>262</v>
      </c>
      <c r="C41" s="70"/>
    </row>
    <row r="42" spans="1:3" ht="15" hidden="1">
      <c r="A42" s="10" t="s">
        <v>535</v>
      </c>
      <c r="B42" s="5" t="s">
        <v>262</v>
      </c>
      <c r="C42" s="70"/>
    </row>
    <row r="43" spans="1:3" ht="15" hidden="1">
      <c r="A43" s="10" t="s">
        <v>536</v>
      </c>
      <c r="B43" s="5" t="s">
        <v>262</v>
      </c>
      <c r="C43" s="70"/>
    </row>
    <row r="44" spans="1:3" ht="15" hidden="1">
      <c r="A44" s="10" t="s">
        <v>537</v>
      </c>
      <c r="B44" s="5" t="s">
        <v>262</v>
      </c>
      <c r="C44" s="70"/>
    </row>
    <row r="45" spans="1:3" ht="15" hidden="1">
      <c r="A45" s="10" t="s">
        <v>538</v>
      </c>
      <c r="B45" s="5" t="s">
        <v>262</v>
      </c>
      <c r="C45" s="70"/>
    </row>
    <row r="46" spans="1:3" ht="15" hidden="1">
      <c r="A46" s="10" t="s">
        <v>539</v>
      </c>
      <c r="B46" s="5" t="s">
        <v>262</v>
      </c>
      <c r="C46" s="70"/>
    </row>
    <row r="47" spans="1:3" ht="15" hidden="1">
      <c r="A47" s="10" t="s">
        <v>540</v>
      </c>
      <c r="B47" s="5" t="s">
        <v>262</v>
      </c>
      <c r="C47" s="70"/>
    </row>
    <row r="48" spans="1:3" ht="15" hidden="1">
      <c r="A48" s="10" t="s">
        <v>541</v>
      </c>
      <c r="B48" s="5" t="s">
        <v>262</v>
      </c>
      <c r="C48" s="70"/>
    </row>
    <row r="49" spans="1:3" ht="25.5">
      <c r="A49" s="6" t="s">
        <v>544</v>
      </c>
      <c r="B49" s="7" t="s">
        <v>262</v>
      </c>
      <c r="C49" s="70"/>
    </row>
    <row r="50" spans="1:3" ht="15" hidden="1">
      <c r="A50" s="10" t="s">
        <v>545</v>
      </c>
      <c r="B50" s="5" t="s">
        <v>263</v>
      </c>
      <c r="C50" s="70"/>
    </row>
    <row r="51" spans="1:3" ht="15" hidden="1">
      <c r="A51" s="10" t="s">
        <v>533</v>
      </c>
      <c r="B51" s="5" t="s">
        <v>263</v>
      </c>
      <c r="C51" s="70"/>
    </row>
    <row r="52" spans="1:3" ht="30" hidden="1">
      <c r="A52" s="10" t="s">
        <v>534</v>
      </c>
      <c r="B52" s="5" t="s">
        <v>263</v>
      </c>
      <c r="C52" s="70"/>
    </row>
    <row r="53" spans="1:3" ht="15" hidden="1">
      <c r="A53" s="10" t="s">
        <v>535</v>
      </c>
      <c r="B53" s="5" t="s">
        <v>263</v>
      </c>
      <c r="C53" s="70"/>
    </row>
    <row r="54" spans="1:3" ht="15" hidden="1">
      <c r="A54" s="10" t="s">
        <v>536</v>
      </c>
      <c r="B54" s="5" t="s">
        <v>263</v>
      </c>
      <c r="C54" s="70"/>
    </row>
    <row r="55" spans="1:3" ht="15" hidden="1">
      <c r="A55" s="10" t="s">
        <v>537</v>
      </c>
      <c r="B55" s="5" t="s">
        <v>263</v>
      </c>
      <c r="C55" s="70"/>
    </row>
    <row r="56" spans="1:3" ht="15" hidden="1">
      <c r="A56" s="10" t="s">
        <v>538</v>
      </c>
      <c r="B56" s="5" t="s">
        <v>263</v>
      </c>
      <c r="C56" s="70"/>
    </row>
    <row r="57" spans="1:3" ht="15" hidden="1">
      <c r="A57" s="10" t="s">
        <v>539</v>
      </c>
      <c r="B57" s="5" t="s">
        <v>263</v>
      </c>
      <c r="C57" s="70"/>
    </row>
    <row r="58" spans="1:3" ht="15" hidden="1">
      <c r="A58" s="10" t="s">
        <v>540</v>
      </c>
      <c r="B58" s="5" t="s">
        <v>263</v>
      </c>
      <c r="C58" s="70"/>
    </row>
    <row r="59" spans="1:3" ht="15" hidden="1">
      <c r="A59" s="10" t="s">
        <v>541</v>
      </c>
      <c r="B59" s="5" t="s">
        <v>263</v>
      </c>
      <c r="C59" s="70"/>
    </row>
    <row r="60" spans="1:3" ht="25.5">
      <c r="A60" s="6" t="s">
        <v>546</v>
      </c>
      <c r="B60" s="7" t="s">
        <v>263</v>
      </c>
      <c r="C60" s="70"/>
    </row>
    <row r="61" spans="1:3" ht="15" hidden="1">
      <c r="A61" s="10" t="s">
        <v>532</v>
      </c>
      <c r="B61" s="5" t="s">
        <v>264</v>
      </c>
      <c r="C61" s="70"/>
    </row>
    <row r="62" spans="1:3" ht="15" hidden="1">
      <c r="A62" s="10" t="s">
        <v>533</v>
      </c>
      <c r="B62" s="5" t="s">
        <v>264</v>
      </c>
      <c r="C62" s="70"/>
    </row>
    <row r="63" spans="1:3" ht="30" hidden="1">
      <c r="A63" s="10" t="s">
        <v>534</v>
      </c>
      <c r="B63" s="5" t="s">
        <v>264</v>
      </c>
      <c r="C63" s="70"/>
    </row>
    <row r="64" spans="1:3" ht="15" hidden="1">
      <c r="A64" s="10" t="s">
        <v>535</v>
      </c>
      <c r="B64" s="5" t="s">
        <v>264</v>
      </c>
      <c r="C64" s="70"/>
    </row>
    <row r="65" spans="1:3" ht="15" hidden="1">
      <c r="A65" s="10" t="s">
        <v>536</v>
      </c>
      <c r="B65" s="5" t="s">
        <v>264</v>
      </c>
      <c r="C65" s="70"/>
    </row>
    <row r="66" spans="1:3" ht="15" hidden="1">
      <c r="A66" s="10" t="s">
        <v>537</v>
      </c>
      <c r="B66" s="5" t="s">
        <v>264</v>
      </c>
      <c r="C66" s="70"/>
    </row>
    <row r="67" spans="1:3" ht="15" hidden="1">
      <c r="A67" s="10" t="s">
        <v>538</v>
      </c>
      <c r="B67" s="5" t="s">
        <v>264</v>
      </c>
      <c r="C67" s="70"/>
    </row>
    <row r="68" spans="1:3" ht="15" hidden="1">
      <c r="A68" s="10" t="s">
        <v>539</v>
      </c>
      <c r="B68" s="5" t="s">
        <v>264</v>
      </c>
      <c r="C68" s="70"/>
    </row>
    <row r="69" spans="1:3" ht="15" hidden="1">
      <c r="A69" s="10" t="s">
        <v>540</v>
      </c>
      <c r="B69" s="5" t="s">
        <v>264</v>
      </c>
      <c r="C69" s="70"/>
    </row>
    <row r="70" spans="1:3" ht="15" hidden="1">
      <c r="A70" s="10" t="s">
        <v>541</v>
      </c>
      <c r="B70" s="5" t="s">
        <v>264</v>
      </c>
      <c r="C70" s="70"/>
    </row>
    <row r="71" spans="1:3" ht="15">
      <c r="A71" s="6" t="s">
        <v>413</v>
      </c>
      <c r="B71" s="7" t="s">
        <v>264</v>
      </c>
      <c r="C71" s="72">
        <v>0</v>
      </c>
    </row>
    <row r="72" spans="1:3" ht="15" hidden="1">
      <c r="A72" s="10" t="s">
        <v>547</v>
      </c>
      <c r="B72" s="4" t="s">
        <v>306</v>
      </c>
      <c r="C72" s="70"/>
    </row>
    <row r="73" spans="1:3" ht="15" hidden="1">
      <c r="A73" s="10" t="s">
        <v>548</v>
      </c>
      <c r="B73" s="4" t="s">
        <v>306</v>
      </c>
      <c r="C73" s="70"/>
    </row>
    <row r="74" spans="1:3" ht="15" hidden="1">
      <c r="A74" s="10" t="s">
        <v>549</v>
      </c>
      <c r="B74" s="4" t="s">
        <v>306</v>
      </c>
      <c r="C74" s="70"/>
    </row>
    <row r="75" spans="1:3" ht="15" hidden="1">
      <c r="A75" s="4" t="s">
        <v>550</v>
      </c>
      <c r="B75" s="4" t="s">
        <v>306</v>
      </c>
      <c r="C75" s="70"/>
    </row>
    <row r="76" spans="1:3" ht="15" hidden="1">
      <c r="A76" s="4" t="s">
        <v>551</v>
      </c>
      <c r="B76" s="4" t="s">
        <v>306</v>
      </c>
      <c r="C76" s="70"/>
    </row>
    <row r="77" spans="1:3" ht="15" hidden="1">
      <c r="A77" s="4" t="s">
        <v>552</v>
      </c>
      <c r="B77" s="4" t="s">
        <v>306</v>
      </c>
      <c r="C77" s="70"/>
    </row>
    <row r="78" spans="1:3" ht="15" hidden="1">
      <c r="A78" s="10" t="s">
        <v>553</v>
      </c>
      <c r="B78" s="4" t="s">
        <v>306</v>
      </c>
      <c r="C78" s="70"/>
    </row>
    <row r="79" spans="1:3" ht="15" hidden="1">
      <c r="A79" s="10" t="s">
        <v>554</v>
      </c>
      <c r="B79" s="4" t="s">
        <v>306</v>
      </c>
      <c r="C79" s="70"/>
    </row>
    <row r="80" spans="1:3" ht="15" hidden="1">
      <c r="A80" s="10" t="s">
        <v>555</v>
      </c>
      <c r="B80" s="4" t="s">
        <v>306</v>
      </c>
      <c r="C80" s="70"/>
    </row>
    <row r="81" spans="1:3" ht="15" hidden="1">
      <c r="A81" s="10" t="s">
        <v>556</v>
      </c>
      <c r="B81" s="4" t="s">
        <v>306</v>
      </c>
      <c r="C81" s="70"/>
    </row>
    <row r="82" spans="1:3" ht="25.5">
      <c r="A82" s="6" t="s">
        <v>557</v>
      </c>
      <c r="B82" s="7" t="s">
        <v>306</v>
      </c>
      <c r="C82" s="70"/>
    </row>
    <row r="83" spans="1:3" ht="15">
      <c r="A83" s="10" t="s">
        <v>547</v>
      </c>
      <c r="B83" s="4" t="s">
        <v>307</v>
      </c>
      <c r="C83" s="70"/>
    </row>
    <row r="84" spans="1:3" ht="15">
      <c r="A84" s="10" t="s">
        <v>548</v>
      </c>
      <c r="B84" s="4" t="s">
        <v>307</v>
      </c>
      <c r="C84" s="70"/>
    </row>
    <row r="85" spans="1:3" ht="15">
      <c r="A85" s="10" t="s">
        <v>549</v>
      </c>
      <c r="B85" s="4" t="s">
        <v>307</v>
      </c>
      <c r="C85" s="70"/>
    </row>
    <row r="86" spans="1:3" ht="15">
      <c r="A86" s="4" t="s">
        <v>550</v>
      </c>
      <c r="B86" s="4" t="s">
        <v>307</v>
      </c>
      <c r="C86" s="70"/>
    </row>
    <row r="87" spans="1:3" ht="15">
      <c r="A87" s="4" t="s">
        <v>551</v>
      </c>
      <c r="B87" s="4" t="s">
        <v>307</v>
      </c>
      <c r="C87" s="70"/>
    </row>
    <row r="88" spans="1:3" ht="15">
      <c r="A88" s="4" t="s">
        <v>552</v>
      </c>
      <c r="B88" s="4" t="s">
        <v>307</v>
      </c>
      <c r="C88" s="70"/>
    </row>
    <row r="89" spans="1:3" ht="15">
      <c r="A89" s="10" t="s">
        <v>553</v>
      </c>
      <c r="B89" s="4" t="s">
        <v>307</v>
      </c>
      <c r="C89" s="70"/>
    </row>
    <row r="90" spans="1:3" ht="15">
      <c r="A90" s="10" t="s">
        <v>558</v>
      </c>
      <c r="B90" s="4" t="s">
        <v>307</v>
      </c>
      <c r="C90" s="70"/>
    </row>
    <row r="91" spans="1:3" ht="15">
      <c r="A91" s="10" t="s">
        <v>555</v>
      </c>
      <c r="B91" s="4" t="s">
        <v>307</v>
      </c>
      <c r="C91" s="70"/>
    </row>
    <row r="92" spans="1:3" ht="15">
      <c r="A92" s="10" t="s">
        <v>556</v>
      </c>
      <c r="B92" s="4" t="s">
        <v>307</v>
      </c>
      <c r="C92" s="70"/>
    </row>
    <row r="93" spans="1:3" ht="15">
      <c r="A93" s="12" t="s">
        <v>559</v>
      </c>
      <c r="B93" s="7" t="s">
        <v>307</v>
      </c>
      <c r="C93" s="72"/>
    </row>
    <row r="94" spans="1:3" ht="15" hidden="1">
      <c r="A94" s="10" t="s">
        <v>547</v>
      </c>
      <c r="B94" s="4" t="s">
        <v>311</v>
      </c>
      <c r="C94" s="70"/>
    </row>
    <row r="95" spans="1:3" ht="15" hidden="1">
      <c r="A95" s="10" t="s">
        <v>548</v>
      </c>
      <c r="B95" s="4" t="s">
        <v>311</v>
      </c>
      <c r="C95" s="70"/>
    </row>
    <row r="96" spans="1:3" ht="15" hidden="1">
      <c r="A96" s="10" t="s">
        <v>549</v>
      </c>
      <c r="B96" s="4" t="s">
        <v>311</v>
      </c>
      <c r="C96" s="70"/>
    </row>
    <row r="97" spans="1:3" ht="15" hidden="1">
      <c r="A97" s="4" t="s">
        <v>550</v>
      </c>
      <c r="B97" s="4" t="s">
        <v>311</v>
      </c>
      <c r="C97" s="70"/>
    </row>
    <row r="98" spans="1:3" ht="15" hidden="1">
      <c r="A98" s="4" t="s">
        <v>551</v>
      </c>
      <c r="B98" s="4" t="s">
        <v>311</v>
      </c>
      <c r="C98" s="70"/>
    </row>
    <row r="99" spans="1:3" ht="15" hidden="1">
      <c r="A99" s="4" t="s">
        <v>552</v>
      </c>
      <c r="B99" s="4" t="s">
        <v>311</v>
      </c>
      <c r="C99" s="70"/>
    </row>
    <row r="100" spans="1:3" ht="15" hidden="1">
      <c r="A100" s="10" t="s">
        <v>553</v>
      </c>
      <c r="B100" s="4" t="s">
        <v>311</v>
      </c>
      <c r="C100" s="70"/>
    </row>
    <row r="101" spans="1:3" ht="15" hidden="1">
      <c r="A101" s="10" t="s">
        <v>554</v>
      </c>
      <c r="B101" s="4" t="s">
        <v>311</v>
      </c>
      <c r="C101" s="70"/>
    </row>
    <row r="102" spans="1:3" ht="15" hidden="1">
      <c r="A102" s="10" t="s">
        <v>555</v>
      </c>
      <c r="B102" s="4" t="s">
        <v>311</v>
      </c>
      <c r="C102" s="70"/>
    </row>
    <row r="103" spans="1:3" ht="15" hidden="1">
      <c r="A103" s="10" t="s">
        <v>556</v>
      </c>
      <c r="B103" s="4" t="s">
        <v>311</v>
      </c>
      <c r="C103" s="70"/>
    </row>
    <row r="104" spans="1:3" ht="25.5">
      <c r="A104" s="6" t="s">
        <v>560</v>
      </c>
      <c r="B104" s="7" t="s">
        <v>311</v>
      </c>
      <c r="C104" s="70"/>
    </row>
    <row r="105" spans="1:3" ht="15">
      <c r="A105" s="10" t="s">
        <v>547</v>
      </c>
      <c r="B105" s="4" t="s">
        <v>312</v>
      </c>
      <c r="C105" s="70"/>
    </row>
    <row r="106" spans="1:3" ht="15">
      <c r="A106" s="10" t="s">
        <v>548</v>
      </c>
      <c r="B106" s="4" t="s">
        <v>312</v>
      </c>
      <c r="C106" s="70"/>
    </row>
    <row r="107" spans="1:3" ht="15">
      <c r="A107" s="10" t="s">
        <v>549</v>
      </c>
      <c r="B107" s="4" t="s">
        <v>312</v>
      </c>
      <c r="C107" s="70"/>
    </row>
    <row r="108" spans="1:3" ht="15">
      <c r="A108" s="4" t="s">
        <v>550</v>
      </c>
      <c r="B108" s="4" t="s">
        <v>312</v>
      </c>
      <c r="C108" s="70" t="s">
        <v>466</v>
      </c>
    </row>
    <row r="109" spans="1:3" ht="15">
      <c r="A109" s="4" t="s">
        <v>551</v>
      </c>
      <c r="B109" s="4" t="s">
        <v>312</v>
      </c>
      <c r="C109" s="70"/>
    </row>
    <row r="110" spans="1:3" ht="15">
      <c r="A110" s="4" t="s">
        <v>552</v>
      </c>
      <c r="B110" s="4" t="s">
        <v>312</v>
      </c>
      <c r="C110" s="70"/>
    </row>
    <row r="111" spans="1:3" ht="15">
      <c r="A111" s="10" t="s">
        <v>553</v>
      </c>
      <c r="B111" s="4" t="s">
        <v>312</v>
      </c>
      <c r="C111" s="70"/>
    </row>
    <row r="112" spans="1:3" ht="15">
      <c r="A112" s="10" t="s">
        <v>558</v>
      </c>
      <c r="B112" s="4" t="s">
        <v>312</v>
      </c>
      <c r="C112" s="70"/>
    </row>
    <row r="113" spans="1:3" ht="15">
      <c r="A113" s="10" t="s">
        <v>555</v>
      </c>
      <c r="B113" s="4" t="s">
        <v>312</v>
      </c>
      <c r="C113" s="70"/>
    </row>
    <row r="114" spans="1:3" ht="15">
      <c r="A114" s="10" t="s">
        <v>556</v>
      </c>
      <c r="B114" s="4" t="s">
        <v>312</v>
      </c>
      <c r="C114" s="70"/>
    </row>
    <row r="115" spans="1:3" ht="15">
      <c r="A115" s="12" t="s">
        <v>561</v>
      </c>
      <c r="B115" s="7" t="s">
        <v>312</v>
      </c>
      <c r="C115" s="72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30/2016. (XII.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43" sqref="A4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85" t="s">
        <v>476</v>
      </c>
      <c r="B1" s="89"/>
      <c r="C1" s="89"/>
    </row>
    <row r="2" spans="1:3" ht="26.25" customHeight="1">
      <c r="A2" s="88" t="s">
        <v>562</v>
      </c>
      <c r="B2" s="89"/>
      <c r="C2" s="89"/>
    </row>
    <row r="4" spans="1:3" ht="25.5">
      <c r="A4" s="42" t="s">
        <v>32</v>
      </c>
      <c r="B4" s="2" t="s">
        <v>66</v>
      </c>
      <c r="C4" s="82"/>
    </row>
    <row r="5" spans="1:3" ht="15">
      <c r="A5" s="4" t="s">
        <v>563</v>
      </c>
      <c r="B5" s="4" t="s">
        <v>271</v>
      </c>
      <c r="C5" s="70"/>
    </row>
    <row r="6" spans="1:3" ht="15">
      <c r="A6" s="4" t="s">
        <v>564</v>
      </c>
      <c r="B6" s="4" t="s">
        <v>271</v>
      </c>
      <c r="C6" s="70"/>
    </row>
    <row r="7" spans="1:3" ht="15">
      <c r="A7" s="4" t="s">
        <v>565</v>
      </c>
      <c r="B7" s="4" t="s">
        <v>271</v>
      </c>
      <c r="C7" s="70"/>
    </row>
    <row r="8" spans="1:3" ht="15">
      <c r="A8" s="4" t="s">
        <v>566</v>
      </c>
      <c r="B8" s="4" t="s">
        <v>271</v>
      </c>
      <c r="C8" s="70"/>
    </row>
    <row r="9" spans="1:3" ht="15">
      <c r="A9" s="6" t="s">
        <v>418</v>
      </c>
      <c r="B9" s="7" t="s">
        <v>271</v>
      </c>
      <c r="C9" s="70"/>
    </row>
    <row r="10" spans="1:3" ht="15">
      <c r="A10" s="4" t="s">
        <v>419</v>
      </c>
      <c r="B10" s="5" t="s">
        <v>272</v>
      </c>
      <c r="C10" s="70">
        <v>277403137</v>
      </c>
    </row>
    <row r="11" spans="1:3" ht="27">
      <c r="A11" s="83" t="s">
        <v>567</v>
      </c>
      <c r="B11" s="83" t="s">
        <v>272</v>
      </c>
      <c r="C11" s="70">
        <v>240000000</v>
      </c>
    </row>
    <row r="12" spans="1:3" ht="27">
      <c r="A12" s="83" t="s">
        <v>568</v>
      </c>
      <c r="B12" s="83" t="s">
        <v>272</v>
      </c>
      <c r="C12" s="70"/>
    </row>
    <row r="13" spans="1:3" ht="15">
      <c r="A13" s="10" t="s">
        <v>421</v>
      </c>
      <c r="B13" s="28" t="s">
        <v>276</v>
      </c>
      <c r="C13" s="70">
        <v>36000000</v>
      </c>
    </row>
    <row r="14" spans="1:3" ht="27">
      <c r="A14" s="83" t="s">
        <v>569</v>
      </c>
      <c r="B14" s="83" t="s">
        <v>276</v>
      </c>
      <c r="C14" s="70"/>
    </row>
    <row r="15" spans="1:3" ht="27">
      <c r="A15" s="83" t="s">
        <v>570</v>
      </c>
      <c r="B15" s="83" t="s">
        <v>276</v>
      </c>
      <c r="C15" s="70"/>
    </row>
    <row r="16" spans="1:3" ht="15">
      <c r="A16" s="83" t="s">
        <v>571</v>
      </c>
      <c r="B16" s="83" t="s">
        <v>276</v>
      </c>
      <c r="C16" s="70"/>
    </row>
    <row r="17" spans="1:3" ht="15">
      <c r="A17" s="83" t="s">
        <v>572</v>
      </c>
      <c r="B17" s="83" t="s">
        <v>276</v>
      </c>
      <c r="C17" s="70"/>
    </row>
    <row r="18" spans="1:3" ht="15">
      <c r="A18" s="10" t="s">
        <v>573</v>
      </c>
      <c r="B18" s="28" t="s">
        <v>277</v>
      </c>
      <c r="C18" s="70">
        <v>2800000</v>
      </c>
    </row>
    <row r="19" spans="1:3" ht="15">
      <c r="A19" s="83" t="s">
        <v>574</v>
      </c>
      <c r="B19" s="83" t="s">
        <v>277</v>
      </c>
      <c r="C19" s="70"/>
    </row>
    <row r="20" spans="1:3" ht="15">
      <c r="A20" s="83" t="s">
        <v>575</v>
      </c>
      <c r="B20" s="83" t="s">
        <v>277</v>
      </c>
      <c r="C20" s="70"/>
    </row>
    <row r="21" spans="1:3" ht="15">
      <c r="A21" s="6" t="s">
        <v>2</v>
      </c>
      <c r="B21" s="7" t="s">
        <v>278</v>
      </c>
      <c r="C21" s="71">
        <f>SUM(C10+C13+C18)</f>
        <v>316203137</v>
      </c>
    </row>
    <row r="22" spans="1:3" ht="15">
      <c r="A22" s="4" t="s">
        <v>576</v>
      </c>
      <c r="B22" s="4" t="s">
        <v>279</v>
      </c>
      <c r="C22" s="70"/>
    </row>
    <row r="23" spans="1:3" ht="15">
      <c r="A23" s="4" t="s">
        <v>577</v>
      </c>
      <c r="B23" s="4" t="s">
        <v>279</v>
      </c>
      <c r="C23" s="70">
        <v>2500000</v>
      </c>
    </row>
    <row r="24" spans="1:3" ht="15">
      <c r="A24" s="4" t="s">
        <v>578</v>
      </c>
      <c r="B24" s="4" t="s">
        <v>279</v>
      </c>
      <c r="C24" s="70"/>
    </row>
    <row r="25" spans="1:3" ht="15">
      <c r="A25" s="4" t="s">
        <v>579</v>
      </c>
      <c r="B25" s="4" t="s">
        <v>279</v>
      </c>
      <c r="C25" s="70"/>
    </row>
    <row r="26" spans="1:3" ht="15">
      <c r="A26" s="4" t="s">
        <v>580</v>
      </c>
      <c r="B26" s="4" t="s">
        <v>279</v>
      </c>
      <c r="C26" s="70"/>
    </row>
    <row r="27" spans="1:3" ht="15">
      <c r="A27" s="4" t="s">
        <v>581</v>
      </c>
      <c r="B27" s="4" t="s">
        <v>279</v>
      </c>
      <c r="C27" s="70"/>
    </row>
    <row r="28" spans="1:3" ht="15">
      <c r="A28" s="4" t="s">
        <v>582</v>
      </c>
      <c r="B28" s="4" t="s">
        <v>279</v>
      </c>
      <c r="C28" s="70"/>
    </row>
    <row r="29" spans="1:3" ht="15">
      <c r="A29" s="4" t="s">
        <v>583</v>
      </c>
      <c r="B29" s="4" t="s">
        <v>279</v>
      </c>
      <c r="C29" s="70"/>
    </row>
    <row r="30" spans="1:3" ht="45">
      <c r="A30" s="4" t="s">
        <v>584</v>
      </c>
      <c r="B30" s="4" t="s">
        <v>279</v>
      </c>
      <c r="C30" s="70"/>
    </row>
    <row r="31" spans="1:3" ht="15">
      <c r="A31" s="4" t="s">
        <v>585</v>
      </c>
      <c r="B31" s="4" t="s">
        <v>279</v>
      </c>
      <c r="C31" s="70">
        <v>3000000</v>
      </c>
    </row>
    <row r="32" spans="1:3" ht="15">
      <c r="A32" s="6" t="s">
        <v>423</v>
      </c>
      <c r="B32" s="7" t="s">
        <v>279</v>
      </c>
      <c r="C32" s="71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30/2016. (XII. 21.)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6">
      <selection activeCell="B34" sqref="B34"/>
    </sheetView>
  </sheetViews>
  <sheetFormatPr defaultColWidth="9.140625" defaultRowHeight="15"/>
  <cols>
    <col min="1" max="1" width="100.00390625" style="93" customWidth="1"/>
    <col min="2" max="2" width="9.140625" style="93" customWidth="1"/>
    <col min="3" max="3" width="17.00390625" style="93" customWidth="1"/>
    <col min="4" max="16384" width="9.140625" style="93" customWidth="1"/>
  </cols>
  <sheetData>
    <row r="1" spans="1:3" ht="28.5" customHeight="1">
      <c r="A1" s="91" t="s">
        <v>476</v>
      </c>
      <c r="B1" s="92"/>
      <c r="C1" s="92"/>
    </row>
    <row r="2" spans="1:3" ht="26.25" customHeight="1">
      <c r="A2" s="94" t="s">
        <v>627</v>
      </c>
      <c r="B2" s="94"/>
      <c r="C2" s="94"/>
    </row>
    <row r="3" spans="1:3" ht="18.75" customHeight="1">
      <c r="A3" s="40"/>
      <c r="B3" s="95"/>
      <c r="C3" s="95"/>
    </row>
    <row r="4" ht="23.25" customHeight="1">
      <c r="A4" s="96" t="s">
        <v>35</v>
      </c>
    </row>
    <row r="5" spans="1:3" ht="25.5">
      <c r="A5" s="97" t="s">
        <v>32</v>
      </c>
      <c r="B5" s="2" t="s">
        <v>66</v>
      </c>
      <c r="C5" s="98"/>
    </row>
    <row r="6" spans="1:3" ht="15">
      <c r="A6" s="10" t="s">
        <v>589</v>
      </c>
      <c r="B6" s="5" t="s">
        <v>143</v>
      </c>
      <c r="C6" s="99">
        <v>6200000</v>
      </c>
    </row>
    <row r="7" spans="1:3" ht="30">
      <c r="A7" s="10" t="s">
        <v>590</v>
      </c>
      <c r="B7" s="5" t="s">
        <v>143</v>
      </c>
      <c r="C7" s="99"/>
    </row>
    <row r="8" spans="1:3" ht="15">
      <c r="A8" s="10" t="s">
        <v>591</v>
      </c>
      <c r="B8" s="5" t="s">
        <v>143</v>
      </c>
      <c r="C8" s="99"/>
    </row>
    <row r="9" spans="1:3" ht="15">
      <c r="A9" s="10" t="s">
        <v>592</v>
      </c>
      <c r="B9" s="5" t="s">
        <v>143</v>
      </c>
      <c r="C9" s="99"/>
    </row>
    <row r="10" spans="1:3" ht="15">
      <c r="A10" s="10" t="s">
        <v>593</v>
      </c>
      <c r="B10" s="5" t="s">
        <v>143</v>
      </c>
      <c r="C10" s="99"/>
    </row>
    <row r="11" spans="1:3" ht="15">
      <c r="A11" s="10" t="s">
        <v>594</v>
      </c>
      <c r="B11" s="5" t="s">
        <v>143</v>
      </c>
      <c r="C11" s="99"/>
    </row>
    <row r="12" spans="1:3" ht="15">
      <c r="A12" s="8" t="s">
        <v>358</v>
      </c>
      <c r="B12" s="11" t="s">
        <v>143</v>
      </c>
      <c r="C12" s="100">
        <f>SUM(C6:C11)</f>
        <v>6200000</v>
      </c>
    </row>
    <row r="13" spans="1:3" ht="15">
      <c r="A13" s="9" t="s">
        <v>595</v>
      </c>
      <c r="B13" s="5" t="s">
        <v>145</v>
      </c>
      <c r="C13" s="99"/>
    </row>
    <row r="14" spans="1:3" ht="15">
      <c r="A14" s="9" t="s">
        <v>596</v>
      </c>
      <c r="B14" s="5" t="s">
        <v>145</v>
      </c>
      <c r="C14" s="99"/>
    </row>
    <row r="15" spans="1:3" ht="15">
      <c r="A15" s="9" t="s">
        <v>597</v>
      </c>
      <c r="B15" s="5" t="s">
        <v>145</v>
      </c>
      <c r="C15" s="99"/>
    </row>
    <row r="16" spans="1:3" ht="15">
      <c r="A16" s="9" t="s">
        <v>598</v>
      </c>
      <c r="B16" s="5" t="s">
        <v>145</v>
      </c>
      <c r="C16" s="99"/>
    </row>
    <row r="17" spans="1:3" ht="15">
      <c r="A17" s="10" t="s">
        <v>599</v>
      </c>
      <c r="B17" s="5" t="s">
        <v>145</v>
      </c>
      <c r="C17" s="99"/>
    </row>
    <row r="18" spans="1:3" ht="15">
      <c r="A18" s="10" t="s">
        <v>600</v>
      </c>
      <c r="B18" s="5" t="s">
        <v>145</v>
      </c>
      <c r="C18" s="99"/>
    </row>
    <row r="19" spans="1:3" ht="15">
      <c r="A19" s="12" t="s">
        <v>601</v>
      </c>
      <c r="B19" s="11" t="s">
        <v>145</v>
      </c>
      <c r="C19" s="99">
        <f>SUM(C17:C18)</f>
        <v>0</v>
      </c>
    </row>
    <row r="20" spans="1:3" ht="15">
      <c r="A20" s="9" t="s">
        <v>602</v>
      </c>
      <c r="B20" s="5" t="s">
        <v>146</v>
      </c>
      <c r="C20" s="101"/>
    </row>
    <row r="21" spans="1:3" ht="15">
      <c r="A21" s="12" t="s">
        <v>603</v>
      </c>
      <c r="B21" s="11" t="s">
        <v>146</v>
      </c>
      <c r="C21" s="102">
        <f>SUM(C20)</f>
        <v>0</v>
      </c>
    </row>
    <row r="22" spans="1:3" ht="15">
      <c r="A22" s="9" t="s">
        <v>604</v>
      </c>
      <c r="B22" s="5" t="s">
        <v>147</v>
      </c>
      <c r="C22" s="101"/>
    </row>
    <row r="23" spans="1:3" ht="15">
      <c r="A23" s="9" t="s">
        <v>605</v>
      </c>
      <c r="B23" s="5" t="s">
        <v>147</v>
      </c>
      <c r="C23" s="101"/>
    </row>
    <row r="24" spans="1:3" ht="15">
      <c r="A24" s="10" t="s">
        <v>606</v>
      </c>
      <c r="B24" s="5" t="s">
        <v>147</v>
      </c>
      <c r="C24" s="101"/>
    </row>
    <row r="25" spans="1:3" ht="15">
      <c r="A25" s="10" t="s">
        <v>607</v>
      </c>
      <c r="B25" s="5" t="s">
        <v>147</v>
      </c>
      <c r="C25" s="101"/>
    </row>
    <row r="26" spans="1:3" ht="15">
      <c r="A26" s="10" t="s">
        <v>608</v>
      </c>
      <c r="B26" s="5" t="s">
        <v>147</v>
      </c>
      <c r="C26" s="101"/>
    </row>
    <row r="27" spans="1:3" ht="30">
      <c r="A27" s="10" t="s">
        <v>609</v>
      </c>
      <c r="B27" s="5" t="s">
        <v>147</v>
      </c>
      <c r="C27" s="101"/>
    </row>
    <row r="28" spans="1:3" ht="15">
      <c r="A28" s="8" t="s">
        <v>610</v>
      </c>
      <c r="B28" s="11" t="s">
        <v>147</v>
      </c>
      <c r="C28" s="102">
        <f>SUM(C24:C27)</f>
        <v>0</v>
      </c>
    </row>
    <row r="29" spans="1:3" ht="15">
      <c r="A29" s="9" t="s">
        <v>611</v>
      </c>
      <c r="B29" s="5" t="s">
        <v>148</v>
      </c>
      <c r="C29" s="101"/>
    </row>
    <row r="30" spans="1:3" ht="15">
      <c r="A30" s="9" t="s">
        <v>612</v>
      </c>
      <c r="B30" s="5" t="s">
        <v>148</v>
      </c>
      <c r="C30" s="101"/>
    </row>
    <row r="31" spans="1:3" ht="15">
      <c r="A31" s="8" t="s">
        <v>613</v>
      </c>
      <c r="B31" s="7" t="s">
        <v>148</v>
      </c>
      <c r="C31" s="101"/>
    </row>
    <row r="32" spans="1:3" ht="15">
      <c r="A32" s="9" t="s">
        <v>614</v>
      </c>
      <c r="B32" s="5" t="s">
        <v>149</v>
      </c>
      <c r="C32" s="101"/>
    </row>
    <row r="33" spans="1:3" ht="15">
      <c r="A33" s="9" t="s">
        <v>615</v>
      </c>
      <c r="B33" s="5" t="s">
        <v>149</v>
      </c>
      <c r="C33" s="101"/>
    </row>
    <row r="34" spans="1:3" ht="15">
      <c r="A34" s="10" t="s">
        <v>616</v>
      </c>
      <c r="B34" s="5" t="s">
        <v>149</v>
      </c>
      <c r="C34" s="101"/>
    </row>
    <row r="35" spans="1:3" ht="15">
      <c r="A35" s="10" t="s">
        <v>617</v>
      </c>
      <c r="B35" s="5" t="s">
        <v>149</v>
      </c>
      <c r="C35" s="101"/>
    </row>
    <row r="36" spans="1:3" ht="15">
      <c r="A36" s="10" t="s">
        <v>618</v>
      </c>
      <c r="B36" s="5" t="s">
        <v>149</v>
      </c>
      <c r="C36" s="101">
        <v>42833060</v>
      </c>
    </row>
    <row r="37" spans="1:3" ht="15">
      <c r="A37" s="10" t="s">
        <v>619</v>
      </c>
      <c r="B37" s="5" t="s">
        <v>149</v>
      </c>
      <c r="C37" s="101"/>
    </row>
    <row r="38" spans="1:3" ht="15">
      <c r="A38" s="10" t="s">
        <v>620</v>
      </c>
      <c r="B38" s="5" t="s">
        <v>149</v>
      </c>
      <c r="C38" s="101"/>
    </row>
    <row r="39" spans="1:3" ht="15">
      <c r="A39" s="10" t="s">
        <v>621</v>
      </c>
      <c r="B39" s="5" t="s">
        <v>149</v>
      </c>
      <c r="C39" s="101"/>
    </row>
    <row r="40" spans="1:3" ht="15">
      <c r="A40" s="10" t="s">
        <v>622</v>
      </c>
      <c r="B40" s="5" t="s">
        <v>149</v>
      </c>
      <c r="C40" s="101"/>
    </row>
    <row r="41" spans="1:3" ht="15">
      <c r="A41" s="10" t="s">
        <v>623</v>
      </c>
      <c r="B41" s="5" t="s">
        <v>149</v>
      </c>
      <c r="C41" s="101"/>
    </row>
    <row r="42" spans="1:3" ht="30">
      <c r="A42" s="10" t="s">
        <v>624</v>
      </c>
      <c r="B42" s="5" t="s">
        <v>149</v>
      </c>
      <c r="C42" s="101"/>
    </row>
    <row r="43" spans="1:3" ht="30">
      <c r="A43" s="10" t="s">
        <v>625</v>
      </c>
      <c r="B43" s="5" t="s">
        <v>149</v>
      </c>
      <c r="C43" s="101"/>
    </row>
    <row r="44" spans="1:3" ht="15">
      <c r="A44" s="8" t="s">
        <v>626</v>
      </c>
      <c r="B44" s="11" t="s">
        <v>149</v>
      </c>
      <c r="C44" s="102">
        <f>SUM(C32:C43)</f>
        <v>42833060</v>
      </c>
    </row>
    <row r="45" spans="1:3" ht="15.75">
      <c r="A45" s="103" t="s">
        <v>360</v>
      </c>
      <c r="B45" s="104" t="s">
        <v>150</v>
      </c>
      <c r="C45" s="102">
        <f>C19+C21+C28+C44+C12</f>
        <v>49033060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30/2016. (XII.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29">
      <selection activeCell="A67" sqref="A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85" t="s">
        <v>473</v>
      </c>
      <c r="B1" s="86"/>
      <c r="C1" s="86"/>
      <c r="D1" s="86"/>
      <c r="E1" s="86"/>
      <c r="F1" s="87"/>
    </row>
    <row r="2" spans="1:6" ht="23.25" customHeight="1">
      <c r="A2" s="88" t="s">
        <v>524</v>
      </c>
      <c r="B2" s="89"/>
      <c r="C2" s="89"/>
      <c r="D2" s="89"/>
      <c r="E2" s="89"/>
      <c r="F2" s="87"/>
    </row>
    <row r="3" ht="18">
      <c r="A3" s="44"/>
    </row>
    <row r="4" spans="1:6" ht="15">
      <c r="A4" s="93" t="s">
        <v>470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43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/>
      <c r="D12" s="116"/>
      <c r="E12" s="116"/>
      <c r="F12" s="116"/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9"/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9"/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9"/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9"/>
    </row>
    <row r="17" spans="1:6" ht="15" customHeight="1">
      <c r="A17" s="4" t="s">
        <v>410</v>
      </c>
      <c r="B17" s="5" t="s">
        <v>256</v>
      </c>
      <c r="C17" s="119"/>
      <c r="D17" s="119"/>
      <c r="E17" s="119"/>
      <c r="F17" s="119"/>
    </row>
    <row r="18" spans="1:6" ht="15" customHeight="1">
      <c r="A18" s="30" t="s">
        <v>446</v>
      </c>
      <c r="B18" s="34" t="s">
        <v>257</v>
      </c>
      <c r="C18" s="116"/>
      <c r="D18" s="116"/>
      <c r="E18" s="116"/>
      <c r="F18" s="116"/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/>
      <c r="D25" s="119"/>
      <c r="E25" s="119"/>
      <c r="F25" s="119"/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/>
      <c r="D28" s="119"/>
      <c r="E28" s="119"/>
      <c r="F28" s="119"/>
    </row>
    <row r="29" spans="1:6" ht="15" customHeight="1">
      <c r="A29" s="4" t="s">
        <v>422</v>
      </c>
      <c r="B29" s="5" t="s">
        <v>277</v>
      </c>
      <c r="C29" s="119"/>
      <c r="D29" s="119"/>
      <c r="E29" s="119"/>
      <c r="F29" s="119"/>
    </row>
    <row r="30" spans="1:6" ht="15" customHeight="1">
      <c r="A30" s="6" t="s">
        <v>2</v>
      </c>
      <c r="B30" s="7" t="s">
        <v>278</v>
      </c>
      <c r="C30" s="119"/>
      <c r="D30" s="119"/>
      <c r="E30" s="119"/>
      <c r="F30" s="119"/>
    </row>
    <row r="31" spans="1:6" ht="15" customHeight="1">
      <c r="A31" s="4" t="s">
        <v>423</v>
      </c>
      <c r="B31" s="5" t="s">
        <v>279</v>
      </c>
      <c r="C31" s="119"/>
      <c r="D31" s="119"/>
      <c r="E31" s="119"/>
      <c r="F31" s="119"/>
    </row>
    <row r="32" spans="1:6" ht="15" customHeight="1">
      <c r="A32" s="30" t="s">
        <v>3</v>
      </c>
      <c r="B32" s="34" t="s">
        <v>280</v>
      </c>
      <c r="C32" s="116"/>
      <c r="D32" s="116"/>
      <c r="E32" s="116"/>
      <c r="F32" s="116"/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1809990</v>
      </c>
      <c r="D43" s="116"/>
      <c r="E43" s="116"/>
      <c r="F43" s="116">
        <f>SUM(C43:E43)</f>
        <v>1809990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/>
    </row>
    <row r="47" spans="1:6" ht="15" customHeight="1">
      <c r="A47" s="30" t="s">
        <v>6</v>
      </c>
      <c r="B47" s="34" t="s">
        <v>308</v>
      </c>
      <c r="C47" s="116"/>
      <c r="D47" s="116"/>
      <c r="E47" s="116"/>
      <c r="F47" s="116"/>
    </row>
    <row r="48" spans="1:6" ht="15" customHeight="1">
      <c r="A48" s="120" t="s">
        <v>16</v>
      </c>
      <c r="B48" s="34"/>
      <c r="C48" s="116">
        <f>C47+C43+C32+C18</f>
        <v>1809990</v>
      </c>
      <c r="D48" s="116"/>
      <c r="E48" s="116"/>
      <c r="F48" s="116">
        <f>SUM(C48:E48)</f>
        <v>1809990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/>
    </row>
    <row r="54" spans="1:6" ht="15" customHeight="1">
      <c r="A54" s="30" t="s">
        <v>0</v>
      </c>
      <c r="B54" s="34" t="s">
        <v>265</v>
      </c>
      <c r="C54" s="119"/>
      <c r="D54" s="119"/>
      <c r="E54" s="119"/>
      <c r="F54" s="119"/>
    </row>
    <row r="55" spans="1:6" ht="15" customHeight="1">
      <c r="A55" s="30" t="s">
        <v>5</v>
      </c>
      <c r="B55" s="34" t="s">
        <v>303</v>
      </c>
      <c r="C55" s="116"/>
      <c r="D55" s="116"/>
      <c r="E55" s="116"/>
      <c r="F55" s="116"/>
    </row>
    <row r="56" spans="1:6" ht="15" customHeight="1">
      <c r="A56" s="10" t="s">
        <v>309</v>
      </c>
      <c r="B56" s="5" t="s">
        <v>310</v>
      </c>
      <c r="C56" s="119"/>
      <c r="D56" s="119"/>
      <c r="E56" s="119"/>
      <c r="F56" s="119"/>
    </row>
    <row r="57" spans="1:6" ht="15" customHeight="1">
      <c r="A57" s="4" t="s">
        <v>435</v>
      </c>
      <c r="B57" s="5" t="s">
        <v>311</v>
      </c>
      <c r="C57" s="119"/>
      <c r="D57" s="119"/>
      <c r="E57" s="119"/>
      <c r="F57" s="119"/>
    </row>
    <row r="58" spans="1:6" ht="15" customHeight="1">
      <c r="A58" s="10" t="s">
        <v>436</v>
      </c>
      <c r="B58" s="5" t="s">
        <v>312</v>
      </c>
      <c r="C58" s="119"/>
      <c r="D58" s="119"/>
      <c r="E58" s="119"/>
      <c r="F58" s="119"/>
    </row>
    <row r="59" spans="1:6" ht="15" customHeight="1">
      <c r="A59" s="30" t="s">
        <v>8</v>
      </c>
      <c r="B59" s="34" t="s">
        <v>313</v>
      </c>
      <c r="C59" s="116"/>
      <c r="D59" s="116"/>
      <c r="E59" s="116"/>
      <c r="F59" s="116"/>
    </row>
    <row r="60" spans="1:6" ht="15" customHeight="1">
      <c r="A60" s="120" t="s">
        <v>15</v>
      </c>
      <c r="B60" s="34"/>
      <c r="C60" s="116">
        <f>C55+C54+C59</f>
        <v>0</v>
      </c>
      <c r="D60" s="116"/>
      <c r="E60" s="116"/>
      <c r="F60" s="116">
        <f>SUM(C60:E60)</f>
        <v>0</v>
      </c>
    </row>
    <row r="61" spans="1:6" ht="15" customHeight="1">
      <c r="A61" s="121" t="s">
        <v>7</v>
      </c>
      <c r="B61" s="122" t="s">
        <v>314</v>
      </c>
      <c r="C61" s="116">
        <f>C60+C48</f>
        <v>1809990</v>
      </c>
      <c r="D61" s="116"/>
      <c r="E61" s="116"/>
      <c r="F61" s="116">
        <f>SUM(C61:E61)</f>
        <v>1809990</v>
      </c>
    </row>
    <row r="62" spans="1:6" ht="15" customHeight="1">
      <c r="A62" s="123" t="s">
        <v>457</v>
      </c>
      <c r="B62" s="34"/>
      <c r="C62" s="119">
        <f>C48-'kiadások működés Bölcsőde'!C74</f>
        <v>-23995066</v>
      </c>
      <c r="D62" s="116"/>
      <c r="E62" s="116"/>
      <c r="F62" s="119">
        <f>SUM(C62:E62)</f>
        <v>-23995066</v>
      </c>
    </row>
    <row r="63" spans="1:6" ht="15.75">
      <c r="A63" s="123" t="s">
        <v>29</v>
      </c>
      <c r="B63" s="122"/>
      <c r="C63" s="119">
        <f>C55-'kiadások működés Bölcsőde'!C82</f>
        <v>-229990</v>
      </c>
      <c r="D63" s="119"/>
      <c r="E63" s="119"/>
      <c r="F63" s="119">
        <f>SUM(C63:E63)</f>
        <v>-229990</v>
      </c>
    </row>
    <row r="64" spans="1:6" ht="15" hidden="1">
      <c r="A64" s="28" t="s">
        <v>437</v>
      </c>
      <c r="B64" s="4" t="s">
        <v>315</v>
      </c>
      <c r="C64" s="119"/>
      <c r="D64" s="119"/>
      <c r="E64" s="119"/>
      <c r="F64" s="119"/>
    </row>
    <row r="65" spans="1:6" ht="15" hidden="1">
      <c r="A65" s="10" t="s">
        <v>316</v>
      </c>
      <c r="B65" s="4" t="s">
        <v>317</v>
      </c>
      <c r="C65" s="119"/>
      <c r="D65" s="119"/>
      <c r="E65" s="119"/>
      <c r="F65" s="119"/>
    </row>
    <row r="66" spans="1:6" ht="15" hidden="1">
      <c r="A66" s="28" t="s">
        <v>438</v>
      </c>
      <c r="B66" s="4" t="s">
        <v>318</v>
      </c>
      <c r="C66" s="119"/>
      <c r="D66" s="119"/>
      <c r="E66" s="119"/>
      <c r="F66" s="119"/>
    </row>
    <row r="67" spans="1:6" ht="15">
      <c r="A67" s="12" t="s">
        <v>9</v>
      </c>
      <c r="B67" s="6" t="s">
        <v>319</v>
      </c>
      <c r="C67" s="119"/>
      <c r="D67" s="119"/>
      <c r="E67" s="119"/>
      <c r="F67" s="119"/>
    </row>
    <row r="68" spans="1:6" ht="15" hidden="1">
      <c r="A68" s="10" t="s">
        <v>439</v>
      </c>
      <c r="B68" s="4" t="s">
        <v>320</v>
      </c>
      <c r="C68" s="119"/>
      <c r="D68" s="119"/>
      <c r="E68" s="119"/>
      <c r="F68" s="119"/>
    </row>
    <row r="69" spans="1:6" ht="15" hidden="1">
      <c r="A69" s="28" t="s">
        <v>321</v>
      </c>
      <c r="B69" s="4" t="s">
        <v>322</v>
      </c>
      <c r="C69" s="119"/>
      <c r="D69" s="119"/>
      <c r="E69" s="119"/>
      <c r="F69" s="119"/>
    </row>
    <row r="70" spans="1:6" ht="15" hidden="1">
      <c r="A70" s="10" t="s">
        <v>440</v>
      </c>
      <c r="B70" s="4" t="s">
        <v>323</v>
      </c>
      <c r="C70" s="119"/>
      <c r="D70" s="119"/>
      <c r="E70" s="119"/>
      <c r="F70" s="119"/>
    </row>
    <row r="71" spans="1:6" ht="15" hidden="1">
      <c r="A71" s="28" t="s">
        <v>324</v>
      </c>
      <c r="B71" s="4" t="s">
        <v>325</v>
      </c>
      <c r="C71" s="119"/>
      <c r="D71" s="119"/>
      <c r="E71" s="119"/>
      <c r="F71" s="119"/>
    </row>
    <row r="72" spans="1:6" ht="15">
      <c r="A72" s="11" t="s">
        <v>10</v>
      </c>
      <c r="B72" s="6" t="s">
        <v>326</v>
      </c>
      <c r="C72" s="119"/>
      <c r="D72" s="119"/>
      <c r="E72" s="119"/>
      <c r="F72" s="119"/>
    </row>
    <row r="73" spans="1:6" ht="15" hidden="1">
      <c r="A73" s="4" t="s">
        <v>26</v>
      </c>
      <c r="B73" s="4" t="s">
        <v>327</v>
      </c>
      <c r="C73" s="119"/>
      <c r="D73" s="119"/>
      <c r="E73" s="119"/>
      <c r="F73" s="119"/>
    </row>
    <row r="74" spans="1:6" ht="15" hidden="1">
      <c r="A74" s="4" t="s">
        <v>27</v>
      </c>
      <c r="B74" s="4" t="s">
        <v>327</v>
      </c>
      <c r="C74" s="119"/>
      <c r="D74" s="119"/>
      <c r="E74" s="119"/>
      <c r="F74" s="119"/>
    </row>
    <row r="75" spans="1:6" ht="15" hidden="1">
      <c r="A75" s="4" t="s">
        <v>24</v>
      </c>
      <c r="B75" s="4" t="s">
        <v>328</v>
      </c>
      <c r="C75" s="119"/>
      <c r="D75" s="119"/>
      <c r="E75" s="119"/>
      <c r="F75" s="119"/>
    </row>
    <row r="76" spans="1:6" ht="15" hidden="1">
      <c r="A76" s="4" t="s">
        <v>25</v>
      </c>
      <c r="B76" s="4" t="s">
        <v>328</v>
      </c>
      <c r="C76" s="119"/>
      <c r="D76" s="119"/>
      <c r="E76" s="119"/>
      <c r="F76" s="119"/>
    </row>
    <row r="77" spans="1:6" ht="15">
      <c r="A77" s="6" t="s">
        <v>11</v>
      </c>
      <c r="B77" s="6" t="s">
        <v>329</v>
      </c>
      <c r="C77" s="119">
        <v>430469</v>
      </c>
      <c r="D77" s="119"/>
      <c r="E77" s="119"/>
      <c r="F77" s="119">
        <f>SUM(C77:E77)</f>
        <v>430469</v>
      </c>
    </row>
    <row r="78" spans="1:6" ht="15">
      <c r="A78" s="28" t="s">
        <v>330</v>
      </c>
      <c r="B78" s="4" t="s">
        <v>331</v>
      </c>
      <c r="C78" s="119"/>
      <c r="D78" s="119"/>
      <c r="E78" s="119"/>
      <c r="F78" s="119"/>
    </row>
    <row r="79" spans="1:6" ht="15">
      <c r="A79" s="28" t="s">
        <v>332</v>
      </c>
      <c r="B79" s="4" t="s">
        <v>333</v>
      </c>
      <c r="C79" s="119"/>
      <c r="D79" s="119"/>
      <c r="E79" s="119"/>
      <c r="F79" s="119"/>
    </row>
    <row r="80" spans="1:6" ht="15">
      <c r="A80" s="28" t="s">
        <v>334</v>
      </c>
      <c r="B80" s="4" t="s">
        <v>335</v>
      </c>
      <c r="C80" s="119">
        <v>23794587</v>
      </c>
      <c r="D80" s="119"/>
      <c r="E80" s="119"/>
      <c r="F80" s="119">
        <f>SUM(C80:E80)</f>
        <v>23794587</v>
      </c>
    </row>
    <row r="81" spans="1:6" ht="15">
      <c r="A81" s="28" t="s">
        <v>336</v>
      </c>
      <c r="B81" s="4" t="s">
        <v>337</v>
      </c>
      <c r="C81" s="119"/>
      <c r="D81" s="119"/>
      <c r="E81" s="119"/>
      <c r="F81" s="119"/>
    </row>
    <row r="82" spans="1:6" ht="15">
      <c r="A82" s="10" t="s">
        <v>441</v>
      </c>
      <c r="B82" s="4" t="s">
        <v>338</v>
      </c>
      <c r="C82" s="119"/>
      <c r="D82" s="119"/>
      <c r="E82" s="119"/>
      <c r="F82" s="119"/>
    </row>
    <row r="83" spans="1:6" ht="15">
      <c r="A83" s="12" t="s">
        <v>12</v>
      </c>
      <c r="B83" s="6" t="s">
        <v>339</v>
      </c>
      <c r="C83" s="116">
        <f>SUM(C77:C82)</f>
        <v>24225056</v>
      </c>
      <c r="D83" s="116"/>
      <c r="E83" s="116"/>
      <c r="F83" s="116">
        <f>SUM(F77:F82)</f>
        <v>24225056</v>
      </c>
    </row>
    <row r="84" spans="1:6" ht="15">
      <c r="A84" s="10" t="s">
        <v>340</v>
      </c>
      <c r="B84" s="4" t="s">
        <v>341</v>
      </c>
      <c r="C84" s="119"/>
      <c r="D84" s="119"/>
      <c r="E84" s="119"/>
      <c r="F84" s="119"/>
    </row>
    <row r="85" spans="1:6" ht="15">
      <c r="A85" s="10" t="s">
        <v>342</v>
      </c>
      <c r="B85" s="4" t="s">
        <v>343</v>
      </c>
      <c r="C85" s="119"/>
      <c r="D85" s="119"/>
      <c r="E85" s="119"/>
      <c r="F85" s="119"/>
    </row>
    <row r="86" spans="1:6" ht="15">
      <c r="A86" s="28" t="s">
        <v>344</v>
      </c>
      <c r="B86" s="4" t="s">
        <v>345</v>
      </c>
      <c r="C86" s="119"/>
      <c r="D86" s="119"/>
      <c r="E86" s="119"/>
      <c r="F86" s="119"/>
    </row>
    <row r="87" spans="1:6" ht="15">
      <c r="A87" s="28" t="s">
        <v>442</v>
      </c>
      <c r="B87" s="4" t="s">
        <v>346</v>
      </c>
      <c r="C87" s="119"/>
      <c r="D87" s="119"/>
      <c r="E87" s="119"/>
      <c r="F87" s="119"/>
    </row>
    <row r="88" spans="1:6" ht="15">
      <c r="A88" s="11" t="s">
        <v>13</v>
      </c>
      <c r="B88" s="6" t="s">
        <v>347</v>
      </c>
      <c r="C88" s="119"/>
      <c r="D88" s="119"/>
      <c r="E88" s="119"/>
      <c r="F88" s="119"/>
    </row>
    <row r="89" spans="1:6" ht="15">
      <c r="A89" s="12" t="s">
        <v>348</v>
      </c>
      <c r="B89" s="6" t="s">
        <v>349</v>
      </c>
      <c r="C89" s="119"/>
      <c r="D89" s="119"/>
      <c r="E89" s="119"/>
      <c r="F89" s="119"/>
    </row>
    <row r="90" spans="1:6" ht="15.75">
      <c r="A90" s="124" t="s">
        <v>14</v>
      </c>
      <c r="B90" s="125" t="s">
        <v>350</v>
      </c>
      <c r="C90" s="116">
        <f>SUM(C83:C89)</f>
        <v>24225056</v>
      </c>
      <c r="D90" s="116"/>
      <c r="E90" s="116"/>
      <c r="F90" s="116">
        <f>SUM(F83:F89)</f>
        <v>24225056</v>
      </c>
    </row>
    <row r="91" spans="1:6" ht="15.75">
      <c r="A91" s="123" t="s">
        <v>444</v>
      </c>
      <c r="B91" s="126"/>
      <c r="C91" s="116">
        <f>C61+C90</f>
        <v>26035046</v>
      </c>
      <c r="D91" s="116"/>
      <c r="E91" s="116"/>
      <c r="F91" s="116">
        <f>F90+F61</f>
        <v>26035046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30/2016.(XII.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9">
      <selection activeCell="A104" sqref="A10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85" t="s">
        <v>473</v>
      </c>
      <c r="B1" s="89"/>
      <c r="C1" s="89"/>
      <c r="D1" s="89"/>
      <c r="E1" s="89"/>
      <c r="F1" s="87"/>
    </row>
    <row r="2" spans="1:6" ht="19.5" customHeight="1">
      <c r="A2" s="84" t="s">
        <v>525</v>
      </c>
      <c r="B2" s="89"/>
      <c r="C2" s="89"/>
      <c r="D2" s="89"/>
      <c r="E2" s="89"/>
      <c r="F2" s="87"/>
    </row>
    <row r="3" ht="18">
      <c r="A3" s="32"/>
    </row>
    <row r="4" spans="1:6" ht="15">
      <c r="A4" s="127" t="s">
        <v>470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1" t="s">
        <v>17</v>
      </c>
      <c r="D5" s="41" t="s">
        <v>18</v>
      </c>
      <c r="E5" s="41" t="s">
        <v>19</v>
      </c>
      <c r="F5" s="41" t="s">
        <v>41</v>
      </c>
    </row>
    <row r="6" spans="1:6" ht="15" hidden="1">
      <c r="A6" s="21" t="s">
        <v>67</v>
      </c>
      <c r="B6" s="22" t="s">
        <v>68</v>
      </c>
      <c r="C6" s="111"/>
      <c r="D6" s="111"/>
      <c r="E6" s="111"/>
      <c r="F6" s="109"/>
    </row>
    <row r="7" spans="1:6" ht="15" hidden="1">
      <c r="A7" s="21" t="s">
        <v>69</v>
      </c>
      <c r="B7" s="23" t="s">
        <v>70</v>
      </c>
      <c r="C7" s="111"/>
      <c r="D7" s="111"/>
      <c r="E7" s="111"/>
      <c r="F7" s="109"/>
    </row>
    <row r="8" spans="1:6" ht="15" hidden="1">
      <c r="A8" s="21" t="s">
        <v>71</v>
      </c>
      <c r="B8" s="23" t="s">
        <v>72</v>
      </c>
      <c r="C8" s="111"/>
      <c r="D8" s="111"/>
      <c r="E8" s="111"/>
      <c r="F8" s="109"/>
    </row>
    <row r="9" spans="1:6" ht="15" hidden="1">
      <c r="A9" s="24" t="s">
        <v>73</v>
      </c>
      <c r="B9" s="23" t="s">
        <v>74</v>
      </c>
      <c r="C9" s="111"/>
      <c r="D9" s="111"/>
      <c r="E9" s="111"/>
      <c r="F9" s="109"/>
    </row>
    <row r="10" spans="1:6" ht="15" hidden="1">
      <c r="A10" s="24" t="s">
        <v>75</v>
      </c>
      <c r="B10" s="23" t="s">
        <v>76</v>
      </c>
      <c r="C10" s="111"/>
      <c r="D10" s="111"/>
      <c r="E10" s="111"/>
      <c r="F10" s="109"/>
    </row>
    <row r="11" spans="1:6" ht="15" hidden="1">
      <c r="A11" s="24" t="s">
        <v>77</v>
      </c>
      <c r="B11" s="23" t="s">
        <v>78</v>
      </c>
      <c r="C11" s="111"/>
      <c r="D11" s="111"/>
      <c r="E11" s="111"/>
      <c r="F11" s="109"/>
    </row>
    <row r="12" spans="1:6" ht="15" hidden="1">
      <c r="A12" s="24" t="s">
        <v>79</v>
      </c>
      <c r="B12" s="23" t="s">
        <v>80</v>
      </c>
      <c r="C12" s="111"/>
      <c r="D12" s="111"/>
      <c r="E12" s="111"/>
      <c r="F12" s="109"/>
    </row>
    <row r="13" spans="1:6" ht="15" hidden="1">
      <c r="A13" s="24" t="s">
        <v>81</v>
      </c>
      <c r="B13" s="23" t="s">
        <v>82</v>
      </c>
      <c r="C13" s="111"/>
      <c r="D13" s="111"/>
      <c r="E13" s="111"/>
      <c r="F13" s="109"/>
    </row>
    <row r="14" spans="1:6" ht="15" hidden="1">
      <c r="A14" s="4" t="s">
        <v>83</v>
      </c>
      <c r="B14" s="23" t="s">
        <v>84</v>
      </c>
      <c r="C14" s="111"/>
      <c r="D14" s="111"/>
      <c r="E14" s="111"/>
      <c r="F14" s="109"/>
    </row>
    <row r="15" spans="1:6" ht="15" hidden="1">
      <c r="A15" s="4" t="s">
        <v>85</v>
      </c>
      <c r="B15" s="23" t="s">
        <v>86</v>
      </c>
      <c r="C15" s="111"/>
      <c r="D15" s="111"/>
      <c r="E15" s="111"/>
      <c r="F15" s="109"/>
    </row>
    <row r="16" spans="1:6" ht="15" hidden="1">
      <c r="A16" s="4" t="s">
        <v>87</v>
      </c>
      <c r="B16" s="23" t="s">
        <v>88</v>
      </c>
      <c r="C16" s="111"/>
      <c r="D16" s="111"/>
      <c r="E16" s="111"/>
      <c r="F16" s="109"/>
    </row>
    <row r="17" spans="1:6" ht="15" hidden="1">
      <c r="A17" s="4" t="s">
        <v>89</v>
      </c>
      <c r="B17" s="23" t="s">
        <v>90</v>
      </c>
      <c r="C17" s="111"/>
      <c r="D17" s="111"/>
      <c r="E17" s="111"/>
      <c r="F17" s="109"/>
    </row>
    <row r="18" spans="1:6" ht="15" hidden="1">
      <c r="A18" s="4" t="s">
        <v>374</v>
      </c>
      <c r="B18" s="23" t="s">
        <v>91</v>
      </c>
      <c r="C18" s="111"/>
      <c r="D18" s="111"/>
      <c r="E18" s="111"/>
      <c r="F18" s="109"/>
    </row>
    <row r="19" spans="1:6" ht="15">
      <c r="A19" s="25" t="s">
        <v>351</v>
      </c>
      <c r="B19" s="26" t="s">
        <v>92</v>
      </c>
      <c r="C19" s="128">
        <v>14815814</v>
      </c>
      <c r="D19" s="128"/>
      <c r="E19" s="128"/>
      <c r="F19" s="129">
        <f>SUM(C19:E19)</f>
        <v>14815814</v>
      </c>
    </row>
    <row r="20" spans="1:6" ht="15" hidden="1">
      <c r="A20" s="4" t="s">
        <v>93</v>
      </c>
      <c r="B20" s="23" t="s">
        <v>94</v>
      </c>
      <c r="C20" s="128"/>
      <c r="D20" s="128"/>
      <c r="E20" s="128"/>
      <c r="F20" s="129"/>
    </row>
    <row r="21" spans="1:6" ht="30" hidden="1">
      <c r="A21" s="4" t="s">
        <v>95</v>
      </c>
      <c r="B21" s="23" t="s">
        <v>96</v>
      </c>
      <c r="C21" s="128"/>
      <c r="D21" s="128"/>
      <c r="E21" s="128"/>
      <c r="F21" s="129"/>
    </row>
    <row r="22" spans="1:6" ht="15" hidden="1">
      <c r="A22" s="5" t="s">
        <v>97</v>
      </c>
      <c r="B22" s="23" t="s">
        <v>98</v>
      </c>
      <c r="C22" s="128"/>
      <c r="D22" s="128"/>
      <c r="E22" s="128"/>
      <c r="F22" s="129"/>
    </row>
    <row r="23" spans="1:6" ht="15">
      <c r="A23" s="6" t="s">
        <v>352</v>
      </c>
      <c r="B23" s="26" t="s">
        <v>99</v>
      </c>
      <c r="C23" s="128">
        <v>240000</v>
      </c>
      <c r="D23" s="128"/>
      <c r="E23" s="128"/>
      <c r="F23" s="129">
        <f>SUM(C23:E23)</f>
        <v>240000</v>
      </c>
    </row>
    <row r="24" spans="1:6" ht="15">
      <c r="A24" s="35" t="s">
        <v>404</v>
      </c>
      <c r="B24" s="36" t="s">
        <v>100</v>
      </c>
      <c r="C24" s="130">
        <f>SUM(C19:C23)</f>
        <v>15055814</v>
      </c>
      <c r="D24" s="130"/>
      <c r="E24" s="130"/>
      <c r="F24" s="130">
        <f>SUM(F19:F23)</f>
        <v>15055814</v>
      </c>
    </row>
    <row r="25" spans="1:6" ht="15">
      <c r="A25" s="30" t="s">
        <v>375</v>
      </c>
      <c r="B25" s="36" t="s">
        <v>101</v>
      </c>
      <c r="C25" s="130">
        <v>4118773</v>
      </c>
      <c r="D25" s="130"/>
      <c r="E25" s="130"/>
      <c r="F25" s="130">
        <f>SUM(C25:E25)</f>
        <v>4118773</v>
      </c>
    </row>
    <row r="26" spans="1:6" ht="15" hidden="1">
      <c r="A26" s="4" t="s">
        <v>102</v>
      </c>
      <c r="B26" s="23" t="s">
        <v>103</v>
      </c>
      <c r="C26" s="128"/>
      <c r="D26" s="128"/>
      <c r="E26" s="128"/>
      <c r="F26" s="129"/>
    </row>
    <row r="27" spans="1:6" ht="15" hidden="1">
      <c r="A27" s="4" t="s">
        <v>104</v>
      </c>
      <c r="B27" s="23" t="s">
        <v>105</v>
      </c>
      <c r="C27" s="128"/>
      <c r="D27" s="128"/>
      <c r="E27" s="128"/>
      <c r="F27" s="129"/>
    </row>
    <row r="28" spans="1:6" ht="15" hidden="1">
      <c r="A28" s="4" t="s">
        <v>106</v>
      </c>
      <c r="B28" s="23" t="s">
        <v>107</v>
      </c>
      <c r="C28" s="128"/>
      <c r="D28" s="128"/>
      <c r="E28" s="128"/>
      <c r="F28" s="129"/>
    </row>
    <row r="29" spans="1:6" ht="15">
      <c r="A29" s="6" t="s">
        <v>353</v>
      </c>
      <c r="B29" s="26" t="s">
        <v>108</v>
      </c>
      <c r="C29" s="128">
        <v>2153000</v>
      </c>
      <c r="D29" s="128"/>
      <c r="E29" s="128"/>
      <c r="F29" s="129">
        <f>SUM(C29:E29)</f>
        <v>2153000</v>
      </c>
    </row>
    <row r="30" spans="1:6" ht="15" hidden="1">
      <c r="A30" s="4" t="s">
        <v>109</v>
      </c>
      <c r="B30" s="23" t="s">
        <v>110</v>
      </c>
      <c r="C30" s="128"/>
      <c r="D30" s="128"/>
      <c r="E30" s="128"/>
      <c r="F30" s="129">
        <f aca="true" t="shared" si="0" ref="F30:F49">SUM(C30:E30)</f>
        <v>0</v>
      </c>
    </row>
    <row r="31" spans="1:6" ht="15" hidden="1">
      <c r="A31" s="4" t="s">
        <v>111</v>
      </c>
      <c r="B31" s="23" t="s">
        <v>112</v>
      </c>
      <c r="C31" s="128"/>
      <c r="D31" s="128"/>
      <c r="E31" s="128"/>
      <c r="F31" s="129">
        <f t="shared" si="0"/>
        <v>0</v>
      </c>
    </row>
    <row r="32" spans="1:6" ht="15" customHeight="1">
      <c r="A32" s="6" t="s">
        <v>405</v>
      </c>
      <c r="B32" s="26" t="s">
        <v>113</v>
      </c>
      <c r="C32" s="128">
        <v>110000</v>
      </c>
      <c r="D32" s="128"/>
      <c r="E32" s="128"/>
      <c r="F32" s="129">
        <f t="shared" si="0"/>
        <v>110000</v>
      </c>
    </row>
    <row r="33" spans="1:6" ht="15" hidden="1">
      <c r="A33" s="4" t="s">
        <v>114</v>
      </c>
      <c r="B33" s="23" t="s">
        <v>115</v>
      </c>
      <c r="C33" s="128"/>
      <c r="D33" s="128"/>
      <c r="E33" s="128"/>
      <c r="F33" s="129">
        <f t="shared" si="0"/>
        <v>0</v>
      </c>
    </row>
    <row r="34" spans="1:6" ht="15" hidden="1">
      <c r="A34" s="4" t="s">
        <v>116</v>
      </c>
      <c r="B34" s="23" t="s">
        <v>117</v>
      </c>
      <c r="C34" s="128"/>
      <c r="D34" s="128"/>
      <c r="E34" s="128"/>
      <c r="F34" s="129">
        <f t="shared" si="0"/>
        <v>0</v>
      </c>
    </row>
    <row r="35" spans="1:6" ht="15" hidden="1">
      <c r="A35" s="4" t="s">
        <v>376</v>
      </c>
      <c r="B35" s="23" t="s">
        <v>118</v>
      </c>
      <c r="C35" s="128"/>
      <c r="D35" s="128"/>
      <c r="E35" s="128"/>
      <c r="F35" s="129">
        <f t="shared" si="0"/>
        <v>0</v>
      </c>
    </row>
    <row r="36" spans="1:6" ht="15" hidden="1">
      <c r="A36" s="4" t="s">
        <v>119</v>
      </c>
      <c r="B36" s="23" t="s">
        <v>120</v>
      </c>
      <c r="C36" s="128"/>
      <c r="D36" s="128"/>
      <c r="E36" s="128"/>
      <c r="F36" s="129">
        <f t="shared" si="0"/>
        <v>0</v>
      </c>
    </row>
    <row r="37" spans="1:6" ht="15" hidden="1">
      <c r="A37" s="4" t="s">
        <v>377</v>
      </c>
      <c r="B37" s="23" t="s">
        <v>121</v>
      </c>
      <c r="C37" s="128"/>
      <c r="D37" s="128"/>
      <c r="E37" s="128"/>
      <c r="F37" s="129">
        <f t="shared" si="0"/>
        <v>0</v>
      </c>
    </row>
    <row r="38" spans="1:6" ht="15" hidden="1">
      <c r="A38" s="5" t="s">
        <v>122</v>
      </c>
      <c r="B38" s="23" t="s">
        <v>123</v>
      </c>
      <c r="C38" s="128"/>
      <c r="D38" s="128"/>
      <c r="E38" s="128"/>
      <c r="F38" s="129">
        <f t="shared" si="0"/>
        <v>0</v>
      </c>
    </row>
    <row r="39" spans="1:6" ht="15" hidden="1">
      <c r="A39" s="4" t="s">
        <v>378</v>
      </c>
      <c r="B39" s="23" t="s">
        <v>124</v>
      </c>
      <c r="C39" s="128"/>
      <c r="D39" s="128"/>
      <c r="E39" s="128"/>
      <c r="F39" s="129">
        <f t="shared" si="0"/>
        <v>0</v>
      </c>
    </row>
    <row r="40" spans="1:6" ht="15">
      <c r="A40" s="6" t="s">
        <v>354</v>
      </c>
      <c r="B40" s="26" t="s">
        <v>125</v>
      </c>
      <c r="C40" s="128">
        <v>2970952</v>
      </c>
      <c r="D40" s="128"/>
      <c r="E40" s="128"/>
      <c r="F40" s="129">
        <f t="shared" si="0"/>
        <v>2970952</v>
      </c>
    </row>
    <row r="41" spans="1:6" ht="15" hidden="1">
      <c r="A41" s="4" t="s">
        <v>126</v>
      </c>
      <c r="B41" s="23" t="s">
        <v>127</v>
      </c>
      <c r="C41" s="128"/>
      <c r="D41" s="128"/>
      <c r="E41" s="128"/>
      <c r="F41" s="129">
        <f t="shared" si="0"/>
        <v>0</v>
      </c>
    </row>
    <row r="42" spans="1:6" ht="15" hidden="1">
      <c r="A42" s="4" t="s">
        <v>128</v>
      </c>
      <c r="B42" s="23" t="s">
        <v>129</v>
      </c>
      <c r="C42" s="128"/>
      <c r="D42" s="128"/>
      <c r="E42" s="128"/>
      <c r="F42" s="129">
        <f t="shared" si="0"/>
        <v>0</v>
      </c>
    </row>
    <row r="43" spans="1:6" ht="15">
      <c r="A43" s="6" t="s">
        <v>355</v>
      </c>
      <c r="B43" s="26" t="s">
        <v>130</v>
      </c>
      <c r="C43" s="128">
        <v>50000</v>
      </c>
      <c r="D43" s="128"/>
      <c r="E43" s="128"/>
      <c r="F43" s="129">
        <f t="shared" si="0"/>
        <v>50000</v>
      </c>
    </row>
    <row r="44" spans="1:6" ht="15" hidden="1">
      <c r="A44" s="4" t="s">
        <v>131</v>
      </c>
      <c r="B44" s="23" t="s">
        <v>132</v>
      </c>
      <c r="C44" s="128"/>
      <c r="D44" s="128"/>
      <c r="E44" s="128"/>
      <c r="F44" s="129">
        <f t="shared" si="0"/>
        <v>0</v>
      </c>
    </row>
    <row r="45" spans="1:6" ht="15" hidden="1">
      <c r="A45" s="4" t="s">
        <v>133</v>
      </c>
      <c r="B45" s="23" t="s">
        <v>134</v>
      </c>
      <c r="C45" s="128"/>
      <c r="D45" s="128"/>
      <c r="E45" s="128"/>
      <c r="F45" s="129">
        <f t="shared" si="0"/>
        <v>0</v>
      </c>
    </row>
    <row r="46" spans="1:6" ht="15" hidden="1">
      <c r="A46" s="4" t="s">
        <v>379</v>
      </c>
      <c r="B46" s="23" t="s">
        <v>135</v>
      </c>
      <c r="C46" s="128"/>
      <c r="D46" s="128"/>
      <c r="E46" s="128"/>
      <c r="F46" s="129">
        <f t="shared" si="0"/>
        <v>0</v>
      </c>
    </row>
    <row r="47" spans="1:6" ht="15" hidden="1">
      <c r="A47" s="4" t="s">
        <v>380</v>
      </c>
      <c r="B47" s="23" t="s">
        <v>136</v>
      </c>
      <c r="C47" s="128"/>
      <c r="D47" s="128"/>
      <c r="E47" s="128"/>
      <c r="F47" s="129">
        <f t="shared" si="0"/>
        <v>0</v>
      </c>
    </row>
    <row r="48" spans="1:6" ht="15" hidden="1">
      <c r="A48" s="4" t="s">
        <v>137</v>
      </c>
      <c r="B48" s="23" t="s">
        <v>138</v>
      </c>
      <c r="C48" s="128"/>
      <c r="D48" s="128"/>
      <c r="E48" s="128"/>
      <c r="F48" s="129">
        <f t="shared" si="0"/>
        <v>0</v>
      </c>
    </row>
    <row r="49" spans="1:6" ht="15">
      <c r="A49" s="6" t="s">
        <v>356</v>
      </c>
      <c r="B49" s="26" t="s">
        <v>139</v>
      </c>
      <c r="C49" s="128">
        <v>1346517</v>
      </c>
      <c r="D49" s="128"/>
      <c r="E49" s="128"/>
      <c r="F49" s="129">
        <f t="shared" si="0"/>
        <v>1346517</v>
      </c>
    </row>
    <row r="50" spans="1:6" ht="15">
      <c r="A50" s="30" t="s">
        <v>357</v>
      </c>
      <c r="B50" s="36" t="s">
        <v>140</v>
      </c>
      <c r="C50" s="130">
        <f>SUM(C29:C49)</f>
        <v>6630469</v>
      </c>
      <c r="D50" s="130"/>
      <c r="E50" s="130"/>
      <c r="F50" s="130">
        <f>SUM(F29:F49)</f>
        <v>6630469</v>
      </c>
    </row>
    <row r="51" spans="1:6" ht="15">
      <c r="A51" s="10" t="s">
        <v>141</v>
      </c>
      <c r="B51" s="23" t="s">
        <v>142</v>
      </c>
      <c r="C51" s="128"/>
      <c r="D51" s="128"/>
      <c r="E51" s="128"/>
      <c r="F51" s="129"/>
    </row>
    <row r="52" spans="1:6" ht="15">
      <c r="A52" s="10" t="s">
        <v>358</v>
      </c>
      <c r="B52" s="23" t="s">
        <v>143</v>
      </c>
      <c r="C52" s="128"/>
      <c r="D52" s="128"/>
      <c r="E52" s="128"/>
      <c r="F52" s="129"/>
    </row>
    <row r="53" spans="1:6" ht="15">
      <c r="A53" s="10" t="s">
        <v>381</v>
      </c>
      <c r="B53" s="23" t="s">
        <v>144</v>
      </c>
      <c r="C53" s="128"/>
      <c r="D53" s="128"/>
      <c r="E53" s="128"/>
      <c r="F53" s="129"/>
    </row>
    <row r="54" spans="1:6" ht="15">
      <c r="A54" s="10" t="s">
        <v>382</v>
      </c>
      <c r="B54" s="23" t="s">
        <v>145</v>
      </c>
      <c r="C54" s="128"/>
      <c r="D54" s="128"/>
      <c r="E54" s="128"/>
      <c r="F54" s="129"/>
    </row>
    <row r="55" spans="1:6" ht="15">
      <c r="A55" s="10" t="s">
        <v>383</v>
      </c>
      <c r="B55" s="23" t="s">
        <v>146</v>
      </c>
      <c r="C55" s="128"/>
      <c r="D55" s="128"/>
      <c r="E55" s="128"/>
      <c r="F55" s="129"/>
    </row>
    <row r="56" spans="1:6" ht="15">
      <c r="A56" s="10" t="s">
        <v>384</v>
      </c>
      <c r="B56" s="23" t="s">
        <v>147</v>
      </c>
      <c r="C56" s="128"/>
      <c r="D56" s="128"/>
      <c r="E56" s="128"/>
      <c r="F56" s="129"/>
    </row>
    <row r="57" spans="1:6" ht="15">
      <c r="A57" s="10" t="s">
        <v>385</v>
      </c>
      <c r="B57" s="23" t="s">
        <v>148</v>
      </c>
      <c r="C57" s="128"/>
      <c r="D57" s="128"/>
      <c r="E57" s="128"/>
      <c r="F57" s="129"/>
    </row>
    <row r="58" spans="1:6" ht="15">
      <c r="A58" s="10" t="s">
        <v>386</v>
      </c>
      <c r="B58" s="23" t="s">
        <v>149</v>
      </c>
      <c r="C58" s="128"/>
      <c r="D58" s="128"/>
      <c r="E58" s="128"/>
      <c r="F58" s="129"/>
    </row>
    <row r="59" spans="1:6" ht="15">
      <c r="A59" s="33" t="s">
        <v>360</v>
      </c>
      <c r="B59" s="36" t="s">
        <v>150</v>
      </c>
      <c r="C59" s="130"/>
      <c r="D59" s="130"/>
      <c r="E59" s="130"/>
      <c r="F59" s="130"/>
    </row>
    <row r="60" spans="1:6" ht="15">
      <c r="A60" s="9" t="s">
        <v>387</v>
      </c>
      <c r="B60" s="23" t="s">
        <v>151</v>
      </c>
      <c r="C60" s="128"/>
      <c r="D60" s="128"/>
      <c r="E60" s="128"/>
      <c r="F60" s="129"/>
    </row>
    <row r="61" spans="1:6" ht="15">
      <c r="A61" s="9" t="s">
        <v>152</v>
      </c>
      <c r="B61" s="23" t="s">
        <v>153</v>
      </c>
      <c r="C61" s="128"/>
      <c r="D61" s="128"/>
      <c r="E61" s="128"/>
      <c r="F61" s="129"/>
    </row>
    <row r="62" spans="1:6" ht="30">
      <c r="A62" s="9" t="s">
        <v>154</v>
      </c>
      <c r="B62" s="23" t="s">
        <v>155</v>
      </c>
      <c r="C62" s="128"/>
      <c r="D62" s="128"/>
      <c r="E62" s="128"/>
      <c r="F62" s="129"/>
    </row>
    <row r="63" spans="1:6" ht="15">
      <c r="A63" s="9" t="s">
        <v>361</v>
      </c>
      <c r="B63" s="23" t="s">
        <v>156</v>
      </c>
      <c r="C63" s="128"/>
      <c r="D63" s="128"/>
      <c r="E63" s="128"/>
      <c r="F63" s="129"/>
    </row>
    <row r="64" spans="1:6" ht="30">
      <c r="A64" s="9" t="s">
        <v>388</v>
      </c>
      <c r="B64" s="23" t="s">
        <v>157</v>
      </c>
      <c r="C64" s="128"/>
      <c r="D64" s="128"/>
      <c r="E64" s="128"/>
      <c r="F64" s="129"/>
    </row>
    <row r="65" spans="1:6" ht="15">
      <c r="A65" s="9" t="s">
        <v>362</v>
      </c>
      <c r="B65" s="23" t="s">
        <v>158</v>
      </c>
      <c r="C65" s="128"/>
      <c r="D65" s="128"/>
      <c r="E65" s="128"/>
      <c r="F65" s="129"/>
    </row>
    <row r="66" spans="1:6" ht="30">
      <c r="A66" s="9" t="s">
        <v>389</v>
      </c>
      <c r="B66" s="23" t="s">
        <v>159</v>
      </c>
      <c r="C66" s="128"/>
      <c r="D66" s="128"/>
      <c r="E66" s="128"/>
      <c r="F66" s="129"/>
    </row>
    <row r="67" spans="1:6" ht="15">
      <c r="A67" s="9" t="s">
        <v>390</v>
      </c>
      <c r="B67" s="23" t="s">
        <v>160</v>
      </c>
      <c r="C67" s="128"/>
      <c r="D67" s="128"/>
      <c r="E67" s="128"/>
      <c r="F67" s="129"/>
    </row>
    <row r="68" spans="1:6" ht="15">
      <c r="A68" s="9" t="s">
        <v>161</v>
      </c>
      <c r="B68" s="23" t="s">
        <v>162</v>
      </c>
      <c r="C68" s="128"/>
      <c r="D68" s="128"/>
      <c r="E68" s="128"/>
      <c r="F68" s="129"/>
    </row>
    <row r="69" spans="1:6" ht="15">
      <c r="A69" s="13" t="s">
        <v>163</v>
      </c>
      <c r="B69" s="23" t="s">
        <v>164</v>
      </c>
      <c r="C69" s="128"/>
      <c r="D69" s="128"/>
      <c r="E69" s="128"/>
      <c r="F69" s="129"/>
    </row>
    <row r="70" spans="1:6" ht="15">
      <c r="A70" s="9" t="s">
        <v>391</v>
      </c>
      <c r="B70" s="23" t="s">
        <v>165</v>
      </c>
      <c r="C70" s="128"/>
      <c r="D70" s="128"/>
      <c r="E70" s="128"/>
      <c r="F70" s="129"/>
    </row>
    <row r="71" spans="1:6" ht="15">
      <c r="A71" s="13" t="s">
        <v>30</v>
      </c>
      <c r="B71" s="23" t="s">
        <v>166</v>
      </c>
      <c r="C71" s="128"/>
      <c r="D71" s="128"/>
      <c r="E71" s="128"/>
      <c r="F71" s="129"/>
    </row>
    <row r="72" spans="1:6" ht="15">
      <c r="A72" s="13" t="s">
        <v>31</v>
      </c>
      <c r="B72" s="23" t="s">
        <v>166</v>
      </c>
      <c r="C72" s="128"/>
      <c r="D72" s="128"/>
      <c r="E72" s="128"/>
      <c r="F72" s="129"/>
    </row>
    <row r="73" spans="1:6" ht="15">
      <c r="A73" s="33" t="s">
        <v>363</v>
      </c>
      <c r="B73" s="36" t="s">
        <v>167</v>
      </c>
      <c r="C73" s="130"/>
      <c r="D73" s="130"/>
      <c r="E73" s="130"/>
      <c r="F73" s="130"/>
    </row>
    <row r="74" spans="1:6" ht="15.75">
      <c r="A74" s="120" t="s">
        <v>16</v>
      </c>
      <c r="B74" s="36"/>
      <c r="C74" s="130">
        <f>C24+C25+C50+C59+C73</f>
        <v>25805056</v>
      </c>
      <c r="D74" s="128"/>
      <c r="E74" s="128"/>
      <c r="F74" s="129">
        <f>SUM(C74:E74)</f>
        <v>25805056</v>
      </c>
    </row>
    <row r="75" spans="1:6" ht="15">
      <c r="A75" s="27" t="s">
        <v>168</v>
      </c>
      <c r="B75" s="23" t="s">
        <v>169</v>
      </c>
      <c r="C75" s="128"/>
      <c r="D75" s="128"/>
      <c r="E75" s="128"/>
      <c r="F75" s="129"/>
    </row>
    <row r="76" spans="1:6" ht="15">
      <c r="A76" s="27" t="s">
        <v>392</v>
      </c>
      <c r="B76" s="23" t="s">
        <v>170</v>
      </c>
      <c r="C76" s="128"/>
      <c r="D76" s="128"/>
      <c r="E76" s="128"/>
      <c r="F76" s="129"/>
    </row>
    <row r="77" spans="1:6" ht="15">
      <c r="A77" s="27" t="s">
        <v>171</v>
      </c>
      <c r="B77" s="23" t="s">
        <v>172</v>
      </c>
      <c r="C77" s="128"/>
      <c r="D77" s="128"/>
      <c r="E77" s="128"/>
      <c r="F77" s="129"/>
    </row>
    <row r="78" spans="1:6" ht="15">
      <c r="A78" s="27" t="s">
        <v>173</v>
      </c>
      <c r="B78" s="23" t="s">
        <v>174</v>
      </c>
      <c r="C78" s="128">
        <v>180890</v>
      </c>
      <c r="D78" s="128"/>
      <c r="E78" s="128"/>
      <c r="F78" s="129">
        <f>SUM(C78:E78)</f>
        <v>180890</v>
      </c>
    </row>
    <row r="79" spans="1:6" ht="15">
      <c r="A79" s="5" t="s">
        <v>175</v>
      </c>
      <c r="B79" s="23" t="s">
        <v>176</v>
      </c>
      <c r="C79" s="128"/>
      <c r="D79" s="128"/>
      <c r="E79" s="128"/>
      <c r="F79" s="129"/>
    </row>
    <row r="80" spans="1:6" ht="15">
      <c r="A80" s="5" t="s">
        <v>177</v>
      </c>
      <c r="B80" s="23" t="s">
        <v>178</v>
      </c>
      <c r="C80" s="128"/>
      <c r="D80" s="128"/>
      <c r="E80" s="128"/>
      <c r="F80" s="129"/>
    </row>
    <row r="81" spans="1:6" ht="15">
      <c r="A81" s="5" t="s">
        <v>179</v>
      </c>
      <c r="B81" s="23" t="s">
        <v>180</v>
      </c>
      <c r="C81" s="128">
        <v>49100</v>
      </c>
      <c r="D81" s="128"/>
      <c r="E81" s="128"/>
      <c r="F81" s="129">
        <f>SUM(C81:E81)</f>
        <v>49100</v>
      </c>
    </row>
    <row r="82" spans="1:6" ht="15">
      <c r="A82" s="34" t="s">
        <v>365</v>
      </c>
      <c r="B82" s="36" t="s">
        <v>181</v>
      </c>
      <c r="C82" s="130">
        <f>SUM(C75:C81)</f>
        <v>229990</v>
      </c>
      <c r="D82" s="130"/>
      <c r="E82" s="130"/>
      <c r="F82" s="130">
        <f>SUM(F75:F81)</f>
        <v>229990</v>
      </c>
    </row>
    <row r="83" spans="1:6" ht="15">
      <c r="A83" s="10" t="s">
        <v>182</v>
      </c>
      <c r="B83" s="23" t="s">
        <v>183</v>
      </c>
      <c r="C83" s="128"/>
      <c r="D83" s="128"/>
      <c r="E83" s="128"/>
      <c r="F83" s="129"/>
    </row>
    <row r="84" spans="1:6" ht="15">
      <c r="A84" s="10" t="s">
        <v>184</v>
      </c>
      <c r="B84" s="23" t="s">
        <v>185</v>
      </c>
      <c r="C84" s="128"/>
      <c r="D84" s="128"/>
      <c r="E84" s="128"/>
      <c r="F84" s="129"/>
    </row>
    <row r="85" spans="1:6" ht="15">
      <c r="A85" s="10" t="s">
        <v>186</v>
      </c>
      <c r="B85" s="23" t="s">
        <v>187</v>
      </c>
      <c r="C85" s="128"/>
      <c r="D85" s="128"/>
      <c r="E85" s="128"/>
      <c r="F85" s="129"/>
    </row>
    <row r="86" spans="1:6" ht="15">
      <c r="A86" s="10" t="s">
        <v>188</v>
      </c>
      <c r="B86" s="23" t="s">
        <v>189</v>
      </c>
      <c r="C86" s="128"/>
      <c r="D86" s="128"/>
      <c r="E86" s="128"/>
      <c r="F86" s="129"/>
    </row>
    <row r="87" spans="1:6" ht="15">
      <c r="A87" s="33" t="s">
        <v>366</v>
      </c>
      <c r="B87" s="36" t="s">
        <v>190</v>
      </c>
      <c r="C87" s="130"/>
      <c r="D87" s="130"/>
      <c r="E87" s="130"/>
      <c r="F87" s="130"/>
    </row>
    <row r="88" spans="1:6" ht="30">
      <c r="A88" s="10" t="s">
        <v>191</v>
      </c>
      <c r="B88" s="23" t="s">
        <v>192</v>
      </c>
      <c r="C88" s="128"/>
      <c r="D88" s="128"/>
      <c r="E88" s="128"/>
      <c r="F88" s="129"/>
    </row>
    <row r="89" spans="1:6" ht="30">
      <c r="A89" s="10" t="s">
        <v>393</v>
      </c>
      <c r="B89" s="23" t="s">
        <v>193</v>
      </c>
      <c r="C89" s="128"/>
      <c r="D89" s="128"/>
      <c r="E89" s="128"/>
      <c r="F89" s="129"/>
    </row>
    <row r="90" spans="1:6" ht="30">
      <c r="A90" s="10" t="s">
        <v>394</v>
      </c>
      <c r="B90" s="23" t="s">
        <v>194</v>
      </c>
      <c r="C90" s="128"/>
      <c r="D90" s="128"/>
      <c r="E90" s="128"/>
      <c r="F90" s="129"/>
    </row>
    <row r="91" spans="1:6" ht="15">
      <c r="A91" s="10" t="s">
        <v>395</v>
      </c>
      <c r="B91" s="23" t="s">
        <v>195</v>
      </c>
      <c r="C91" s="128"/>
      <c r="D91" s="128"/>
      <c r="E91" s="128"/>
      <c r="F91" s="129"/>
    </row>
    <row r="92" spans="1:6" ht="30">
      <c r="A92" s="10" t="s">
        <v>396</v>
      </c>
      <c r="B92" s="23" t="s">
        <v>196</v>
      </c>
      <c r="C92" s="128"/>
      <c r="D92" s="128"/>
      <c r="E92" s="128"/>
      <c r="F92" s="129"/>
    </row>
    <row r="93" spans="1:6" ht="30">
      <c r="A93" s="10" t="s">
        <v>397</v>
      </c>
      <c r="B93" s="23" t="s">
        <v>197</v>
      </c>
      <c r="C93" s="128"/>
      <c r="D93" s="128"/>
      <c r="E93" s="128"/>
      <c r="F93" s="129"/>
    </row>
    <row r="94" spans="1:6" ht="15">
      <c r="A94" s="10" t="s">
        <v>198</v>
      </c>
      <c r="B94" s="23" t="s">
        <v>199</v>
      </c>
      <c r="C94" s="128"/>
      <c r="D94" s="128"/>
      <c r="E94" s="128"/>
      <c r="F94" s="129"/>
    </row>
    <row r="95" spans="1:6" ht="15">
      <c r="A95" s="10" t="s">
        <v>398</v>
      </c>
      <c r="B95" s="23" t="s">
        <v>200</v>
      </c>
      <c r="C95" s="128"/>
      <c r="D95" s="128"/>
      <c r="E95" s="128"/>
      <c r="F95" s="129"/>
    </row>
    <row r="96" spans="1:6" ht="15">
      <c r="A96" s="33" t="s">
        <v>367</v>
      </c>
      <c r="B96" s="36" t="s">
        <v>201</v>
      </c>
      <c r="C96" s="128"/>
      <c r="D96" s="128"/>
      <c r="E96" s="128"/>
      <c r="F96" s="129"/>
    </row>
    <row r="97" spans="1:6" ht="15.75">
      <c r="A97" s="120" t="s">
        <v>15</v>
      </c>
      <c r="B97" s="36"/>
      <c r="C97" s="130">
        <f>C96+C87+C82</f>
        <v>229990</v>
      </c>
      <c r="D97" s="128"/>
      <c r="E97" s="128"/>
      <c r="F97" s="129">
        <f>SUM(C97:E97)</f>
        <v>229990</v>
      </c>
    </row>
    <row r="98" spans="1:6" ht="15.75">
      <c r="A98" s="122" t="s">
        <v>406</v>
      </c>
      <c r="B98" s="131" t="s">
        <v>202</v>
      </c>
      <c r="C98" s="130">
        <f>C96+C87+C82+C73+C59+C50+C25+C24</f>
        <v>26035046</v>
      </c>
      <c r="D98" s="130"/>
      <c r="E98" s="130"/>
      <c r="F98" s="130">
        <f>F96+F87+F82+F73+F59+F50+F25+F24</f>
        <v>26035046</v>
      </c>
    </row>
    <row r="99" spans="1:25" ht="15">
      <c r="A99" s="10" t="s">
        <v>399</v>
      </c>
      <c r="B99" s="4" t="s">
        <v>203</v>
      </c>
      <c r="C99" s="62"/>
      <c r="D99" s="62"/>
      <c r="E99" s="62"/>
      <c r="F99" s="63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62"/>
      <c r="D100" s="62"/>
      <c r="E100" s="62"/>
      <c r="F100" s="63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62"/>
      <c r="D101" s="62"/>
      <c r="E101" s="62"/>
      <c r="F101" s="6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64"/>
      <c r="D102" s="64"/>
      <c r="E102" s="64"/>
      <c r="F102" s="65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66"/>
      <c r="D103" s="66"/>
      <c r="E103" s="66"/>
      <c r="F103" s="6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66"/>
      <c r="D104" s="66"/>
      <c r="E104" s="66"/>
      <c r="F104" s="6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62"/>
      <c r="D105" s="62"/>
      <c r="E105" s="62"/>
      <c r="F105" s="63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62"/>
      <c r="D106" s="62"/>
      <c r="E106" s="62"/>
      <c r="F106" s="63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68"/>
      <c r="D107" s="68"/>
      <c r="E107" s="68"/>
      <c r="F107" s="6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66"/>
      <c r="D108" s="66"/>
      <c r="E108" s="66"/>
      <c r="F108" s="6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66"/>
      <c r="D109" s="66"/>
      <c r="E109" s="66"/>
      <c r="F109" s="6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66"/>
      <c r="D110" s="66"/>
      <c r="E110" s="66"/>
      <c r="F110" s="6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66"/>
      <c r="D111" s="66"/>
      <c r="E111" s="66"/>
      <c r="F111" s="6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66"/>
      <c r="D112" s="66"/>
      <c r="E112" s="66"/>
      <c r="F112" s="6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66"/>
      <c r="D113" s="66"/>
      <c r="E113" s="66"/>
      <c r="F113" s="6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68"/>
      <c r="D114" s="68"/>
      <c r="E114" s="68"/>
      <c r="F114" s="6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66"/>
      <c r="D115" s="66"/>
      <c r="E115" s="66"/>
      <c r="F115" s="6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62"/>
      <c r="D116" s="62"/>
      <c r="E116" s="62"/>
      <c r="F116" s="63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66"/>
      <c r="D117" s="66"/>
      <c r="E117" s="66"/>
      <c r="F117" s="6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66"/>
      <c r="D118" s="66"/>
      <c r="E118" s="66"/>
      <c r="F118" s="6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68"/>
      <c r="D119" s="68"/>
      <c r="E119" s="68"/>
      <c r="F119" s="6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62"/>
      <c r="D120" s="62"/>
      <c r="E120" s="62"/>
      <c r="F120" s="63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68"/>
      <c r="D121" s="68"/>
      <c r="E121" s="68"/>
      <c r="F121" s="6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32" t="s">
        <v>443</v>
      </c>
      <c r="B122" s="133"/>
      <c r="C122" s="130">
        <f>C121+C98</f>
        <v>26035046</v>
      </c>
      <c r="D122" s="130"/>
      <c r="E122" s="130"/>
      <c r="F122" s="130">
        <f>F121+F98</f>
        <v>26035046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30/2016(XII.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A97" sqref="A9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85" t="s">
        <v>474</v>
      </c>
      <c r="B1" s="86"/>
      <c r="C1" s="86"/>
      <c r="D1" s="86"/>
      <c r="E1" s="86"/>
      <c r="F1" s="87"/>
    </row>
    <row r="2" spans="1:6" ht="23.25" customHeight="1">
      <c r="A2" s="88" t="s">
        <v>524</v>
      </c>
      <c r="B2" s="89"/>
      <c r="C2" s="89"/>
      <c r="D2" s="89"/>
      <c r="E2" s="89"/>
      <c r="F2" s="87"/>
    </row>
    <row r="3" ht="18">
      <c r="A3" s="44"/>
    </row>
    <row r="4" spans="1:6" ht="15">
      <c r="A4" s="93" t="s">
        <v>22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43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/>
      <c r="D12" s="116"/>
      <c r="E12" s="116"/>
      <c r="F12" s="116"/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9"/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9"/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9"/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9"/>
    </row>
    <row r="17" spans="1:6" ht="15" customHeight="1">
      <c r="A17" s="4" t="s">
        <v>410</v>
      </c>
      <c r="B17" s="5" t="s">
        <v>256</v>
      </c>
      <c r="C17" s="119"/>
      <c r="D17" s="119"/>
      <c r="E17" s="119"/>
      <c r="F17" s="119"/>
    </row>
    <row r="18" spans="1:6" ht="15" customHeight="1">
      <c r="A18" s="30" t="s">
        <v>446</v>
      </c>
      <c r="B18" s="34" t="s">
        <v>257</v>
      </c>
      <c r="C18" s="116"/>
      <c r="D18" s="116"/>
      <c r="E18" s="116"/>
      <c r="F18" s="116"/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/>
      <c r="D25" s="119"/>
      <c r="E25" s="119"/>
      <c r="F25" s="119"/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/>
      <c r="D28" s="119"/>
      <c r="E28" s="119"/>
      <c r="F28" s="119"/>
    </row>
    <row r="29" spans="1:6" ht="15" customHeight="1">
      <c r="A29" s="4" t="s">
        <v>422</v>
      </c>
      <c r="B29" s="5" t="s">
        <v>277</v>
      </c>
      <c r="C29" s="119"/>
      <c r="D29" s="119"/>
      <c r="E29" s="119"/>
      <c r="F29" s="119"/>
    </row>
    <row r="30" spans="1:6" ht="15" customHeight="1">
      <c r="A30" s="6" t="s">
        <v>2</v>
      </c>
      <c r="B30" s="7" t="s">
        <v>278</v>
      </c>
      <c r="C30" s="119"/>
      <c r="D30" s="119"/>
      <c r="E30" s="119"/>
      <c r="F30" s="119"/>
    </row>
    <row r="31" spans="1:6" ht="15" customHeight="1">
      <c r="A31" s="4" t="s">
        <v>423</v>
      </c>
      <c r="B31" s="5" t="s">
        <v>279</v>
      </c>
      <c r="C31" s="119"/>
      <c r="D31" s="119"/>
      <c r="E31" s="119"/>
      <c r="F31" s="119"/>
    </row>
    <row r="32" spans="1:6" ht="15" customHeight="1">
      <c r="A32" s="30" t="s">
        <v>3</v>
      </c>
      <c r="B32" s="34" t="s">
        <v>280</v>
      </c>
      <c r="C32" s="116"/>
      <c r="D32" s="116"/>
      <c r="E32" s="116"/>
      <c r="F32" s="116"/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2705931</v>
      </c>
      <c r="D43" s="116"/>
      <c r="E43" s="116"/>
      <c r="F43" s="116">
        <f>SUM(C43:E43)</f>
        <v>2705931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/>
    </row>
    <row r="47" spans="1:6" ht="15" customHeight="1">
      <c r="A47" s="30" t="s">
        <v>6</v>
      </c>
      <c r="B47" s="34" t="s">
        <v>308</v>
      </c>
      <c r="C47" s="116"/>
      <c r="D47" s="116"/>
      <c r="E47" s="116"/>
      <c r="F47" s="116"/>
    </row>
    <row r="48" spans="1:6" ht="15" customHeight="1">
      <c r="A48" s="120" t="s">
        <v>16</v>
      </c>
      <c r="B48" s="34"/>
      <c r="C48" s="116">
        <f>C47+C43+C32+C18</f>
        <v>2705931</v>
      </c>
      <c r="D48" s="116"/>
      <c r="E48" s="116"/>
      <c r="F48" s="116">
        <f>SUM(C48:E48)</f>
        <v>2705931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/>
    </row>
    <row r="54" spans="1:6" ht="15" customHeight="1">
      <c r="A54" s="30" t="s">
        <v>0</v>
      </c>
      <c r="B54" s="34" t="s">
        <v>265</v>
      </c>
      <c r="C54" s="119"/>
      <c r="D54" s="119"/>
      <c r="E54" s="119"/>
      <c r="F54" s="119"/>
    </row>
    <row r="55" spans="1:6" ht="15" customHeight="1">
      <c r="A55" s="30" t="s">
        <v>5</v>
      </c>
      <c r="B55" s="34" t="s">
        <v>303</v>
      </c>
      <c r="C55" s="116"/>
      <c r="D55" s="116"/>
      <c r="E55" s="116"/>
      <c r="F55" s="116"/>
    </row>
    <row r="56" spans="1:6" ht="15" customHeight="1">
      <c r="A56" s="10" t="s">
        <v>309</v>
      </c>
      <c r="B56" s="5" t="s">
        <v>310</v>
      </c>
      <c r="C56" s="119"/>
      <c r="D56" s="119"/>
      <c r="E56" s="119"/>
      <c r="F56" s="119"/>
    </row>
    <row r="57" spans="1:6" ht="15" customHeight="1">
      <c r="A57" s="4" t="s">
        <v>435</v>
      </c>
      <c r="B57" s="5" t="s">
        <v>311</v>
      </c>
      <c r="C57" s="119"/>
      <c r="D57" s="119"/>
      <c r="E57" s="119"/>
      <c r="F57" s="119"/>
    </row>
    <row r="58" spans="1:6" ht="15" customHeight="1">
      <c r="A58" s="10" t="s">
        <v>436</v>
      </c>
      <c r="B58" s="5" t="s">
        <v>312</v>
      </c>
      <c r="C58" s="119"/>
      <c r="D58" s="119"/>
      <c r="E58" s="119"/>
      <c r="F58" s="119"/>
    </row>
    <row r="59" spans="1:6" ht="15" customHeight="1">
      <c r="A59" s="30" t="s">
        <v>8</v>
      </c>
      <c r="B59" s="34" t="s">
        <v>313</v>
      </c>
      <c r="C59" s="116"/>
      <c r="D59" s="116"/>
      <c r="E59" s="116"/>
      <c r="F59" s="116"/>
    </row>
    <row r="60" spans="1:6" ht="15" customHeight="1">
      <c r="A60" s="120" t="s">
        <v>15</v>
      </c>
      <c r="B60" s="34"/>
      <c r="C60" s="116">
        <f>C55+C54+C59</f>
        <v>0</v>
      </c>
      <c r="D60" s="116"/>
      <c r="E60" s="116"/>
      <c r="F60" s="116">
        <f>SUM(C60:E60)</f>
        <v>0</v>
      </c>
    </row>
    <row r="61" spans="1:6" ht="15.75">
      <c r="A61" s="121" t="s">
        <v>7</v>
      </c>
      <c r="B61" s="122" t="s">
        <v>314</v>
      </c>
      <c r="C61" s="116">
        <f>C60+C48</f>
        <v>2705931</v>
      </c>
      <c r="D61" s="116"/>
      <c r="E61" s="116"/>
      <c r="F61" s="116">
        <f>SUM(C61:E61)</f>
        <v>2705931</v>
      </c>
    </row>
    <row r="62" spans="1:6" ht="15.75">
      <c r="A62" s="123" t="s">
        <v>457</v>
      </c>
      <c r="B62" s="34"/>
      <c r="C62" s="119">
        <f>C43-'kiadások működés Könyvtár'!C74</f>
        <v>-31593642</v>
      </c>
      <c r="D62" s="119"/>
      <c r="E62" s="119"/>
      <c r="F62" s="119">
        <f>SUM(C62:E62)</f>
        <v>-31593642</v>
      </c>
    </row>
    <row r="63" spans="1:6" ht="15.75">
      <c r="A63" s="123" t="s">
        <v>29</v>
      </c>
      <c r="B63" s="122"/>
      <c r="C63" s="119">
        <f>C60-'kiadások működés Könyvtár'!C97</f>
        <v>-881231</v>
      </c>
      <c r="D63" s="119"/>
      <c r="E63" s="119"/>
      <c r="F63" s="119">
        <f>SUM(C63:E63)</f>
        <v>-881231</v>
      </c>
    </row>
    <row r="64" spans="1:6" ht="15" hidden="1">
      <c r="A64" s="28" t="s">
        <v>437</v>
      </c>
      <c r="B64" s="4" t="s">
        <v>315</v>
      </c>
      <c r="C64" s="119"/>
      <c r="D64" s="119"/>
      <c r="E64" s="119"/>
      <c r="F64" s="119"/>
    </row>
    <row r="65" spans="1:6" ht="15" hidden="1">
      <c r="A65" s="10" t="s">
        <v>316</v>
      </c>
      <c r="B65" s="4" t="s">
        <v>317</v>
      </c>
      <c r="C65" s="119"/>
      <c r="D65" s="119"/>
      <c r="E65" s="119"/>
      <c r="F65" s="119"/>
    </row>
    <row r="66" spans="1:6" ht="15" hidden="1">
      <c r="A66" s="28" t="s">
        <v>438</v>
      </c>
      <c r="B66" s="4" t="s">
        <v>318</v>
      </c>
      <c r="C66" s="119"/>
      <c r="D66" s="119"/>
      <c r="E66" s="119"/>
      <c r="F66" s="119"/>
    </row>
    <row r="67" spans="1:6" ht="15">
      <c r="A67" s="12" t="s">
        <v>9</v>
      </c>
      <c r="B67" s="6" t="s">
        <v>319</v>
      </c>
      <c r="C67" s="119"/>
      <c r="D67" s="119"/>
      <c r="E67" s="119"/>
      <c r="F67" s="119"/>
    </row>
    <row r="68" spans="1:6" ht="15" hidden="1">
      <c r="A68" s="10" t="s">
        <v>439</v>
      </c>
      <c r="B68" s="4" t="s">
        <v>320</v>
      </c>
      <c r="C68" s="119"/>
      <c r="D68" s="119"/>
      <c r="E68" s="119"/>
      <c r="F68" s="119"/>
    </row>
    <row r="69" spans="1:6" ht="15" hidden="1">
      <c r="A69" s="28" t="s">
        <v>321</v>
      </c>
      <c r="B69" s="4" t="s">
        <v>322</v>
      </c>
      <c r="C69" s="119"/>
      <c r="D69" s="119"/>
      <c r="E69" s="119"/>
      <c r="F69" s="119"/>
    </row>
    <row r="70" spans="1:6" ht="15" hidden="1">
      <c r="A70" s="10" t="s">
        <v>440</v>
      </c>
      <c r="B70" s="4" t="s">
        <v>323</v>
      </c>
      <c r="C70" s="119"/>
      <c r="D70" s="119"/>
      <c r="E70" s="119"/>
      <c r="F70" s="119"/>
    </row>
    <row r="71" spans="1:6" ht="15" hidden="1">
      <c r="A71" s="28" t="s">
        <v>324</v>
      </c>
      <c r="B71" s="4" t="s">
        <v>325</v>
      </c>
      <c r="C71" s="119"/>
      <c r="D71" s="119"/>
      <c r="E71" s="119"/>
      <c r="F71" s="119"/>
    </row>
    <row r="72" spans="1:6" ht="15">
      <c r="A72" s="11" t="s">
        <v>10</v>
      </c>
      <c r="B72" s="6" t="s">
        <v>326</v>
      </c>
      <c r="C72" s="119"/>
      <c r="D72" s="119"/>
      <c r="E72" s="119"/>
      <c r="F72" s="119"/>
    </row>
    <row r="73" spans="1:6" ht="15" hidden="1">
      <c r="A73" s="4" t="s">
        <v>26</v>
      </c>
      <c r="B73" s="4" t="s">
        <v>327</v>
      </c>
      <c r="C73" s="119"/>
      <c r="D73" s="119"/>
      <c r="E73" s="119"/>
      <c r="F73" s="119"/>
    </row>
    <row r="74" spans="1:6" ht="15" hidden="1">
      <c r="A74" s="4" t="s">
        <v>27</v>
      </c>
      <c r="B74" s="4" t="s">
        <v>327</v>
      </c>
      <c r="C74" s="119"/>
      <c r="D74" s="119"/>
      <c r="E74" s="119"/>
      <c r="F74" s="119"/>
    </row>
    <row r="75" spans="1:6" ht="15" hidden="1">
      <c r="A75" s="4" t="s">
        <v>24</v>
      </c>
      <c r="B75" s="4" t="s">
        <v>328</v>
      </c>
      <c r="C75" s="119"/>
      <c r="D75" s="119"/>
      <c r="E75" s="119"/>
      <c r="F75" s="119"/>
    </row>
    <row r="76" spans="1:6" ht="15" hidden="1">
      <c r="A76" s="4" t="s">
        <v>25</v>
      </c>
      <c r="B76" s="4" t="s">
        <v>328</v>
      </c>
      <c r="C76" s="119"/>
      <c r="D76" s="119"/>
      <c r="E76" s="119"/>
      <c r="F76" s="119"/>
    </row>
    <row r="77" spans="1:6" ht="15">
      <c r="A77" s="6" t="s">
        <v>11</v>
      </c>
      <c r="B77" s="6" t="s">
        <v>329</v>
      </c>
      <c r="C77" s="119">
        <v>847337</v>
      </c>
      <c r="D77" s="119"/>
      <c r="E77" s="119"/>
      <c r="F77" s="119">
        <f>SUM(C77:E77)</f>
        <v>847337</v>
      </c>
    </row>
    <row r="78" spans="1:6" ht="15">
      <c r="A78" s="28" t="s">
        <v>330</v>
      </c>
      <c r="B78" s="4" t="s">
        <v>331</v>
      </c>
      <c r="C78" s="119"/>
      <c r="D78" s="119"/>
      <c r="E78" s="119"/>
      <c r="F78" s="119"/>
    </row>
    <row r="79" spans="1:6" ht="15">
      <c r="A79" s="28" t="s">
        <v>332</v>
      </c>
      <c r="B79" s="4" t="s">
        <v>333</v>
      </c>
      <c r="C79" s="119"/>
      <c r="D79" s="119"/>
      <c r="E79" s="119"/>
      <c r="F79" s="119"/>
    </row>
    <row r="80" spans="1:6" ht="15">
      <c r="A80" s="28" t="s">
        <v>334</v>
      </c>
      <c r="B80" s="4" t="s">
        <v>335</v>
      </c>
      <c r="C80" s="119">
        <v>31627536</v>
      </c>
      <c r="D80" s="119"/>
      <c r="E80" s="119"/>
      <c r="F80" s="119">
        <f>SUM(C80:E80)</f>
        <v>31627536</v>
      </c>
    </row>
    <row r="81" spans="1:6" ht="15">
      <c r="A81" s="28" t="s">
        <v>336</v>
      </c>
      <c r="B81" s="4" t="s">
        <v>337</v>
      </c>
      <c r="C81" s="119"/>
      <c r="D81" s="119"/>
      <c r="E81" s="119"/>
      <c r="F81" s="119"/>
    </row>
    <row r="82" spans="1:6" ht="15">
      <c r="A82" s="10" t="s">
        <v>441</v>
      </c>
      <c r="B82" s="4" t="s">
        <v>338</v>
      </c>
      <c r="C82" s="119"/>
      <c r="D82" s="119"/>
      <c r="E82" s="119"/>
      <c r="F82" s="119"/>
    </row>
    <row r="83" spans="1:6" ht="15">
      <c r="A83" s="12" t="s">
        <v>12</v>
      </c>
      <c r="B83" s="6" t="s">
        <v>339</v>
      </c>
      <c r="C83" s="116">
        <f>SUM(C67:C82)</f>
        <v>32474873</v>
      </c>
      <c r="D83" s="116"/>
      <c r="E83" s="116"/>
      <c r="F83" s="116">
        <f>SUM(F72:F82)</f>
        <v>32474873</v>
      </c>
    </row>
    <row r="84" spans="1:6" ht="15">
      <c r="A84" s="10" t="s">
        <v>340</v>
      </c>
      <c r="B84" s="4" t="s">
        <v>341</v>
      </c>
      <c r="C84" s="119"/>
      <c r="D84" s="119"/>
      <c r="E84" s="119"/>
      <c r="F84" s="119"/>
    </row>
    <row r="85" spans="1:6" ht="15">
      <c r="A85" s="10" t="s">
        <v>342</v>
      </c>
      <c r="B85" s="4" t="s">
        <v>343</v>
      </c>
      <c r="C85" s="119"/>
      <c r="D85" s="119"/>
      <c r="E85" s="119"/>
      <c r="F85" s="119"/>
    </row>
    <row r="86" spans="1:6" ht="15">
      <c r="A86" s="28" t="s">
        <v>344</v>
      </c>
      <c r="B86" s="4" t="s">
        <v>345</v>
      </c>
      <c r="C86" s="119"/>
      <c r="D86" s="119"/>
      <c r="E86" s="119"/>
      <c r="F86" s="119"/>
    </row>
    <row r="87" spans="1:6" ht="15">
      <c r="A87" s="28" t="s">
        <v>442</v>
      </c>
      <c r="B87" s="4" t="s">
        <v>346</v>
      </c>
      <c r="C87" s="119"/>
      <c r="D87" s="119"/>
      <c r="E87" s="119"/>
      <c r="F87" s="119"/>
    </row>
    <row r="88" spans="1:6" ht="15">
      <c r="A88" s="11" t="s">
        <v>13</v>
      </c>
      <c r="B88" s="6" t="s">
        <v>347</v>
      </c>
      <c r="C88" s="119"/>
      <c r="D88" s="119"/>
      <c r="E88" s="119"/>
      <c r="F88" s="119"/>
    </row>
    <row r="89" spans="1:6" ht="15">
      <c r="A89" s="12" t="s">
        <v>348</v>
      </c>
      <c r="B89" s="6" t="s">
        <v>349</v>
      </c>
      <c r="C89" s="119"/>
      <c r="D89" s="119"/>
      <c r="E89" s="119"/>
      <c r="F89" s="119"/>
    </row>
    <row r="90" spans="1:6" ht="15.75">
      <c r="A90" s="124" t="s">
        <v>14</v>
      </c>
      <c r="B90" s="125" t="s">
        <v>350</v>
      </c>
      <c r="C90" s="116">
        <f>SUM(C83:C89)</f>
        <v>32474873</v>
      </c>
      <c r="D90" s="116"/>
      <c r="E90" s="116"/>
      <c r="F90" s="116">
        <f>SUM(F83:F89)</f>
        <v>32474873</v>
      </c>
    </row>
    <row r="91" spans="1:6" ht="15.75">
      <c r="A91" s="123" t="s">
        <v>444</v>
      </c>
      <c r="B91" s="126"/>
      <c r="C91" s="116">
        <f>C61+C90</f>
        <v>35180804</v>
      </c>
      <c r="D91" s="116"/>
      <c r="E91" s="116"/>
      <c r="F91" s="116">
        <f>F90+F61</f>
        <v>35180804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30/2016.(XII.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A79" sqref="A7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85" t="s">
        <v>474</v>
      </c>
      <c r="B1" s="89"/>
      <c r="C1" s="89"/>
      <c r="D1" s="89"/>
      <c r="E1" s="89"/>
      <c r="F1" s="87"/>
    </row>
    <row r="2" spans="1:6" ht="19.5" customHeight="1">
      <c r="A2" s="88" t="s">
        <v>525</v>
      </c>
      <c r="B2" s="89"/>
      <c r="C2" s="89"/>
      <c r="D2" s="89"/>
      <c r="E2" s="89"/>
      <c r="F2" s="87"/>
    </row>
    <row r="3" ht="18">
      <c r="A3" s="44"/>
    </row>
    <row r="4" spans="1:6" ht="15">
      <c r="A4" s="96" t="s">
        <v>22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hidden="1">
      <c r="A6" s="21" t="s">
        <v>67</v>
      </c>
      <c r="B6" s="22" t="s">
        <v>68</v>
      </c>
      <c r="C6" s="134"/>
      <c r="D6" s="134"/>
      <c r="E6" s="134"/>
      <c r="F6" s="109"/>
    </row>
    <row r="7" spans="1:6" ht="15" hidden="1">
      <c r="A7" s="21" t="s">
        <v>69</v>
      </c>
      <c r="B7" s="23" t="s">
        <v>70</v>
      </c>
      <c r="C7" s="134"/>
      <c r="D7" s="134"/>
      <c r="E7" s="134"/>
      <c r="F7" s="109"/>
    </row>
    <row r="8" spans="1:6" ht="15" hidden="1">
      <c r="A8" s="21" t="s">
        <v>71</v>
      </c>
      <c r="B8" s="23" t="s">
        <v>72</v>
      </c>
      <c r="C8" s="134"/>
      <c r="D8" s="134"/>
      <c r="E8" s="134"/>
      <c r="F8" s="109"/>
    </row>
    <row r="9" spans="1:6" ht="15" hidden="1">
      <c r="A9" s="24" t="s">
        <v>73</v>
      </c>
      <c r="B9" s="23" t="s">
        <v>74</v>
      </c>
      <c r="C9" s="134"/>
      <c r="D9" s="134"/>
      <c r="E9" s="134"/>
      <c r="F9" s="109"/>
    </row>
    <row r="10" spans="1:6" ht="15" hidden="1">
      <c r="A10" s="24" t="s">
        <v>75</v>
      </c>
      <c r="B10" s="23" t="s">
        <v>76</v>
      </c>
      <c r="C10" s="134"/>
      <c r="D10" s="134"/>
      <c r="E10" s="134"/>
      <c r="F10" s="109"/>
    </row>
    <row r="11" spans="1:6" ht="15" hidden="1">
      <c r="A11" s="24" t="s">
        <v>77</v>
      </c>
      <c r="B11" s="23" t="s">
        <v>78</v>
      </c>
      <c r="C11" s="134"/>
      <c r="D11" s="134"/>
      <c r="E11" s="134"/>
      <c r="F11" s="109"/>
    </row>
    <row r="12" spans="1:6" ht="15" hidden="1">
      <c r="A12" s="24" t="s">
        <v>79</v>
      </c>
      <c r="B12" s="23" t="s">
        <v>80</v>
      </c>
      <c r="C12" s="134"/>
      <c r="D12" s="134"/>
      <c r="E12" s="134"/>
      <c r="F12" s="109"/>
    </row>
    <row r="13" spans="1:6" ht="15" hidden="1">
      <c r="A13" s="24" t="s">
        <v>81</v>
      </c>
      <c r="B13" s="23" t="s">
        <v>82</v>
      </c>
      <c r="C13" s="134"/>
      <c r="D13" s="134"/>
      <c r="E13" s="134"/>
      <c r="F13" s="109"/>
    </row>
    <row r="14" spans="1:6" ht="15" hidden="1">
      <c r="A14" s="4" t="s">
        <v>83</v>
      </c>
      <c r="B14" s="23" t="s">
        <v>84</v>
      </c>
      <c r="C14" s="134"/>
      <c r="D14" s="134"/>
      <c r="E14" s="134"/>
      <c r="F14" s="109"/>
    </row>
    <row r="15" spans="1:6" ht="15" hidden="1">
      <c r="A15" s="4" t="s">
        <v>85</v>
      </c>
      <c r="B15" s="23" t="s">
        <v>86</v>
      </c>
      <c r="C15" s="134"/>
      <c r="D15" s="134"/>
      <c r="E15" s="134"/>
      <c r="F15" s="109"/>
    </row>
    <row r="16" spans="1:6" ht="15" hidden="1">
      <c r="A16" s="4" t="s">
        <v>87</v>
      </c>
      <c r="B16" s="23" t="s">
        <v>88</v>
      </c>
      <c r="C16" s="134"/>
      <c r="D16" s="134"/>
      <c r="E16" s="134"/>
      <c r="F16" s="109"/>
    </row>
    <row r="17" spans="1:6" ht="15" hidden="1">
      <c r="A17" s="4" t="s">
        <v>89</v>
      </c>
      <c r="B17" s="23" t="s">
        <v>90</v>
      </c>
      <c r="C17" s="134"/>
      <c r="D17" s="134"/>
      <c r="E17" s="134"/>
      <c r="F17" s="109"/>
    </row>
    <row r="18" spans="1:6" ht="15" hidden="1">
      <c r="A18" s="4" t="s">
        <v>374</v>
      </c>
      <c r="B18" s="23" t="s">
        <v>91</v>
      </c>
      <c r="C18" s="134"/>
      <c r="D18" s="134"/>
      <c r="E18" s="134"/>
      <c r="F18" s="109"/>
    </row>
    <row r="19" spans="1:6" ht="15">
      <c r="A19" s="25" t="s">
        <v>351</v>
      </c>
      <c r="B19" s="26" t="s">
        <v>92</v>
      </c>
      <c r="C19" s="118">
        <v>15079800</v>
      </c>
      <c r="D19" s="118"/>
      <c r="E19" s="118"/>
      <c r="F19" s="119">
        <f>SUM(C19:E19)</f>
        <v>15079800</v>
      </c>
    </row>
    <row r="20" spans="1:6" ht="15" hidden="1">
      <c r="A20" s="4" t="s">
        <v>93</v>
      </c>
      <c r="B20" s="23" t="s">
        <v>94</v>
      </c>
      <c r="C20" s="118"/>
      <c r="D20" s="118"/>
      <c r="E20" s="118"/>
      <c r="F20" s="119"/>
    </row>
    <row r="21" spans="1:6" ht="15" hidden="1">
      <c r="A21" s="4" t="s">
        <v>95</v>
      </c>
      <c r="B21" s="23" t="s">
        <v>96</v>
      </c>
      <c r="C21" s="118"/>
      <c r="D21" s="118"/>
      <c r="E21" s="118"/>
      <c r="F21" s="119"/>
    </row>
    <row r="22" spans="1:6" ht="15" hidden="1">
      <c r="A22" s="5" t="s">
        <v>97</v>
      </c>
      <c r="B22" s="23" t="s">
        <v>98</v>
      </c>
      <c r="C22" s="118"/>
      <c r="D22" s="118"/>
      <c r="E22" s="118"/>
      <c r="F22" s="119"/>
    </row>
    <row r="23" spans="1:6" ht="15">
      <c r="A23" s="6" t="s">
        <v>352</v>
      </c>
      <c r="B23" s="26" t="s">
        <v>99</v>
      </c>
      <c r="C23" s="118"/>
      <c r="D23" s="118"/>
      <c r="E23" s="118"/>
      <c r="F23" s="119">
        <f>SUM(C23:E23)</f>
        <v>0</v>
      </c>
    </row>
    <row r="24" spans="1:6" ht="15">
      <c r="A24" s="35" t="s">
        <v>404</v>
      </c>
      <c r="B24" s="36" t="s">
        <v>100</v>
      </c>
      <c r="C24" s="116">
        <f>SUM(C19:C23)</f>
        <v>15079800</v>
      </c>
      <c r="D24" s="116"/>
      <c r="E24" s="116"/>
      <c r="F24" s="116">
        <f>SUM(F19:F23)</f>
        <v>15079800</v>
      </c>
    </row>
    <row r="25" spans="1:6" ht="15">
      <c r="A25" s="30" t="s">
        <v>375</v>
      </c>
      <c r="B25" s="36" t="s">
        <v>101</v>
      </c>
      <c r="C25" s="116">
        <v>4095736</v>
      </c>
      <c r="D25" s="116"/>
      <c r="E25" s="116"/>
      <c r="F25" s="116">
        <f>SUM(C25:E25)</f>
        <v>4095736</v>
      </c>
    </row>
    <row r="26" spans="1:6" ht="15" hidden="1">
      <c r="A26" s="4" t="s">
        <v>102</v>
      </c>
      <c r="B26" s="23" t="s">
        <v>103</v>
      </c>
      <c r="C26" s="118"/>
      <c r="D26" s="118"/>
      <c r="E26" s="118"/>
      <c r="F26" s="119"/>
    </row>
    <row r="27" spans="1:6" ht="15" hidden="1">
      <c r="A27" s="4" t="s">
        <v>104</v>
      </c>
      <c r="B27" s="23" t="s">
        <v>105</v>
      </c>
      <c r="C27" s="118"/>
      <c r="D27" s="118"/>
      <c r="E27" s="118"/>
      <c r="F27" s="119"/>
    </row>
    <row r="28" spans="1:6" ht="15" hidden="1">
      <c r="A28" s="4" t="s">
        <v>106</v>
      </c>
      <c r="B28" s="23" t="s">
        <v>107</v>
      </c>
      <c r="C28" s="118"/>
      <c r="D28" s="118"/>
      <c r="E28" s="118"/>
      <c r="F28" s="119"/>
    </row>
    <row r="29" spans="1:6" ht="15">
      <c r="A29" s="6" t="s">
        <v>353</v>
      </c>
      <c r="B29" s="26" t="s">
        <v>108</v>
      </c>
      <c r="C29" s="118">
        <v>6330480</v>
      </c>
      <c r="D29" s="118"/>
      <c r="E29" s="118"/>
      <c r="F29" s="119">
        <f aca="true" t="shared" si="0" ref="F29:F49">SUM(C29:E29)</f>
        <v>6330480</v>
      </c>
    </row>
    <row r="30" spans="1:6" ht="15" hidden="1">
      <c r="A30" s="4" t="s">
        <v>109</v>
      </c>
      <c r="B30" s="23" t="s">
        <v>110</v>
      </c>
      <c r="C30" s="118"/>
      <c r="D30" s="118"/>
      <c r="E30" s="118"/>
      <c r="F30" s="119">
        <f t="shared" si="0"/>
        <v>0</v>
      </c>
    </row>
    <row r="31" spans="1:6" ht="15" hidden="1">
      <c r="A31" s="4" t="s">
        <v>111</v>
      </c>
      <c r="B31" s="23" t="s">
        <v>112</v>
      </c>
      <c r="C31" s="118"/>
      <c r="D31" s="118"/>
      <c r="E31" s="118"/>
      <c r="F31" s="119">
        <f t="shared" si="0"/>
        <v>0</v>
      </c>
    </row>
    <row r="32" spans="1:6" ht="15" customHeight="1">
      <c r="A32" s="6" t="s">
        <v>405</v>
      </c>
      <c r="B32" s="26" t="s">
        <v>113</v>
      </c>
      <c r="C32" s="118">
        <v>1730000</v>
      </c>
      <c r="D32" s="118"/>
      <c r="E32" s="118"/>
      <c r="F32" s="119">
        <f t="shared" si="0"/>
        <v>1730000</v>
      </c>
    </row>
    <row r="33" spans="1:6" ht="15" hidden="1">
      <c r="A33" s="4" t="s">
        <v>114</v>
      </c>
      <c r="B33" s="23" t="s">
        <v>115</v>
      </c>
      <c r="C33" s="118"/>
      <c r="D33" s="118"/>
      <c r="E33" s="118"/>
      <c r="F33" s="119">
        <f t="shared" si="0"/>
        <v>0</v>
      </c>
    </row>
    <row r="34" spans="1:6" ht="15" hidden="1">
      <c r="A34" s="4" t="s">
        <v>116</v>
      </c>
      <c r="B34" s="23" t="s">
        <v>117</v>
      </c>
      <c r="C34" s="118"/>
      <c r="D34" s="118"/>
      <c r="E34" s="118"/>
      <c r="F34" s="119">
        <f t="shared" si="0"/>
        <v>0</v>
      </c>
    </row>
    <row r="35" spans="1:6" ht="15" hidden="1">
      <c r="A35" s="4" t="s">
        <v>376</v>
      </c>
      <c r="B35" s="23" t="s">
        <v>118</v>
      </c>
      <c r="C35" s="118"/>
      <c r="D35" s="118"/>
      <c r="E35" s="118"/>
      <c r="F35" s="119">
        <f t="shared" si="0"/>
        <v>0</v>
      </c>
    </row>
    <row r="36" spans="1:6" ht="15" hidden="1">
      <c r="A36" s="4" t="s">
        <v>119</v>
      </c>
      <c r="B36" s="23" t="s">
        <v>120</v>
      </c>
      <c r="C36" s="118"/>
      <c r="D36" s="118"/>
      <c r="E36" s="118"/>
      <c r="F36" s="119">
        <f t="shared" si="0"/>
        <v>0</v>
      </c>
    </row>
    <row r="37" spans="1:6" ht="15" hidden="1">
      <c r="A37" s="4" t="s">
        <v>377</v>
      </c>
      <c r="B37" s="23" t="s">
        <v>121</v>
      </c>
      <c r="C37" s="118"/>
      <c r="D37" s="118"/>
      <c r="E37" s="118"/>
      <c r="F37" s="119">
        <f t="shared" si="0"/>
        <v>0</v>
      </c>
    </row>
    <row r="38" spans="1:6" ht="15" hidden="1">
      <c r="A38" s="5" t="s">
        <v>122</v>
      </c>
      <c r="B38" s="23" t="s">
        <v>123</v>
      </c>
      <c r="C38" s="118"/>
      <c r="D38" s="118"/>
      <c r="E38" s="118"/>
      <c r="F38" s="119">
        <f t="shared" si="0"/>
        <v>0</v>
      </c>
    </row>
    <row r="39" spans="1:6" ht="15" hidden="1">
      <c r="A39" s="4" t="s">
        <v>378</v>
      </c>
      <c r="B39" s="23" t="s">
        <v>124</v>
      </c>
      <c r="C39" s="118"/>
      <c r="D39" s="118"/>
      <c r="E39" s="118"/>
      <c r="F39" s="119">
        <f t="shared" si="0"/>
        <v>0</v>
      </c>
    </row>
    <row r="40" spans="1:6" ht="15">
      <c r="A40" s="6" t="s">
        <v>354</v>
      </c>
      <c r="B40" s="26" t="s">
        <v>125</v>
      </c>
      <c r="C40" s="118">
        <v>4275000</v>
      </c>
      <c r="D40" s="118"/>
      <c r="E40" s="118"/>
      <c r="F40" s="119">
        <f t="shared" si="0"/>
        <v>4275000</v>
      </c>
    </row>
    <row r="41" spans="1:6" ht="15" hidden="1">
      <c r="A41" s="4" t="s">
        <v>126</v>
      </c>
      <c r="B41" s="23" t="s">
        <v>127</v>
      </c>
      <c r="C41" s="118"/>
      <c r="D41" s="118"/>
      <c r="E41" s="118"/>
      <c r="F41" s="119">
        <f t="shared" si="0"/>
        <v>0</v>
      </c>
    </row>
    <row r="42" spans="1:6" ht="15" hidden="1">
      <c r="A42" s="4" t="s">
        <v>128</v>
      </c>
      <c r="B42" s="23" t="s">
        <v>129</v>
      </c>
      <c r="C42" s="118"/>
      <c r="D42" s="118"/>
      <c r="E42" s="118"/>
      <c r="F42" s="119">
        <f t="shared" si="0"/>
        <v>0</v>
      </c>
    </row>
    <row r="43" spans="1:6" ht="15">
      <c r="A43" s="6" t="s">
        <v>355</v>
      </c>
      <c r="B43" s="26" t="s">
        <v>130</v>
      </c>
      <c r="C43" s="118">
        <v>60000</v>
      </c>
      <c r="D43" s="118"/>
      <c r="E43" s="118"/>
      <c r="F43" s="119">
        <f t="shared" si="0"/>
        <v>60000</v>
      </c>
    </row>
    <row r="44" spans="1:6" ht="15" hidden="1">
      <c r="A44" s="4" t="s">
        <v>131</v>
      </c>
      <c r="B44" s="23" t="s">
        <v>132</v>
      </c>
      <c r="C44" s="118"/>
      <c r="D44" s="118"/>
      <c r="E44" s="118"/>
      <c r="F44" s="119">
        <f t="shared" si="0"/>
        <v>0</v>
      </c>
    </row>
    <row r="45" spans="1:6" ht="15" hidden="1">
      <c r="A45" s="4" t="s">
        <v>133</v>
      </c>
      <c r="B45" s="23" t="s">
        <v>134</v>
      </c>
      <c r="C45" s="118"/>
      <c r="D45" s="118"/>
      <c r="E45" s="118"/>
      <c r="F45" s="119">
        <f t="shared" si="0"/>
        <v>0</v>
      </c>
    </row>
    <row r="46" spans="1:6" ht="15" hidden="1">
      <c r="A46" s="4" t="s">
        <v>379</v>
      </c>
      <c r="B46" s="23" t="s">
        <v>135</v>
      </c>
      <c r="C46" s="118"/>
      <c r="D46" s="118"/>
      <c r="E46" s="118"/>
      <c r="F46" s="119">
        <f t="shared" si="0"/>
        <v>0</v>
      </c>
    </row>
    <row r="47" spans="1:6" ht="15" hidden="1">
      <c r="A47" s="4" t="s">
        <v>380</v>
      </c>
      <c r="B47" s="23" t="s">
        <v>136</v>
      </c>
      <c r="C47" s="118"/>
      <c r="D47" s="118"/>
      <c r="E47" s="118"/>
      <c r="F47" s="119">
        <f t="shared" si="0"/>
        <v>0</v>
      </c>
    </row>
    <row r="48" spans="1:6" ht="15" hidden="1">
      <c r="A48" s="4" t="s">
        <v>137</v>
      </c>
      <c r="B48" s="23" t="s">
        <v>138</v>
      </c>
      <c r="C48" s="118"/>
      <c r="D48" s="118"/>
      <c r="E48" s="118"/>
      <c r="F48" s="119">
        <f t="shared" si="0"/>
        <v>0</v>
      </c>
    </row>
    <row r="49" spans="1:6" ht="15">
      <c r="A49" s="6" t="s">
        <v>356</v>
      </c>
      <c r="B49" s="26" t="s">
        <v>139</v>
      </c>
      <c r="C49" s="118">
        <v>2728557</v>
      </c>
      <c r="D49" s="118"/>
      <c r="E49" s="118"/>
      <c r="F49" s="119">
        <f t="shared" si="0"/>
        <v>2728557</v>
      </c>
    </row>
    <row r="50" spans="1:6" ht="15">
      <c r="A50" s="30" t="s">
        <v>357</v>
      </c>
      <c r="B50" s="36" t="s">
        <v>140</v>
      </c>
      <c r="C50" s="116">
        <f>SUM(C29:C49)</f>
        <v>15124037</v>
      </c>
      <c r="D50" s="116"/>
      <c r="E50" s="116"/>
      <c r="F50" s="116">
        <f>SUM(F29:F49)</f>
        <v>15124037</v>
      </c>
    </row>
    <row r="51" spans="1:6" ht="15">
      <c r="A51" s="10" t="s">
        <v>141</v>
      </c>
      <c r="B51" s="23" t="s">
        <v>142</v>
      </c>
      <c r="C51" s="118"/>
      <c r="D51" s="118"/>
      <c r="E51" s="118"/>
      <c r="F51" s="119"/>
    </row>
    <row r="52" spans="1:6" ht="15">
      <c r="A52" s="10" t="s">
        <v>358</v>
      </c>
      <c r="B52" s="23" t="s">
        <v>143</v>
      </c>
      <c r="C52" s="118"/>
      <c r="D52" s="118"/>
      <c r="E52" s="118"/>
      <c r="F52" s="119"/>
    </row>
    <row r="53" spans="1:6" ht="15">
      <c r="A53" s="10" t="s">
        <v>381</v>
      </c>
      <c r="B53" s="23" t="s">
        <v>144</v>
      </c>
      <c r="C53" s="118"/>
      <c r="D53" s="118"/>
      <c r="E53" s="118"/>
      <c r="F53" s="119"/>
    </row>
    <row r="54" spans="1:6" ht="15">
      <c r="A54" s="10" t="s">
        <v>382</v>
      </c>
      <c r="B54" s="23" t="s">
        <v>145</v>
      </c>
      <c r="C54" s="118"/>
      <c r="D54" s="118"/>
      <c r="E54" s="118"/>
      <c r="F54" s="119"/>
    </row>
    <row r="55" spans="1:6" ht="15">
      <c r="A55" s="10" t="s">
        <v>383</v>
      </c>
      <c r="B55" s="23" t="s">
        <v>146</v>
      </c>
      <c r="C55" s="118"/>
      <c r="D55" s="118"/>
      <c r="E55" s="118"/>
      <c r="F55" s="119"/>
    </row>
    <row r="56" spans="1:6" ht="15">
      <c r="A56" s="10" t="s">
        <v>384</v>
      </c>
      <c r="B56" s="23" t="s">
        <v>147</v>
      </c>
      <c r="C56" s="118"/>
      <c r="D56" s="118"/>
      <c r="E56" s="118"/>
      <c r="F56" s="119"/>
    </row>
    <row r="57" spans="1:6" ht="15">
      <c r="A57" s="10" t="s">
        <v>385</v>
      </c>
      <c r="B57" s="23" t="s">
        <v>148</v>
      </c>
      <c r="C57" s="118"/>
      <c r="D57" s="118"/>
      <c r="E57" s="118"/>
      <c r="F57" s="119"/>
    </row>
    <row r="58" spans="1:6" ht="15">
      <c r="A58" s="10" t="s">
        <v>386</v>
      </c>
      <c r="B58" s="23" t="s">
        <v>149</v>
      </c>
      <c r="C58" s="118"/>
      <c r="D58" s="118"/>
      <c r="E58" s="118"/>
      <c r="F58" s="119"/>
    </row>
    <row r="59" spans="1:6" ht="15">
      <c r="A59" s="33" t="s">
        <v>360</v>
      </c>
      <c r="B59" s="36" t="s">
        <v>150</v>
      </c>
      <c r="C59" s="116"/>
      <c r="D59" s="116"/>
      <c r="E59" s="116"/>
      <c r="F59" s="116"/>
    </row>
    <row r="60" spans="1:6" ht="15">
      <c r="A60" s="9" t="s">
        <v>387</v>
      </c>
      <c r="B60" s="23" t="s">
        <v>151</v>
      </c>
      <c r="C60" s="118"/>
      <c r="D60" s="118"/>
      <c r="E60" s="118"/>
      <c r="F60" s="119"/>
    </row>
    <row r="61" spans="1:6" ht="15">
      <c r="A61" s="9" t="s">
        <v>152</v>
      </c>
      <c r="B61" s="23" t="s">
        <v>153</v>
      </c>
      <c r="C61" s="118"/>
      <c r="D61" s="118"/>
      <c r="E61" s="118"/>
      <c r="F61" s="119"/>
    </row>
    <row r="62" spans="1:6" ht="15">
      <c r="A62" s="9" t="s">
        <v>154</v>
      </c>
      <c r="B62" s="23" t="s">
        <v>155</v>
      </c>
      <c r="C62" s="118"/>
      <c r="D62" s="118"/>
      <c r="E62" s="118"/>
      <c r="F62" s="119"/>
    </row>
    <row r="63" spans="1:6" ht="15">
      <c r="A63" s="9" t="s">
        <v>361</v>
      </c>
      <c r="B63" s="23" t="s">
        <v>156</v>
      </c>
      <c r="C63" s="118"/>
      <c r="D63" s="118"/>
      <c r="E63" s="118"/>
      <c r="F63" s="119"/>
    </row>
    <row r="64" spans="1:6" ht="15">
      <c r="A64" s="9" t="s">
        <v>388</v>
      </c>
      <c r="B64" s="23" t="s">
        <v>157</v>
      </c>
      <c r="C64" s="118"/>
      <c r="D64" s="118" t="s">
        <v>466</v>
      </c>
      <c r="E64" s="118"/>
      <c r="F64" s="119"/>
    </row>
    <row r="65" spans="1:6" ht="15">
      <c r="A65" s="9" t="s">
        <v>362</v>
      </c>
      <c r="B65" s="23" t="s">
        <v>158</v>
      </c>
      <c r="C65" s="118"/>
      <c r="D65" s="118"/>
      <c r="E65" s="118"/>
      <c r="F65" s="119"/>
    </row>
    <row r="66" spans="1:6" ht="15">
      <c r="A66" s="9" t="s">
        <v>389</v>
      </c>
      <c r="B66" s="23" t="s">
        <v>159</v>
      </c>
      <c r="C66" s="118"/>
      <c r="D66" s="118"/>
      <c r="E66" s="118"/>
      <c r="F66" s="119"/>
    </row>
    <row r="67" spans="1:6" ht="15">
      <c r="A67" s="9" t="s">
        <v>390</v>
      </c>
      <c r="B67" s="23" t="s">
        <v>160</v>
      </c>
      <c r="C67" s="118"/>
      <c r="D67" s="118"/>
      <c r="E67" s="118"/>
      <c r="F67" s="119"/>
    </row>
    <row r="68" spans="1:6" ht="15">
      <c r="A68" s="9" t="s">
        <v>161</v>
      </c>
      <c r="B68" s="23" t="s">
        <v>162</v>
      </c>
      <c r="C68" s="118"/>
      <c r="D68" s="118"/>
      <c r="E68" s="118"/>
      <c r="F68" s="119"/>
    </row>
    <row r="69" spans="1:6" ht="15">
      <c r="A69" s="13" t="s">
        <v>163</v>
      </c>
      <c r="B69" s="23" t="s">
        <v>164</v>
      </c>
      <c r="C69" s="118"/>
      <c r="D69" s="118"/>
      <c r="E69" s="118"/>
      <c r="F69" s="119"/>
    </row>
    <row r="70" spans="1:6" ht="15">
      <c r="A70" s="9" t="s">
        <v>391</v>
      </c>
      <c r="B70" s="23" t="s">
        <v>165</v>
      </c>
      <c r="C70" s="118"/>
      <c r="D70" s="118"/>
      <c r="E70" s="118"/>
      <c r="F70" s="119"/>
    </row>
    <row r="71" spans="1:6" ht="15">
      <c r="A71" s="13" t="s">
        <v>30</v>
      </c>
      <c r="B71" s="23" t="s">
        <v>166</v>
      </c>
      <c r="C71" s="118"/>
      <c r="D71" s="118"/>
      <c r="E71" s="118"/>
      <c r="F71" s="119"/>
    </row>
    <row r="72" spans="1:6" ht="15">
      <c r="A72" s="13" t="s">
        <v>31</v>
      </c>
      <c r="B72" s="23" t="s">
        <v>166</v>
      </c>
      <c r="C72" s="118"/>
      <c r="D72" s="118"/>
      <c r="E72" s="118"/>
      <c r="F72" s="119"/>
    </row>
    <row r="73" spans="1:6" ht="15">
      <c r="A73" s="33" t="s">
        <v>363</v>
      </c>
      <c r="B73" s="36" t="s">
        <v>167</v>
      </c>
      <c r="C73" s="116"/>
      <c r="D73" s="116"/>
      <c r="E73" s="116"/>
      <c r="F73" s="116"/>
    </row>
    <row r="74" spans="1:6" ht="15.75">
      <c r="A74" s="120" t="s">
        <v>16</v>
      </c>
      <c r="B74" s="36"/>
      <c r="C74" s="116">
        <f>C73+C59+C50+C25+C24</f>
        <v>34299573</v>
      </c>
      <c r="D74" s="118"/>
      <c r="E74" s="118"/>
      <c r="F74" s="116">
        <f>SUM(C74:E74)</f>
        <v>34299573</v>
      </c>
    </row>
    <row r="75" spans="1:6" ht="15">
      <c r="A75" s="27" t="s">
        <v>168</v>
      </c>
      <c r="B75" s="23" t="s">
        <v>169</v>
      </c>
      <c r="C75" s="118"/>
      <c r="D75" s="118"/>
      <c r="E75" s="118"/>
      <c r="F75" s="119">
        <f>SUM(C75:E75)</f>
        <v>0</v>
      </c>
    </row>
    <row r="76" spans="1:6" ht="15">
      <c r="A76" s="27" t="s">
        <v>392</v>
      </c>
      <c r="B76" s="23" t="s">
        <v>170</v>
      </c>
      <c r="C76" s="118"/>
      <c r="D76" s="118"/>
      <c r="E76" s="118"/>
      <c r="F76" s="119"/>
    </row>
    <row r="77" spans="1:6" ht="15">
      <c r="A77" s="27" t="s">
        <v>171</v>
      </c>
      <c r="B77" s="23" t="s">
        <v>172</v>
      </c>
      <c r="C77" s="118">
        <v>31733</v>
      </c>
      <c r="D77" s="118"/>
      <c r="E77" s="118"/>
      <c r="F77" s="119">
        <f>SUM(C77:E77)</f>
        <v>31733</v>
      </c>
    </row>
    <row r="78" spans="1:6" ht="15">
      <c r="A78" s="27" t="s">
        <v>173</v>
      </c>
      <c r="B78" s="23" t="s">
        <v>174</v>
      </c>
      <c r="C78" s="118">
        <v>662150</v>
      </c>
      <c r="D78" s="118"/>
      <c r="E78" s="118"/>
      <c r="F78" s="119">
        <f>SUM(C78:E78)</f>
        <v>662150</v>
      </c>
    </row>
    <row r="79" spans="1:6" ht="15">
      <c r="A79" s="5" t="s">
        <v>175</v>
      </c>
      <c r="B79" s="23" t="s">
        <v>176</v>
      </c>
      <c r="C79" s="118"/>
      <c r="D79" s="118"/>
      <c r="E79" s="118"/>
      <c r="F79" s="119"/>
    </row>
    <row r="80" spans="1:6" ht="15">
      <c r="A80" s="5" t="s">
        <v>177</v>
      </c>
      <c r="B80" s="23" t="s">
        <v>178</v>
      </c>
      <c r="C80" s="118"/>
      <c r="D80" s="118"/>
      <c r="E80" s="118"/>
      <c r="F80" s="119"/>
    </row>
    <row r="81" spans="1:6" ht="15">
      <c r="A81" s="5" t="s">
        <v>179</v>
      </c>
      <c r="B81" s="23" t="s">
        <v>180</v>
      </c>
      <c r="C81" s="118">
        <v>187348</v>
      </c>
      <c r="D81" s="118"/>
      <c r="E81" s="118"/>
      <c r="F81" s="119">
        <f>SUM(C81:E81)</f>
        <v>187348</v>
      </c>
    </row>
    <row r="82" spans="1:6" ht="15">
      <c r="A82" s="34" t="s">
        <v>365</v>
      </c>
      <c r="B82" s="36" t="s">
        <v>181</v>
      </c>
      <c r="C82" s="116">
        <f>SUM(C75:C81)</f>
        <v>881231</v>
      </c>
      <c r="D82" s="116"/>
      <c r="E82" s="116"/>
      <c r="F82" s="116">
        <f>SUM(F75:F81)</f>
        <v>881231</v>
      </c>
    </row>
    <row r="83" spans="1:6" ht="15">
      <c r="A83" s="10" t="s">
        <v>182</v>
      </c>
      <c r="B83" s="23" t="s">
        <v>183</v>
      </c>
      <c r="C83" s="118"/>
      <c r="D83" s="118"/>
      <c r="E83" s="118"/>
      <c r="F83" s="119"/>
    </row>
    <row r="84" spans="1:6" ht="15">
      <c r="A84" s="10" t="s">
        <v>184</v>
      </c>
      <c r="B84" s="23" t="s">
        <v>185</v>
      </c>
      <c r="C84" s="118"/>
      <c r="D84" s="118"/>
      <c r="E84" s="118"/>
      <c r="F84" s="119"/>
    </row>
    <row r="85" spans="1:6" ht="15">
      <c r="A85" s="10" t="s">
        <v>186</v>
      </c>
      <c r="B85" s="23" t="s">
        <v>187</v>
      </c>
      <c r="C85" s="118"/>
      <c r="D85" s="118"/>
      <c r="E85" s="118"/>
      <c r="F85" s="119"/>
    </row>
    <row r="86" spans="1:6" ht="15">
      <c r="A86" s="10" t="s">
        <v>188</v>
      </c>
      <c r="B86" s="23" t="s">
        <v>189</v>
      </c>
      <c r="C86" s="118"/>
      <c r="D86" s="118"/>
      <c r="E86" s="118"/>
      <c r="F86" s="119"/>
    </row>
    <row r="87" spans="1:6" ht="15">
      <c r="A87" s="33" t="s">
        <v>366</v>
      </c>
      <c r="B87" s="36" t="s">
        <v>190</v>
      </c>
      <c r="C87" s="116"/>
      <c r="D87" s="116"/>
      <c r="E87" s="116"/>
      <c r="F87" s="116"/>
    </row>
    <row r="88" spans="1:6" ht="15">
      <c r="A88" s="10" t="s">
        <v>191</v>
      </c>
      <c r="B88" s="23" t="s">
        <v>192</v>
      </c>
      <c r="C88" s="118"/>
      <c r="D88" s="118"/>
      <c r="E88" s="118"/>
      <c r="F88" s="119"/>
    </row>
    <row r="89" spans="1:6" ht="15">
      <c r="A89" s="10" t="s">
        <v>393</v>
      </c>
      <c r="B89" s="23" t="s">
        <v>193</v>
      </c>
      <c r="C89" s="118"/>
      <c r="D89" s="118"/>
      <c r="E89" s="118"/>
      <c r="F89" s="119"/>
    </row>
    <row r="90" spans="1:6" ht="15">
      <c r="A90" s="10" t="s">
        <v>394</v>
      </c>
      <c r="B90" s="23" t="s">
        <v>194</v>
      </c>
      <c r="C90" s="118"/>
      <c r="D90" s="118"/>
      <c r="E90" s="118"/>
      <c r="F90" s="119"/>
    </row>
    <row r="91" spans="1:6" ht="15">
      <c r="A91" s="10" t="s">
        <v>395</v>
      </c>
      <c r="B91" s="23" t="s">
        <v>195</v>
      </c>
      <c r="C91" s="118"/>
      <c r="D91" s="118"/>
      <c r="E91" s="118"/>
      <c r="F91" s="119"/>
    </row>
    <row r="92" spans="1:6" ht="30">
      <c r="A92" s="10" t="s">
        <v>396</v>
      </c>
      <c r="B92" s="23" t="s">
        <v>196</v>
      </c>
      <c r="C92" s="118"/>
      <c r="D92" s="118"/>
      <c r="E92" s="118"/>
      <c r="F92" s="119"/>
    </row>
    <row r="93" spans="1:6" ht="15">
      <c r="A93" s="10" t="s">
        <v>397</v>
      </c>
      <c r="B93" s="23" t="s">
        <v>197</v>
      </c>
      <c r="C93" s="118"/>
      <c r="D93" s="118"/>
      <c r="E93" s="118"/>
      <c r="F93" s="119"/>
    </row>
    <row r="94" spans="1:6" ht="15">
      <c r="A94" s="10" t="s">
        <v>198</v>
      </c>
      <c r="B94" s="23" t="s">
        <v>199</v>
      </c>
      <c r="C94" s="118"/>
      <c r="D94" s="118"/>
      <c r="E94" s="118"/>
      <c r="F94" s="119"/>
    </row>
    <row r="95" spans="1:6" ht="15">
      <c r="A95" s="10" t="s">
        <v>398</v>
      </c>
      <c r="B95" s="23" t="s">
        <v>200</v>
      </c>
      <c r="C95" s="118"/>
      <c r="D95" s="118"/>
      <c r="E95" s="118"/>
      <c r="F95" s="119"/>
    </row>
    <row r="96" spans="1:6" ht="15">
      <c r="A96" s="33" t="s">
        <v>367</v>
      </c>
      <c r="B96" s="36" t="s">
        <v>201</v>
      </c>
      <c r="C96" s="118"/>
      <c r="D96" s="118"/>
      <c r="E96" s="118"/>
      <c r="F96" s="119"/>
    </row>
    <row r="97" spans="1:6" ht="15.75">
      <c r="A97" s="120" t="s">
        <v>15</v>
      </c>
      <c r="B97" s="36"/>
      <c r="C97" s="116">
        <f>C96+C87+C82</f>
        <v>881231</v>
      </c>
      <c r="D97" s="118"/>
      <c r="E97" s="118"/>
      <c r="F97" s="116">
        <f>SUM(C97:E97)</f>
        <v>881231</v>
      </c>
    </row>
    <row r="98" spans="1:6" ht="15.75">
      <c r="A98" s="122" t="s">
        <v>406</v>
      </c>
      <c r="B98" s="131" t="s">
        <v>202</v>
      </c>
      <c r="C98" s="116">
        <f>C96+C87+C82+C73+C59+C50+C25+C24</f>
        <v>35180804</v>
      </c>
      <c r="D98" s="116"/>
      <c r="E98" s="116"/>
      <c r="F98" s="116">
        <f>F96+F87+F82+F73+F59+F50+F25+F24</f>
        <v>35180804</v>
      </c>
    </row>
    <row r="99" spans="1:25" ht="15">
      <c r="A99" s="10" t="s">
        <v>399</v>
      </c>
      <c r="B99" s="4" t="s">
        <v>203</v>
      </c>
      <c r="C99" s="54"/>
      <c r="D99" s="54"/>
      <c r="E99" s="54"/>
      <c r="F99" s="5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54"/>
      <c r="D100" s="54"/>
      <c r="E100" s="54"/>
      <c r="F100" s="5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54"/>
      <c r="D101" s="54"/>
      <c r="E101" s="54"/>
      <c r="F101" s="5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56"/>
      <c r="D102" s="56"/>
      <c r="E102" s="56"/>
      <c r="F102" s="5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58"/>
      <c r="D103" s="58"/>
      <c r="E103" s="58"/>
      <c r="F103" s="5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58"/>
      <c r="D104" s="58"/>
      <c r="E104" s="58"/>
      <c r="F104" s="5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54"/>
      <c r="D105" s="54"/>
      <c r="E105" s="54"/>
      <c r="F105" s="5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54"/>
      <c r="D106" s="54"/>
      <c r="E106" s="54"/>
      <c r="F106" s="5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60"/>
      <c r="D107" s="60"/>
      <c r="E107" s="60"/>
      <c r="F107" s="6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58"/>
      <c r="D108" s="58"/>
      <c r="E108" s="58"/>
      <c r="F108" s="5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58"/>
      <c r="D109" s="58"/>
      <c r="E109" s="58"/>
      <c r="F109" s="5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58"/>
      <c r="D110" s="58"/>
      <c r="E110" s="58"/>
      <c r="F110" s="5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58"/>
      <c r="D111" s="58"/>
      <c r="E111" s="58"/>
      <c r="F111" s="5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58"/>
      <c r="D112" s="58"/>
      <c r="E112" s="58"/>
      <c r="F112" s="5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58"/>
      <c r="D113" s="58"/>
      <c r="E113" s="58"/>
      <c r="F113" s="5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60"/>
      <c r="D114" s="60"/>
      <c r="E114" s="60"/>
      <c r="F114" s="6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58"/>
      <c r="D115" s="58"/>
      <c r="E115" s="58"/>
      <c r="F115" s="5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54"/>
      <c r="D116" s="54"/>
      <c r="E116" s="54"/>
      <c r="F116" s="5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58"/>
      <c r="D117" s="58"/>
      <c r="E117" s="58"/>
      <c r="F117" s="5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58"/>
      <c r="D118" s="58"/>
      <c r="E118" s="58"/>
      <c r="F118" s="5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60"/>
      <c r="D119" s="60"/>
      <c r="E119" s="60"/>
      <c r="F119" s="6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54"/>
      <c r="D120" s="54"/>
      <c r="E120" s="54"/>
      <c r="F120" s="5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60"/>
      <c r="D121" s="60"/>
      <c r="E121" s="60"/>
      <c r="F121" s="6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23" t="s">
        <v>443</v>
      </c>
      <c r="B122" s="126"/>
      <c r="C122" s="116">
        <f>C121+C98</f>
        <v>35180804</v>
      </c>
      <c r="D122" s="116"/>
      <c r="E122" s="116"/>
      <c r="F122" s="116">
        <f>F121+F98</f>
        <v>35180804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30/2016(XII.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A100" sqref="A99:A100"/>
    </sheetView>
  </sheetViews>
  <sheetFormatPr defaultColWidth="9.140625" defaultRowHeight="15"/>
  <cols>
    <col min="1" max="1" width="92.57421875" style="93" customWidth="1"/>
    <col min="2" max="2" width="9.140625" style="93" customWidth="1"/>
    <col min="3" max="3" width="16.421875" style="93" customWidth="1"/>
    <col min="4" max="4" width="16.00390625" style="93" customWidth="1"/>
    <col min="5" max="6" width="16.7109375" style="93" customWidth="1"/>
    <col min="7" max="16384" width="9.140625" style="93" customWidth="1"/>
  </cols>
  <sheetData>
    <row r="1" spans="1:6" ht="27" customHeight="1">
      <c r="A1" s="91" t="s">
        <v>477</v>
      </c>
      <c r="B1" s="92"/>
      <c r="C1" s="92"/>
      <c r="D1" s="92"/>
      <c r="E1" s="92"/>
      <c r="F1" s="135"/>
    </row>
    <row r="2" spans="1:6" ht="23.25" customHeight="1">
      <c r="A2" s="94" t="s">
        <v>524</v>
      </c>
      <c r="B2" s="136"/>
      <c r="C2" s="136"/>
      <c r="D2" s="136"/>
      <c r="E2" s="136"/>
      <c r="F2" s="135"/>
    </row>
    <row r="3" ht="18">
      <c r="A3" s="137"/>
    </row>
    <row r="4" ht="15">
      <c r="A4" s="93" t="s">
        <v>21</v>
      </c>
    </row>
    <row r="5" spans="1:6" ht="45">
      <c r="A5" s="1" t="s">
        <v>65</v>
      </c>
      <c r="B5" s="2" t="s">
        <v>43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/>
      <c r="D12" s="116"/>
      <c r="E12" s="116"/>
      <c r="F12" s="116"/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9"/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9"/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9"/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9"/>
    </row>
    <row r="17" spans="1:6" ht="15" customHeight="1">
      <c r="A17" s="4" t="s">
        <v>410</v>
      </c>
      <c r="B17" s="5" t="s">
        <v>256</v>
      </c>
      <c r="C17" s="119"/>
      <c r="D17" s="119"/>
      <c r="E17" s="119"/>
      <c r="F17" s="119"/>
    </row>
    <row r="18" spans="1:6" ht="15" customHeight="1">
      <c r="A18" s="30" t="s">
        <v>446</v>
      </c>
      <c r="B18" s="34" t="s">
        <v>257</v>
      </c>
      <c r="C18" s="116"/>
      <c r="D18" s="116"/>
      <c r="E18" s="116"/>
      <c r="F18" s="116"/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/>
      <c r="D25" s="119"/>
      <c r="E25" s="119"/>
      <c r="F25" s="119"/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/>
      <c r="D28" s="119"/>
      <c r="E28" s="119"/>
      <c r="F28" s="119"/>
    </row>
    <row r="29" spans="1:6" ht="15" customHeight="1">
      <c r="A29" s="4" t="s">
        <v>422</v>
      </c>
      <c r="B29" s="5" t="s">
        <v>277</v>
      </c>
      <c r="C29" s="119"/>
      <c r="D29" s="119"/>
      <c r="E29" s="119"/>
      <c r="F29" s="119"/>
    </row>
    <row r="30" spans="1:6" ht="15" customHeight="1">
      <c r="A30" s="6" t="s">
        <v>2</v>
      </c>
      <c r="B30" s="7" t="s">
        <v>278</v>
      </c>
      <c r="C30" s="119"/>
      <c r="D30" s="119"/>
      <c r="E30" s="119"/>
      <c r="F30" s="119"/>
    </row>
    <row r="31" spans="1:6" ht="15" customHeight="1">
      <c r="A31" s="4" t="s">
        <v>423</v>
      </c>
      <c r="B31" s="5" t="s">
        <v>279</v>
      </c>
      <c r="C31" s="119"/>
      <c r="D31" s="119"/>
      <c r="E31" s="119"/>
      <c r="F31" s="119"/>
    </row>
    <row r="32" spans="1:6" ht="15" customHeight="1">
      <c r="A32" s="30" t="s">
        <v>3</v>
      </c>
      <c r="B32" s="34" t="s">
        <v>280</v>
      </c>
      <c r="C32" s="116"/>
      <c r="D32" s="116"/>
      <c r="E32" s="116"/>
      <c r="F32" s="116"/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10339000</v>
      </c>
      <c r="D43" s="116"/>
      <c r="E43" s="116"/>
      <c r="F43" s="116">
        <f>SUM(C43:E43)</f>
        <v>10339000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/>
    </row>
    <row r="47" spans="1:6" ht="15" customHeight="1">
      <c r="A47" s="30" t="s">
        <v>6</v>
      </c>
      <c r="B47" s="34" t="s">
        <v>308</v>
      </c>
      <c r="C47" s="116"/>
      <c r="D47" s="116"/>
      <c r="E47" s="116"/>
      <c r="F47" s="116"/>
    </row>
    <row r="48" spans="1:6" ht="15" customHeight="1">
      <c r="A48" s="120" t="s">
        <v>16</v>
      </c>
      <c r="B48" s="34"/>
      <c r="C48" s="116">
        <f>C47+C43+C32+C18</f>
        <v>10339000</v>
      </c>
      <c r="D48" s="116"/>
      <c r="E48" s="116"/>
      <c r="F48" s="116">
        <f>SUM(C48:E48)</f>
        <v>10339000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/>
    </row>
    <row r="54" spans="1:6" ht="15" customHeight="1">
      <c r="A54" s="30" t="s">
        <v>0</v>
      </c>
      <c r="B54" s="34" t="s">
        <v>265</v>
      </c>
      <c r="C54" s="119"/>
      <c r="D54" s="119"/>
      <c r="E54" s="119"/>
      <c r="F54" s="119"/>
    </row>
    <row r="55" spans="1:6" ht="15" customHeight="1">
      <c r="A55" s="10" t="s">
        <v>430</v>
      </c>
      <c r="B55" s="5" t="s">
        <v>296</v>
      </c>
      <c r="C55" s="119"/>
      <c r="D55" s="119"/>
      <c r="E55" s="119"/>
      <c r="F55" s="119"/>
    </row>
    <row r="56" spans="1:6" ht="15" customHeight="1">
      <c r="A56" s="10" t="s">
        <v>431</v>
      </c>
      <c r="B56" s="5" t="s">
        <v>297</v>
      </c>
      <c r="C56" s="119"/>
      <c r="D56" s="119"/>
      <c r="E56" s="119"/>
      <c r="F56" s="119"/>
    </row>
    <row r="57" spans="1:6" ht="15" customHeight="1">
      <c r="A57" s="10" t="s">
        <v>298</v>
      </c>
      <c r="B57" s="5" t="s">
        <v>299</v>
      </c>
      <c r="C57" s="119"/>
      <c r="D57" s="119"/>
      <c r="E57" s="119"/>
      <c r="F57" s="119"/>
    </row>
    <row r="58" spans="1:6" ht="15" customHeight="1">
      <c r="A58" s="10" t="s">
        <v>432</v>
      </c>
      <c r="B58" s="5" t="s">
        <v>300</v>
      </c>
      <c r="C58" s="119"/>
      <c r="D58" s="119"/>
      <c r="E58" s="119"/>
      <c r="F58" s="119"/>
    </row>
    <row r="59" spans="1:6" ht="15" customHeight="1">
      <c r="A59" s="10" t="s">
        <v>301</v>
      </c>
      <c r="B59" s="5" t="s">
        <v>302</v>
      </c>
      <c r="C59" s="119"/>
      <c r="D59" s="119"/>
      <c r="E59" s="119"/>
      <c r="F59" s="119"/>
    </row>
    <row r="60" spans="1:6" ht="15" customHeight="1">
      <c r="A60" s="30" t="s">
        <v>5</v>
      </c>
      <c r="B60" s="34" t="s">
        <v>303</v>
      </c>
      <c r="C60" s="116"/>
      <c r="D60" s="116"/>
      <c r="E60" s="116"/>
      <c r="F60" s="116"/>
    </row>
    <row r="61" spans="1:6" ht="15" customHeight="1">
      <c r="A61" s="10" t="s">
        <v>309</v>
      </c>
      <c r="B61" s="5" t="s">
        <v>310</v>
      </c>
      <c r="C61" s="119"/>
      <c r="D61" s="119"/>
      <c r="E61" s="119"/>
      <c r="F61" s="119"/>
    </row>
    <row r="62" spans="1:6" ht="15" customHeight="1">
      <c r="A62" s="4" t="s">
        <v>435</v>
      </c>
      <c r="B62" s="5" t="s">
        <v>311</v>
      </c>
      <c r="C62" s="119"/>
      <c r="D62" s="119"/>
      <c r="E62" s="119"/>
      <c r="F62" s="119"/>
    </row>
    <row r="63" spans="1:6" ht="15" customHeight="1">
      <c r="A63" s="10" t="s">
        <v>436</v>
      </c>
      <c r="B63" s="5" t="s">
        <v>312</v>
      </c>
      <c r="C63" s="119"/>
      <c r="D63" s="119"/>
      <c r="E63" s="119"/>
      <c r="F63" s="119"/>
    </row>
    <row r="64" spans="1:6" ht="15" customHeight="1">
      <c r="A64" s="30" t="s">
        <v>8</v>
      </c>
      <c r="B64" s="34" t="s">
        <v>313</v>
      </c>
      <c r="C64" s="116"/>
      <c r="D64" s="116"/>
      <c r="E64" s="116"/>
      <c r="F64" s="116"/>
    </row>
    <row r="65" spans="1:6" ht="15" customHeight="1">
      <c r="A65" s="120" t="s">
        <v>15</v>
      </c>
      <c r="B65" s="34"/>
      <c r="C65" s="116">
        <f>C64+C60+C54</f>
        <v>0</v>
      </c>
      <c r="D65" s="116"/>
      <c r="E65" s="116"/>
      <c r="F65" s="116">
        <f>SUM(C65:E65)</f>
        <v>0</v>
      </c>
    </row>
    <row r="66" spans="1:6" ht="15.75">
      <c r="A66" s="121" t="s">
        <v>7</v>
      </c>
      <c r="B66" s="122" t="s">
        <v>314</v>
      </c>
      <c r="C66" s="116">
        <f>C64+C47+C60+C43+C32+C18</f>
        <v>10339000</v>
      </c>
      <c r="D66" s="116"/>
      <c r="E66" s="116"/>
      <c r="F66" s="116">
        <f>F64+F47+F60+F43+F32+F18</f>
        <v>10339000</v>
      </c>
    </row>
    <row r="67" spans="1:6" ht="15.75">
      <c r="A67" s="123" t="s">
        <v>28</v>
      </c>
      <c r="B67" s="122"/>
      <c r="C67" s="119">
        <f>C48-'kiadások működés Zengő Óvoda'!C74</f>
        <v>-317630754</v>
      </c>
      <c r="D67" s="119"/>
      <c r="E67" s="119"/>
      <c r="F67" s="119">
        <f>SUM(C67:E67)</f>
        <v>-317630754</v>
      </c>
    </row>
    <row r="68" spans="1:6" ht="15.75">
      <c r="A68" s="123" t="s">
        <v>29</v>
      </c>
      <c r="B68" s="122"/>
      <c r="C68" s="119"/>
      <c r="D68" s="119"/>
      <c r="E68" s="119"/>
      <c r="F68" s="119">
        <f>SUM(C68:E68)</f>
        <v>0</v>
      </c>
    </row>
    <row r="69" spans="1:6" ht="15" hidden="1">
      <c r="A69" s="28" t="s">
        <v>437</v>
      </c>
      <c r="B69" s="4" t="s">
        <v>315</v>
      </c>
      <c r="C69" s="119"/>
      <c r="D69" s="119"/>
      <c r="E69" s="119"/>
      <c r="F69" s="119"/>
    </row>
    <row r="70" spans="1:6" ht="15" hidden="1">
      <c r="A70" s="10" t="s">
        <v>316</v>
      </c>
      <c r="B70" s="4" t="s">
        <v>317</v>
      </c>
      <c r="C70" s="119"/>
      <c r="D70" s="119"/>
      <c r="E70" s="119"/>
      <c r="F70" s="119"/>
    </row>
    <row r="71" spans="1:6" ht="15" hidden="1">
      <c r="A71" s="28" t="s">
        <v>438</v>
      </c>
      <c r="B71" s="4" t="s">
        <v>318</v>
      </c>
      <c r="C71" s="119"/>
      <c r="D71" s="119"/>
      <c r="E71" s="119"/>
      <c r="F71" s="119"/>
    </row>
    <row r="72" spans="1:6" ht="15">
      <c r="A72" s="12" t="s">
        <v>9</v>
      </c>
      <c r="B72" s="6" t="s">
        <v>319</v>
      </c>
      <c r="C72" s="119"/>
      <c r="D72" s="119"/>
      <c r="E72" s="119"/>
      <c r="F72" s="119"/>
    </row>
    <row r="73" spans="1:6" ht="15" hidden="1">
      <c r="A73" s="10" t="s">
        <v>439</v>
      </c>
      <c r="B73" s="4" t="s">
        <v>320</v>
      </c>
      <c r="C73" s="119"/>
      <c r="D73" s="119"/>
      <c r="E73" s="119"/>
      <c r="F73" s="119"/>
    </row>
    <row r="74" spans="1:6" ht="15" hidden="1">
      <c r="A74" s="28" t="s">
        <v>321</v>
      </c>
      <c r="B74" s="4" t="s">
        <v>322</v>
      </c>
      <c r="C74" s="119"/>
      <c r="D74" s="119"/>
      <c r="E74" s="119"/>
      <c r="F74" s="119"/>
    </row>
    <row r="75" spans="1:6" ht="15" hidden="1">
      <c r="A75" s="10" t="s">
        <v>440</v>
      </c>
      <c r="B75" s="4" t="s">
        <v>323</v>
      </c>
      <c r="C75" s="119"/>
      <c r="D75" s="119"/>
      <c r="E75" s="119"/>
      <c r="F75" s="119"/>
    </row>
    <row r="76" spans="1:6" ht="15" hidden="1">
      <c r="A76" s="28" t="s">
        <v>324</v>
      </c>
      <c r="B76" s="4" t="s">
        <v>325</v>
      </c>
      <c r="C76" s="119"/>
      <c r="D76" s="119"/>
      <c r="E76" s="119"/>
      <c r="F76" s="119"/>
    </row>
    <row r="77" spans="1:6" ht="15">
      <c r="A77" s="11" t="s">
        <v>10</v>
      </c>
      <c r="B77" s="6" t="s">
        <v>326</v>
      </c>
      <c r="C77" s="119"/>
      <c r="D77" s="119"/>
      <c r="E77" s="119"/>
      <c r="F77" s="119"/>
    </row>
    <row r="78" spans="1:6" ht="15" hidden="1">
      <c r="A78" s="4" t="s">
        <v>26</v>
      </c>
      <c r="B78" s="4" t="s">
        <v>327</v>
      </c>
      <c r="C78" s="119"/>
      <c r="D78" s="119"/>
      <c r="E78" s="119"/>
      <c r="F78" s="119"/>
    </row>
    <row r="79" spans="1:6" ht="15" hidden="1">
      <c r="A79" s="4" t="s">
        <v>27</v>
      </c>
      <c r="B79" s="4" t="s">
        <v>327</v>
      </c>
      <c r="C79" s="119"/>
      <c r="D79" s="119"/>
      <c r="E79" s="119"/>
      <c r="F79" s="119"/>
    </row>
    <row r="80" spans="1:6" ht="15" hidden="1">
      <c r="A80" s="4" t="s">
        <v>24</v>
      </c>
      <c r="B80" s="4" t="s">
        <v>328</v>
      </c>
      <c r="C80" s="119"/>
      <c r="D80" s="119"/>
      <c r="E80" s="119"/>
      <c r="F80" s="119"/>
    </row>
    <row r="81" spans="1:6" ht="15" hidden="1">
      <c r="A81" s="4" t="s">
        <v>25</v>
      </c>
      <c r="B81" s="4" t="s">
        <v>328</v>
      </c>
      <c r="C81" s="119"/>
      <c r="D81" s="119"/>
      <c r="E81" s="119"/>
      <c r="F81" s="119"/>
    </row>
    <row r="82" spans="1:6" ht="15">
      <c r="A82" s="6" t="s">
        <v>11</v>
      </c>
      <c r="B82" s="6" t="s">
        <v>329</v>
      </c>
      <c r="C82" s="119">
        <v>6537624</v>
      </c>
      <c r="D82" s="119"/>
      <c r="E82" s="119"/>
      <c r="F82" s="119">
        <f>SUM(C82:E82)</f>
        <v>6537624</v>
      </c>
    </row>
    <row r="83" spans="1:6" ht="15">
      <c r="A83" s="28" t="s">
        <v>330</v>
      </c>
      <c r="B83" s="4" t="s">
        <v>331</v>
      </c>
      <c r="C83" s="119"/>
      <c r="D83" s="119"/>
      <c r="E83" s="119"/>
      <c r="F83" s="119"/>
    </row>
    <row r="84" spans="1:6" ht="15">
      <c r="A84" s="28" t="s">
        <v>332</v>
      </c>
      <c r="B84" s="4" t="s">
        <v>333</v>
      </c>
      <c r="C84" s="119"/>
      <c r="D84" s="119"/>
      <c r="E84" s="119"/>
      <c r="F84" s="119"/>
    </row>
    <row r="85" spans="1:6" ht="15">
      <c r="A85" s="28" t="s">
        <v>334</v>
      </c>
      <c r="B85" s="4" t="s">
        <v>335</v>
      </c>
      <c r="C85" s="119">
        <v>311093130</v>
      </c>
      <c r="D85" s="119"/>
      <c r="E85" s="119"/>
      <c r="F85" s="119">
        <f>SUM(C85:E85)</f>
        <v>311093130</v>
      </c>
    </row>
    <row r="86" spans="1:6" ht="15">
      <c r="A86" s="28" t="s">
        <v>336</v>
      </c>
      <c r="B86" s="4" t="s">
        <v>337</v>
      </c>
      <c r="C86" s="119"/>
      <c r="D86" s="119"/>
      <c r="E86" s="119"/>
      <c r="F86" s="119">
        <f>SUM(C86:E86)</f>
        <v>0</v>
      </c>
    </row>
    <row r="87" spans="1:6" ht="15">
      <c r="A87" s="10" t="s">
        <v>441</v>
      </c>
      <c r="B87" s="4" t="s">
        <v>338</v>
      </c>
      <c r="C87" s="119"/>
      <c r="D87" s="119"/>
      <c r="E87" s="119"/>
      <c r="F87" s="119">
        <f>SUM(C87:E87)</f>
        <v>0</v>
      </c>
    </row>
    <row r="88" spans="1:6" ht="15">
      <c r="A88" s="12" t="s">
        <v>12</v>
      </c>
      <c r="B88" s="6" t="s">
        <v>339</v>
      </c>
      <c r="C88" s="116">
        <f>SUM(C82:C87)</f>
        <v>317630754</v>
      </c>
      <c r="D88" s="116"/>
      <c r="E88" s="116"/>
      <c r="F88" s="115">
        <f>SUM(C88:E88)</f>
        <v>317630754</v>
      </c>
    </row>
    <row r="89" spans="1:6" ht="15">
      <c r="A89" s="10" t="s">
        <v>340</v>
      </c>
      <c r="B89" s="4" t="s">
        <v>341</v>
      </c>
      <c r="C89" s="119"/>
      <c r="D89" s="119"/>
      <c r="E89" s="119"/>
      <c r="F89" s="119"/>
    </row>
    <row r="90" spans="1:6" ht="15">
      <c r="A90" s="10" t="s">
        <v>342</v>
      </c>
      <c r="B90" s="4" t="s">
        <v>343</v>
      </c>
      <c r="C90" s="119"/>
      <c r="D90" s="119"/>
      <c r="E90" s="119"/>
      <c r="F90" s="119"/>
    </row>
    <row r="91" spans="1:6" ht="15">
      <c r="A91" s="28" t="s">
        <v>344</v>
      </c>
      <c r="B91" s="4" t="s">
        <v>345</v>
      </c>
      <c r="C91" s="119"/>
      <c r="D91" s="119"/>
      <c r="E91" s="119"/>
      <c r="F91" s="119"/>
    </row>
    <row r="92" spans="1:6" ht="15">
      <c r="A92" s="28" t="s">
        <v>442</v>
      </c>
      <c r="B92" s="4" t="s">
        <v>346</v>
      </c>
      <c r="C92" s="119"/>
      <c r="D92" s="119"/>
      <c r="E92" s="119"/>
      <c r="F92" s="119"/>
    </row>
    <row r="93" spans="1:6" ht="15">
      <c r="A93" s="11" t="s">
        <v>13</v>
      </c>
      <c r="B93" s="6" t="s">
        <v>347</v>
      </c>
      <c r="C93" s="119"/>
      <c r="D93" s="119"/>
      <c r="E93" s="119"/>
      <c r="F93" s="119"/>
    </row>
    <row r="94" spans="1:6" ht="15">
      <c r="A94" s="12" t="s">
        <v>348</v>
      </c>
      <c r="B94" s="6" t="s">
        <v>349</v>
      </c>
      <c r="C94" s="119"/>
      <c r="D94" s="119"/>
      <c r="E94" s="119"/>
      <c r="F94" s="119"/>
    </row>
    <row r="95" spans="1:6" ht="15.75">
      <c r="A95" s="124" t="s">
        <v>14</v>
      </c>
      <c r="B95" s="125" t="s">
        <v>350</v>
      </c>
      <c r="C95" s="116">
        <f>SUM(C88:C94)</f>
        <v>317630754</v>
      </c>
      <c r="D95" s="116"/>
      <c r="E95" s="116"/>
      <c r="F95" s="116">
        <f>SUM(F88:F94)</f>
        <v>317630754</v>
      </c>
    </row>
    <row r="96" spans="1:6" ht="15.75">
      <c r="A96" s="123" t="s">
        <v>444</v>
      </c>
      <c r="B96" s="126"/>
      <c r="C96" s="116">
        <f>C66+C95</f>
        <v>327969754</v>
      </c>
      <c r="D96" s="116"/>
      <c r="E96" s="116"/>
      <c r="F96" s="116">
        <f>F95+F66</f>
        <v>327969754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30/2016.(XII.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3">
      <selection activeCell="B95" sqref="B95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85" t="s">
        <v>477</v>
      </c>
      <c r="B1" s="89"/>
      <c r="C1" s="89"/>
      <c r="D1" s="89"/>
      <c r="E1" s="89"/>
      <c r="F1" s="87"/>
    </row>
    <row r="2" spans="1:6" ht="19.5" customHeight="1">
      <c r="A2" s="88" t="s">
        <v>526</v>
      </c>
      <c r="B2" s="89"/>
      <c r="C2" s="89"/>
      <c r="D2" s="89"/>
      <c r="E2" s="89"/>
      <c r="F2" s="87"/>
    </row>
    <row r="3" ht="18">
      <c r="A3" s="44"/>
    </row>
    <row r="4" spans="1:6" ht="15">
      <c r="A4" s="96" t="s">
        <v>21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hidden="1">
      <c r="A6" s="21" t="s">
        <v>67</v>
      </c>
      <c r="B6" s="22" t="s">
        <v>68</v>
      </c>
      <c r="C6" s="134"/>
      <c r="D6" s="134"/>
      <c r="E6" s="134"/>
      <c r="F6" s="109"/>
    </row>
    <row r="7" spans="1:6" ht="15" hidden="1">
      <c r="A7" s="21" t="s">
        <v>69</v>
      </c>
      <c r="B7" s="23" t="s">
        <v>70</v>
      </c>
      <c r="C7" s="134"/>
      <c r="D7" s="134"/>
      <c r="E7" s="134"/>
      <c r="F7" s="109"/>
    </row>
    <row r="8" spans="1:6" ht="15" hidden="1">
      <c r="A8" s="21" t="s">
        <v>71</v>
      </c>
      <c r="B8" s="23" t="s">
        <v>72</v>
      </c>
      <c r="C8" s="134"/>
      <c r="D8" s="134"/>
      <c r="E8" s="134"/>
      <c r="F8" s="109"/>
    </row>
    <row r="9" spans="1:6" ht="15" hidden="1">
      <c r="A9" s="24" t="s">
        <v>73</v>
      </c>
      <c r="B9" s="23" t="s">
        <v>74</v>
      </c>
      <c r="C9" s="134"/>
      <c r="D9" s="134"/>
      <c r="E9" s="134"/>
      <c r="F9" s="109"/>
    </row>
    <row r="10" spans="1:6" ht="15" hidden="1">
      <c r="A10" s="24" t="s">
        <v>75</v>
      </c>
      <c r="B10" s="23" t="s">
        <v>76</v>
      </c>
      <c r="C10" s="134"/>
      <c r="D10" s="134"/>
      <c r="E10" s="134"/>
      <c r="F10" s="109"/>
    </row>
    <row r="11" spans="1:6" ht="15" hidden="1">
      <c r="A11" s="24" t="s">
        <v>77</v>
      </c>
      <c r="B11" s="23" t="s">
        <v>78</v>
      </c>
      <c r="C11" s="134"/>
      <c r="D11" s="134"/>
      <c r="E11" s="134"/>
      <c r="F11" s="109"/>
    </row>
    <row r="12" spans="1:6" ht="15" hidden="1">
      <c r="A12" s="24" t="s">
        <v>79</v>
      </c>
      <c r="B12" s="23" t="s">
        <v>80</v>
      </c>
      <c r="C12" s="134"/>
      <c r="D12" s="134"/>
      <c r="E12" s="134"/>
      <c r="F12" s="109"/>
    </row>
    <row r="13" spans="1:6" ht="15" hidden="1">
      <c r="A13" s="24" t="s">
        <v>81</v>
      </c>
      <c r="B13" s="23" t="s">
        <v>82</v>
      </c>
      <c r="C13" s="134"/>
      <c r="D13" s="134"/>
      <c r="E13" s="134"/>
      <c r="F13" s="109"/>
    </row>
    <row r="14" spans="1:6" ht="15" hidden="1">
      <c r="A14" s="4" t="s">
        <v>83</v>
      </c>
      <c r="B14" s="23" t="s">
        <v>84</v>
      </c>
      <c r="C14" s="134"/>
      <c r="D14" s="134"/>
      <c r="E14" s="134"/>
      <c r="F14" s="109"/>
    </row>
    <row r="15" spans="1:6" ht="15" hidden="1">
      <c r="A15" s="4" t="s">
        <v>85</v>
      </c>
      <c r="B15" s="23" t="s">
        <v>86</v>
      </c>
      <c r="C15" s="134"/>
      <c r="D15" s="134"/>
      <c r="E15" s="134"/>
      <c r="F15" s="109"/>
    </row>
    <row r="16" spans="1:6" ht="15" hidden="1">
      <c r="A16" s="4" t="s">
        <v>87</v>
      </c>
      <c r="B16" s="23" t="s">
        <v>88</v>
      </c>
      <c r="C16" s="134"/>
      <c r="D16" s="134"/>
      <c r="E16" s="134"/>
      <c r="F16" s="109"/>
    </row>
    <row r="17" spans="1:6" ht="15" hidden="1">
      <c r="A17" s="4" t="s">
        <v>89</v>
      </c>
      <c r="B17" s="23" t="s">
        <v>90</v>
      </c>
      <c r="C17" s="134"/>
      <c r="D17" s="134"/>
      <c r="E17" s="134"/>
      <c r="F17" s="109"/>
    </row>
    <row r="18" spans="1:6" ht="15" hidden="1">
      <c r="A18" s="4" t="s">
        <v>374</v>
      </c>
      <c r="B18" s="23" t="s">
        <v>91</v>
      </c>
      <c r="C18" s="134"/>
      <c r="D18" s="134"/>
      <c r="E18" s="134"/>
      <c r="F18" s="109"/>
    </row>
    <row r="19" spans="1:6" ht="15">
      <c r="A19" s="25" t="s">
        <v>351</v>
      </c>
      <c r="B19" s="26" t="s">
        <v>92</v>
      </c>
      <c r="C19" s="118">
        <v>171608000</v>
      </c>
      <c r="D19" s="118"/>
      <c r="E19" s="118"/>
      <c r="F19" s="119">
        <f>SUM(C19:E19)</f>
        <v>171608000</v>
      </c>
    </row>
    <row r="20" spans="1:6" ht="15" hidden="1">
      <c r="A20" s="4" t="s">
        <v>93</v>
      </c>
      <c r="B20" s="23" t="s">
        <v>94</v>
      </c>
      <c r="C20" s="118"/>
      <c r="D20" s="118"/>
      <c r="E20" s="118"/>
      <c r="F20" s="119"/>
    </row>
    <row r="21" spans="1:6" ht="30" hidden="1">
      <c r="A21" s="4" t="s">
        <v>95</v>
      </c>
      <c r="B21" s="23" t="s">
        <v>96</v>
      </c>
      <c r="C21" s="118"/>
      <c r="D21" s="118"/>
      <c r="E21" s="118"/>
      <c r="F21" s="119"/>
    </row>
    <row r="22" spans="1:6" ht="15" hidden="1">
      <c r="A22" s="5" t="s">
        <v>97</v>
      </c>
      <c r="B22" s="23" t="s">
        <v>98</v>
      </c>
      <c r="C22" s="118"/>
      <c r="D22" s="118"/>
      <c r="E22" s="118"/>
      <c r="F22" s="119"/>
    </row>
    <row r="23" spans="1:6" ht="15">
      <c r="A23" s="6" t="s">
        <v>352</v>
      </c>
      <c r="B23" s="26" t="s">
        <v>99</v>
      </c>
      <c r="C23" s="118">
        <v>1573000</v>
      </c>
      <c r="D23" s="118"/>
      <c r="E23" s="118"/>
      <c r="F23" s="119">
        <f>SUM(C23:E23)</f>
        <v>1573000</v>
      </c>
    </row>
    <row r="24" spans="1:6" ht="15">
      <c r="A24" s="35" t="s">
        <v>404</v>
      </c>
      <c r="B24" s="36" t="s">
        <v>100</v>
      </c>
      <c r="C24" s="116">
        <f>SUM(C19:C23)</f>
        <v>173181000</v>
      </c>
      <c r="D24" s="116"/>
      <c r="E24" s="116"/>
      <c r="F24" s="116">
        <f>SUM(F19:F23)</f>
        <v>173181000</v>
      </c>
    </row>
    <row r="25" spans="1:6" ht="15">
      <c r="A25" s="30" t="s">
        <v>375</v>
      </c>
      <c r="B25" s="36" t="s">
        <v>101</v>
      </c>
      <c r="C25" s="116">
        <v>49396130</v>
      </c>
      <c r="D25" s="116"/>
      <c r="E25" s="116"/>
      <c r="F25" s="116">
        <f>SUM(C25:E25)</f>
        <v>49396130</v>
      </c>
    </row>
    <row r="26" spans="1:6" ht="15" hidden="1">
      <c r="A26" s="4" t="s">
        <v>102</v>
      </c>
      <c r="B26" s="23" t="s">
        <v>103</v>
      </c>
      <c r="C26" s="118"/>
      <c r="D26" s="118"/>
      <c r="E26" s="118"/>
      <c r="F26" s="119"/>
    </row>
    <row r="27" spans="1:6" ht="15" hidden="1">
      <c r="A27" s="4" t="s">
        <v>104</v>
      </c>
      <c r="B27" s="23" t="s">
        <v>105</v>
      </c>
      <c r="C27" s="118"/>
      <c r="D27" s="118"/>
      <c r="E27" s="118"/>
      <c r="F27" s="119"/>
    </row>
    <row r="28" spans="1:6" ht="15" hidden="1">
      <c r="A28" s="4" t="s">
        <v>106</v>
      </c>
      <c r="B28" s="23" t="s">
        <v>107</v>
      </c>
      <c r="C28" s="118"/>
      <c r="D28" s="118"/>
      <c r="E28" s="118"/>
      <c r="F28" s="119"/>
    </row>
    <row r="29" spans="1:6" ht="15">
      <c r="A29" s="6" t="s">
        <v>353</v>
      </c>
      <c r="B29" s="26" t="s">
        <v>108</v>
      </c>
      <c r="C29" s="118">
        <v>5468000</v>
      </c>
      <c r="D29" s="118"/>
      <c r="E29" s="118"/>
      <c r="F29" s="119">
        <f aca="true" t="shared" si="0" ref="F29:F49">SUM(C29:E29)</f>
        <v>5468000</v>
      </c>
    </row>
    <row r="30" spans="1:6" ht="15" hidden="1">
      <c r="A30" s="4" t="s">
        <v>109</v>
      </c>
      <c r="B30" s="23" t="s">
        <v>110</v>
      </c>
      <c r="C30" s="118"/>
      <c r="D30" s="118"/>
      <c r="E30" s="118"/>
      <c r="F30" s="119">
        <f t="shared" si="0"/>
        <v>0</v>
      </c>
    </row>
    <row r="31" spans="1:6" ht="15" hidden="1">
      <c r="A31" s="4" t="s">
        <v>111</v>
      </c>
      <c r="B31" s="23" t="s">
        <v>112</v>
      </c>
      <c r="C31" s="118"/>
      <c r="D31" s="118"/>
      <c r="E31" s="118"/>
      <c r="F31" s="119">
        <f t="shared" si="0"/>
        <v>0</v>
      </c>
    </row>
    <row r="32" spans="1:6" ht="15" customHeight="1">
      <c r="A32" s="6" t="s">
        <v>405</v>
      </c>
      <c r="B32" s="26" t="s">
        <v>113</v>
      </c>
      <c r="C32" s="118">
        <v>655000</v>
      </c>
      <c r="D32" s="118"/>
      <c r="E32" s="118"/>
      <c r="F32" s="119">
        <f t="shared" si="0"/>
        <v>655000</v>
      </c>
    </row>
    <row r="33" spans="1:6" ht="15" hidden="1">
      <c r="A33" s="4" t="s">
        <v>114</v>
      </c>
      <c r="B33" s="23" t="s">
        <v>115</v>
      </c>
      <c r="C33" s="118"/>
      <c r="D33" s="118"/>
      <c r="E33" s="118"/>
      <c r="F33" s="119">
        <f t="shared" si="0"/>
        <v>0</v>
      </c>
    </row>
    <row r="34" spans="1:6" ht="15" hidden="1">
      <c r="A34" s="4" t="s">
        <v>116</v>
      </c>
      <c r="B34" s="23" t="s">
        <v>117</v>
      </c>
      <c r="C34" s="118"/>
      <c r="D34" s="118"/>
      <c r="E34" s="118"/>
      <c r="F34" s="119">
        <f t="shared" si="0"/>
        <v>0</v>
      </c>
    </row>
    <row r="35" spans="1:6" ht="15" hidden="1">
      <c r="A35" s="4" t="s">
        <v>376</v>
      </c>
      <c r="B35" s="23" t="s">
        <v>118</v>
      </c>
      <c r="C35" s="118"/>
      <c r="D35" s="118"/>
      <c r="E35" s="118"/>
      <c r="F35" s="119">
        <f t="shared" si="0"/>
        <v>0</v>
      </c>
    </row>
    <row r="36" spans="1:6" ht="15" hidden="1">
      <c r="A36" s="4" t="s">
        <v>119</v>
      </c>
      <c r="B36" s="23" t="s">
        <v>120</v>
      </c>
      <c r="C36" s="118"/>
      <c r="D36" s="118"/>
      <c r="E36" s="118"/>
      <c r="F36" s="119">
        <f t="shared" si="0"/>
        <v>0</v>
      </c>
    </row>
    <row r="37" spans="1:6" ht="15" hidden="1">
      <c r="A37" s="4" t="s">
        <v>377</v>
      </c>
      <c r="B37" s="23" t="s">
        <v>121</v>
      </c>
      <c r="C37" s="118"/>
      <c r="D37" s="118"/>
      <c r="E37" s="118"/>
      <c r="F37" s="119">
        <f t="shared" si="0"/>
        <v>0</v>
      </c>
    </row>
    <row r="38" spans="1:6" ht="15" hidden="1">
      <c r="A38" s="5" t="s">
        <v>122</v>
      </c>
      <c r="B38" s="23" t="s">
        <v>123</v>
      </c>
      <c r="C38" s="118"/>
      <c r="D38" s="118"/>
      <c r="E38" s="118"/>
      <c r="F38" s="119">
        <f t="shared" si="0"/>
        <v>0</v>
      </c>
    </row>
    <row r="39" spans="1:6" ht="15" hidden="1">
      <c r="A39" s="4" t="s">
        <v>378</v>
      </c>
      <c r="B39" s="23" t="s">
        <v>124</v>
      </c>
      <c r="C39" s="118"/>
      <c r="D39" s="118"/>
      <c r="E39" s="118"/>
      <c r="F39" s="119">
        <f t="shared" si="0"/>
        <v>0</v>
      </c>
    </row>
    <row r="40" spans="1:6" ht="15">
      <c r="A40" s="6" t="s">
        <v>354</v>
      </c>
      <c r="B40" s="26" t="s">
        <v>125</v>
      </c>
      <c r="C40" s="118">
        <v>76252326</v>
      </c>
      <c r="D40" s="118"/>
      <c r="E40" s="118"/>
      <c r="F40" s="119">
        <f t="shared" si="0"/>
        <v>76252326</v>
      </c>
    </row>
    <row r="41" spans="1:6" ht="15" hidden="1">
      <c r="A41" s="4" t="s">
        <v>126</v>
      </c>
      <c r="B41" s="23" t="s">
        <v>127</v>
      </c>
      <c r="C41" s="118"/>
      <c r="D41" s="118"/>
      <c r="E41" s="118"/>
      <c r="F41" s="119">
        <f t="shared" si="0"/>
        <v>0</v>
      </c>
    </row>
    <row r="42" spans="1:6" ht="15" hidden="1">
      <c r="A42" s="4" t="s">
        <v>128</v>
      </c>
      <c r="B42" s="23" t="s">
        <v>129</v>
      </c>
      <c r="C42" s="118"/>
      <c r="D42" s="118"/>
      <c r="E42" s="118"/>
      <c r="F42" s="119">
        <f t="shared" si="0"/>
        <v>0</v>
      </c>
    </row>
    <row r="43" spans="1:6" ht="15">
      <c r="A43" s="6" t="s">
        <v>355</v>
      </c>
      <c r="B43" s="26" t="s">
        <v>130</v>
      </c>
      <c r="C43" s="118">
        <v>170000</v>
      </c>
      <c r="D43" s="118"/>
      <c r="E43" s="118"/>
      <c r="F43" s="119">
        <f t="shared" si="0"/>
        <v>170000</v>
      </c>
    </row>
    <row r="44" spans="1:6" ht="15" hidden="1">
      <c r="A44" s="4" t="s">
        <v>131</v>
      </c>
      <c r="B44" s="23" t="s">
        <v>132</v>
      </c>
      <c r="C44" s="118"/>
      <c r="D44" s="118"/>
      <c r="E44" s="118"/>
      <c r="F44" s="119">
        <f t="shared" si="0"/>
        <v>0</v>
      </c>
    </row>
    <row r="45" spans="1:6" ht="15" hidden="1">
      <c r="A45" s="4" t="s">
        <v>133</v>
      </c>
      <c r="B45" s="23" t="s">
        <v>134</v>
      </c>
      <c r="C45" s="118"/>
      <c r="D45" s="118"/>
      <c r="E45" s="118"/>
      <c r="F45" s="119">
        <f t="shared" si="0"/>
        <v>0</v>
      </c>
    </row>
    <row r="46" spans="1:6" ht="15" hidden="1">
      <c r="A46" s="4" t="s">
        <v>379</v>
      </c>
      <c r="B46" s="23" t="s">
        <v>135</v>
      </c>
      <c r="C46" s="118"/>
      <c r="D46" s="118"/>
      <c r="E46" s="118"/>
      <c r="F46" s="119">
        <f t="shared" si="0"/>
        <v>0</v>
      </c>
    </row>
    <row r="47" spans="1:6" ht="15" hidden="1">
      <c r="A47" s="4" t="s">
        <v>380</v>
      </c>
      <c r="B47" s="23" t="s">
        <v>136</v>
      </c>
      <c r="C47" s="118"/>
      <c r="D47" s="118"/>
      <c r="E47" s="118"/>
      <c r="F47" s="119">
        <f t="shared" si="0"/>
        <v>0</v>
      </c>
    </row>
    <row r="48" spans="1:6" ht="15" hidden="1">
      <c r="A48" s="4" t="s">
        <v>137</v>
      </c>
      <c r="B48" s="23" t="s">
        <v>138</v>
      </c>
      <c r="C48" s="118"/>
      <c r="D48" s="118"/>
      <c r="E48" s="118"/>
      <c r="F48" s="119">
        <f t="shared" si="0"/>
        <v>0</v>
      </c>
    </row>
    <row r="49" spans="1:6" ht="15">
      <c r="A49" s="6" t="s">
        <v>356</v>
      </c>
      <c r="B49" s="26" t="s">
        <v>139</v>
      </c>
      <c r="C49" s="118">
        <v>22847298</v>
      </c>
      <c r="D49" s="118"/>
      <c r="E49" s="118"/>
      <c r="F49" s="119">
        <f t="shared" si="0"/>
        <v>22847298</v>
      </c>
    </row>
    <row r="50" spans="1:6" ht="15">
      <c r="A50" s="30" t="s">
        <v>357</v>
      </c>
      <c r="B50" s="36" t="s">
        <v>140</v>
      </c>
      <c r="C50" s="116">
        <f>SUM(C29:C49)</f>
        <v>105392624</v>
      </c>
      <c r="D50" s="116"/>
      <c r="E50" s="116"/>
      <c r="F50" s="116">
        <f>SUM(F29:F49)</f>
        <v>105392624</v>
      </c>
    </row>
    <row r="51" spans="1:6" ht="15">
      <c r="A51" s="10" t="s">
        <v>141</v>
      </c>
      <c r="B51" s="23" t="s">
        <v>142</v>
      </c>
      <c r="C51" s="118"/>
      <c r="D51" s="118"/>
      <c r="E51" s="118"/>
      <c r="F51" s="119"/>
    </row>
    <row r="52" spans="1:6" ht="15">
      <c r="A52" s="10" t="s">
        <v>358</v>
      </c>
      <c r="B52" s="23" t="s">
        <v>143</v>
      </c>
      <c r="C52" s="118"/>
      <c r="D52" s="118"/>
      <c r="E52" s="118"/>
      <c r="F52" s="119"/>
    </row>
    <row r="53" spans="1:6" ht="15">
      <c r="A53" s="10" t="s">
        <v>381</v>
      </c>
      <c r="B53" s="23" t="s">
        <v>144</v>
      </c>
      <c r="C53" s="118"/>
      <c r="D53" s="118"/>
      <c r="E53" s="118"/>
      <c r="F53" s="119"/>
    </row>
    <row r="54" spans="1:6" ht="15">
      <c r="A54" s="10" t="s">
        <v>382</v>
      </c>
      <c r="B54" s="23" t="s">
        <v>145</v>
      </c>
      <c r="C54" s="118"/>
      <c r="D54" s="118"/>
      <c r="E54" s="118"/>
      <c r="F54" s="119"/>
    </row>
    <row r="55" spans="1:6" ht="15">
      <c r="A55" s="10" t="s">
        <v>383</v>
      </c>
      <c r="B55" s="23" t="s">
        <v>146</v>
      </c>
      <c r="C55" s="118"/>
      <c r="D55" s="118"/>
      <c r="E55" s="118"/>
      <c r="F55" s="119"/>
    </row>
    <row r="56" spans="1:6" ht="15">
      <c r="A56" s="10" t="s">
        <v>384</v>
      </c>
      <c r="B56" s="23" t="s">
        <v>147</v>
      </c>
      <c r="C56" s="118"/>
      <c r="D56" s="118"/>
      <c r="E56" s="118"/>
      <c r="F56" s="119"/>
    </row>
    <row r="57" spans="1:6" ht="15">
      <c r="A57" s="10" t="s">
        <v>385</v>
      </c>
      <c r="B57" s="23" t="s">
        <v>148</v>
      </c>
      <c r="C57" s="118"/>
      <c r="D57" s="118"/>
      <c r="E57" s="118"/>
      <c r="F57" s="119"/>
    </row>
    <row r="58" spans="1:6" ht="15">
      <c r="A58" s="10" t="s">
        <v>386</v>
      </c>
      <c r="B58" s="23" t="s">
        <v>149</v>
      </c>
      <c r="C58" s="118"/>
      <c r="D58" s="118"/>
      <c r="E58" s="118"/>
      <c r="F58" s="119"/>
    </row>
    <row r="59" spans="1:6" ht="15">
      <c r="A59" s="33" t="s">
        <v>360</v>
      </c>
      <c r="B59" s="36" t="s">
        <v>150</v>
      </c>
      <c r="C59" s="116"/>
      <c r="D59" s="116"/>
      <c r="E59" s="116"/>
      <c r="F59" s="116"/>
    </row>
    <row r="60" spans="1:6" ht="15">
      <c r="A60" s="9" t="s">
        <v>387</v>
      </c>
      <c r="B60" s="23" t="s">
        <v>151</v>
      </c>
      <c r="C60" s="118"/>
      <c r="D60" s="118"/>
      <c r="E60" s="118"/>
      <c r="F60" s="119"/>
    </row>
    <row r="61" spans="1:6" ht="15">
      <c r="A61" s="9" t="s">
        <v>152</v>
      </c>
      <c r="B61" s="23" t="s">
        <v>153</v>
      </c>
      <c r="C61" s="118"/>
      <c r="D61" s="118"/>
      <c r="E61" s="118"/>
      <c r="F61" s="119"/>
    </row>
    <row r="62" spans="1:6" ht="15">
      <c r="A62" s="9" t="s">
        <v>154</v>
      </c>
      <c r="B62" s="23" t="s">
        <v>155</v>
      </c>
      <c r="C62" s="118"/>
      <c r="D62" s="118"/>
      <c r="E62" s="118"/>
      <c r="F62" s="119"/>
    </row>
    <row r="63" spans="1:6" ht="15">
      <c r="A63" s="9" t="s">
        <v>361</v>
      </c>
      <c r="B63" s="23" t="s">
        <v>156</v>
      </c>
      <c r="C63" s="118"/>
      <c r="D63" s="118"/>
      <c r="E63" s="118"/>
      <c r="F63" s="119"/>
    </row>
    <row r="64" spans="1:6" ht="15">
      <c r="A64" s="9" t="s">
        <v>388</v>
      </c>
      <c r="B64" s="23" t="s">
        <v>157</v>
      </c>
      <c r="C64" s="118"/>
      <c r="D64" s="118"/>
      <c r="E64" s="118"/>
      <c r="F64" s="119"/>
    </row>
    <row r="65" spans="1:6" ht="15">
      <c r="A65" s="9" t="s">
        <v>362</v>
      </c>
      <c r="B65" s="23" t="s">
        <v>158</v>
      </c>
      <c r="C65" s="118"/>
      <c r="D65" s="118"/>
      <c r="E65" s="118"/>
      <c r="F65" s="119"/>
    </row>
    <row r="66" spans="1:6" ht="30">
      <c r="A66" s="9" t="s">
        <v>389</v>
      </c>
      <c r="B66" s="23" t="s">
        <v>159</v>
      </c>
      <c r="C66" s="118"/>
      <c r="D66" s="118"/>
      <c r="E66" s="118"/>
      <c r="F66" s="119"/>
    </row>
    <row r="67" spans="1:6" ht="15">
      <c r="A67" s="9" t="s">
        <v>390</v>
      </c>
      <c r="B67" s="23" t="s">
        <v>160</v>
      </c>
      <c r="C67" s="118"/>
      <c r="D67" s="118"/>
      <c r="E67" s="118"/>
      <c r="F67" s="119"/>
    </row>
    <row r="68" spans="1:6" ht="15">
      <c r="A68" s="9" t="s">
        <v>161</v>
      </c>
      <c r="B68" s="23" t="s">
        <v>162</v>
      </c>
      <c r="C68" s="118"/>
      <c r="D68" s="118"/>
      <c r="E68" s="118"/>
      <c r="F68" s="119"/>
    </row>
    <row r="69" spans="1:6" ht="15">
      <c r="A69" s="13" t="s">
        <v>163</v>
      </c>
      <c r="B69" s="23" t="s">
        <v>164</v>
      </c>
      <c r="C69" s="118"/>
      <c r="D69" s="118"/>
      <c r="E69" s="118"/>
      <c r="F69" s="119"/>
    </row>
    <row r="70" spans="1:6" ht="15">
      <c r="A70" s="9" t="s">
        <v>391</v>
      </c>
      <c r="B70" s="23" t="s">
        <v>165</v>
      </c>
      <c r="C70" s="118"/>
      <c r="D70" s="118"/>
      <c r="E70" s="118"/>
      <c r="F70" s="119"/>
    </row>
    <row r="71" spans="1:6" ht="15">
      <c r="A71" s="13" t="s">
        <v>30</v>
      </c>
      <c r="B71" s="23" t="s">
        <v>166</v>
      </c>
      <c r="C71" s="118"/>
      <c r="D71" s="118"/>
      <c r="E71" s="118"/>
      <c r="F71" s="119"/>
    </row>
    <row r="72" spans="1:6" ht="15">
      <c r="A72" s="13" t="s">
        <v>31</v>
      </c>
      <c r="B72" s="23" t="s">
        <v>166</v>
      </c>
      <c r="C72" s="118"/>
      <c r="D72" s="118"/>
      <c r="E72" s="118"/>
      <c r="F72" s="119"/>
    </row>
    <row r="73" spans="1:6" ht="15">
      <c r="A73" s="33" t="s">
        <v>363</v>
      </c>
      <c r="B73" s="36" t="s">
        <v>167</v>
      </c>
      <c r="C73" s="116"/>
      <c r="D73" s="116"/>
      <c r="E73" s="116"/>
      <c r="F73" s="116"/>
    </row>
    <row r="74" spans="1:6" ht="15.75">
      <c r="A74" s="120" t="s">
        <v>16</v>
      </c>
      <c r="B74" s="36"/>
      <c r="C74" s="116">
        <f>C73+C59+C50+C25+C24</f>
        <v>327969754</v>
      </c>
      <c r="D74" s="118"/>
      <c r="E74" s="118"/>
      <c r="F74" s="116">
        <f>SUM(C74:E74)</f>
        <v>327969754</v>
      </c>
    </row>
    <row r="75" spans="1:6" ht="15">
      <c r="A75" s="27" t="s">
        <v>168</v>
      </c>
      <c r="B75" s="23" t="s">
        <v>169</v>
      </c>
      <c r="C75" s="118"/>
      <c r="D75" s="118"/>
      <c r="E75" s="118"/>
      <c r="F75" s="119"/>
    </row>
    <row r="76" spans="1:6" ht="15">
      <c r="A76" s="27" t="s">
        <v>392</v>
      </c>
      <c r="B76" s="23" t="s">
        <v>170</v>
      </c>
      <c r="C76" s="118"/>
      <c r="D76" s="118"/>
      <c r="E76" s="118"/>
      <c r="F76" s="119">
        <f aca="true" t="shared" si="1" ref="F76:F81">SUM(C76:E76)</f>
        <v>0</v>
      </c>
    </row>
    <row r="77" spans="1:6" ht="15">
      <c r="A77" s="27" t="s">
        <v>171</v>
      </c>
      <c r="B77" s="23" t="s">
        <v>172</v>
      </c>
      <c r="C77" s="118"/>
      <c r="D77" s="118"/>
      <c r="E77" s="118"/>
      <c r="F77" s="119">
        <f t="shared" si="1"/>
        <v>0</v>
      </c>
    </row>
    <row r="78" spans="1:6" ht="15">
      <c r="A78" s="27" t="s">
        <v>173</v>
      </c>
      <c r="B78" s="23" t="s">
        <v>174</v>
      </c>
      <c r="C78" s="118"/>
      <c r="D78" s="118"/>
      <c r="E78" s="118"/>
      <c r="F78" s="119">
        <f>SUM(C78:E78)</f>
        <v>0</v>
      </c>
    </row>
    <row r="79" spans="1:6" ht="15">
      <c r="A79" s="5" t="s">
        <v>175</v>
      </c>
      <c r="B79" s="23" t="s">
        <v>176</v>
      </c>
      <c r="C79" s="118"/>
      <c r="D79" s="118"/>
      <c r="E79" s="118"/>
      <c r="F79" s="119">
        <f t="shared" si="1"/>
        <v>0</v>
      </c>
    </row>
    <row r="80" spans="1:6" ht="15">
      <c r="A80" s="5" t="s">
        <v>177</v>
      </c>
      <c r="B80" s="23" t="s">
        <v>178</v>
      </c>
      <c r="C80" s="118"/>
      <c r="D80" s="118"/>
      <c r="E80" s="118"/>
      <c r="F80" s="119">
        <f t="shared" si="1"/>
        <v>0</v>
      </c>
    </row>
    <row r="81" spans="1:6" ht="15">
      <c r="A81" s="5" t="s">
        <v>179</v>
      </c>
      <c r="B81" s="23" t="s">
        <v>180</v>
      </c>
      <c r="C81" s="118"/>
      <c r="D81" s="118"/>
      <c r="E81" s="118"/>
      <c r="F81" s="119">
        <f t="shared" si="1"/>
        <v>0</v>
      </c>
    </row>
    <row r="82" spans="1:6" ht="15">
      <c r="A82" s="34" t="s">
        <v>365</v>
      </c>
      <c r="B82" s="36" t="s">
        <v>181</v>
      </c>
      <c r="C82" s="116">
        <f>SUM(C75:C81)</f>
        <v>0</v>
      </c>
      <c r="D82" s="116"/>
      <c r="E82" s="116"/>
      <c r="F82" s="116">
        <f>SUM(F75:F81)</f>
        <v>0</v>
      </c>
    </row>
    <row r="83" spans="1:6" ht="15">
      <c r="A83" s="10" t="s">
        <v>182</v>
      </c>
      <c r="B83" s="23" t="s">
        <v>183</v>
      </c>
      <c r="C83" s="118"/>
      <c r="D83" s="118"/>
      <c r="E83" s="118"/>
      <c r="F83" s="119"/>
    </row>
    <row r="84" spans="1:6" ht="15">
      <c r="A84" s="10" t="s">
        <v>184</v>
      </c>
      <c r="B84" s="23" t="s">
        <v>185</v>
      </c>
      <c r="C84" s="118"/>
      <c r="D84" s="118"/>
      <c r="E84" s="118"/>
      <c r="F84" s="119"/>
    </row>
    <row r="85" spans="1:6" ht="15">
      <c r="A85" s="10" t="s">
        <v>186</v>
      </c>
      <c r="B85" s="23" t="s">
        <v>187</v>
      </c>
      <c r="C85" s="118"/>
      <c r="D85" s="118"/>
      <c r="E85" s="118"/>
      <c r="F85" s="119"/>
    </row>
    <row r="86" spans="1:6" ht="15">
      <c r="A86" s="10" t="s">
        <v>188</v>
      </c>
      <c r="B86" s="23" t="s">
        <v>189</v>
      </c>
      <c r="C86" s="118"/>
      <c r="D86" s="118"/>
      <c r="E86" s="118"/>
      <c r="F86" s="119"/>
    </row>
    <row r="87" spans="1:6" ht="15">
      <c r="A87" s="33" t="s">
        <v>366</v>
      </c>
      <c r="B87" s="36" t="s">
        <v>190</v>
      </c>
      <c r="C87" s="116"/>
      <c r="D87" s="116"/>
      <c r="E87" s="116"/>
      <c r="F87" s="116"/>
    </row>
    <row r="88" spans="1:6" ht="30">
      <c r="A88" s="10" t="s">
        <v>191</v>
      </c>
      <c r="B88" s="23" t="s">
        <v>192</v>
      </c>
      <c r="C88" s="118"/>
      <c r="D88" s="118"/>
      <c r="E88" s="118"/>
      <c r="F88" s="119"/>
    </row>
    <row r="89" spans="1:6" ht="30">
      <c r="A89" s="10" t="s">
        <v>393</v>
      </c>
      <c r="B89" s="23" t="s">
        <v>193</v>
      </c>
      <c r="C89" s="118"/>
      <c r="D89" s="118"/>
      <c r="E89" s="118"/>
      <c r="F89" s="119"/>
    </row>
    <row r="90" spans="1:6" ht="30">
      <c r="A90" s="10" t="s">
        <v>394</v>
      </c>
      <c r="B90" s="23" t="s">
        <v>194</v>
      </c>
      <c r="C90" s="118"/>
      <c r="D90" s="118"/>
      <c r="E90" s="118"/>
      <c r="F90" s="119"/>
    </row>
    <row r="91" spans="1:6" ht="15">
      <c r="A91" s="10" t="s">
        <v>395</v>
      </c>
      <c r="B91" s="23" t="s">
        <v>195</v>
      </c>
      <c r="C91" s="118"/>
      <c r="D91" s="118"/>
      <c r="E91" s="118"/>
      <c r="F91" s="119"/>
    </row>
    <row r="92" spans="1:6" ht="30">
      <c r="A92" s="10" t="s">
        <v>396</v>
      </c>
      <c r="B92" s="23" t="s">
        <v>196</v>
      </c>
      <c r="C92" s="118"/>
      <c r="D92" s="118"/>
      <c r="E92" s="118"/>
      <c r="F92" s="119"/>
    </row>
    <row r="93" spans="1:6" ht="30">
      <c r="A93" s="10" t="s">
        <v>397</v>
      </c>
      <c r="B93" s="23" t="s">
        <v>197</v>
      </c>
      <c r="C93" s="118"/>
      <c r="D93" s="118"/>
      <c r="E93" s="118"/>
      <c r="F93" s="119"/>
    </row>
    <row r="94" spans="1:6" ht="15">
      <c r="A94" s="10" t="s">
        <v>198</v>
      </c>
      <c r="B94" s="23" t="s">
        <v>199</v>
      </c>
      <c r="C94" s="118"/>
      <c r="D94" s="118"/>
      <c r="E94" s="118"/>
      <c r="F94" s="119"/>
    </row>
    <row r="95" spans="1:6" ht="15">
      <c r="A95" s="10" t="s">
        <v>398</v>
      </c>
      <c r="B95" s="23" t="s">
        <v>200</v>
      </c>
      <c r="C95" s="118"/>
      <c r="D95" s="118"/>
      <c r="E95" s="118"/>
      <c r="F95" s="119"/>
    </row>
    <row r="96" spans="1:6" ht="15">
      <c r="A96" s="33" t="s">
        <v>367</v>
      </c>
      <c r="B96" s="36" t="s">
        <v>201</v>
      </c>
      <c r="C96" s="118"/>
      <c r="D96" s="118"/>
      <c r="E96" s="118"/>
      <c r="F96" s="119"/>
    </row>
    <row r="97" spans="1:6" ht="15.75">
      <c r="A97" s="120" t="s">
        <v>15</v>
      </c>
      <c r="B97" s="36"/>
      <c r="C97" s="118">
        <f>C96+C87+C82</f>
        <v>0</v>
      </c>
      <c r="D97" s="118"/>
      <c r="E97" s="118"/>
      <c r="F97" s="119">
        <f>SUM(C97:E97)</f>
        <v>0</v>
      </c>
    </row>
    <row r="98" spans="1:6" ht="15.75">
      <c r="A98" s="122" t="s">
        <v>406</v>
      </c>
      <c r="B98" s="131" t="s">
        <v>202</v>
      </c>
      <c r="C98" s="116">
        <f>C96+C87+C82+C73+C59+C50+C25+C24</f>
        <v>327969754</v>
      </c>
      <c r="D98" s="116"/>
      <c r="E98" s="116"/>
      <c r="F98" s="116">
        <f>F96+F87+F82+F73+F59+F50+F25+F24</f>
        <v>327969754</v>
      </c>
    </row>
    <row r="99" spans="1:25" ht="15">
      <c r="A99" s="10" t="s">
        <v>399</v>
      </c>
      <c r="B99" s="4" t="s">
        <v>203</v>
      </c>
      <c r="C99" s="54"/>
      <c r="D99" s="54"/>
      <c r="E99" s="54"/>
      <c r="F99" s="5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54"/>
      <c r="D100" s="54"/>
      <c r="E100" s="54"/>
      <c r="F100" s="5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54"/>
      <c r="D101" s="54"/>
      <c r="E101" s="54"/>
      <c r="F101" s="5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56"/>
      <c r="D102" s="56"/>
      <c r="E102" s="56"/>
      <c r="F102" s="5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58"/>
      <c r="D103" s="58"/>
      <c r="E103" s="58"/>
      <c r="F103" s="5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58"/>
      <c r="D104" s="58"/>
      <c r="E104" s="58"/>
      <c r="F104" s="5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54"/>
      <c r="D105" s="54"/>
      <c r="E105" s="54"/>
      <c r="F105" s="5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54"/>
      <c r="D106" s="54"/>
      <c r="E106" s="54"/>
      <c r="F106" s="5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60"/>
      <c r="D107" s="60"/>
      <c r="E107" s="60"/>
      <c r="F107" s="6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58"/>
      <c r="D108" s="58"/>
      <c r="E108" s="58"/>
      <c r="F108" s="5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58"/>
      <c r="D109" s="58"/>
      <c r="E109" s="58"/>
      <c r="F109" s="5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58"/>
      <c r="D110" s="58"/>
      <c r="E110" s="58"/>
      <c r="F110" s="5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58"/>
      <c r="D111" s="58"/>
      <c r="E111" s="58"/>
      <c r="F111" s="5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58"/>
      <c r="D112" s="58"/>
      <c r="E112" s="58"/>
      <c r="F112" s="5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58"/>
      <c r="D113" s="58"/>
      <c r="E113" s="58"/>
      <c r="F113" s="5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60"/>
      <c r="D114" s="60"/>
      <c r="E114" s="60"/>
      <c r="F114" s="6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58"/>
      <c r="D115" s="58"/>
      <c r="E115" s="58"/>
      <c r="F115" s="5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54"/>
      <c r="D116" s="54"/>
      <c r="E116" s="54"/>
      <c r="F116" s="5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58"/>
      <c r="D117" s="58"/>
      <c r="E117" s="58"/>
      <c r="F117" s="5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58"/>
      <c r="D118" s="58"/>
      <c r="E118" s="58"/>
      <c r="F118" s="5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60"/>
      <c r="D119" s="60"/>
      <c r="E119" s="60"/>
      <c r="F119" s="6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54"/>
      <c r="D120" s="54"/>
      <c r="E120" s="54"/>
      <c r="F120" s="5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60"/>
      <c r="D121" s="60"/>
      <c r="E121" s="60"/>
      <c r="F121" s="6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23" t="s">
        <v>443</v>
      </c>
      <c r="B122" s="126"/>
      <c r="C122" s="116">
        <f>C121+C98</f>
        <v>327969754</v>
      </c>
      <c r="D122" s="116"/>
      <c r="E122" s="116"/>
      <c r="F122" s="116">
        <f>F121+F98</f>
        <v>327969754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30/2016(XII.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22" sqref="A4:F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85" t="s">
        <v>475</v>
      </c>
      <c r="B1" s="86"/>
      <c r="C1" s="86"/>
      <c r="D1" s="86"/>
      <c r="E1" s="86"/>
      <c r="F1" s="87"/>
    </row>
    <row r="2" spans="1:6" ht="23.25" customHeight="1">
      <c r="A2" s="88" t="s">
        <v>524</v>
      </c>
      <c r="B2" s="89"/>
      <c r="C2" s="89"/>
      <c r="D2" s="89"/>
      <c r="E2" s="89"/>
      <c r="F2" s="87"/>
    </row>
    <row r="3" ht="18">
      <c r="A3" s="44"/>
    </row>
    <row r="4" spans="1:6" ht="15">
      <c r="A4" s="93" t="s">
        <v>20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43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customHeight="1" hidden="1">
      <c r="A6" s="24" t="s">
        <v>237</v>
      </c>
      <c r="B6" s="5" t="s">
        <v>238</v>
      </c>
      <c r="C6" s="109"/>
      <c r="D6" s="109"/>
      <c r="E6" s="109"/>
      <c r="F6" s="109"/>
    </row>
    <row r="7" spans="1:6" ht="15" customHeight="1" hidden="1">
      <c r="A7" s="4" t="s">
        <v>239</v>
      </c>
      <c r="B7" s="5" t="s">
        <v>240</v>
      </c>
      <c r="C7" s="109"/>
      <c r="D7" s="109"/>
      <c r="E7" s="109"/>
      <c r="F7" s="109"/>
    </row>
    <row r="8" spans="1:6" ht="15" customHeight="1" hidden="1">
      <c r="A8" s="4" t="s">
        <v>241</v>
      </c>
      <c r="B8" s="5" t="s">
        <v>242</v>
      </c>
      <c r="C8" s="109"/>
      <c r="D8" s="109"/>
      <c r="E8" s="109"/>
      <c r="F8" s="109"/>
    </row>
    <row r="9" spans="1:6" ht="15" customHeight="1" hidden="1">
      <c r="A9" s="4" t="s">
        <v>243</v>
      </c>
      <c r="B9" s="5" t="s">
        <v>244</v>
      </c>
      <c r="C9" s="109"/>
      <c r="D9" s="109"/>
      <c r="E9" s="109"/>
      <c r="F9" s="109"/>
    </row>
    <row r="10" spans="1:6" ht="15" customHeight="1" hidden="1">
      <c r="A10" s="4" t="s">
        <v>245</v>
      </c>
      <c r="B10" s="5" t="s">
        <v>246</v>
      </c>
      <c r="C10" s="109"/>
      <c r="D10" s="109"/>
      <c r="E10" s="109"/>
      <c r="F10" s="109"/>
    </row>
    <row r="11" spans="1:6" ht="15" customHeight="1" hidden="1">
      <c r="A11" s="4" t="s">
        <v>247</v>
      </c>
      <c r="B11" s="5" t="s">
        <v>248</v>
      </c>
      <c r="C11" s="109"/>
      <c r="D11" s="109"/>
      <c r="E11" s="109"/>
      <c r="F11" s="109"/>
    </row>
    <row r="12" spans="1:6" ht="15" customHeight="1">
      <c r="A12" s="6" t="s">
        <v>445</v>
      </c>
      <c r="B12" s="7" t="s">
        <v>249</v>
      </c>
      <c r="C12" s="116">
        <v>3404973</v>
      </c>
      <c r="D12" s="116"/>
      <c r="E12" s="116"/>
      <c r="F12" s="116">
        <f>SUM(C12:E12)</f>
        <v>3404973</v>
      </c>
    </row>
    <row r="13" spans="1:6" ht="15" customHeight="1">
      <c r="A13" s="4" t="s">
        <v>250</v>
      </c>
      <c r="B13" s="5" t="s">
        <v>251</v>
      </c>
      <c r="C13" s="119"/>
      <c r="D13" s="119"/>
      <c r="E13" s="119"/>
      <c r="F13" s="116">
        <f aca="true" t="shared" si="0" ref="F13:F18">SUM(C13:E13)</f>
        <v>0</v>
      </c>
    </row>
    <row r="14" spans="1:6" ht="15" customHeight="1">
      <c r="A14" s="4" t="s">
        <v>252</v>
      </c>
      <c r="B14" s="5" t="s">
        <v>253</v>
      </c>
      <c r="C14" s="119"/>
      <c r="D14" s="119"/>
      <c r="E14" s="119"/>
      <c r="F14" s="116">
        <f t="shared" si="0"/>
        <v>0</v>
      </c>
    </row>
    <row r="15" spans="1:6" ht="15" customHeight="1">
      <c r="A15" s="4" t="s">
        <v>408</v>
      </c>
      <c r="B15" s="5" t="s">
        <v>254</v>
      </c>
      <c r="C15" s="119"/>
      <c r="D15" s="119"/>
      <c r="E15" s="119"/>
      <c r="F15" s="116">
        <f t="shared" si="0"/>
        <v>0</v>
      </c>
    </row>
    <row r="16" spans="1:6" ht="15" customHeight="1">
      <c r="A16" s="4" t="s">
        <v>409</v>
      </c>
      <c r="B16" s="5" t="s">
        <v>255</v>
      </c>
      <c r="C16" s="119"/>
      <c r="D16" s="119"/>
      <c r="E16" s="119"/>
      <c r="F16" s="116">
        <f t="shared" si="0"/>
        <v>0</v>
      </c>
    </row>
    <row r="17" spans="1:6" ht="15" customHeight="1">
      <c r="A17" s="4" t="s">
        <v>410</v>
      </c>
      <c r="B17" s="5" t="s">
        <v>256</v>
      </c>
      <c r="C17" s="119"/>
      <c r="D17" s="119"/>
      <c r="E17" s="119"/>
      <c r="F17" s="116">
        <f t="shared" si="0"/>
        <v>0</v>
      </c>
    </row>
    <row r="18" spans="1:6" ht="15" customHeight="1">
      <c r="A18" s="30" t="s">
        <v>446</v>
      </c>
      <c r="B18" s="34" t="s">
        <v>257</v>
      </c>
      <c r="C18" s="116">
        <f>SUM(C12:C17)</f>
        <v>3404973</v>
      </c>
      <c r="D18" s="116"/>
      <c r="E18" s="116"/>
      <c r="F18" s="116">
        <f t="shared" si="0"/>
        <v>3404973</v>
      </c>
    </row>
    <row r="19" spans="1:6" ht="15" customHeight="1">
      <c r="A19" s="4" t="s">
        <v>414</v>
      </c>
      <c r="B19" s="5" t="s">
        <v>266</v>
      </c>
      <c r="C19" s="119"/>
      <c r="D19" s="119"/>
      <c r="E19" s="119"/>
      <c r="F19" s="119"/>
    </row>
    <row r="20" spans="1:6" ht="15" customHeight="1">
      <c r="A20" s="4" t="s">
        <v>415</v>
      </c>
      <c r="B20" s="5" t="s">
        <v>267</v>
      </c>
      <c r="C20" s="119"/>
      <c r="D20" s="119"/>
      <c r="E20" s="119"/>
      <c r="F20" s="119"/>
    </row>
    <row r="21" spans="1:6" ht="15" customHeight="1">
      <c r="A21" s="6" t="s">
        <v>1</v>
      </c>
      <c r="B21" s="7" t="s">
        <v>268</v>
      </c>
      <c r="C21" s="119"/>
      <c r="D21" s="119"/>
      <c r="E21" s="119"/>
      <c r="F21" s="119"/>
    </row>
    <row r="22" spans="1:6" ht="15" customHeight="1">
      <c r="A22" s="4" t="s">
        <v>416</v>
      </c>
      <c r="B22" s="5" t="s">
        <v>269</v>
      </c>
      <c r="C22" s="119"/>
      <c r="D22" s="119"/>
      <c r="E22" s="119"/>
      <c r="F22" s="119"/>
    </row>
    <row r="23" spans="1:6" ht="15" customHeight="1">
      <c r="A23" s="4" t="s">
        <v>417</v>
      </c>
      <c r="B23" s="5" t="s">
        <v>270</v>
      </c>
      <c r="C23" s="119"/>
      <c r="D23" s="119"/>
      <c r="E23" s="119"/>
      <c r="F23" s="119"/>
    </row>
    <row r="24" spans="1:6" ht="15" customHeight="1">
      <c r="A24" s="4" t="s">
        <v>418</v>
      </c>
      <c r="B24" s="5" t="s">
        <v>271</v>
      </c>
      <c r="C24" s="119"/>
      <c r="D24" s="119"/>
      <c r="E24" s="119"/>
      <c r="F24" s="119"/>
    </row>
    <row r="25" spans="1:6" ht="15" customHeight="1">
      <c r="A25" s="4" t="s">
        <v>419</v>
      </c>
      <c r="B25" s="5" t="s">
        <v>272</v>
      </c>
      <c r="C25" s="119"/>
      <c r="D25" s="119"/>
      <c r="E25" s="119"/>
      <c r="F25" s="119"/>
    </row>
    <row r="26" spans="1:6" ht="15" customHeight="1">
      <c r="A26" s="4" t="s">
        <v>420</v>
      </c>
      <c r="B26" s="5" t="s">
        <v>273</v>
      </c>
      <c r="C26" s="119"/>
      <c r="D26" s="119"/>
      <c r="E26" s="119"/>
      <c r="F26" s="119"/>
    </row>
    <row r="27" spans="1:6" ht="15" customHeight="1">
      <c r="A27" s="4" t="s">
        <v>274</v>
      </c>
      <c r="B27" s="5" t="s">
        <v>275</v>
      </c>
      <c r="C27" s="119"/>
      <c r="D27" s="119"/>
      <c r="E27" s="119"/>
      <c r="F27" s="119"/>
    </row>
    <row r="28" spans="1:6" ht="15" customHeight="1">
      <c r="A28" s="4" t="s">
        <v>421</v>
      </c>
      <c r="B28" s="5" t="s">
        <v>276</v>
      </c>
      <c r="C28" s="119"/>
      <c r="D28" s="119"/>
      <c r="E28" s="119"/>
      <c r="F28" s="119"/>
    </row>
    <row r="29" spans="1:6" ht="15" customHeight="1">
      <c r="A29" s="4" t="s">
        <v>422</v>
      </c>
      <c r="B29" s="5" t="s">
        <v>277</v>
      </c>
      <c r="C29" s="119"/>
      <c r="D29" s="119"/>
      <c r="E29" s="119"/>
      <c r="F29" s="119"/>
    </row>
    <row r="30" spans="1:6" ht="15" customHeight="1">
      <c r="A30" s="6" t="s">
        <v>2</v>
      </c>
      <c r="B30" s="7" t="s">
        <v>278</v>
      </c>
      <c r="C30" s="119"/>
      <c r="D30" s="119"/>
      <c r="E30" s="119"/>
      <c r="F30" s="119"/>
    </row>
    <row r="31" spans="1:6" ht="15" customHeight="1">
      <c r="A31" s="4" t="s">
        <v>423</v>
      </c>
      <c r="B31" s="5" t="s">
        <v>279</v>
      </c>
      <c r="C31" s="119"/>
      <c r="D31" s="119"/>
      <c r="E31" s="119"/>
      <c r="F31" s="119">
        <f>SUM(C31:E31)</f>
        <v>0</v>
      </c>
    </row>
    <row r="32" spans="1:6" ht="15" customHeight="1">
      <c r="A32" s="30" t="s">
        <v>3</v>
      </c>
      <c r="B32" s="34" t="s">
        <v>280</v>
      </c>
      <c r="C32" s="116"/>
      <c r="D32" s="116"/>
      <c r="E32" s="116">
        <f>SUM(E30:E31)</f>
        <v>0</v>
      </c>
      <c r="F32" s="116">
        <f>SUM(F30:F31)</f>
        <v>0</v>
      </c>
    </row>
    <row r="33" spans="1:6" ht="15" customHeight="1" hidden="1">
      <c r="A33" s="10" t="s">
        <v>281</v>
      </c>
      <c r="B33" s="5" t="s">
        <v>282</v>
      </c>
      <c r="C33" s="119"/>
      <c r="D33" s="119"/>
      <c r="E33" s="119"/>
      <c r="F33" s="119"/>
    </row>
    <row r="34" spans="1:6" ht="15" customHeight="1" hidden="1">
      <c r="A34" s="10" t="s">
        <v>424</v>
      </c>
      <c r="B34" s="5" t="s">
        <v>283</v>
      </c>
      <c r="C34" s="119"/>
      <c r="D34" s="119"/>
      <c r="E34" s="119"/>
      <c r="F34" s="119"/>
    </row>
    <row r="35" spans="1:6" ht="15" customHeight="1" hidden="1">
      <c r="A35" s="10" t="s">
        <v>425</v>
      </c>
      <c r="B35" s="5" t="s">
        <v>284</v>
      </c>
      <c r="C35" s="119"/>
      <c r="D35" s="119"/>
      <c r="E35" s="119"/>
      <c r="F35" s="119"/>
    </row>
    <row r="36" spans="1:6" ht="15" customHeight="1" hidden="1">
      <c r="A36" s="10" t="s">
        <v>426</v>
      </c>
      <c r="B36" s="5" t="s">
        <v>285</v>
      </c>
      <c r="C36" s="119"/>
      <c r="D36" s="119"/>
      <c r="E36" s="119"/>
      <c r="F36" s="119"/>
    </row>
    <row r="37" spans="1:6" ht="15" customHeight="1" hidden="1">
      <c r="A37" s="10" t="s">
        <v>286</v>
      </c>
      <c r="B37" s="5" t="s">
        <v>287</v>
      </c>
      <c r="C37" s="119"/>
      <c r="D37" s="119"/>
      <c r="E37" s="119"/>
      <c r="F37" s="119"/>
    </row>
    <row r="38" spans="1:6" ht="15" customHeight="1" hidden="1">
      <c r="A38" s="10" t="s">
        <v>288</v>
      </c>
      <c r="B38" s="5" t="s">
        <v>289</v>
      </c>
      <c r="C38" s="119"/>
      <c r="D38" s="119"/>
      <c r="E38" s="119"/>
      <c r="F38" s="119"/>
    </row>
    <row r="39" spans="1:6" ht="15" customHeight="1" hidden="1">
      <c r="A39" s="10" t="s">
        <v>290</v>
      </c>
      <c r="B39" s="5" t="s">
        <v>291</v>
      </c>
      <c r="C39" s="119"/>
      <c r="D39" s="119"/>
      <c r="E39" s="119"/>
      <c r="F39" s="119"/>
    </row>
    <row r="40" spans="1:6" ht="15" customHeight="1" hidden="1">
      <c r="A40" s="10" t="s">
        <v>427</v>
      </c>
      <c r="B40" s="5" t="s">
        <v>292</v>
      </c>
      <c r="C40" s="119"/>
      <c r="D40" s="119"/>
      <c r="E40" s="119"/>
      <c r="F40" s="119"/>
    </row>
    <row r="41" spans="1:6" ht="15" customHeight="1" hidden="1">
      <c r="A41" s="10" t="s">
        <v>428</v>
      </c>
      <c r="B41" s="5" t="s">
        <v>293</v>
      </c>
      <c r="C41" s="119"/>
      <c r="D41" s="119"/>
      <c r="E41" s="119"/>
      <c r="F41" s="119"/>
    </row>
    <row r="42" spans="1:6" ht="15" customHeight="1" hidden="1">
      <c r="A42" s="10" t="s">
        <v>429</v>
      </c>
      <c r="B42" s="5" t="s">
        <v>294</v>
      </c>
      <c r="C42" s="119"/>
      <c r="D42" s="119"/>
      <c r="E42" s="119"/>
      <c r="F42" s="119"/>
    </row>
    <row r="43" spans="1:6" ht="15" customHeight="1">
      <c r="A43" s="33" t="s">
        <v>4</v>
      </c>
      <c r="B43" s="34" t="s">
        <v>295</v>
      </c>
      <c r="C43" s="116">
        <v>13172000</v>
      </c>
      <c r="D43" s="116"/>
      <c r="E43" s="116"/>
      <c r="F43" s="116">
        <f>SUM(C43:E43)</f>
        <v>13172000</v>
      </c>
    </row>
    <row r="44" spans="1:6" ht="15" customHeight="1">
      <c r="A44" s="10" t="s">
        <v>304</v>
      </c>
      <c r="B44" s="5" t="s">
        <v>305</v>
      </c>
      <c r="C44" s="119"/>
      <c r="D44" s="119"/>
      <c r="E44" s="119"/>
      <c r="F44" s="119"/>
    </row>
    <row r="45" spans="1:6" ht="15" customHeight="1">
      <c r="A45" s="4" t="s">
        <v>433</v>
      </c>
      <c r="B45" s="5" t="s">
        <v>306</v>
      </c>
      <c r="C45" s="119"/>
      <c r="D45" s="119"/>
      <c r="E45" s="119"/>
      <c r="F45" s="119"/>
    </row>
    <row r="46" spans="1:6" ht="15" customHeight="1">
      <c r="A46" s="10" t="s">
        <v>434</v>
      </c>
      <c r="B46" s="5" t="s">
        <v>307</v>
      </c>
      <c r="C46" s="119"/>
      <c r="D46" s="119"/>
      <c r="E46" s="119"/>
      <c r="F46" s="119"/>
    </row>
    <row r="47" spans="1:6" ht="15" customHeight="1">
      <c r="A47" s="30" t="s">
        <v>6</v>
      </c>
      <c r="B47" s="34" t="s">
        <v>308</v>
      </c>
      <c r="C47" s="116"/>
      <c r="D47" s="116"/>
      <c r="E47" s="116"/>
      <c r="F47" s="116"/>
    </row>
    <row r="48" spans="1:6" ht="15" customHeight="1">
      <c r="A48" s="120" t="s">
        <v>16</v>
      </c>
      <c r="B48" s="34"/>
      <c r="C48" s="116">
        <f>C47+C43+C32+C18</f>
        <v>16576973</v>
      </c>
      <c r="D48" s="116">
        <f>D47+D43+D32+D18</f>
        <v>0</v>
      </c>
      <c r="E48" s="116">
        <f>E47+E43+E32+E18</f>
        <v>0</v>
      </c>
      <c r="F48" s="116">
        <f>F47+F43+F32+F18</f>
        <v>16576973</v>
      </c>
    </row>
    <row r="49" spans="1:6" ht="15" customHeight="1">
      <c r="A49" s="4" t="s">
        <v>258</v>
      </c>
      <c r="B49" s="5" t="s">
        <v>259</v>
      </c>
      <c r="C49" s="119"/>
      <c r="D49" s="119"/>
      <c r="E49" s="119"/>
      <c r="F49" s="119"/>
    </row>
    <row r="50" spans="1:6" ht="15" customHeight="1">
      <c r="A50" s="4" t="s">
        <v>260</v>
      </c>
      <c r="B50" s="5" t="s">
        <v>261</v>
      </c>
      <c r="C50" s="119"/>
      <c r="D50" s="119"/>
      <c r="E50" s="119"/>
      <c r="F50" s="119"/>
    </row>
    <row r="51" spans="1:6" ht="15" customHeight="1">
      <c r="A51" s="4" t="s">
        <v>411</v>
      </c>
      <c r="B51" s="5" t="s">
        <v>262</v>
      </c>
      <c r="C51" s="119"/>
      <c r="D51" s="119"/>
      <c r="E51" s="119"/>
      <c r="F51" s="119"/>
    </row>
    <row r="52" spans="1:6" ht="15" customHeight="1">
      <c r="A52" s="4" t="s">
        <v>412</v>
      </c>
      <c r="B52" s="5" t="s">
        <v>263</v>
      </c>
      <c r="C52" s="119"/>
      <c r="D52" s="119"/>
      <c r="E52" s="119"/>
      <c r="F52" s="119"/>
    </row>
    <row r="53" spans="1:6" ht="15" customHeight="1">
      <c r="A53" s="4" t="s">
        <v>413</v>
      </c>
      <c r="B53" s="5" t="s">
        <v>264</v>
      </c>
      <c r="C53" s="119"/>
      <c r="D53" s="119"/>
      <c r="E53" s="119"/>
      <c r="F53" s="119"/>
    </row>
    <row r="54" spans="1:6" ht="15" customHeight="1">
      <c r="A54" s="30" t="s">
        <v>0</v>
      </c>
      <c r="B54" s="34" t="s">
        <v>265</v>
      </c>
      <c r="C54" s="119"/>
      <c r="D54" s="119"/>
      <c r="E54" s="119"/>
      <c r="F54" s="119"/>
    </row>
    <row r="55" spans="1:6" ht="15" customHeight="1">
      <c r="A55" s="10" t="s">
        <v>430</v>
      </c>
      <c r="B55" s="5" t="s">
        <v>296</v>
      </c>
      <c r="C55" s="119"/>
      <c r="D55" s="119"/>
      <c r="E55" s="119"/>
      <c r="F55" s="119"/>
    </row>
    <row r="56" spans="1:6" ht="15" customHeight="1">
      <c r="A56" s="10" t="s">
        <v>431</v>
      </c>
      <c r="B56" s="5" t="s">
        <v>297</v>
      </c>
      <c r="C56" s="119"/>
      <c r="D56" s="119"/>
      <c r="E56" s="119"/>
      <c r="F56" s="119"/>
    </row>
    <row r="57" spans="1:6" ht="15" customHeight="1">
      <c r="A57" s="10" t="s">
        <v>298</v>
      </c>
      <c r="B57" s="5" t="s">
        <v>299</v>
      </c>
      <c r="C57" s="119"/>
      <c r="D57" s="119"/>
      <c r="E57" s="119"/>
      <c r="F57" s="119"/>
    </row>
    <row r="58" spans="1:6" ht="15" customHeight="1">
      <c r="A58" s="10" t="s">
        <v>432</v>
      </c>
      <c r="B58" s="5" t="s">
        <v>300</v>
      </c>
      <c r="C58" s="119"/>
      <c r="D58" s="119"/>
      <c r="E58" s="119"/>
      <c r="F58" s="119"/>
    </row>
    <row r="59" spans="1:6" ht="15" customHeight="1">
      <c r="A59" s="10" t="s">
        <v>301</v>
      </c>
      <c r="B59" s="5" t="s">
        <v>302</v>
      </c>
      <c r="C59" s="119"/>
      <c r="D59" s="119"/>
      <c r="E59" s="119"/>
      <c r="F59" s="119"/>
    </row>
    <row r="60" spans="1:6" ht="15" customHeight="1">
      <c r="A60" s="30" t="s">
        <v>5</v>
      </c>
      <c r="B60" s="34" t="s">
        <v>303</v>
      </c>
      <c r="C60" s="116"/>
      <c r="D60" s="116"/>
      <c r="E60" s="116"/>
      <c r="F60" s="116"/>
    </row>
    <row r="61" spans="1:6" ht="15" customHeight="1">
      <c r="A61" s="10" t="s">
        <v>309</v>
      </c>
      <c r="B61" s="5" t="s">
        <v>310</v>
      </c>
      <c r="C61" s="119"/>
      <c r="D61" s="119"/>
      <c r="E61" s="119"/>
      <c r="F61" s="119"/>
    </row>
    <row r="62" spans="1:6" ht="15" customHeight="1">
      <c r="A62" s="4" t="s">
        <v>435</v>
      </c>
      <c r="B62" s="5" t="s">
        <v>311</v>
      </c>
      <c r="C62" s="119"/>
      <c r="D62" s="119"/>
      <c r="E62" s="119"/>
      <c r="F62" s="119"/>
    </row>
    <row r="63" spans="1:6" ht="15" customHeight="1">
      <c r="A63" s="10" t="s">
        <v>436</v>
      </c>
      <c r="B63" s="5" t="s">
        <v>312</v>
      </c>
      <c r="C63" s="119"/>
      <c r="D63" s="119"/>
      <c r="E63" s="119"/>
      <c r="F63" s="119"/>
    </row>
    <row r="64" spans="1:6" ht="15" customHeight="1">
      <c r="A64" s="30" t="s">
        <v>8</v>
      </c>
      <c r="B64" s="34" t="s">
        <v>313</v>
      </c>
      <c r="C64" s="116"/>
      <c r="D64" s="116"/>
      <c r="E64" s="116"/>
      <c r="F64" s="116"/>
    </row>
    <row r="65" spans="1:6" ht="15" customHeight="1">
      <c r="A65" s="120" t="s">
        <v>15</v>
      </c>
      <c r="B65" s="34"/>
      <c r="C65" s="116">
        <f>C64+C60+C54</f>
        <v>0</v>
      </c>
      <c r="D65" s="116"/>
      <c r="E65" s="116">
        <f>E64+E60+E54</f>
        <v>0</v>
      </c>
      <c r="F65" s="116">
        <f>SUM(C65:E65)</f>
        <v>0</v>
      </c>
    </row>
    <row r="66" spans="1:6" ht="15.75">
      <c r="A66" s="121" t="s">
        <v>7</v>
      </c>
      <c r="B66" s="122" t="s">
        <v>314</v>
      </c>
      <c r="C66" s="116">
        <f>C64+C47+C60+C43+C32+C18</f>
        <v>16576973</v>
      </c>
      <c r="D66" s="116">
        <f>D64+D47+D60+D43+D32</f>
        <v>0</v>
      </c>
      <c r="E66" s="116">
        <f>E64+E47+E60+E43+E32</f>
        <v>0</v>
      </c>
      <c r="F66" s="116">
        <f>F64+F47+F60+F43+F32+F18</f>
        <v>16576973</v>
      </c>
    </row>
    <row r="67" spans="1:6" ht="15.75">
      <c r="A67" s="123" t="s">
        <v>28</v>
      </c>
      <c r="B67" s="122"/>
      <c r="C67" s="119">
        <f>C48-'kiadások működés Polg.Hiv'!C74</f>
        <v>-145915298</v>
      </c>
      <c r="D67" s="119">
        <f>D48-'kiadások működés Polg.Hiv'!D74</f>
        <v>0</v>
      </c>
      <c r="E67" s="119">
        <f>E48-'kiadások működés Polg.Hiv'!E74</f>
        <v>-50436000</v>
      </c>
      <c r="F67" s="119">
        <f>F48-'kiadások működés Polg.Hiv'!F74</f>
        <v>-196351298</v>
      </c>
    </row>
    <row r="68" spans="1:6" ht="15.75">
      <c r="A68" s="123" t="s">
        <v>29</v>
      </c>
      <c r="B68" s="122"/>
      <c r="C68" s="119">
        <f>C60-'kiadások működés Polg.Hiv'!C82</f>
        <v>-2907000</v>
      </c>
      <c r="D68" s="119"/>
      <c r="E68" s="119">
        <f>E65-'kiadások működés Polg.Hiv'!E97</f>
        <v>0</v>
      </c>
      <c r="F68" s="119">
        <f>SUM(C68:E68)</f>
        <v>-2907000</v>
      </c>
    </row>
    <row r="69" spans="1:6" ht="15" hidden="1">
      <c r="A69" s="28" t="s">
        <v>437</v>
      </c>
      <c r="B69" s="4" t="s">
        <v>315</v>
      </c>
      <c r="C69" s="119"/>
      <c r="D69" s="119"/>
      <c r="E69" s="119"/>
      <c r="F69" s="119"/>
    </row>
    <row r="70" spans="1:6" ht="15" hidden="1">
      <c r="A70" s="10" t="s">
        <v>316</v>
      </c>
      <c r="B70" s="4" t="s">
        <v>317</v>
      </c>
      <c r="C70" s="119"/>
      <c r="D70" s="119"/>
      <c r="E70" s="119"/>
      <c r="F70" s="119"/>
    </row>
    <row r="71" spans="1:6" ht="15" hidden="1">
      <c r="A71" s="28" t="s">
        <v>438</v>
      </c>
      <c r="B71" s="4" t="s">
        <v>318</v>
      </c>
      <c r="C71" s="119"/>
      <c r="D71" s="119"/>
      <c r="E71" s="119"/>
      <c r="F71" s="119"/>
    </row>
    <row r="72" spans="1:6" ht="15">
      <c r="A72" s="12" t="s">
        <v>9</v>
      </c>
      <c r="B72" s="6" t="s">
        <v>319</v>
      </c>
      <c r="C72" s="119"/>
      <c r="D72" s="119"/>
      <c r="E72" s="119"/>
      <c r="F72" s="119"/>
    </row>
    <row r="73" spans="1:6" ht="15" hidden="1">
      <c r="A73" s="10" t="s">
        <v>439</v>
      </c>
      <c r="B73" s="4" t="s">
        <v>320</v>
      </c>
      <c r="C73" s="119"/>
      <c r="D73" s="119"/>
      <c r="E73" s="119"/>
      <c r="F73" s="119"/>
    </row>
    <row r="74" spans="1:6" ht="15" hidden="1">
      <c r="A74" s="28" t="s">
        <v>321</v>
      </c>
      <c r="B74" s="4" t="s">
        <v>322</v>
      </c>
      <c r="C74" s="119"/>
      <c r="D74" s="119"/>
      <c r="E74" s="119"/>
      <c r="F74" s="119"/>
    </row>
    <row r="75" spans="1:6" ht="15" hidden="1">
      <c r="A75" s="10" t="s">
        <v>440</v>
      </c>
      <c r="B75" s="4" t="s">
        <v>323</v>
      </c>
      <c r="C75" s="119"/>
      <c r="D75" s="119"/>
      <c r="E75" s="119"/>
      <c r="F75" s="119"/>
    </row>
    <row r="76" spans="1:6" ht="15" hidden="1">
      <c r="A76" s="28" t="s">
        <v>324</v>
      </c>
      <c r="B76" s="4" t="s">
        <v>325</v>
      </c>
      <c r="C76" s="119"/>
      <c r="D76" s="119"/>
      <c r="E76" s="119"/>
      <c r="F76" s="119"/>
    </row>
    <row r="77" spans="1:6" ht="15">
      <c r="A77" s="11" t="s">
        <v>10</v>
      </c>
      <c r="B77" s="6" t="s">
        <v>326</v>
      </c>
      <c r="C77" s="119"/>
      <c r="D77" s="119"/>
      <c r="E77" s="119"/>
      <c r="F77" s="119"/>
    </row>
    <row r="78" spans="1:6" ht="15" hidden="1">
      <c r="A78" s="4" t="s">
        <v>26</v>
      </c>
      <c r="B78" s="4" t="s">
        <v>327</v>
      </c>
      <c r="C78" s="119"/>
      <c r="D78" s="119"/>
      <c r="E78" s="119"/>
      <c r="F78" s="119"/>
    </row>
    <row r="79" spans="1:6" ht="15" hidden="1">
      <c r="A79" s="4" t="s">
        <v>27</v>
      </c>
      <c r="B79" s="4" t="s">
        <v>327</v>
      </c>
      <c r="C79" s="119"/>
      <c r="D79" s="119"/>
      <c r="E79" s="119"/>
      <c r="F79" s="119"/>
    </row>
    <row r="80" spans="1:6" ht="15" hidden="1">
      <c r="A80" s="4" t="s">
        <v>24</v>
      </c>
      <c r="B80" s="4" t="s">
        <v>328</v>
      </c>
      <c r="C80" s="119"/>
      <c r="D80" s="119"/>
      <c r="E80" s="119"/>
      <c r="F80" s="119"/>
    </row>
    <row r="81" spans="1:6" ht="15" hidden="1">
      <c r="A81" s="4" t="s">
        <v>25</v>
      </c>
      <c r="B81" s="4" t="s">
        <v>328</v>
      </c>
      <c r="C81" s="119"/>
      <c r="D81" s="119"/>
      <c r="E81" s="119"/>
      <c r="F81" s="119"/>
    </row>
    <row r="82" spans="1:6" ht="15">
      <c r="A82" s="6" t="s">
        <v>11</v>
      </c>
      <c r="B82" s="6" t="s">
        <v>329</v>
      </c>
      <c r="C82" s="119">
        <v>6383647</v>
      </c>
      <c r="D82" s="119"/>
      <c r="E82" s="119"/>
      <c r="F82" s="119">
        <f>SUM(C82:E82)</f>
        <v>6383647</v>
      </c>
    </row>
    <row r="83" spans="1:6" ht="15">
      <c r="A83" s="28" t="s">
        <v>330</v>
      </c>
      <c r="B83" s="4" t="s">
        <v>331</v>
      </c>
      <c r="C83" s="119"/>
      <c r="D83" s="119"/>
      <c r="E83" s="119"/>
      <c r="F83" s="119"/>
    </row>
    <row r="84" spans="1:6" ht="15">
      <c r="A84" s="28" t="s">
        <v>332</v>
      </c>
      <c r="B84" s="4" t="s">
        <v>333</v>
      </c>
      <c r="C84" s="119"/>
      <c r="D84" s="119"/>
      <c r="E84" s="119"/>
      <c r="F84" s="119"/>
    </row>
    <row r="85" spans="1:6" ht="15">
      <c r="A85" s="28" t="s">
        <v>334</v>
      </c>
      <c r="B85" s="4" t="s">
        <v>335</v>
      </c>
      <c r="C85" s="119">
        <v>142438651</v>
      </c>
      <c r="D85" s="119"/>
      <c r="E85" s="119">
        <v>50436000</v>
      </c>
      <c r="F85" s="119">
        <f>SUM(C85:E85)</f>
        <v>192874651</v>
      </c>
    </row>
    <row r="86" spans="1:6" ht="15">
      <c r="A86" s="28" t="s">
        <v>336</v>
      </c>
      <c r="B86" s="4" t="s">
        <v>337</v>
      </c>
      <c r="C86" s="119"/>
      <c r="D86" s="119"/>
      <c r="E86" s="119"/>
      <c r="F86" s="119"/>
    </row>
    <row r="87" spans="1:6" ht="15">
      <c r="A87" s="10" t="s">
        <v>441</v>
      </c>
      <c r="B87" s="4" t="s">
        <v>338</v>
      </c>
      <c r="C87" s="119"/>
      <c r="D87" s="119"/>
      <c r="E87" s="119"/>
      <c r="F87" s="119"/>
    </row>
    <row r="88" spans="1:6" ht="15">
      <c r="A88" s="12" t="s">
        <v>12</v>
      </c>
      <c r="B88" s="6" t="s">
        <v>339</v>
      </c>
      <c r="C88" s="116">
        <f>SUM(C82:C87)</f>
        <v>148822298</v>
      </c>
      <c r="D88" s="116">
        <f>SUM(D85:D87)</f>
        <v>0</v>
      </c>
      <c r="E88" s="116">
        <f>SUM(E85:E87)</f>
        <v>50436000</v>
      </c>
      <c r="F88" s="116">
        <f>SUM(F82:F87)</f>
        <v>199258298</v>
      </c>
    </row>
    <row r="89" spans="1:6" ht="15">
      <c r="A89" s="10" t="s">
        <v>340</v>
      </c>
      <c r="B89" s="4" t="s">
        <v>341</v>
      </c>
      <c r="C89" s="119"/>
      <c r="D89" s="119"/>
      <c r="E89" s="119"/>
      <c r="F89" s="119"/>
    </row>
    <row r="90" spans="1:6" ht="15">
      <c r="A90" s="10" t="s">
        <v>342</v>
      </c>
      <c r="B90" s="4" t="s">
        <v>343</v>
      </c>
      <c r="C90" s="119"/>
      <c r="D90" s="119"/>
      <c r="E90" s="119"/>
      <c r="F90" s="119"/>
    </row>
    <row r="91" spans="1:6" ht="15">
      <c r="A91" s="28" t="s">
        <v>344</v>
      </c>
      <c r="B91" s="4" t="s">
        <v>345</v>
      </c>
      <c r="C91" s="119"/>
      <c r="D91" s="119"/>
      <c r="E91" s="119"/>
      <c r="F91" s="119"/>
    </row>
    <row r="92" spans="1:6" ht="15">
      <c r="A92" s="28" t="s">
        <v>442</v>
      </c>
      <c r="B92" s="4" t="s">
        <v>346</v>
      </c>
      <c r="C92" s="119"/>
      <c r="D92" s="119"/>
      <c r="E92" s="119"/>
      <c r="F92" s="119"/>
    </row>
    <row r="93" spans="1:6" ht="15">
      <c r="A93" s="11" t="s">
        <v>13</v>
      </c>
      <c r="B93" s="6" t="s">
        <v>347</v>
      </c>
      <c r="C93" s="119"/>
      <c r="D93" s="119"/>
      <c r="E93" s="119"/>
      <c r="F93" s="119"/>
    </row>
    <row r="94" spans="1:6" ht="15">
      <c r="A94" s="12" t="s">
        <v>348</v>
      </c>
      <c r="B94" s="6" t="s">
        <v>349</v>
      </c>
      <c r="C94" s="119"/>
      <c r="D94" s="119"/>
      <c r="E94" s="119"/>
      <c r="F94" s="119"/>
    </row>
    <row r="95" spans="1:6" ht="15.75">
      <c r="A95" s="124" t="s">
        <v>14</v>
      </c>
      <c r="B95" s="125" t="s">
        <v>350</v>
      </c>
      <c r="C95" s="116">
        <f>SUM(C88:C94)</f>
        <v>148822298</v>
      </c>
      <c r="D95" s="116">
        <f>SUM(D88:D94)</f>
        <v>0</v>
      </c>
      <c r="E95" s="116">
        <f>SUM(E88:E94)</f>
        <v>50436000</v>
      </c>
      <c r="F95" s="116">
        <f>SUM(F88:F94)</f>
        <v>199258298</v>
      </c>
    </row>
    <row r="96" spans="1:6" ht="15.75">
      <c r="A96" s="123" t="s">
        <v>444</v>
      </c>
      <c r="B96" s="126"/>
      <c r="C96" s="116">
        <f>C66+C95</f>
        <v>165399271</v>
      </c>
      <c r="D96" s="116">
        <f>D95+D66</f>
        <v>0</v>
      </c>
      <c r="E96" s="116">
        <f>E95+E66</f>
        <v>50436000</v>
      </c>
      <c r="F96" s="116">
        <f>F95+F66</f>
        <v>215835271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30/2016.(xII.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2">
      <selection activeCell="D102" sqref="D10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85" t="s">
        <v>475</v>
      </c>
      <c r="B1" s="89"/>
      <c r="C1" s="89"/>
      <c r="D1" s="89"/>
      <c r="E1" s="89"/>
      <c r="F1" s="87"/>
    </row>
    <row r="2" spans="1:6" ht="19.5" customHeight="1">
      <c r="A2" s="88" t="s">
        <v>525</v>
      </c>
      <c r="B2" s="89"/>
      <c r="C2" s="89"/>
      <c r="D2" s="89"/>
      <c r="E2" s="89"/>
      <c r="F2" s="87"/>
    </row>
    <row r="3" ht="18">
      <c r="A3" s="44"/>
    </row>
    <row r="4" spans="1:6" ht="15">
      <c r="A4" s="96" t="s">
        <v>20</v>
      </c>
      <c r="B4" s="93"/>
      <c r="C4" s="93"/>
      <c r="D4" s="93"/>
      <c r="E4" s="93"/>
      <c r="F4" s="93"/>
    </row>
    <row r="5" spans="1:6" ht="45">
      <c r="A5" s="1" t="s">
        <v>65</v>
      </c>
      <c r="B5" s="2" t="s">
        <v>66</v>
      </c>
      <c r="C5" s="46" t="s">
        <v>17</v>
      </c>
      <c r="D5" s="46" t="s">
        <v>18</v>
      </c>
      <c r="E5" s="46" t="s">
        <v>19</v>
      </c>
      <c r="F5" s="46" t="s">
        <v>41</v>
      </c>
    </row>
    <row r="6" spans="1:6" ht="15" hidden="1">
      <c r="A6" s="21" t="s">
        <v>67</v>
      </c>
      <c r="B6" s="22" t="s">
        <v>68</v>
      </c>
      <c r="C6" s="134"/>
      <c r="D6" s="134"/>
      <c r="E6" s="134"/>
      <c r="F6" s="109"/>
    </row>
    <row r="7" spans="1:6" ht="15" hidden="1">
      <c r="A7" s="21" t="s">
        <v>69</v>
      </c>
      <c r="B7" s="23" t="s">
        <v>70</v>
      </c>
      <c r="C7" s="134"/>
      <c r="D7" s="134"/>
      <c r="E7" s="134"/>
      <c r="F7" s="109"/>
    </row>
    <row r="8" spans="1:6" ht="15" hidden="1">
      <c r="A8" s="21" t="s">
        <v>71</v>
      </c>
      <c r="B8" s="23" t="s">
        <v>72</v>
      </c>
      <c r="C8" s="134"/>
      <c r="D8" s="134"/>
      <c r="E8" s="134"/>
      <c r="F8" s="109"/>
    </row>
    <row r="9" spans="1:6" ht="15" hidden="1">
      <c r="A9" s="24" t="s">
        <v>73</v>
      </c>
      <c r="B9" s="23" t="s">
        <v>74</v>
      </c>
      <c r="C9" s="134"/>
      <c r="D9" s="134"/>
      <c r="E9" s="134"/>
      <c r="F9" s="109"/>
    </row>
    <row r="10" spans="1:6" ht="15" hidden="1">
      <c r="A10" s="24" t="s">
        <v>75</v>
      </c>
      <c r="B10" s="23" t="s">
        <v>76</v>
      </c>
      <c r="C10" s="134"/>
      <c r="D10" s="134"/>
      <c r="E10" s="134"/>
      <c r="F10" s="109"/>
    </row>
    <row r="11" spans="1:6" ht="15" hidden="1">
      <c r="A11" s="24" t="s">
        <v>77</v>
      </c>
      <c r="B11" s="23" t="s">
        <v>78</v>
      </c>
      <c r="C11" s="134"/>
      <c r="D11" s="134"/>
      <c r="E11" s="134"/>
      <c r="F11" s="109"/>
    </row>
    <row r="12" spans="1:6" ht="15" hidden="1">
      <c r="A12" s="24" t="s">
        <v>79</v>
      </c>
      <c r="B12" s="23" t="s">
        <v>80</v>
      </c>
      <c r="C12" s="134"/>
      <c r="D12" s="134"/>
      <c r="E12" s="134"/>
      <c r="F12" s="109"/>
    </row>
    <row r="13" spans="1:6" ht="15" hidden="1">
      <c r="A13" s="24" t="s">
        <v>81</v>
      </c>
      <c r="B13" s="23" t="s">
        <v>82</v>
      </c>
      <c r="C13" s="134"/>
      <c r="D13" s="134"/>
      <c r="E13" s="134"/>
      <c r="F13" s="109"/>
    </row>
    <row r="14" spans="1:6" ht="15" hidden="1">
      <c r="A14" s="4" t="s">
        <v>83</v>
      </c>
      <c r="B14" s="23" t="s">
        <v>84</v>
      </c>
      <c r="C14" s="134"/>
      <c r="D14" s="134"/>
      <c r="E14" s="134"/>
      <c r="F14" s="109"/>
    </row>
    <row r="15" spans="1:6" ht="15" hidden="1">
      <c r="A15" s="4" t="s">
        <v>85</v>
      </c>
      <c r="B15" s="23" t="s">
        <v>86</v>
      </c>
      <c r="C15" s="134"/>
      <c r="D15" s="134"/>
      <c r="E15" s="134"/>
      <c r="F15" s="109"/>
    </row>
    <row r="16" spans="1:6" ht="15" hidden="1">
      <c r="A16" s="4" t="s">
        <v>87</v>
      </c>
      <c r="B16" s="23" t="s">
        <v>88</v>
      </c>
      <c r="C16" s="134"/>
      <c r="D16" s="134"/>
      <c r="E16" s="134"/>
      <c r="F16" s="109"/>
    </row>
    <row r="17" spans="1:6" ht="15" hidden="1">
      <c r="A17" s="4" t="s">
        <v>89</v>
      </c>
      <c r="B17" s="23" t="s">
        <v>90</v>
      </c>
      <c r="C17" s="134"/>
      <c r="D17" s="134"/>
      <c r="E17" s="134"/>
      <c r="F17" s="109"/>
    </row>
    <row r="18" spans="1:6" ht="15" hidden="1">
      <c r="A18" s="4" t="s">
        <v>374</v>
      </c>
      <c r="B18" s="23" t="s">
        <v>91</v>
      </c>
      <c r="C18" s="134"/>
      <c r="D18" s="134"/>
      <c r="E18" s="134"/>
      <c r="F18" s="109"/>
    </row>
    <row r="19" spans="1:6" ht="15">
      <c r="A19" s="25" t="s">
        <v>351</v>
      </c>
      <c r="B19" s="26" t="s">
        <v>92</v>
      </c>
      <c r="C19" s="118">
        <v>93617300</v>
      </c>
      <c r="D19" s="118"/>
      <c r="E19" s="118">
        <v>30834000</v>
      </c>
      <c r="F19" s="119">
        <f>SUM(C19:E19)</f>
        <v>124451300</v>
      </c>
    </row>
    <row r="20" spans="1:6" ht="15" hidden="1">
      <c r="A20" s="4" t="s">
        <v>93</v>
      </c>
      <c r="B20" s="23" t="s">
        <v>94</v>
      </c>
      <c r="C20" s="118"/>
      <c r="D20" s="118"/>
      <c r="E20" s="118"/>
      <c r="F20" s="119"/>
    </row>
    <row r="21" spans="1:6" ht="30" hidden="1">
      <c r="A21" s="4" t="s">
        <v>95</v>
      </c>
      <c r="B21" s="23" t="s">
        <v>96</v>
      </c>
      <c r="C21" s="118"/>
      <c r="D21" s="118"/>
      <c r="E21" s="118"/>
      <c r="F21" s="119"/>
    </row>
    <row r="22" spans="1:6" ht="15" hidden="1">
      <c r="A22" s="5" t="s">
        <v>97</v>
      </c>
      <c r="B22" s="23" t="s">
        <v>98</v>
      </c>
      <c r="C22" s="118"/>
      <c r="D22" s="118"/>
      <c r="E22" s="118"/>
      <c r="F22" s="119"/>
    </row>
    <row r="23" spans="1:6" ht="15">
      <c r="A23" s="6" t="s">
        <v>352</v>
      </c>
      <c r="B23" s="26" t="s">
        <v>99</v>
      </c>
      <c r="C23" s="118">
        <v>3285220</v>
      </c>
      <c r="D23" s="118"/>
      <c r="E23" s="118">
        <v>300000</v>
      </c>
      <c r="F23" s="119">
        <f>SUM(C23:E23)</f>
        <v>3585220</v>
      </c>
    </row>
    <row r="24" spans="1:6" ht="15">
      <c r="A24" s="35" t="s">
        <v>404</v>
      </c>
      <c r="B24" s="36" t="s">
        <v>100</v>
      </c>
      <c r="C24" s="116">
        <f>SUM(C19:C23)</f>
        <v>96902520</v>
      </c>
      <c r="D24" s="116"/>
      <c r="E24" s="116">
        <f>SUM(E19:E23)</f>
        <v>31134000</v>
      </c>
      <c r="F24" s="116">
        <f>SUM(F19:F23)</f>
        <v>128036520</v>
      </c>
    </row>
    <row r="25" spans="1:6" ht="15">
      <c r="A25" s="30" t="s">
        <v>375</v>
      </c>
      <c r="B25" s="36" t="s">
        <v>101</v>
      </c>
      <c r="C25" s="116">
        <v>27776875</v>
      </c>
      <c r="D25" s="116"/>
      <c r="E25" s="116">
        <v>8936000</v>
      </c>
      <c r="F25" s="116">
        <f>SUM(C25:E25)</f>
        <v>36712875</v>
      </c>
    </row>
    <row r="26" spans="1:6" ht="15" hidden="1">
      <c r="A26" s="4" t="s">
        <v>102</v>
      </c>
      <c r="B26" s="23" t="s">
        <v>103</v>
      </c>
      <c r="C26" s="118"/>
      <c r="D26" s="118"/>
      <c r="E26" s="118"/>
      <c r="F26" s="119"/>
    </row>
    <row r="27" spans="1:6" ht="15" hidden="1">
      <c r="A27" s="4" t="s">
        <v>104</v>
      </c>
      <c r="B27" s="23" t="s">
        <v>105</v>
      </c>
      <c r="C27" s="118"/>
      <c r="D27" s="118"/>
      <c r="E27" s="118"/>
      <c r="F27" s="119"/>
    </row>
    <row r="28" spans="1:6" ht="15" hidden="1">
      <c r="A28" s="4" t="s">
        <v>106</v>
      </c>
      <c r="B28" s="23" t="s">
        <v>107</v>
      </c>
      <c r="C28" s="118"/>
      <c r="D28" s="118"/>
      <c r="E28" s="118"/>
      <c r="F28" s="119"/>
    </row>
    <row r="29" spans="1:6" ht="15">
      <c r="A29" s="6" t="s">
        <v>353</v>
      </c>
      <c r="B29" s="26" t="s">
        <v>108</v>
      </c>
      <c r="C29" s="118">
        <v>4998246</v>
      </c>
      <c r="D29" s="118"/>
      <c r="E29" s="118">
        <v>800000</v>
      </c>
      <c r="F29" s="119">
        <f aca="true" t="shared" si="0" ref="F29:F49">SUM(C29:E29)</f>
        <v>5798246</v>
      </c>
    </row>
    <row r="30" spans="1:6" ht="15" hidden="1">
      <c r="A30" s="4" t="s">
        <v>109</v>
      </c>
      <c r="B30" s="23" t="s">
        <v>110</v>
      </c>
      <c r="C30" s="118"/>
      <c r="D30" s="118"/>
      <c r="E30" s="118"/>
      <c r="F30" s="119">
        <f t="shared" si="0"/>
        <v>0</v>
      </c>
    </row>
    <row r="31" spans="1:6" ht="15" hidden="1">
      <c r="A31" s="4" t="s">
        <v>111</v>
      </c>
      <c r="B31" s="23" t="s">
        <v>112</v>
      </c>
      <c r="C31" s="118"/>
      <c r="D31" s="118"/>
      <c r="E31" s="118"/>
      <c r="F31" s="119">
        <f t="shared" si="0"/>
        <v>0</v>
      </c>
    </row>
    <row r="32" spans="1:6" ht="15" customHeight="1">
      <c r="A32" s="6" t="s">
        <v>405</v>
      </c>
      <c r="B32" s="26" t="s">
        <v>113</v>
      </c>
      <c r="C32" s="118">
        <v>1350000</v>
      </c>
      <c r="D32" s="118"/>
      <c r="E32" s="118">
        <v>450000</v>
      </c>
      <c r="F32" s="119">
        <f t="shared" si="0"/>
        <v>1800000</v>
      </c>
    </row>
    <row r="33" spans="1:6" ht="15" hidden="1">
      <c r="A33" s="4" t="s">
        <v>114</v>
      </c>
      <c r="B33" s="23" t="s">
        <v>115</v>
      </c>
      <c r="C33" s="118"/>
      <c r="D33" s="118"/>
      <c r="E33" s="118"/>
      <c r="F33" s="119">
        <f t="shared" si="0"/>
        <v>0</v>
      </c>
    </row>
    <row r="34" spans="1:6" ht="15" hidden="1">
      <c r="A34" s="4" t="s">
        <v>116</v>
      </c>
      <c r="B34" s="23" t="s">
        <v>117</v>
      </c>
      <c r="C34" s="118"/>
      <c r="D34" s="118"/>
      <c r="E34" s="118"/>
      <c r="F34" s="119">
        <f t="shared" si="0"/>
        <v>0</v>
      </c>
    </row>
    <row r="35" spans="1:6" ht="15" hidden="1">
      <c r="A35" s="4" t="s">
        <v>376</v>
      </c>
      <c r="B35" s="23" t="s">
        <v>118</v>
      </c>
      <c r="C35" s="118"/>
      <c r="D35" s="118"/>
      <c r="E35" s="118"/>
      <c r="F35" s="119">
        <f t="shared" si="0"/>
        <v>0</v>
      </c>
    </row>
    <row r="36" spans="1:6" ht="15" hidden="1">
      <c r="A36" s="4" t="s">
        <v>119</v>
      </c>
      <c r="B36" s="23" t="s">
        <v>120</v>
      </c>
      <c r="C36" s="118"/>
      <c r="D36" s="118"/>
      <c r="E36" s="118"/>
      <c r="F36" s="119">
        <f t="shared" si="0"/>
        <v>0</v>
      </c>
    </row>
    <row r="37" spans="1:6" ht="15" hidden="1">
      <c r="A37" s="4" t="s">
        <v>377</v>
      </c>
      <c r="B37" s="23" t="s">
        <v>121</v>
      </c>
      <c r="C37" s="118"/>
      <c r="D37" s="118"/>
      <c r="E37" s="118"/>
      <c r="F37" s="119">
        <f t="shared" si="0"/>
        <v>0</v>
      </c>
    </row>
    <row r="38" spans="1:6" ht="15" hidden="1">
      <c r="A38" s="5" t="s">
        <v>122</v>
      </c>
      <c r="B38" s="23" t="s">
        <v>123</v>
      </c>
      <c r="C38" s="118"/>
      <c r="D38" s="118"/>
      <c r="E38" s="118"/>
      <c r="F38" s="119">
        <f t="shared" si="0"/>
        <v>0</v>
      </c>
    </row>
    <row r="39" spans="1:6" ht="15" hidden="1">
      <c r="A39" s="4" t="s">
        <v>378</v>
      </c>
      <c r="B39" s="23" t="s">
        <v>124</v>
      </c>
      <c r="C39" s="118"/>
      <c r="D39" s="118"/>
      <c r="E39" s="118"/>
      <c r="F39" s="119">
        <f t="shared" si="0"/>
        <v>0</v>
      </c>
    </row>
    <row r="40" spans="1:6" ht="15">
      <c r="A40" s="6" t="s">
        <v>354</v>
      </c>
      <c r="B40" s="26" t="s">
        <v>125</v>
      </c>
      <c r="C40" s="118">
        <v>24305176</v>
      </c>
      <c r="D40" s="118"/>
      <c r="E40" s="118">
        <v>7262000</v>
      </c>
      <c r="F40" s="119">
        <f t="shared" si="0"/>
        <v>31567176</v>
      </c>
    </row>
    <row r="41" spans="1:6" ht="15" hidden="1">
      <c r="A41" s="4" t="s">
        <v>126</v>
      </c>
      <c r="B41" s="23" t="s">
        <v>127</v>
      </c>
      <c r="C41" s="118"/>
      <c r="D41" s="118"/>
      <c r="E41" s="118"/>
      <c r="F41" s="119">
        <f t="shared" si="0"/>
        <v>0</v>
      </c>
    </row>
    <row r="42" spans="1:6" ht="15" hidden="1">
      <c r="A42" s="4" t="s">
        <v>128</v>
      </c>
      <c r="B42" s="23" t="s">
        <v>129</v>
      </c>
      <c r="C42" s="118"/>
      <c r="D42" s="118"/>
      <c r="E42" s="118"/>
      <c r="F42" s="119">
        <f t="shared" si="0"/>
        <v>0</v>
      </c>
    </row>
    <row r="43" spans="1:6" ht="15">
      <c r="A43" s="6" t="s">
        <v>355</v>
      </c>
      <c r="B43" s="26" t="s">
        <v>130</v>
      </c>
      <c r="C43" s="118">
        <v>390193</v>
      </c>
      <c r="D43" s="118"/>
      <c r="E43" s="118">
        <v>125000</v>
      </c>
      <c r="F43" s="119">
        <f t="shared" si="0"/>
        <v>515193</v>
      </c>
    </row>
    <row r="44" spans="1:6" ht="15" hidden="1">
      <c r="A44" s="4" t="s">
        <v>131</v>
      </c>
      <c r="B44" s="23" t="s">
        <v>132</v>
      </c>
      <c r="C44" s="118"/>
      <c r="D44" s="118"/>
      <c r="E44" s="118"/>
      <c r="F44" s="119">
        <f t="shared" si="0"/>
        <v>0</v>
      </c>
    </row>
    <row r="45" spans="1:6" ht="15" hidden="1">
      <c r="A45" s="4" t="s">
        <v>133</v>
      </c>
      <c r="B45" s="23" t="s">
        <v>134</v>
      </c>
      <c r="C45" s="118"/>
      <c r="D45" s="118"/>
      <c r="E45" s="118"/>
      <c r="F45" s="119">
        <f t="shared" si="0"/>
        <v>0</v>
      </c>
    </row>
    <row r="46" spans="1:6" ht="15" hidden="1">
      <c r="A46" s="4" t="s">
        <v>379</v>
      </c>
      <c r="B46" s="23" t="s">
        <v>135</v>
      </c>
      <c r="C46" s="118"/>
      <c r="D46" s="118"/>
      <c r="E46" s="118"/>
      <c r="F46" s="119">
        <f t="shared" si="0"/>
        <v>0</v>
      </c>
    </row>
    <row r="47" spans="1:6" ht="15" hidden="1">
      <c r="A47" s="4" t="s">
        <v>380</v>
      </c>
      <c r="B47" s="23" t="s">
        <v>136</v>
      </c>
      <c r="C47" s="118"/>
      <c r="D47" s="118"/>
      <c r="E47" s="118"/>
      <c r="F47" s="119">
        <f t="shared" si="0"/>
        <v>0</v>
      </c>
    </row>
    <row r="48" spans="1:6" ht="15" hidden="1">
      <c r="A48" s="4" t="s">
        <v>137</v>
      </c>
      <c r="B48" s="23" t="s">
        <v>138</v>
      </c>
      <c r="C48" s="118"/>
      <c r="D48" s="118"/>
      <c r="E48" s="118"/>
      <c r="F48" s="119">
        <f t="shared" si="0"/>
        <v>0</v>
      </c>
    </row>
    <row r="49" spans="1:6" ht="15">
      <c r="A49" s="6" t="s">
        <v>356</v>
      </c>
      <c r="B49" s="26" t="s">
        <v>139</v>
      </c>
      <c r="C49" s="118">
        <v>6769261</v>
      </c>
      <c r="D49" s="118"/>
      <c r="E49" s="118">
        <v>1729000</v>
      </c>
      <c r="F49" s="119">
        <f t="shared" si="0"/>
        <v>8498261</v>
      </c>
    </row>
    <row r="50" spans="1:6" ht="15">
      <c r="A50" s="30" t="s">
        <v>357</v>
      </c>
      <c r="B50" s="36" t="s">
        <v>140</v>
      </c>
      <c r="C50" s="116">
        <f>SUM(C29:C49)</f>
        <v>37812876</v>
      </c>
      <c r="D50" s="116"/>
      <c r="E50" s="116">
        <f>SUM(E29:E49)</f>
        <v>10366000</v>
      </c>
      <c r="F50" s="116">
        <f>SUM(F29:F49)</f>
        <v>48178876</v>
      </c>
    </row>
    <row r="51" spans="1:6" ht="15">
      <c r="A51" s="10" t="s">
        <v>141</v>
      </c>
      <c r="B51" s="23" t="s">
        <v>142</v>
      </c>
      <c r="C51" s="118"/>
      <c r="D51" s="118"/>
      <c r="E51" s="118"/>
      <c r="F51" s="119"/>
    </row>
    <row r="52" spans="1:6" ht="15">
      <c r="A52" s="10" t="s">
        <v>358</v>
      </c>
      <c r="B52" s="23" t="s">
        <v>143</v>
      </c>
      <c r="C52" s="118"/>
      <c r="D52" s="118"/>
      <c r="E52" s="118"/>
      <c r="F52" s="119"/>
    </row>
    <row r="53" spans="1:6" ht="15">
      <c r="A53" s="10" t="s">
        <v>381</v>
      </c>
      <c r="B53" s="23" t="s">
        <v>144</v>
      </c>
      <c r="C53" s="118"/>
      <c r="D53" s="118"/>
      <c r="E53" s="118"/>
      <c r="F53" s="119"/>
    </row>
    <row r="54" spans="1:6" ht="15">
      <c r="A54" s="10" t="s">
        <v>382</v>
      </c>
      <c r="B54" s="23" t="s">
        <v>145</v>
      </c>
      <c r="C54" s="118"/>
      <c r="D54" s="118"/>
      <c r="E54" s="118"/>
      <c r="F54" s="119"/>
    </row>
    <row r="55" spans="1:6" ht="15">
      <c r="A55" s="10" t="s">
        <v>383</v>
      </c>
      <c r="B55" s="23" t="s">
        <v>146</v>
      </c>
      <c r="C55" s="118"/>
      <c r="D55" s="118"/>
      <c r="E55" s="118"/>
      <c r="F55" s="119"/>
    </row>
    <row r="56" spans="1:6" ht="15">
      <c r="A56" s="10" t="s">
        <v>384</v>
      </c>
      <c r="B56" s="23" t="s">
        <v>147</v>
      </c>
      <c r="C56" s="118"/>
      <c r="D56" s="118"/>
      <c r="E56" s="118"/>
      <c r="F56" s="119"/>
    </row>
    <row r="57" spans="1:6" ht="15">
      <c r="A57" s="10" t="s">
        <v>385</v>
      </c>
      <c r="B57" s="23" t="s">
        <v>148</v>
      </c>
      <c r="C57" s="118"/>
      <c r="D57" s="118"/>
      <c r="E57" s="118"/>
      <c r="F57" s="119"/>
    </row>
    <row r="58" spans="1:6" ht="15">
      <c r="A58" s="10" t="s">
        <v>386</v>
      </c>
      <c r="B58" s="23" t="s">
        <v>149</v>
      </c>
      <c r="C58" s="118"/>
      <c r="D58" s="118"/>
      <c r="E58" s="118"/>
      <c r="F58" s="119"/>
    </row>
    <row r="59" spans="1:6" ht="15">
      <c r="A59" s="33" t="s">
        <v>360</v>
      </c>
      <c r="B59" s="36" t="s">
        <v>150</v>
      </c>
      <c r="C59" s="116"/>
      <c r="D59" s="116"/>
      <c r="E59" s="116"/>
      <c r="F59" s="116"/>
    </row>
    <row r="60" spans="1:6" ht="15">
      <c r="A60" s="9" t="s">
        <v>387</v>
      </c>
      <c r="B60" s="23" t="s">
        <v>151</v>
      </c>
      <c r="C60" s="118"/>
      <c r="D60" s="118"/>
      <c r="E60" s="118"/>
      <c r="F60" s="119"/>
    </row>
    <row r="61" spans="1:6" ht="15">
      <c r="A61" s="9" t="s">
        <v>152</v>
      </c>
      <c r="B61" s="23" t="s">
        <v>153</v>
      </c>
      <c r="C61" s="118"/>
      <c r="D61" s="118"/>
      <c r="E61" s="118"/>
      <c r="F61" s="119"/>
    </row>
    <row r="62" spans="1:6" ht="30">
      <c r="A62" s="9" t="s">
        <v>154</v>
      </c>
      <c r="B62" s="23" t="s">
        <v>155</v>
      </c>
      <c r="C62" s="118"/>
      <c r="D62" s="118"/>
      <c r="E62" s="118"/>
      <c r="F62" s="119"/>
    </row>
    <row r="63" spans="1:6" ht="15">
      <c r="A63" s="9" t="s">
        <v>361</v>
      </c>
      <c r="B63" s="23" t="s">
        <v>156</v>
      </c>
      <c r="C63" s="118"/>
      <c r="D63" s="118"/>
      <c r="E63" s="118"/>
      <c r="F63" s="119"/>
    </row>
    <row r="64" spans="1:6" ht="30">
      <c r="A64" s="9" t="s">
        <v>388</v>
      </c>
      <c r="B64" s="23" t="s">
        <v>157</v>
      </c>
      <c r="C64" s="118"/>
      <c r="D64" s="118"/>
      <c r="E64" s="118"/>
      <c r="F64" s="119"/>
    </row>
    <row r="65" spans="1:6" ht="15">
      <c r="A65" s="9" t="s">
        <v>362</v>
      </c>
      <c r="B65" s="23" t="s">
        <v>158</v>
      </c>
      <c r="C65" s="118"/>
      <c r="D65" s="118"/>
      <c r="E65" s="118"/>
      <c r="F65" s="119"/>
    </row>
    <row r="66" spans="1:6" ht="30">
      <c r="A66" s="9" t="s">
        <v>389</v>
      </c>
      <c r="B66" s="23" t="s">
        <v>159</v>
      </c>
      <c r="C66" s="118"/>
      <c r="D66" s="118"/>
      <c r="E66" s="118"/>
      <c r="F66" s="119"/>
    </row>
    <row r="67" spans="1:6" ht="15">
      <c r="A67" s="9" t="s">
        <v>390</v>
      </c>
      <c r="B67" s="23" t="s">
        <v>160</v>
      </c>
      <c r="C67" s="118"/>
      <c r="D67" s="118"/>
      <c r="E67" s="118"/>
      <c r="F67" s="119"/>
    </row>
    <row r="68" spans="1:6" ht="15">
      <c r="A68" s="9" t="s">
        <v>161</v>
      </c>
      <c r="B68" s="23" t="s">
        <v>162</v>
      </c>
      <c r="C68" s="118"/>
      <c r="D68" s="118"/>
      <c r="E68" s="118"/>
      <c r="F68" s="119"/>
    </row>
    <row r="69" spans="1:6" ht="15">
      <c r="A69" s="13" t="s">
        <v>163</v>
      </c>
      <c r="B69" s="23" t="s">
        <v>164</v>
      </c>
      <c r="C69" s="118"/>
      <c r="D69" s="118"/>
      <c r="E69" s="118"/>
      <c r="F69" s="119"/>
    </row>
    <row r="70" spans="1:6" ht="15">
      <c r="A70" s="9" t="s">
        <v>391</v>
      </c>
      <c r="B70" s="23" t="s">
        <v>165</v>
      </c>
      <c r="C70" s="118"/>
      <c r="D70" s="118"/>
      <c r="E70" s="118"/>
      <c r="F70" s="119"/>
    </row>
    <row r="71" spans="1:6" ht="15">
      <c r="A71" s="13" t="s">
        <v>30</v>
      </c>
      <c r="B71" s="23" t="s">
        <v>166</v>
      </c>
      <c r="C71" s="118"/>
      <c r="D71" s="118"/>
      <c r="E71" s="118"/>
      <c r="F71" s="119"/>
    </row>
    <row r="72" spans="1:6" ht="15">
      <c r="A72" s="13" t="s">
        <v>31</v>
      </c>
      <c r="B72" s="23" t="s">
        <v>166</v>
      </c>
      <c r="C72" s="118"/>
      <c r="D72" s="118"/>
      <c r="E72" s="118"/>
      <c r="F72" s="119"/>
    </row>
    <row r="73" spans="1:6" ht="15">
      <c r="A73" s="33" t="s">
        <v>363</v>
      </c>
      <c r="B73" s="36" t="s">
        <v>167</v>
      </c>
      <c r="C73" s="116"/>
      <c r="D73" s="116"/>
      <c r="E73" s="116"/>
      <c r="F73" s="116"/>
    </row>
    <row r="74" spans="1:6" ht="15.75">
      <c r="A74" s="120" t="s">
        <v>16</v>
      </c>
      <c r="B74" s="36"/>
      <c r="C74" s="116">
        <f>C73+C59+C50+C25+C24</f>
        <v>162492271</v>
      </c>
      <c r="D74" s="116"/>
      <c r="E74" s="116">
        <f>E73+E59+E50+E25+E24</f>
        <v>50436000</v>
      </c>
      <c r="F74" s="116">
        <f>SUM(C74:E74)</f>
        <v>212928271</v>
      </c>
    </row>
    <row r="75" spans="1:6" ht="15">
      <c r="A75" s="27" t="s">
        <v>168</v>
      </c>
      <c r="B75" s="23" t="s">
        <v>169</v>
      </c>
      <c r="C75" s="118">
        <v>500000</v>
      </c>
      <c r="D75" s="118"/>
      <c r="E75" s="118"/>
      <c r="F75" s="119">
        <f>SUM(C75:E75)</f>
        <v>500000</v>
      </c>
    </row>
    <row r="76" spans="1:6" ht="15">
      <c r="A76" s="27" t="s">
        <v>392</v>
      </c>
      <c r="B76" s="23" t="s">
        <v>170</v>
      </c>
      <c r="C76" s="118"/>
      <c r="D76" s="118"/>
      <c r="E76" s="118"/>
      <c r="F76" s="119">
        <f>SUM(C76:E76)</f>
        <v>0</v>
      </c>
    </row>
    <row r="77" spans="1:6" ht="15">
      <c r="A77" s="27" t="s">
        <v>171</v>
      </c>
      <c r="B77" s="23" t="s">
        <v>172</v>
      </c>
      <c r="C77" s="118">
        <v>1469000</v>
      </c>
      <c r="D77" s="118"/>
      <c r="E77" s="118"/>
      <c r="F77" s="119">
        <f>SUM(C77:E77)</f>
        <v>1469000</v>
      </c>
    </row>
    <row r="78" spans="1:6" ht="15">
      <c r="A78" s="27" t="s">
        <v>173</v>
      </c>
      <c r="B78" s="23" t="s">
        <v>174</v>
      </c>
      <c r="C78" s="118">
        <v>320000</v>
      </c>
      <c r="D78" s="118"/>
      <c r="E78" s="118"/>
      <c r="F78" s="119">
        <f>SUM(C78:E78)</f>
        <v>320000</v>
      </c>
    </row>
    <row r="79" spans="1:6" ht="15">
      <c r="A79" s="5" t="s">
        <v>175</v>
      </c>
      <c r="B79" s="23" t="s">
        <v>176</v>
      </c>
      <c r="C79" s="118"/>
      <c r="D79" s="118"/>
      <c r="E79" s="118"/>
      <c r="F79" s="119"/>
    </row>
    <row r="80" spans="1:6" ht="15">
      <c r="A80" s="5" t="s">
        <v>177</v>
      </c>
      <c r="B80" s="23" t="s">
        <v>178</v>
      </c>
      <c r="C80" s="118"/>
      <c r="D80" s="118"/>
      <c r="E80" s="118"/>
      <c r="F80" s="119"/>
    </row>
    <row r="81" spans="1:6" ht="15">
      <c r="A81" s="5" t="s">
        <v>179</v>
      </c>
      <c r="B81" s="23" t="s">
        <v>180</v>
      </c>
      <c r="C81" s="118">
        <v>618000</v>
      </c>
      <c r="D81" s="118"/>
      <c r="E81" s="118"/>
      <c r="F81" s="119">
        <f>SUM(C81:E81)</f>
        <v>618000</v>
      </c>
    </row>
    <row r="82" spans="1:6" ht="15">
      <c r="A82" s="34" t="s">
        <v>365</v>
      </c>
      <c r="B82" s="36" t="s">
        <v>181</v>
      </c>
      <c r="C82" s="116">
        <f>SUM(C75:C81)</f>
        <v>2907000</v>
      </c>
      <c r="D82" s="116"/>
      <c r="E82" s="116"/>
      <c r="F82" s="116">
        <f>SUM(F75:F81)</f>
        <v>2907000</v>
      </c>
    </row>
    <row r="83" spans="1:6" ht="15">
      <c r="A83" s="10" t="s">
        <v>182</v>
      </c>
      <c r="B83" s="23" t="s">
        <v>183</v>
      </c>
      <c r="C83" s="118"/>
      <c r="D83" s="118"/>
      <c r="E83" s="118"/>
      <c r="F83" s="119"/>
    </row>
    <row r="84" spans="1:6" ht="15">
      <c r="A84" s="10" t="s">
        <v>184</v>
      </c>
      <c r="B84" s="23" t="s">
        <v>185</v>
      </c>
      <c r="C84" s="118"/>
      <c r="D84" s="118"/>
      <c r="E84" s="118"/>
      <c r="F84" s="119"/>
    </row>
    <row r="85" spans="1:6" ht="15">
      <c r="A85" s="10" t="s">
        <v>186</v>
      </c>
      <c r="B85" s="23" t="s">
        <v>187</v>
      </c>
      <c r="C85" s="118"/>
      <c r="D85" s="118"/>
      <c r="E85" s="118"/>
      <c r="F85" s="119"/>
    </row>
    <row r="86" spans="1:6" ht="15">
      <c r="A86" s="10" t="s">
        <v>188</v>
      </c>
      <c r="B86" s="23" t="s">
        <v>189</v>
      </c>
      <c r="C86" s="118"/>
      <c r="D86" s="118"/>
      <c r="E86" s="118"/>
      <c r="F86" s="119"/>
    </row>
    <row r="87" spans="1:6" ht="15">
      <c r="A87" s="33" t="s">
        <v>366</v>
      </c>
      <c r="B87" s="36" t="s">
        <v>190</v>
      </c>
      <c r="C87" s="116"/>
      <c r="D87" s="116"/>
      <c r="E87" s="116"/>
      <c r="F87" s="116"/>
    </row>
    <row r="88" spans="1:6" ht="30">
      <c r="A88" s="10" t="s">
        <v>191</v>
      </c>
      <c r="B88" s="23" t="s">
        <v>192</v>
      </c>
      <c r="C88" s="118"/>
      <c r="D88" s="118"/>
      <c r="E88" s="118"/>
      <c r="F88" s="119"/>
    </row>
    <row r="89" spans="1:6" ht="30">
      <c r="A89" s="10" t="s">
        <v>393</v>
      </c>
      <c r="B89" s="23" t="s">
        <v>193</v>
      </c>
      <c r="C89" s="118"/>
      <c r="D89" s="118"/>
      <c r="E89" s="118"/>
      <c r="F89" s="119"/>
    </row>
    <row r="90" spans="1:6" ht="30">
      <c r="A90" s="10" t="s">
        <v>394</v>
      </c>
      <c r="B90" s="23" t="s">
        <v>194</v>
      </c>
      <c r="C90" s="118"/>
      <c r="D90" s="118"/>
      <c r="E90" s="118"/>
      <c r="F90" s="119"/>
    </row>
    <row r="91" spans="1:6" ht="15">
      <c r="A91" s="10" t="s">
        <v>395</v>
      </c>
      <c r="B91" s="23" t="s">
        <v>195</v>
      </c>
      <c r="C91" s="118"/>
      <c r="D91" s="118"/>
      <c r="E91" s="118"/>
      <c r="F91" s="119"/>
    </row>
    <row r="92" spans="1:6" ht="30">
      <c r="A92" s="10" t="s">
        <v>396</v>
      </c>
      <c r="B92" s="23" t="s">
        <v>196</v>
      </c>
      <c r="C92" s="118"/>
      <c r="D92" s="118"/>
      <c r="E92" s="118"/>
      <c r="F92" s="119"/>
    </row>
    <row r="93" spans="1:6" ht="30">
      <c r="A93" s="10" t="s">
        <v>397</v>
      </c>
      <c r="B93" s="23" t="s">
        <v>197</v>
      </c>
      <c r="C93" s="118"/>
      <c r="D93" s="118"/>
      <c r="E93" s="118"/>
      <c r="F93" s="119"/>
    </row>
    <row r="94" spans="1:6" ht="15">
      <c r="A94" s="10" t="s">
        <v>198</v>
      </c>
      <c r="B94" s="23" t="s">
        <v>199</v>
      </c>
      <c r="C94" s="118"/>
      <c r="D94" s="118"/>
      <c r="E94" s="118"/>
      <c r="F94" s="119"/>
    </row>
    <row r="95" spans="1:6" ht="15">
      <c r="A95" s="10" t="s">
        <v>398</v>
      </c>
      <c r="B95" s="23" t="s">
        <v>200</v>
      </c>
      <c r="C95" s="118"/>
      <c r="D95" s="118"/>
      <c r="E95" s="118"/>
      <c r="F95" s="119"/>
    </row>
    <row r="96" spans="1:6" ht="15">
      <c r="A96" s="33" t="s">
        <v>367</v>
      </c>
      <c r="B96" s="36" t="s">
        <v>201</v>
      </c>
      <c r="C96" s="118"/>
      <c r="D96" s="118"/>
      <c r="E96" s="118"/>
      <c r="F96" s="119"/>
    </row>
    <row r="97" spans="1:6" ht="15.75">
      <c r="A97" s="120" t="s">
        <v>15</v>
      </c>
      <c r="B97" s="36"/>
      <c r="C97" s="116">
        <f>C82+C87+C96</f>
        <v>2907000</v>
      </c>
      <c r="D97" s="118"/>
      <c r="E97" s="118"/>
      <c r="F97" s="116">
        <f>SUM(C97:E97)</f>
        <v>2907000</v>
      </c>
    </row>
    <row r="98" spans="1:6" ht="15.75">
      <c r="A98" s="122" t="s">
        <v>406</v>
      </c>
      <c r="B98" s="131" t="s">
        <v>202</v>
      </c>
      <c r="C98" s="116">
        <f>C96+C87+C82+C73+C59+C50+C25+C24</f>
        <v>165399271</v>
      </c>
      <c r="D98" s="116"/>
      <c r="E98" s="116">
        <f>E82+E50+E25+E24</f>
        <v>50436000</v>
      </c>
      <c r="F98" s="116">
        <f>F96+F87+F82+F73+F59+F50+F25+F24</f>
        <v>215835271</v>
      </c>
    </row>
    <row r="99" spans="1:25" ht="15">
      <c r="A99" s="10" t="s">
        <v>399</v>
      </c>
      <c r="B99" s="4" t="s">
        <v>203</v>
      </c>
      <c r="C99" s="54"/>
      <c r="D99" s="54"/>
      <c r="E99" s="54"/>
      <c r="F99" s="5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204</v>
      </c>
      <c r="B100" s="4" t="s">
        <v>205</v>
      </c>
      <c r="C100" s="54"/>
      <c r="D100" s="54"/>
      <c r="E100" s="54"/>
      <c r="F100" s="5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400</v>
      </c>
      <c r="B101" s="4" t="s">
        <v>206</v>
      </c>
      <c r="C101" s="54"/>
      <c r="D101" s="54"/>
      <c r="E101" s="54"/>
      <c r="F101" s="5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368</v>
      </c>
      <c r="B102" s="6" t="s">
        <v>207</v>
      </c>
      <c r="C102" s="56"/>
      <c r="D102" s="56"/>
      <c r="E102" s="56"/>
      <c r="F102" s="5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28" t="s">
        <v>401</v>
      </c>
      <c r="B103" s="4" t="s">
        <v>208</v>
      </c>
      <c r="C103" s="58"/>
      <c r="D103" s="58"/>
      <c r="E103" s="58"/>
      <c r="F103" s="5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28" t="s">
        <v>371</v>
      </c>
      <c r="B104" s="4" t="s">
        <v>209</v>
      </c>
      <c r="C104" s="58"/>
      <c r="D104" s="58"/>
      <c r="E104" s="58"/>
      <c r="F104" s="5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210</v>
      </c>
      <c r="B105" s="4" t="s">
        <v>211</v>
      </c>
      <c r="C105" s="54"/>
      <c r="D105" s="54"/>
      <c r="E105" s="54"/>
      <c r="F105" s="5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402</v>
      </c>
      <c r="B106" s="4" t="s">
        <v>212</v>
      </c>
      <c r="C106" s="54"/>
      <c r="D106" s="54"/>
      <c r="E106" s="54"/>
      <c r="F106" s="5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369</v>
      </c>
      <c r="B107" s="6" t="s">
        <v>213</v>
      </c>
      <c r="C107" s="60"/>
      <c r="D107" s="60"/>
      <c r="E107" s="60"/>
      <c r="F107" s="6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28" t="s">
        <v>214</v>
      </c>
      <c r="B108" s="4" t="s">
        <v>215</v>
      </c>
      <c r="C108" s="58"/>
      <c r="D108" s="58"/>
      <c r="E108" s="58"/>
      <c r="F108" s="5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28" t="s">
        <v>216</v>
      </c>
      <c r="B109" s="4" t="s">
        <v>217</v>
      </c>
      <c r="C109" s="58"/>
      <c r="D109" s="58"/>
      <c r="E109" s="58"/>
      <c r="F109" s="5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218</v>
      </c>
      <c r="B110" s="6" t="s">
        <v>219</v>
      </c>
      <c r="C110" s="58"/>
      <c r="D110" s="58"/>
      <c r="E110" s="58"/>
      <c r="F110" s="5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28" t="s">
        <v>220</v>
      </c>
      <c r="B111" s="4" t="s">
        <v>221</v>
      </c>
      <c r="C111" s="58"/>
      <c r="D111" s="58"/>
      <c r="E111" s="58"/>
      <c r="F111" s="5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28" t="s">
        <v>222</v>
      </c>
      <c r="B112" s="4" t="s">
        <v>223</v>
      </c>
      <c r="C112" s="58"/>
      <c r="D112" s="58"/>
      <c r="E112" s="58"/>
      <c r="F112" s="5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28" t="s">
        <v>224</v>
      </c>
      <c r="B113" s="4" t="s">
        <v>225</v>
      </c>
      <c r="C113" s="58"/>
      <c r="D113" s="58"/>
      <c r="E113" s="58"/>
      <c r="F113" s="5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29" t="s">
        <v>370</v>
      </c>
      <c r="B114" s="30" t="s">
        <v>226</v>
      </c>
      <c r="C114" s="60"/>
      <c r="D114" s="60"/>
      <c r="E114" s="60"/>
      <c r="F114" s="6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28" t="s">
        <v>227</v>
      </c>
      <c r="B115" s="4" t="s">
        <v>228</v>
      </c>
      <c r="C115" s="58"/>
      <c r="D115" s="58"/>
      <c r="E115" s="58"/>
      <c r="F115" s="5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229</v>
      </c>
      <c r="B116" s="4" t="s">
        <v>230</v>
      </c>
      <c r="C116" s="54"/>
      <c r="D116" s="54"/>
      <c r="E116" s="54"/>
      <c r="F116" s="5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28" t="s">
        <v>403</v>
      </c>
      <c r="B117" s="4" t="s">
        <v>231</v>
      </c>
      <c r="C117" s="58"/>
      <c r="D117" s="58"/>
      <c r="E117" s="58"/>
      <c r="F117" s="5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28" t="s">
        <v>372</v>
      </c>
      <c r="B118" s="4" t="s">
        <v>232</v>
      </c>
      <c r="C118" s="58"/>
      <c r="D118" s="58"/>
      <c r="E118" s="58"/>
      <c r="F118" s="5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29" t="s">
        <v>373</v>
      </c>
      <c r="B119" s="30" t="s">
        <v>233</v>
      </c>
      <c r="C119" s="60"/>
      <c r="D119" s="60"/>
      <c r="E119" s="60"/>
      <c r="F119" s="6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234</v>
      </c>
      <c r="B120" s="4" t="s">
        <v>235</v>
      </c>
      <c r="C120" s="54"/>
      <c r="D120" s="54"/>
      <c r="E120" s="54"/>
      <c r="F120" s="5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124" t="s">
        <v>407</v>
      </c>
      <c r="B121" s="125" t="s">
        <v>236</v>
      </c>
      <c r="C121" s="60"/>
      <c r="D121" s="60"/>
      <c r="E121" s="60"/>
      <c r="F121" s="6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123" t="s">
        <v>443</v>
      </c>
      <c r="B122" s="126"/>
      <c r="C122" s="116">
        <f>C121+C98</f>
        <v>165399271</v>
      </c>
      <c r="D122" s="116"/>
      <c r="E122" s="116">
        <f>E98</f>
        <v>50436000</v>
      </c>
      <c r="F122" s="116">
        <f>F121+F98</f>
        <v>215835271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30/2016(.XII.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2016-12-21T08:37:05Z</cp:lastPrinted>
  <dcterms:created xsi:type="dcterms:W3CDTF">2014-01-03T21:48:14Z</dcterms:created>
  <dcterms:modified xsi:type="dcterms:W3CDTF">2016-12-21T08:43:53Z</dcterms:modified>
  <cp:category/>
  <cp:version/>
  <cp:contentType/>
  <cp:contentStatus/>
</cp:coreProperties>
</file>