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1. számú melléklet" sheetId="1" r:id="rId1"/>
    <sheet name="1.a számú melléklet " sheetId="2" r:id="rId2"/>
    <sheet name="2. számú melléklet " sheetId="3" r:id="rId3"/>
    <sheet name="3.számú melléklet" sheetId="4" r:id="rId4"/>
    <sheet name="3.a. számú melléklet" sheetId="5" r:id="rId5"/>
    <sheet name="4. számú melléklet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'!$1:$2</definedName>
    <definedName name="_xlnm.Print_Area" localSheetId="13">'10.számú melléklet '!$A$1:$Q$10</definedName>
    <definedName name="_xlnm.Print_Area" localSheetId="2">'2. számú melléklet '!$A$1:$P$40</definedName>
    <definedName name="_xlnm.Print_Area" localSheetId="4">'3.a. számú melléklet'!$A$1:$BD$53</definedName>
    <definedName name="_xlnm.Print_Area" localSheetId="5">'4. számú melléklet  '!$A$1:$BX$57</definedName>
  </definedNames>
  <calcPr fullCalcOnLoad="1"/>
</workbook>
</file>

<file path=xl/sharedStrings.xml><?xml version="1.0" encoding="utf-8"?>
<sst xmlns="http://schemas.openxmlformats.org/spreadsheetml/2006/main" count="1008" uniqueCount="617">
  <si>
    <t>Sorszám</t>
  </si>
  <si>
    <t>1.</t>
  </si>
  <si>
    <t xml:space="preserve">1. </t>
  </si>
  <si>
    <t>2.</t>
  </si>
  <si>
    <t>3.</t>
  </si>
  <si>
    <t>4.</t>
  </si>
  <si>
    <t xml:space="preserve">5. </t>
  </si>
  <si>
    <t>5.</t>
  </si>
  <si>
    <t xml:space="preserve">2. </t>
  </si>
  <si>
    <t>Összesen</t>
  </si>
  <si>
    <t>Feladat megnevezése</t>
  </si>
  <si>
    <t>Megnevezés</t>
  </si>
  <si>
    <t>ssz.</t>
  </si>
  <si>
    <t>7.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</si>
  <si>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</si>
  <si>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</si>
  <si>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</si>
  <si>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</si>
  <si>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</si>
  <si>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</si>
  <si>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</si>
  <si>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</si>
  <si>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</si>
  <si>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</si>
  <si>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</si>
  <si>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</si>
  <si>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</si>
  <si>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</si>
  <si>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</si>
  <si>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</si>
  <si>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</si>
  <si>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</si>
  <si>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</si>
  <si>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</si>
  <si>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</si>
  <si>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</si>
  <si>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</si>
  <si>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</si>
  <si>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</si>
  <si>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</si>
  <si>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</si>
  <si>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</si>
  <si>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</si>
  <si>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</si>
  <si>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</si>
  <si>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</si>
  <si>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</si>
  <si>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</si>
  <si>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</si>
  <si>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</si>
  <si>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</si>
  <si>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</si>
  <si>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</si>
  <si>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</si>
  <si>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</si>
  <si>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</si>
  <si>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</si>
  <si>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</si>
  <si>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</si>
  <si>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</si>
  <si>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</si>
  <si>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</si>
  <si>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</si>
  <si>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</si>
  <si>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</si>
  <si>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</si>
  <si>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>Összesen:</t>
  </si>
  <si>
    <t>Önkormányzat</t>
  </si>
  <si>
    <t>Önkormányzat bevételei összesen:</t>
  </si>
  <si>
    <t>Bevételek mindösszesen: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</si>
  <si>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</si>
  <si>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</si>
  <si>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</si>
  <si>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</si>
  <si>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</si>
  <si>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</si>
  <si>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</si>
  <si>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</si>
  <si>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</si>
  <si>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</si>
  <si>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</si>
  <si>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</si>
  <si>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</si>
  <si>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</si>
  <si>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</si>
  <si>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</si>
  <si>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</si>
  <si>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</si>
  <si>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</si>
  <si>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</si>
  <si>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</si>
  <si>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</si>
  <si>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</si>
  <si>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</si>
  <si>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</si>
  <si>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</si>
  <si>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</si>
  <si>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</si>
  <si>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</si>
  <si>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</si>
  <si>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</si>
  <si>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</si>
  <si>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</si>
  <si>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</si>
  <si>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</si>
  <si>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</si>
  <si>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</si>
  <si>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2014.évi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</si>
  <si>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</si>
  <si>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</si>
  <si>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</si>
  <si>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</si>
  <si>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</si>
  <si>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 xml:space="preserve">       Bölcsődei ellátás-hátrányos hely  gyermekeknek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</si>
  <si>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</si>
  <si>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</si>
  <si>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</si>
  <si>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</si>
  <si>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</si>
  <si>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</si>
  <si>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</si>
  <si>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</si>
  <si>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</si>
  <si>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</si>
  <si>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</si>
  <si>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</si>
  <si>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</si>
  <si>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</si>
  <si>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</si>
  <si>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</si>
  <si>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</si>
  <si>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</si>
  <si>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</si>
  <si>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</si>
  <si>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</si>
  <si>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</si>
  <si>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</si>
  <si>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</si>
  <si>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</si>
  <si>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</si>
  <si>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</si>
  <si>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</si>
  <si>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</si>
  <si>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</si>
  <si>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</si>
  <si>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</si>
  <si>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</si>
  <si>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</si>
  <si>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</si>
  <si>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</si>
  <si>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</si>
  <si>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</si>
  <si>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</si>
  <si>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</si>
  <si>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</si>
  <si>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</si>
  <si>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</si>
  <si>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</si>
  <si>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</si>
  <si>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</si>
  <si>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</si>
  <si>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</si>
  <si>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</si>
  <si>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</si>
  <si>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</si>
  <si>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</si>
  <si>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</si>
  <si>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</si>
  <si>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</si>
  <si>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</si>
  <si>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</si>
  <si>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</si>
  <si>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</si>
  <si>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</si>
  <si>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</si>
  <si>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</si>
  <si>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</si>
  <si>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</si>
  <si>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</si>
  <si>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</si>
  <si>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</si>
  <si>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</si>
  <si>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</si>
  <si>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</si>
  <si>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</si>
  <si>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</si>
  <si>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</si>
  <si>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</si>
  <si>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</si>
  <si>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</si>
  <si>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</si>
  <si>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</si>
  <si>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</si>
  <si>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</si>
  <si>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</si>
  <si>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</si>
  <si>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</si>
  <si>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</si>
  <si>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</si>
  <si>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</si>
  <si>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</si>
  <si>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</si>
  <si>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</si>
  <si>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</si>
  <si>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</si>
  <si>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</si>
  <si>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</si>
  <si>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</si>
  <si>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</si>
  <si>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</si>
  <si>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</si>
  <si>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</si>
  <si>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</si>
  <si>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</si>
  <si>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</si>
  <si>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</si>
  <si>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</si>
  <si>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</si>
  <si>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</si>
  <si>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</si>
  <si>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</si>
  <si>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</si>
  <si>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</si>
  <si>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</si>
  <si>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</si>
  <si>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</si>
  <si>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</si>
  <si>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</si>
  <si>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</si>
  <si>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</si>
  <si>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</si>
  <si>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</si>
  <si>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</si>
  <si>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</si>
  <si>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</si>
  <si>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</si>
  <si>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</si>
  <si>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</si>
  <si>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</si>
  <si>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</si>
  <si>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</si>
  <si>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</si>
  <si>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</si>
  <si>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</si>
  <si>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</si>
  <si>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</si>
  <si>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</si>
  <si>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</si>
  <si>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</si>
  <si>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</si>
  <si>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</si>
  <si>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</si>
  <si>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</si>
  <si>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</si>
  <si>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</si>
  <si>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</si>
  <si>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</si>
  <si>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</si>
  <si>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</si>
  <si>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</si>
  <si>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</si>
  <si>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</si>
  <si>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</si>
  <si>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</si>
  <si>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</si>
  <si>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2015.évi terv</t>
  </si>
  <si>
    <t>2015. évi terv</t>
  </si>
  <si>
    <t>2014.évi terv</t>
  </si>
  <si>
    <t>2015.évi előirányzat</t>
  </si>
  <si>
    <t>2014.évi eredeti ei.</t>
  </si>
  <si>
    <t>2016. évi terv</t>
  </si>
  <si>
    <t>2017.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</si>
  <si>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</si>
  <si>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</si>
  <si>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</si>
  <si>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</si>
  <si>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</si>
  <si>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2014.évi eredeti előirányzat</t>
  </si>
  <si>
    <t>2015. évi eredeti előirányzat</t>
  </si>
  <si>
    <t>2017. évi számított előirányz.</t>
  </si>
  <si>
    <t>2015.évi</t>
  </si>
  <si>
    <t>2015. évben tervezett</t>
  </si>
  <si>
    <t>2015. évben  tervezett</t>
  </si>
  <si>
    <t>2014.évi  eredeti előirányzat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</si>
  <si>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</si>
  <si>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</si>
  <si>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</si>
  <si>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</si>
  <si>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</si>
  <si>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</si>
  <si>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</si>
  <si>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</si>
  <si>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</si>
  <si>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</si>
  <si>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</si>
  <si>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</si>
  <si>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</si>
  <si>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</si>
  <si>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</si>
  <si>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</si>
  <si>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</si>
  <si>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</si>
  <si>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</si>
  <si>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</si>
  <si>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</si>
  <si>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</si>
  <si>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</si>
  <si>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2014.évi záró létszám. ei.</t>
  </si>
  <si>
    <t>2015. évi  létszám-  keret</t>
  </si>
  <si>
    <t xml:space="preserve">       Kistelepülések támogatása</t>
  </si>
  <si>
    <t>Egyéb működési célú kiadások  ( tartalék is)</t>
  </si>
  <si>
    <t>Óvoda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</si>
  <si>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</si>
  <si>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</si>
  <si>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</si>
  <si>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</si>
  <si>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</si>
  <si>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</si>
  <si>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</si>
  <si>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</si>
  <si>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</si>
  <si>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</si>
  <si>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1.5. Blokk Gyermekek szállítása</t>
  </si>
  <si>
    <t>1.6. Nk. Vöröskereszt - házi segítségny., jelzőrendsz.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</si>
  <si>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</si>
  <si>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</si>
  <si>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</si>
  <si>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</si>
  <si>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</si>
  <si>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</si>
  <si>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</si>
  <si>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</si>
  <si>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</si>
  <si>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Működési célú támogatások államházt. belülről</t>
  </si>
  <si>
    <t>B.  Óvoda, konyha</t>
  </si>
  <si>
    <t>Kölcsön visszatérülés</t>
  </si>
  <si>
    <t xml:space="preserve">Képviselőtestület </t>
  </si>
  <si>
    <t xml:space="preserve">Egyéb felhalmozási célú kiadások </t>
  </si>
  <si>
    <t xml:space="preserve">K1-K8 </t>
  </si>
  <si>
    <t xml:space="preserve">Költségvetési kiadások összesen </t>
  </si>
  <si>
    <t>Dada</t>
  </si>
  <si>
    <t>2015.évi I.  módosítás</t>
  </si>
  <si>
    <t>2015.évi I. módosítás</t>
  </si>
  <si>
    <t>2015.évi I.mód.</t>
  </si>
  <si>
    <t>Sor-  sz.</t>
  </si>
  <si>
    <t>2015. évi  I. módosítás</t>
  </si>
  <si>
    <t>2015. évi</t>
  </si>
  <si>
    <t>I. mód.</t>
  </si>
  <si>
    <t>2015.évi előirány-    zat</t>
  </si>
  <si>
    <t>Műk.c. visszatér. támog.,kölcsönök visszatérülése államh.kivülről</t>
  </si>
  <si>
    <t>Felhalm. c. visszatér. támog.,kölcsönök visszatérül.államházt.kivülről</t>
  </si>
  <si>
    <t>Települési önkorm. szociális,gyermekjóléti és gyermekétkezt. fel.tám.</t>
  </si>
  <si>
    <t>2015.évi áll.tám. megelőlegezés visszafiz.</t>
  </si>
  <si>
    <t>Beruházás  miatt</t>
  </si>
  <si>
    <t>Előző évi zárszám-ban megáll.</t>
  </si>
  <si>
    <t>Tartalék Önkormányzat</t>
  </si>
  <si>
    <t>Tartalék össz. I. módosítás után</t>
  </si>
  <si>
    <t>Tartalék Óvoda</t>
  </si>
  <si>
    <t>Állami támog.megelőleg. visszafizetése</t>
  </si>
  <si>
    <t>Óvoda,  konyha összesen:</t>
  </si>
  <si>
    <t>2015.évi II.  módosítás</t>
  </si>
  <si>
    <t>III. Települési önkormányzatok szociális és gyermekjóléti feladatainak tám.</t>
  </si>
  <si>
    <t xml:space="preserve">       Gyermekétkeztetés támogatása - finansz. Szemp. Elismert dolg ozói bértámog.</t>
  </si>
  <si>
    <t>II. Települési önkormányzatok egyes köznevelési feladatainak támog. össz.</t>
  </si>
  <si>
    <t>2015.évi II. módosítás</t>
  </si>
  <si>
    <t>2015.évi II.mód.</t>
  </si>
  <si>
    <t>II. mód.</t>
  </si>
  <si>
    <t>2015. évi  II. módosítás</t>
  </si>
  <si>
    <t>Elszámolásból származó bevételek</t>
  </si>
  <si>
    <t>Mindösszesen tartalék  II. módosítás után</t>
  </si>
  <si>
    <t>Önkorm. Tartalék össz. II. módosítás után</t>
  </si>
  <si>
    <t>Készletértékesítés (lábon álló fa)</t>
  </si>
  <si>
    <t>E.felh.átvett (Közműfejl.hjárulás)</t>
  </si>
  <si>
    <t>E.szolg.-okra (Beruházások terv.munkáira)</t>
  </si>
  <si>
    <t>Beruházásra (Kápolna u.)</t>
  </si>
  <si>
    <t>Előző évi elsz-ból önk-nak még járó tám.</t>
  </si>
  <si>
    <t xml:space="preserve">Ellátottak természetbeni juttatásai összesen (K4) </t>
  </si>
  <si>
    <t xml:space="preserve">  1.2.5. Természetbeni Erzsébet utalvány</t>
  </si>
  <si>
    <t>Családi támogatások (Erzsébet utalvány)</t>
  </si>
  <si>
    <t xml:space="preserve">Kiadások főösszege </t>
  </si>
  <si>
    <t xml:space="preserve">Bevételek főösszege </t>
  </si>
  <si>
    <t>Felhalmozási célú kiadások összesen</t>
  </si>
  <si>
    <r>
      <rPr>
        <b/>
        <sz val="10"/>
        <rFont val="Arial CE"/>
        <family val="0"/>
      </rPr>
      <t>Felhalmozási célú bevételk összesen</t>
    </r>
    <r>
      <rPr>
        <sz val="10"/>
        <rFont val="Arial CE"/>
        <family val="0"/>
      </rPr>
      <t xml:space="preserve"> </t>
    </r>
  </si>
  <si>
    <t>Finanszírozási kiadások összesen</t>
  </si>
  <si>
    <t>Finanszirozási bevételek összesen</t>
  </si>
  <si>
    <t>Óvoda összesen.</t>
  </si>
  <si>
    <t xml:space="preserve"> Előző évi felhalm. célú maradvány</t>
  </si>
  <si>
    <t>Önkormányzat összesen</t>
  </si>
  <si>
    <t xml:space="preserve">Önkormány összesen: </t>
  </si>
  <si>
    <t xml:space="preserve">1.11. Felhalm célú kölcsön visszafizetés </t>
  </si>
  <si>
    <t>1.9. Előző évi felhalm. célú maradvány</t>
  </si>
  <si>
    <t xml:space="preserve">Önkormányzat </t>
  </si>
  <si>
    <t>Óvoda összesen</t>
  </si>
  <si>
    <t>2.1. Beruházási kiadás</t>
  </si>
  <si>
    <t>1.8. Egyéb felhalm.célú átvett pénzeszköz</t>
  </si>
  <si>
    <t>1.10 Felhalm.célú pénzeszköz átadás</t>
  </si>
  <si>
    <t>1.7. Felhalm. célú kölcs. visszatér., felvétel</t>
  </si>
  <si>
    <t>1.9 Felújítások</t>
  </si>
  <si>
    <t xml:space="preserve">1.6. Felhalmozási bevételek </t>
  </si>
  <si>
    <t xml:space="preserve">1.8 Beruházások </t>
  </si>
  <si>
    <t>1.5. Felhalmozási c. támogatás áht.belül</t>
  </si>
  <si>
    <r>
      <t>FELHALMOZÁSI CÉLÚ KIADÁSOK</t>
    </r>
    <r>
      <rPr>
        <i/>
        <sz val="10"/>
        <rFont val="Arial CE"/>
        <family val="0"/>
      </rPr>
      <t xml:space="preserve"> </t>
    </r>
  </si>
  <si>
    <t>FELHALMOZÁSI CÉLÚ BEVÉTELEK</t>
  </si>
  <si>
    <t>Működési célú kiadások összesen</t>
  </si>
  <si>
    <t>Működési célú iadások összesen</t>
  </si>
  <si>
    <t>Működési célú bevételek összesen</t>
  </si>
  <si>
    <t>Állami támog.előleg visszafiz.</t>
  </si>
  <si>
    <t>Költségvetés működési kiadások összesen</t>
  </si>
  <si>
    <t xml:space="preserve">Költségvetési működési  bevételek összesen </t>
  </si>
  <si>
    <t>2.1 Intézményi működési kiadás</t>
  </si>
  <si>
    <t xml:space="preserve">2.1. Működési bevételek </t>
  </si>
  <si>
    <t>1.7 Tartalékok</t>
  </si>
  <si>
    <t>1.6 Elvonások, befizetések</t>
  </si>
  <si>
    <t>1.4 Egyéb műk.célú kiadások aht.kívül.</t>
  </si>
  <si>
    <t>1.4. Egyéb működési célú támogatások</t>
  </si>
  <si>
    <t>1.3 Egyéb műk.célú kiadások aht.belül.</t>
  </si>
  <si>
    <t xml:space="preserve">1.3. Működési bevételek </t>
  </si>
  <si>
    <t xml:space="preserve">1.2 Ellátottak pénzbeli juttatásai </t>
  </si>
  <si>
    <t>1.2. Közhatalmi bevételek</t>
  </si>
  <si>
    <t>1.1 Működési kiadás</t>
  </si>
  <si>
    <t>1.1. Működési célú támogatás aht-n belül</t>
  </si>
  <si>
    <t>MŰKÖDÉSI CÉLÚ  KIADÁSOK</t>
  </si>
  <si>
    <t xml:space="preserve">MŰKÖDÉSI CÉLÚ BEVÉTELEK </t>
  </si>
  <si>
    <t>I.mód.</t>
  </si>
  <si>
    <t>eredeti ei.</t>
  </si>
  <si>
    <t>várható ei</t>
  </si>
  <si>
    <t>II.mód.</t>
  </si>
  <si>
    <t xml:space="preserve">2015.évi </t>
  </si>
  <si>
    <t xml:space="preserve">2014.évi </t>
  </si>
  <si>
    <t xml:space="preserve">Megnevezés </t>
  </si>
  <si>
    <t>MINDÖSSZESEN</t>
  </si>
  <si>
    <t xml:space="preserve"> ÓVODA ÖSSZESEN</t>
  </si>
  <si>
    <t>Önkorm.funkcióra nem sorolható bevételei</t>
  </si>
  <si>
    <t>900020</t>
  </si>
  <si>
    <t>Munkahelyi étkeztetés</t>
  </si>
  <si>
    <t>096025</t>
  </si>
  <si>
    <t>Gyermekétkeztetés köznevelési intézményekben</t>
  </si>
  <si>
    <t>Gyermekek napközbeni ell. (bölcsődei ell.)</t>
  </si>
  <si>
    <t>096015</t>
  </si>
  <si>
    <t>Óvodai nevelés,ellátás működtetés feladatai</t>
  </si>
  <si>
    <t>091140</t>
  </si>
  <si>
    <t>B.  ÓVODA</t>
  </si>
  <si>
    <t>ÖNKORMÁNYZAT ÖSSZESEN</t>
  </si>
  <si>
    <t>10. Összesen</t>
  </si>
  <si>
    <t>Lakásfenntartással, lakhatással összefügg. ellát.</t>
  </si>
  <si>
    <t xml:space="preserve">Szociális étkeztetés </t>
  </si>
  <si>
    <t>Munkanélküli aktiv korúak ellátása</t>
  </si>
  <si>
    <t>Egyéb  szoc ellátások</t>
  </si>
  <si>
    <t>SZOCIÁLIS VÉDELEM</t>
  </si>
  <si>
    <t>10.</t>
  </si>
  <si>
    <t>09. összesen</t>
  </si>
  <si>
    <t>Óvodai iskola  intézményi étkeztetés</t>
  </si>
  <si>
    <t xml:space="preserve">Óvodai </t>
  </si>
  <si>
    <t>Műk. Kiegészítő támogatás/2015.évi bérkomp./</t>
  </si>
  <si>
    <t>091151</t>
  </si>
  <si>
    <t>Óvodai nevelés, ellátás  működtetési felad.</t>
  </si>
  <si>
    <t>OKTATÁS</t>
  </si>
  <si>
    <t>09.</t>
  </si>
  <si>
    <t>08. Összesen</t>
  </si>
  <si>
    <t>Közművelődés (közműelődési int. működt.)</t>
  </si>
  <si>
    <t>082091</t>
  </si>
  <si>
    <t>SZABADIDŐ, KULTÚRA ÉS VALLÁS</t>
  </si>
  <si>
    <t>08.</t>
  </si>
  <si>
    <t>07. Összesen</t>
  </si>
  <si>
    <t>Házirovosi ügyeleti ellátás</t>
  </si>
  <si>
    <t>072112</t>
  </si>
  <si>
    <t>EGÉSZSÉGÜGY</t>
  </si>
  <si>
    <t>07.</t>
  </si>
  <si>
    <t>06. Összesen</t>
  </si>
  <si>
    <t>Város-,községgazdálkodási egyéb feladatok</t>
  </si>
  <si>
    <t>066020</t>
  </si>
  <si>
    <t>Zöldterület -kezelés</t>
  </si>
  <si>
    <t>066010</t>
  </si>
  <si>
    <t>Közvilágítás</t>
  </si>
  <si>
    <t>064010</t>
  </si>
  <si>
    <t>LAKÁS- ÉS KÖZMŰELLÁTÁS</t>
  </si>
  <si>
    <t>06.</t>
  </si>
  <si>
    <t>05. Összesen</t>
  </si>
  <si>
    <t>Nem veszélyes hulladék begyűjtése,száll.</t>
  </si>
  <si>
    <t>051030</t>
  </si>
  <si>
    <t>KÖRNYEZETVÉDELEM</t>
  </si>
  <si>
    <t>05.</t>
  </si>
  <si>
    <t>04. Összesen</t>
  </si>
  <si>
    <t>Közutak, hidak,alagutak üzemelt., fennt.</t>
  </si>
  <si>
    <t>045160</t>
  </si>
  <si>
    <t>Közfoglalkoztatási mintaprogram</t>
  </si>
  <si>
    <t>041237</t>
  </si>
  <si>
    <t>Hosszabb időtartamú közfoglalkoztatás</t>
  </si>
  <si>
    <t>041233</t>
  </si>
  <si>
    <t>GAZDASÁGI ÜGYEK</t>
  </si>
  <si>
    <t>04.</t>
  </si>
  <si>
    <t>01. Összesen</t>
  </si>
  <si>
    <t>Támogatási célú finanszírozási müveletek</t>
  </si>
  <si>
    <t>018030</t>
  </si>
  <si>
    <t>Kiegészítés beszámítás után</t>
  </si>
  <si>
    <t>09111</t>
  </si>
  <si>
    <t>Egyéb önk.feladatok tám.</t>
  </si>
  <si>
    <t>Lakott külterület</t>
  </si>
  <si>
    <t>Önkorm.elszám.a központi költségvetéssel</t>
  </si>
  <si>
    <t>018010</t>
  </si>
  <si>
    <t>Önkormányzati vagyonnal v. gazdálkodás</t>
  </si>
  <si>
    <t>013350</t>
  </si>
  <si>
    <t>Köztemető fenntartás és működtetés</t>
  </si>
  <si>
    <t>013320</t>
  </si>
  <si>
    <t>Önkorm.és önk.hiv.jogalkotó és ált.igazg.tev.</t>
  </si>
  <si>
    <t>011130</t>
  </si>
  <si>
    <t>ÁLTALÁNOS KÖZSZOLGÁLTATÁSOK</t>
  </si>
  <si>
    <t>01.</t>
  </si>
  <si>
    <t>A. ÖNKORMÁNYZAT</t>
  </si>
  <si>
    <t>II. Mód</t>
  </si>
  <si>
    <t>I. Mód</t>
  </si>
  <si>
    <t>E.ei.</t>
  </si>
  <si>
    <t>Egyéb felhalm.c. átvett pénzeszköz        B75</t>
  </si>
  <si>
    <t>Felhalm.célú kölcsön visszatérülés      B74</t>
  </si>
  <si>
    <t>Egyéb műk.c. átvett pénzeszköz    B65</t>
  </si>
  <si>
    <t>Műk.célú kölcsön visszatérülés    B64</t>
  </si>
  <si>
    <t>Egyéb műk. célú támogatás        B16</t>
  </si>
  <si>
    <t>Önkormányz. működési tám.          B11</t>
  </si>
  <si>
    <t>Intézmény finansz.    B816</t>
  </si>
  <si>
    <t>Maradvány igénybevét.    B813</t>
  </si>
  <si>
    <t>Felhalmozási célú átvett pénzeszköz                     B7</t>
  </si>
  <si>
    <t xml:space="preserve"> Működési célú  átvett pénzeszköz               B6</t>
  </si>
  <si>
    <t>Felhalmozási bevételek      B5</t>
  </si>
  <si>
    <t>Működési bevételek     B4</t>
  </si>
  <si>
    <t>Közhatalmi bevételek     B3</t>
  </si>
  <si>
    <t>Felhalmozási célú támogatatások áht-n belülről         B2</t>
  </si>
  <si>
    <t>Működési célú támogatások     áht.-n belülről                                B1</t>
  </si>
  <si>
    <t>Szak- feladat száma</t>
  </si>
  <si>
    <t>Kormányzati funkció száma</t>
  </si>
  <si>
    <t>Sor- szám</t>
  </si>
  <si>
    <t xml:space="preserve">MINDÖSSZESEN </t>
  </si>
  <si>
    <t>ÓVODA ÖSSZESEN</t>
  </si>
  <si>
    <t>Munkahelyi étkeztetés köznev.intézményben</t>
  </si>
  <si>
    <t>Önkorm.funkcióra nem sorolható kiadásai</t>
  </si>
  <si>
    <t>Óvodai nevelés,ellátás szakmai feladatai</t>
  </si>
  <si>
    <t>091110</t>
  </si>
  <si>
    <t>ÓVODA</t>
  </si>
  <si>
    <t xml:space="preserve">ÖNKORMÁNYZAT ÖSSZESEN </t>
  </si>
  <si>
    <t>Fejezeti és általános tartalékok elszámolása</t>
  </si>
  <si>
    <t>900070</t>
  </si>
  <si>
    <t>Egyéb szoc.pénzbeli és temészetbni ellátások,támog.</t>
  </si>
  <si>
    <t>Házi segítségnyújtás</t>
  </si>
  <si>
    <t>107052</t>
  </si>
  <si>
    <t>Szociális étkezés</t>
  </si>
  <si>
    <t>Lakásfenntartással, lakhatással kapcs összefogl.ellát.</t>
  </si>
  <si>
    <t>106020</t>
  </si>
  <si>
    <t>Foglalkoztatással kapcs. ell.</t>
  </si>
  <si>
    <t>105010</t>
  </si>
  <si>
    <t>Gyermekvédelmi pénzb.és termb.ellátások</t>
  </si>
  <si>
    <t>104051</t>
  </si>
  <si>
    <t>Gyermekjóléti szolgáltatások</t>
  </si>
  <si>
    <t>104042</t>
  </si>
  <si>
    <t>Betegséggel kapcsolatos pénzb.ellátások, tám.</t>
  </si>
  <si>
    <t>101150</t>
  </si>
  <si>
    <t>SZOCIÁLIS BIZTONSÁG</t>
  </si>
  <si>
    <t>Fogorvosi alapellátás</t>
  </si>
  <si>
    <t>072311</t>
  </si>
  <si>
    <t>Vizellátással kapcs.közmű építése,fennt.</t>
  </si>
  <si>
    <t>063080</t>
  </si>
  <si>
    <t>Szennyvízcsatorna építése,fenntartása</t>
  </si>
  <si>
    <t>052080</t>
  </si>
  <si>
    <t>Ár-és belvízvédelemmel összefüggő tev.</t>
  </si>
  <si>
    <t>047410</t>
  </si>
  <si>
    <t xml:space="preserve"> </t>
  </si>
  <si>
    <t>Közutak, hidak,alagutak üzemelt., fennt.üzemeltetése</t>
  </si>
  <si>
    <t>Önkormnyzati vagyonnal való gazdálkodás</t>
  </si>
  <si>
    <t>Köztemető fenntartás-és üzemeltetés</t>
  </si>
  <si>
    <t>Államháztartás igazgatása, ellenőrzése</t>
  </si>
  <si>
    <t>011210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</si>
  <si>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</si>
  <si>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Eredeti</t>
  </si>
  <si>
    <t>FC.tám.ÁHK           K89</t>
  </si>
  <si>
    <t>Lakástámog. K87</t>
  </si>
  <si>
    <t>FC.kölcs.ÁHK       K86</t>
  </si>
  <si>
    <t>FC.tám.ÁHB           K84</t>
  </si>
  <si>
    <t>Tartalékok           K513</t>
  </si>
  <si>
    <t>MC.tám.ÁHK           K512</t>
  </si>
  <si>
    <t>MC.kölcs.ÁHK       K508</t>
  </si>
  <si>
    <t>MC.tám.ÁHB           K506</t>
  </si>
  <si>
    <t>Elvonások  K502</t>
  </si>
  <si>
    <t>Kötel</t>
  </si>
  <si>
    <t xml:space="preserve">Kiadások összesen  </t>
  </si>
  <si>
    <t>Irányító szervi támogatás      K915</t>
  </si>
  <si>
    <t>Finanszírozási műveletek</t>
  </si>
  <si>
    <t>Egyéb felhalmozási  célú kiadások                                         K8</t>
  </si>
  <si>
    <t>Felújítások                    K7</t>
  </si>
  <si>
    <t>Beruházások             K6</t>
  </si>
  <si>
    <t>Egyéb működési célú kiadások                 K5</t>
  </si>
  <si>
    <t>Ellátottak pénzbeli juttatásai   K4</t>
  </si>
  <si>
    <t>Dologi kiadás       K3</t>
  </si>
  <si>
    <t>Munka-adókat terhelő járulékok              K2</t>
  </si>
  <si>
    <t>Személyi juttatás                  K1</t>
  </si>
  <si>
    <t>Lét-szám fő</t>
  </si>
  <si>
    <t>Önk.  váll.</t>
  </si>
  <si>
    <t>Kormány-   zati funkció száma</t>
  </si>
  <si>
    <t>Rovat        szám</t>
  </si>
  <si>
    <t>2015.évi  III.  módosítás</t>
  </si>
  <si>
    <t>III.mód.</t>
  </si>
  <si>
    <t>Költségvetés felhalmozási célú kiadásai össz.</t>
  </si>
  <si>
    <t>Költségvetés felhalmozás  bevételek össz.</t>
  </si>
  <si>
    <t>2015.évi III.mód.</t>
  </si>
  <si>
    <t>III. mód.</t>
  </si>
  <si>
    <t>Ssz.</t>
  </si>
  <si>
    <t>2015. évi  III. módosítás</t>
  </si>
  <si>
    <t>Sor   sz.</t>
  </si>
  <si>
    <t>2014.évi eredeti elő-           irányzat</t>
  </si>
  <si>
    <t>2015.évi III. módosítás</t>
  </si>
  <si>
    <t>III. Mód</t>
  </si>
  <si>
    <t>Szociális tüzifa támogatás</t>
  </si>
  <si>
    <t>Családtámogatások összesen</t>
  </si>
  <si>
    <t xml:space="preserve">Családi támogatások </t>
  </si>
  <si>
    <t>E. tárgyi eszköz beszerzés</t>
  </si>
  <si>
    <t>Kápolna u. terv díj (2015.évi)</t>
  </si>
  <si>
    <t>Kápolna u.Partfal -/vis maior 2014.évi/</t>
  </si>
  <si>
    <t>Gáz-zsámoly beszerzése</t>
  </si>
  <si>
    <t>Számítógép beszerzése</t>
  </si>
  <si>
    <t>Kölcsönök hitel  (működési célú és felhalmozási célú)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</si>
</sst>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99"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color indexed="48"/>
      <name val="Arial CE"/>
      <family val="0"/>
    </font>
    <font>
      <i/>
      <sz val="10"/>
      <name val="Arial CE"/>
      <family val="2"/>
    </font>
    <font>
      <sz val="11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12"/>
      <color indexed="8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u val="single"/>
      <sz val="12"/>
      <name val="Arial CE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 CE"/>
      <family val="2"/>
    </font>
    <font>
      <sz val="12"/>
      <color indexed="10"/>
      <name val="Arial CE"/>
      <family val="0"/>
    </font>
    <font>
      <b/>
      <sz val="14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 CE"/>
      <family val="0"/>
    </font>
    <font>
      <i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sz val="10"/>
      <color rgb="FFFF0000"/>
      <name val="Arial CE"/>
      <family val="2"/>
    </font>
    <font>
      <sz val="12"/>
      <color rgb="FFFF0000"/>
      <name val="Arial CE"/>
      <family val="0"/>
    </font>
    <font>
      <b/>
      <sz val="14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14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6" fillId="25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7" borderId="7" applyNumberFormat="0" applyFont="0" applyAlignment="0" applyProtection="0"/>
    <xf numFmtId="0" fontId="84" fillId="28" borderId="0" applyNumberFormat="0" applyBorder="0" applyAlignment="0" applyProtection="0"/>
    <xf numFmtId="0" fontId="85" fillId="29" borderId="8" applyNumberFormat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8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29" borderId="1" applyNumberFormat="0" applyAlignment="0" applyProtection="0"/>
    <xf numFmtId="9" fontId="0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0" fontId="2" fillId="0" borderId="0" xfId="68">
      <alignment/>
      <protection/>
    </xf>
    <xf numFmtId="0" fontId="4" fillId="0" borderId="10" xfId="68" applyFont="1" applyBorder="1">
      <alignment/>
      <protection/>
    </xf>
    <xf numFmtId="0" fontId="2" fillId="0" borderId="10" xfId="68" applyBorder="1">
      <alignment/>
      <protection/>
    </xf>
    <xf numFmtId="0" fontId="4" fillId="0" borderId="11" xfId="68" applyFont="1" applyBorder="1">
      <alignment/>
      <protection/>
    </xf>
    <xf numFmtId="0" fontId="2" fillId="0" borderId="11" xfId="68" applyBorder="1">
      <alignment/>
      <protection/>
    </xf>
    <xf numFmtId="0" fontId="2" fillId="0" borderId="10" xfId="68" applyFont="1" applyBorder="1">
      <alignment/>
      <protection/>
    </xf>
    <xf numFmtId="0" fontId="4" fillId="0" borderId="11" xfId="68" applyFont="1" applyFill="1" applyBorder="1" applyAlignment="1">
      <alignment horizontal="right"/>
      <protection/>
    </xf>
    <xf numFmtId="0" fontId="2" fillId="0" borderId="0" xfId="68" applyFill="1">
      <alignment/>
      <protection/>
    </xf>
    <xf numFmtId="0" fontId="2" fillId="0" borderId="0" xfId="59" applyFont="1">
      <alignment/>
      <protection/>
    </xf>
    <xf numFmtId="0" fontId="5" fillId="0" borderId="0" xfId="63" applyFont="1">
      <alignment/>
      <protection/>
    </xf>
    <xf numFmtId="0" fontId="5" fillId="0" borderId="0" xfId="63">
      <alignment/>
      <protection/>
    </xf>
    <xf numFmtId="0" fontId="5" fillId="0" borderId="0" xfId="63" applyAlignment="1">
      <alignment horizontal="right"/>
      <protection/>
    </xf>
    <xf numFmtId="0" fontId="4" fillId="0" borderId="10" xfId="63" applyFont="1" applyBorder="1">
      <alignment/>
      <protection/>
    </xf>
    <xf numFmtId="0" fontId="9" fillId="0" borderId="0" xfId="65" applyFont="1">
      <alignment/>
      <protection/>
    </xf>
    <xf numFmtId="0" fontId="5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5" fillId="0" borderId="0" xfId="64">
      <alignment/>
      <protection/>
    </xf>
    <xf numFmtId="0" fontId="13" fillId="0" borderId="10" xfId="64" applyFont="1" applyBorder="1">
      <alignment/>
      <protection/>
    </xf>
    <xf numFmtId="0" fontId="14" fillId="0" borderId="10" xfId="64" applyFont="1" applyBorder="1">
      <alignment/>
      <protection/>
    </xf>
    <xf numFmtId="0" fontId="5" fillId="0" borderId="0" xfId="62">
      <alignment/>
      <protection/>
    </xf>
    <xf numFmtId="0" fontId="7" fillId="0" borderId="10" xfId="62" applyFont="1" applyBorder="1" applyAlignment="1">
      <alignment horizontal="center"/>
      <protection/>
    </xf>
    <xf numFmtId="3" fontId="8" fillId="0" borderId="10" xfId="62" applyNumberFormat="1" applyFont="1" applyBorder="1" applyAlignment="1">
      <alignment horizontal="right"/>
      <protection/>
    </xf>
    <xf numFmtId="3" fontId="7" fillId="0" borderId="10" xfId="62" applyNumberFormat="1" applyFont="1" applyBorder="1" applyAlignment="1">
      <alignment horizontal="right"/>
      <protection/>
    </xf>
    <xf numFmtId="49" fontId="7" fillId="0" borderId="10" xfId="62" applyNumberFormat="1" applyFont="1" applyBorder="1" applyAlignment="1">
      <alignment horizontal="center"/>
      <protection/>
    </xf>
    <xf numFmtId="0" fontId="7" fillId="0" borderId="0" xfId="62" applyFont="1">
      <alignment/>
      <protection/>
    </xf>
    <xf numFmtId="49" fontId="8" fillId="0" borderId="10" xfId="62" applyNumberFormat="1" applyFont="1" applyBorder="1" applyAlignment="1">
      <alignment horizont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4" fillId="0" borderId="0" xfId="68" applyFont="1" applyBorder="1">
      <alignment/>
      <protection/>
    </xf>
    <xf numFmtId="0" fontId="5" fillId="0" borderId="0" xfId="57">
      <alignment/>
      <protection/>
    </xf>
    <xf numFmtId="0" fontId="6" fillId="32" borderId="10" xfId="57" applyFont="1" applyFill="1" applyBorder="1" applyAlignment="1">
      <alignment horizontal="center"/>
      <protection/>
    </xf>
    <xf numFmtId="0" fontId="5" fillId="0" borderId="10" xfId="57" applyFont="1" applyBorder="1">
      <alignment/>
      <protection/>
    </xf>
    <xf numFmtId="0" fontId="5" fillId="0" borderId="0" xfId="66">
      <alignment/>
      <protection/>
    </xf>
    <xf numFmtId="0" fontId="5" fillId="0" borderId="0" xfId="58">
      <alignment/>
      <protection/>
    </xf>
    <xf numFmtId="0" fontId="6" fillId="32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center"/>
      <protection/>
    </xf>
    <xf numFmtId="3" fontId="17" fillId="0" borderId="10" xfId="62" applyNumberFormat="1" applyFont="1" applyBorder="1" applyAlignment="1">
      <alignment horizontal="right"/>
      <protection/>
    </xf>
    <xf numFmtId="0" fontId="5" fillId="0" borderId="0" xfId="66" applyBorder="1" applyAlignment="1">
      <alignment horizontal="right"/>
      <protection/>
    </xf>
    <xf numFmtId="0" fontId="5" fillId="0" borderId="10" xfId="57" applyFont="1" applyBorder="1" applyAlignment="1">
      <alignment horizontal="center"/>
      <protection/>
    </xf>
    <xf numFmtId="0" fontId="2" fillId="0" borderId="10" xfId="66" applyFont="1" applyBorder="1" applyAlignment="1">
      <alignment horizontal="center"/>
      <protection/>
    </xf>
    <xf numFmtId="0" fontId="6" fillId="32" borderId="10" xfId="66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3" fillId="0" borderId="10" xfId="57" applyFont="1" applyBorder="1" applyAlignment="1">
      <alignment horizontal="center" vertical="distributed"/>
      <protection/>
    </xf>
    <xf numFmtId="0" fontId="5" fillId="0" borderId="10" xfId="57" applyFont="1" applyBorder="1" applyAlignment="1">
      <alignment horizontal="center" vertical="distributed"/>
      <protection/>
    </xf>
    <xf numFmtId="0" fontId="5" fillId="0" borderId="10" xfId="57" applyBorder="1" applyAlignment="1">
      <alignment vertical="distributed"/>
      <protection/>
    </xf>
    <xf numFmtId="0" fontId="14" fillId="0" borderId="11" xfId="64" applyFont="1" applyBorder="1">
      <alignment/>
      <protection/>
    </xf>
    <xf numFmtId="9" fontId="5" fillId="0" borderId="10" xfId="57" applyNumberFormat="1" applyBorder="1" applyAlignment="1">
      <alignment horizontal="center" vertical="distributed"/>
      <protection/>
    </xf>
    <xf numFmtId="0" fontId="5" fillId="0" borderId="0" xfId="57" applyAlignment="1">
      <alignment horizontal="right"/>
      <protection/>
    </xf>
    <xf numFmtId="0" fontId="16" fillId="0" borderId="10" xfId="63" applyFont="1" applyBorder="1" applyAlignment="1">
      <alignment horizontal="center" vertical="distributed"/>
      <protection/>
    </xf>
    <xf numFmtId="3" fontId="2" fillId="0" borderId="10" xfId="63" applyNumberFormat="1" applyFont="1" applyBorder="1" applyAlignment="1">
      <alignment vertical="distributed"/>
      <protection/>
    </xf>
    <xf numFmtId="3" fontId="4" fillId="0" borderId="10" xfId="63" applyNumberFormat="1" applyFont="1" applyBorder="1" applyAlignment="1">
      <alignment vertical="distributed"/>
      <protection/>
    </xf>
    <xf numFmtId="0" fontId="6" fillId="0" borderId="10" xfId="57" applyFont="1" applyBorder="1">
      <alignment/>
      <protection/>
    </xf>
    <xf numFmtId="0" fontId="21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vertical="distributed"/>
      <protection/>
    </xf>
    <xf numFmtId="9" fontId="6" fillId="0" borderId="10" xfId="57" applyNumberFormat="1" applyFont="1" applyBorder="1" applyAlignment="1">
      <alignment horizontal="center" vertical="distributed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3" fontId="13" fillId="0" borderId="10" xfId="64" applyNumberFormat="1" applyFont="1" applyBorder="1">
      <alignment/>
      <protection/>
    </xf>
    <xf numFmtId="3" fontId="2" fillId="0" borderId="10" xfId="68" applyNumberFormat="1" applyBorder="1">
      <alignment/>
      <protection/>
    </xf>
    <xf numFmtId="3" fontId="4" fillId="0" borderId="10" xfId="68" applyNumberFormat="1" applyFont="1" applyBorder="1">
      <alignment/>
      <protection/>
    </xf>
    <xf numFmtId="0" fontId="7" fillId="0" borderId="10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8" fillId="0" borderId="10" xfId="62" applyFont="1" applyBorder="1" applyAlignment="1">
      <alignment horizontal="left"/>
      <protection/>
    </xf>
    <xf numFmtId="0" fontId="8" fillId="0" borderId="12" xfId="62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7" fillId="0" borderId="10" xfId="62" applyFont="1" applyBorder="1" applyAlignment="1">
      <alignment horizontal="left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8" fillId="0" borderId="12" xfId="59" applyFont="1" applyBorder="1" applyAlignment="1">
      <alignment horizontal="left"/>
      <protection/>
    </xf>
    <xf numFmtId="0" fontId="0" fillId="32" borderId="10" xfId="0" applyFill="1" applyBorder="1" applyAlignment="1">
      <alignment/>
    </xf>
    <xf numFmtId="3" fontId="2" fillId="0" borderId="10" xfId="66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/>
      <protection/>
    </xf>
    <xf numFmtId="16" fontId="2" fillId="0" borderId="10" xfId="68" applyNumberFormat="1" applyFont="1" applyBorder="1">
      <alignment/>
      <protection/>
    </xf>
    <xf numFmtId="0" fontId="2" fillId="0" borderId="10" xfId="68" applyFont="1" applyBorder="1">
      <alignment/>
      <protection/>
    </xf>
    <xf numFmtId="16" fontId="2" fillId="0" borderId="10" xfId="68" applyNumberFormat="1" applyBorder="1">
      <alignment/>
      <protection/>
    </xf>
    <xf numFmtId="0" fontId="2" fillId="0" borderId="10" xfId="61" applyFont="1" applyBorder="1">
      <alignment/>
      <protection/>
    </xf>
    <xf numFmtId="3" fontId="2" fillId="0" borderId="10" xfId="61" applyNumberFormat="1" applyBorder="1">
      <alignment/>
      <protection/>
    </xf>
    <xf numFmtId="3" fontId="2" fillId="0" borderId="10" xfId="61" applyNumberFormat="1" applyFont="1" applyBorder="1">
      <alignment/>
      <protection/>
    </xf>
    <xf numFmtId="0" fontId="16" fillId="0" borderId="10" xfId="61" applyFont="1" applyBorder="1">
      <alignment/>
      <protection/>
    </xf>
    <xf numFmtId="3" fontId="16" fillId="0" borderId="10" xfId="61" applyNumberFormat="1" applyFont="1" applyBorder="1">
      <alignment/>
      <protection/>
    </xf>
    <xf numFmtId="0" fontId="5" fillId="0" borderId="10" xfId="57" applyFont="1" applyBorder="1" applyAlignment="1">
      <alignment horizontal="distributed" vertical="distributed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horizontal="center" vertical="center" wrapText="1"/>
      <protection/>
    </xf>
    <xf numFmtId="3" fontId="6" fillId="0" borderId="10" xfId="57" applyNumberFormat="1" applyFont="1" applyBorder="1" applyAlignment="1">
      <alignment vertical="distributed"/>
      <protection/>
    </xf>
    <xf numFmtId="3" fontId="5" fillId="0" borderId="10" xfId="57" applyNumberFormat="1" applyFont="1" applyBorder="1" applyAlignment="1">
      <alignment horizontal="right" vertical="distributed"/>
      <protection/>
    </xf>
    <xf numFmtId="3" fontId="11" fillId="0" borderId="10" xfId="64" applyNumberFormat="1" applyFont="1" applyBorder="1">
      <alignment/>
      <protection/>
    </xf>
    <xf numFmtId="3" fontId="16" fillId="0" borderId="10" xfId="68" applyNumberFormat="1" applyFont="1" applyBorder="1">
      <alignment/>
      <protection/>
    </xf>
    <xf numFmtId="0" fontId="14" fillId="0" borderId="10" xfId="64" applyFont="1" applyBorder="1" applyAlignment="1">
      <alignment horizontal="left"/>
      <protection/>
    </xf>
    <xf numFmtId="0" fontId="14" fillId="0" borderId="10" xfId="64" applyFont="1" applyBorder="1" applyAlignment="1">
      <alignment horizontal="center"/>
      <protection/>
    </xf>
    <xf numFmtId="3" fontId="4" fillId="0" borderId="10" xfId="66" applyNumberFormat="1" applyFont="1" applyBorder="1">
      <alignment/>
      <protection/>
    </xf>
    <xf numFmtId="0" fontId="9" fillId="32" borderId="10" xfId="64" applyFont="1" applyFill="1" applyBorder="1">
      <alignment/>
      <protection/>
    </xf>
    <xf numFmtId="0" fontId="5" fillId="0" borderId="10" xfId="61" applyFont="1" applyBorder="1" applyAlignment="1">
      <alignment vertical="distributed"/>
      <protection/>
    </xf>
    <xf numFmtId="0" fontId="6" fillId="0" borderId="10" xfId="61" applyFont="1" applyBorder="1" applyAlignment="1">
      <alignment vertical="distributed"/>
      <protection/>
    </xf>
    <xf numFmtId="0" fontId="10" fillId="32" borderId="10" xfId="64" applyFont="1" applyFill="1" applyBorder="1" applyAlignment="1">
      <alignment horizontal="left" vertical="distributed"/>
      <protection/>
    </xf>
    <xf numFmtId="0" fontId="9" fillId="0" borderId="10" xfId="64" applyFont="1" applyBorder="1" applyAlignment="1">
      <alignment horizontal="left" vertical="distributed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5" fillId="0" borderId="10" xfId="62" applyFont="1" applyBorder="1" applyAlignment="1">
      <alignment horizontal="left"/>
      <protection/>
    </xf>
    <xf numFmtId="0" fontId="13" fillId="0" borderId="10" xfId="64" applyFont="1" applyBorder="1">
      <alignment/>
      <protection/>
    </xf>
    <xf numFmtId="0" fontId="8" fillId="0" borderId="10" xfId="61" applyFont="1" applyBorder="1">
      <alignment/>
      <protection/>
    </xf>
    <xf numFmtId="0" fontId="12" fillId="0" borderId="10" xfId="64" applyFont="1" applyBorder="1" applyAlignment="1">
      <alignment horizontal="left"/>
      <protection/>
    </xf>
    <xf numFmtId="0" fontId="8" fillId="0" borderId="10" xfId="59" applyFont="1" applyBorder="1" applyAlignment="1">
      <alignment horizontal="left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/>
      <protection/>
    </xf>
    <xf numFmtId="3" fontId="4" fillId="0" borderId="10" xfId="61" applyNumberFormat="1" applyFont="1" applyBorder="1">
      <alignment/>
      <protection/>
    </xf>
    <xf numFmtId="3" fontId="12" fillId="32" borderId="10" xfId="64" applyNumberFormat="1" applyFont="1" applyFill="1" applyBorder="1" applyAlignment="1">
      <alignment vertical="distributed"/>
      <protection/>
    </xf>
    <xf numFmtId="0" fontId="25" fillId="0" borderId="10" xfId="63" applyFont="1" applyBorder="1" applyAlignment="1">
      <alignment vertical="distributed"/>
      <protection/>
    </xf>
    <xf numFmtId="16" fontId="4" fillId="0" borderId="11" xfId="68" applyNumberFormat="1" applyFont="1" applyBorder="1">
      <alignment/>
      <protection/>
    </xf>
    <xf numFmtId="0" fontId="2" fillId="0" borderId="0" xfId="68" applyBorder="1">
      <alignment/>
      <protection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3" fontId="8" fillId="0" borderId="10" xfId="60" applyNumberFormat="1" applyFont="1" applyFill="1" applyBorder="1">
      <alignment/>
      <protection/>
    </xf>
    <xf numFmtId="3" fontId="7" fillId="0" borderId="14" xfId="56" applyNumberFormat="1" applyFont="1" applyFill="1" applyBorder="1" applyAlignment="1">
      <alignment horizontal="center" vertical="center"/>
      <protection/>
    </xf>
    <xf numFmtId="4" fontId="7" fillId="0" borderId="14" xfId="56" applyNumberFormat="1" applyFont="1" applyFill="1" applyBorder="1" applyAlignment="1">
      <alignment vertical="center"/>
      <protection/>
    </xf>
    <xf numFmtId="3" fontId="7" fillId="0" borderId="15" xfId="56" applyNumberFormat="1" applyFont="1" applyFill="1" applyBorder="1" applyAlignment="1">
      <alignment vertical="center"/>
      <protection/>
    </xf>
    <xf numFmtId="3" fontId="7" fillId="0" borderId="14" xfId="56" applyNumberFormat="1" applyFont="1" applyFill="1" applyBorder="1" applyAlignment="1">
      <alignment vertical="center"/>
      <protection/>
    </xf>
    <xf numFmtId="3" fontId="8" fillId="0" borderId="14" xfId="56" applyNumberFormat="1" applyFont="1" applyFill="1" applyBorder="1" applyAlignment="1">
      <alignment vertical="center"/>
      <protection/>
    </xf>
    <xf numFmtId="3" fontId="8" fillId="0" borderId="15" xfId="56" applyNumberFormat="1" applyFont="1" applyFill="1" applyBorder="1" applyAlignment="1">
      <alignment vertical="center"/>
      <protection/>
    </xf>
    <xf numFmtId="3" fontId="7" fillId="0" borderId="10" xfId="60" applyNumberFormat="1" applyFont="1" applyFill="1" applyBorder="1">
      <alignment/>
      <protection/>
    </xf>
    <xf numFmtId="166" fontId="7" fillId="0" borderId="16" xfId="56" applyNumberFormat="1" applyFont="1" applyBorder="1" applyAlignment="1">
      <alignment vertical="center"/>
      <protection/>
    </xf>
    <xf numFmtId="3" fontId="7" fillId="0" borderId="16" xfId="56" applyNumberFormat="1" applyFont="1" applyFill="1" applyBorder="1" applyAlignment="1">
      <alignment vertical="center"/>
      <protection/>
    </xf>
    <xf numFmtId="3" fontId="7" fillId="0" borderId="17" xfId="60" applyNumberFormat="1" applyFont="1" applyFill="1" applyBorder="1">
      <alignment/>
      <protection/>
    </xf>
    <xf numFmtId="0" fontId="7" fillId="0" borderId="17" xfId="67" applyFont="1" applyBorder="1">
      <alignment/>
      <protection/>
    </xf>
    <xf numFmtId="4" fontId="7" fillId="0" borderId="17" xfId="60" applyNumberFormat="1" applyFont="1" applyFill="1" applyBorder="1">
      <alignment/>
      <protection/>
    </xf>
    <xf numFmtId="0" fontId="8" fillId="0" borderId="10" xfId="67" applyFont="1" applyBorder="1">
      <alignment/>
      <protection/>
    </xf>
    <xf numFmtId="3" fontId="8" fillId="0" borderId="10" xfId="56" applyNumberFormat="1" applyFont="1" applyFill="1" applyBorder="1" applyAlignment="1">
      <alignment vertical="center"/>
      <protection/>
    </xf>
    <xf numFmtId="3" fontId="7" fillId="0" borderId="10" xfId="56" applyNumberFormat="1" applyFont="1" applyFill="1" applyBorder="1" applyAlignment="1">
      <alignment vertical="center"/>
      <protection/>
    </xf>
    <xf numFmtId="0" fontId="10" fillId="0" borderId="10" xfId="64" applyFont="1" applyBorder="1" applyAlignment="1">
      <alignment horizontal="left" vertical="distributed"/>
      <protection/>
    </xf>
    <xf numFmtId="3" fontId="12" fillId="0" borderId="10" xfId="64" applyNumberFormat="1" applyFont="1" applyBorder="1">
      <alignment/>
      <protection/>
    </xf>
    <xf numFmtId="0" fontId="5" fillId="0" borderId="0" xfId="64" applyFont="1">
      <alignment/>
      <protection/>
    </xf>
    <xf numFmtId="0" fontId="8" fillId="0" borderId="10" xfId="62" applyFont="1" applyBorder="1">
      <alignment/>
      <protection/>
    </xf>
    <xf numFmtId="0" fontId="8" fillId="0" borderId="10" xfId="62" applyFont="1" applyBorder="1" applyAlignment="1">
      <alignment horizontal="center"/>
      <protection/>
    </xf>
    <xf numFmtId="3" fontId="2" fillId="33" borderId="10" xfId="68" applyNumberFormat="1" applyFill="1" applyBorder="1">
      <alignment/>
      <protection/>
    </xf>
    <xf numFmtId="0" fontId="4" fillId="33" borderId="17" xfId="68" applyFont="1" applyFill="1" applyBorder="1">
      <alignment/>
      <protection/>
    </xf>
    <xf numFmtId="0" fontId="4" fillId="33" borderId="17" xfId="68" applyFont="1" applyFill="1" applyBorder="1" applyAlignment="1">
      <alignment horizontal="center"/>
      <protection/>
    </xf>
    <xf numFmtId="0" fontId="4" fillId="33" borderId="11" xfId="68" applyFont="1" applyFill="1" applyBorder="1">
      <alignment/>
      <protection/>
    </xf>
    <xf numFmtId="0" fontId="4" fillId="33" borderId="11" xfId="68" applyFont="1" applyFill="1" applyBorder="1" applyAlignment="1">
      <alignment horizontal="center"/>
      <protection/>
    </xf>
    <xf numFmtId="3" fontId="4" fillId="0" borderId="0" xfId="68" applyNumberFormat="1" applyFont="1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7" fillId="0" borderId="12" xfId="62" applyFont="1" applyBorder="1">
      <alignment/>
      <protection/>
    </xf>
    <xf numFmtId="49" fontId="7" fillId="32" borderId="10" xfId="62" applyNumberFormat="1" applyFont="1" applyFill="1" applyBorder="1" applyAlignment="1">
      <alignment horizontal="center"/>
      <protection/>
    </xf>
    <xf numFmtId="0" fontId="8" fillId="32" borderId="10" xfId="62" applyFont="1" applyFill="1" applyBorder="1" applyAlignment="1">
      <alignment horizontal="left"/>
      <protection/>
    </xf>
    <xf numFmtId="3" fontId="8" fillId="32" borderId="10" xfId="62" applyNumberFormat="1" applyFont="1" applyFill="1" applyBorder="1" applyAlignment="1">
      <alignment horizontal="right"/>
      <protection/>
    </xf>
    <xf numFmtId="0" fontId="7" fillId="32" borderId="10" xfId="62" applyFont="1" applyFill="1" applyBorder="1" applyAlignment="1">
      <alignment horizontal="center"/>
      <protection/>
    </xf>
    <xf numFmtId="0" fontId="8" fillId="32" borderId="10" xfId="62" applyFont="1" applyFill="1" applyBorder="1">
      <alignment/>
      <protection/>
    </xf>
    <xf numFmtId="0" fontId="8" fillId="32" borderId="12" xfId="62" applyFont="1" applyFill="1" applyBorder="1" applyAlignment="1">
      <alignment horizontal="left"/>
      <protection/>
    </xf>
    <xf numFmtId="49" fontId="8" fillId="32" borderId="10" xfId="62" applyNumberFormat="1" applyFont="1" applyFill="1" applyBorder="1" applyAlignment="1">
      <alignment horizontal="center"/>
      <protection/>
    </xf>
    <xf numFmtId="49" fontId="7" fillId="32" borderId="11" xfId="62" applyNumberFormat="1" applyFont="1" applyFill="1" applyBorder="1" applyAlignment="1">
      <alignment horizontal="center" vertical="center"/>
      <protection/>
    </xf>
    <xf numFmtId="49" fontId="8" fillId="32" borderId="11" xfId="62" applyNumberFormat="1" applyFont="1" applyFill="1" applyBorder="1" applyAlignment="1">
      <alignment horizontal="distributed" vertical="distributed"/>
      <protection/>
    </xf>
    <xf numFmtId="0" fontId="4" fillId="32" borderId="12" xfId="62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 horizontal="left" vertical="center"/>
      <protection/>
    </xf>
    <xf numFmtId="0" fontId="15" fillId="0" borderId="10" xfId="59" applyFont="1" applyBorder="1" applyAlignment="1">
      <alignment horizontal="left"/>
      <protection/>
    </xf>
    <xf numFmtId="0" fontId="15" fillId="0" borderId="12" xfId="59" applyFont="1" applyBorder="1" applyAlignment="1">
      <alignment horizontal="left"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8" fillId="32" borderId="12" xfId="59" applyFont="1" applyFill="1" applyBorder="1" applyAlignment="1">
      <alignment horizontal="left"/>
      <protection/>
    </xf>
    <xf numFmtId="0" fontId="7" fillId="0" borderId="0" xfId="0" applyFont="1" applyAlignment="1">
      <alignment wrapText="1"/>
    </xf>
    <xf numFmtId="0" fontId="8" fillId="32" borderId="18" xfId="60" applyFont="1" applyFill="1" applyBorder="1" applyAlignment="1">
      <alignment horizontal="center" vertical="center"/>
      <protection/>
    </xf>
    <xf numFmtId="0" fontId="16" fillId="0" borderId="11" xfId="68" applyFont="1" applyBorder="1">
      <alignment/>
      <protection/>
    </xf>
    <xf numFmtId="0" fontId="4" fillId="0" borderId="10" xfId="68" applyNumberFormat="1" applyFont="1" applyBorder="1">
      <alignment/>
      <protection/>
    </xf>
    <xf numFmtId="0" fontId="16" fillId="0" borderId="10" xfId="68" applyFont="1" applyBorder="1">
      <alignment/>
      <protection/>
    </xf>
    <xf numFmtId="3" fontId="27" fillId="0" borderId="10" xfId="64" applyNumberFormat="1" applyFont="1" applyBorder="1">
      <alignment/>
      <protection/>
    </xf>
    <xf numFmtId="0" fontId="13" fillId="32" borderId="10" xfId="64" applyFont="1" applyFill="1" applyBorder="1">
      <alignment/>
      <protection/>
    </xf>
    <xf numFmtId="0" fontId="16" fillId="32" borderId="10" xfId="61" applyFont="1" applyFill="1" applyBorder="1">
      <alignment/>
      <protection/>
    </xf>
    <xf numFmtId="3" fontId="16" fillId="32" borderId="10" xfId="61" applyNumberFormat="1" applyFont="1" applyFill="1" applyBorder="1">
      <alignment/>
      <protection/>
    </xf>
    <xf numFmtId="0" fontId="22" fillId="0" borderId="10" xfId="0" applyFont="1" applyBorder="1" applyAlignment="1">
      <alignment/>
    </xf>
    <xf numFmtId="16" fontId="17" fillId="0" borderId="10" xfId="62" applyNumberFormat="1" applyFont="1" applyBorder="1" applyAlignment="1">
      <alignment horizontal="left"/>
      <protection/>
    </xf>
    <xf numFmtId="0" fontId="15" fillId="0" borderId="10" xfId="62" applyFont="1" applyBorder="1" applyAlignment="1">
      <alignment horizontal="center" vertical="center" wrapText="1"/>
      <protection/>
    </xf>
    <xf numFmtId="3" fontId="7" fillId="0" borderId="10" xfId="62" applyNumberFormat="1" applyFont="1" applyBorder="1" applyAlignment="1">
      <alignment horizontal="right"/>
      <protection/>
    </xf>
    <xf numFmtId="0" fontId="7" fillId="0" borderId="10" xfId="62" applyFont="1" applyBorder="1" applyAlignment="1">
      <alignment horizontal="left"/>
      <protection/>
    </xf>
    <xf numFmtId="0" fontId="7" fillId="0" borderId="10" xfId="62" applyNumberFormat="1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16" fontId="7" fillId="0" borderId="10" xfId="62" applyNumberFormat="1" applyFont="1" applyBorder="1" applyAlignment="1">
      <alignment horizontal="left"/>
      <protection/>
    </xf>
    <xf numFmtId="0" fontId="8" fillId="0" borderId="10" xfId="62" applyNumberFormat="1" applyFont="1" applyBorder="1" applyAlignment="1">
      <alignment horizontal="left"/>
      <protection/>
    </xf>
    <xf numFmtId="0" fontId="11" fillId="0" borderId="19" xfId="65" applyFont="1" applyBorder="1" applyAlignment="1">
      <alignment horizontal="left"/>
      <protection/>
    </xf>
    <xf numFmtId="0" fontId="12" fillId="0" borderId="20" xfId="65" applyFont="1" applyBorder="1" applyAlignment="1">
      <alignment horizontal="center"/>
      <protection/>
    </xf>
    <xf numFmtId="0" fontId="12" fillId="0" borderId="18" xfId="65" applyFont="1" applyBorder="1" applyAlignment="1">
      <alignment horizontal="left"/>
      <protection/>
    </xf>
    <xf numFmtId="0" fontId="11" fillId="0" borderId="11" xfId="65" applyFont="1" applyBorder="1" applyAlignment="1">
      <alignment horizontal="center"/>
      <protection/>
    </xf>
    <xf numFmtId="2" fontId="7" fillId="0" borderId="10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8" fillId="32" borderId="10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7" fillId="33" borderId="0" xfId="0" applyFont="1" applyFill="1" applyAlignment="1">
      <alignment/>
    </xf>
    <xf numFmtId="49" fontId="7" fillId="0" borderId="10" xfId="62" applyNumberFormat="1" applyFont="1" applyBorder="1" applyAlignment="1">
      <alignment horizontal="center"/>
      <protection/>
    </xf>
    <xf numFmtId="3" fontId="2" fillId="0" borderId="10" xfId="68" applyNumberFormat="1" applyFont="1" applyBorder="1">
      <alignment/>
      <protection/>
    </xf>
    <xf numFmtId="3" fontId="6" fillId="0" borderId="10" xfId="57" applyNumberFormat="1" applyFont="1" applyBorder="1" applyAlignment="1">
      <alignment horizontal="right" vertical="distributed"/>
      <protection/>
    </xf>
    <xf numFmtId="9" fontId="5" fillId="0" borderId="10" xfId="57" applyNumberFormat="1" applyFont="1" applyBorder="1" applyAlignment="1">
      <alignment horizontal="center" vertical="distributed"/>
      <protection/>
    </xf>
    <xf numFmtId="0" fontId="28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" fontId="8" fillId="32" borderId="10" xfId="60" applyNumberFormat="1" applyFont="1" applyFill="1" applyBorder="1">
      <alignment/>
      <protection/>
    </xf>
    <xf numFmtId="0" fontId="8" fillId="32" borderId="10" xfId="67" applyFont="1" applyFill="1" applyBorder="1">
      <alignment/>
      <protection/>
    </xf>
    <xf numFmtId="3" fontId="8" fillId="32" borderId="10" xfId="56" applyNumberFormat="1" applyFont="1" applyFill="1" applyBorder="1" applyAlignment="1">
      <alignment vertical="center"/>
      <protection/>
    </xf>
    <xf numFmtId="0" fontId="6" fillId="0" borderId="0" xfId="60" applyFont="1" applyFill="1" applyBorder="1">
      <alignment/>
      <protection/>
    </xf>
    <xf numFmtId="0" fontId="7" fillId="0" borderId="0" xfId="0" applyFont="1" applyBorder="1" applyAlignment="1">
      <alignment/>
    </xf>
    <xf numFmtId="0" fontId="2" fillId="0" borderId="0" xfId="63" applyFont="1">
      <alignment/>
      <protection/>
    </xf>
    <xf numFmtId="3" fontId="7" fillId="0" borderId="10" xfId="58" applyNumberFormat="1" applyFont="1" applyBorder="1">
      <alignment/>
      <protection/>
    </xf>
    <xf numFmtId="3" fontId="8" fillId="0" borderId="10" xfId="58" applyNumberFormat="1" applyFont="1" applyBorder="1">
      <alignment/>
      <protection/>
    </xf>
    <xf numFmtId="0" fontId="4" fillId="32" borderId="10" xfId="58" applyFont="1" applyFill="1" applyBorder="1" applyAlignment="1">
      <alignment horizontal="center" vertical="center"/>
      <protection/>
    </xf>
    <xf numFmtId="0" fontId="2" fillId="0" borderId="10" xfId="58" applyFont="1" applyBorder="1">
      <alignment/>
      <protection/>
    </xf>
    <xf numFmtId="3" fontId="4" fillId="0" borderId="10" xfId="58" applyNumberFormat="1" applyFont="1" applyBorder="1">
      <alignment/>
      <protection/>
    </xf>
    <xf numFmtId="0" fontId="2" fillId="0" borderId="0" xfId="58" applyFont="1">
      <alignment/>
      <protection/>
    </xf>
    <xf numFmtId="3" fontId="8" fillId="0" borderId="11" xfId="60" applyNumberFormat="1" applyFont="1" applyFill="1" applyBorder="1">
      <alignment/>
      <protection/>
    </xf>
    <xf numFmtId="49" fontId="7" fillId="0" borderId="11" xfId="62" applyNumberFormat="1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left"/>
      <protection/>
    </xf>
    <xf numFmtId="3" fontId="7" fillId="0" borderId="10" xfId="62" applyNumberFormat="1" applyFont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3" fontId="7" fillId="0" borderId="12" xfId="62" applyNumberFormat="1" applyFont="1" applyBorder="1" applyAlignment="1">
      <alignment horizontal="right" vertical="center"/>
      <protection/>
    </xf>
    <xf numFmtId="3" fontId="8" fillId="32" borderId="10" xfId="62" applyNumberFormat="1" applyFont="1" applyFill="1" applyBorder="1" applyAlignment="1">
      <alignment horizontal="right" vertical="center"/>
      <protection/>
    </xf>
    <xf numFmtId="3" fontId="8" fillId="0" borderId="10" xfId="62" applyNumberFormat="1" applyFont="1" applyBorder="1" applyAlignment="1">
      <alignment horizontal="right" vertical="center"/>
      <protection/>
    </xf>
    <xf numFmtId="3" fontId="15" fillId="0" borderId="10" xfId="62" applyNumberFormat="1" applyFont="1" applyBorder="1" applyAlignment="1">
      <alignment horizontal="right" vertical="center"/>
      <protection/>
    </xf>
    <xf numFmtId="3" fontId="7" fillId="0" borderId="12" xfId="62" applyNumberFormat="1" applyFont="1" applyBorder="1" applyAlignment="1">
      <alignment horizontal="right" vertical="center"/>
      <protection/>
    </xf>
    <xf numFmtId="3" fontId="8" fillId="0" borderId="12" xfId="62" applyNumberFormat="1" applyFont="1" applyBorder="1" applyAlignment="1">
      <alignment horizontal="right" vertical="center"/>
      <protection/>
    </xf>
    <xf numFmtId="3" fontId="5" fillId="0" borderId="10" xfId="62" applyNumberFormat="1" applyBorder="1" applyAlignment="1">
      <alignment horizontal="right" vertical="center"/>
      <protection/>
    </xf>
    <xf numFmtId="3" fontId="7" fillId="0" borderId="18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8" fillId="32" borderId="11" xfId="62" applyNumberFormat="1" applyFont="1" applyFill="1" applyBorder="1" applyAlignment="1">
      <alignment horizontal="right" vertical="center"/>
      <protection/>
    </xf>
    <xf numFmtId="3" fontId="15" fillId="32" borderId="11" xfId="62" applyNumberFormat="1" applyFont="1" applyFill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8" fillId="33" borderId="11" xfId="59" applyNumberFormat="1" applyFont="1" applyFill="1" applyBorder="1" applyAlignment="1">
      <alignment horizontal="right" vertical="center"/>
      <protection/>
    </xf>
    <xf numFmtId="3" fontId="8" fillId="33" borderId="11" xfId="59" applyNumberFormat="1" applyFont="1" applyFill="1" applyBorder="1" applyAlignment="1">
      <alignment horizontal="right" vertical="center" wrapText="1"/>
      <protection/>
    </xf>
    <xf numFmtId="3" fontId="7" fillId="0" borderId="10" xfId="59" applyNumberFormat="1" applyFont="1" applyBorder="1" applyAlignment="1">
      <alignment horizontal="right" vertical="center"/>
      <protection/>
    </xf>
    <xf numFmtId="3" fontId="8" fillId="0" borderId="10" xfId="59" applyNumberFormat="1" applyFont="1" applyBorder="1" applyAlignment="1">
      <alignment horizontal="right" vertical="center"/>
      <protection/>
    </xf>
    <xf numFmtId="3" fontId="8" fillId="32" borderId="10" xfId="59" applyNumberFormat="1" applyFont="1" applyFill="1" applyBorder="1" applyAlignment="1">
      <alignment horizontal="right" vertical="center"/>
      <protection/>
    </xf>
    <xf numFmtId="0" fontId="8" fillId="33" borderId="10" xfId="62" applyFont="1" applyFill="1" applyBorder="1" applyAlignment="1">
      <alignment vertical="center" wrapText="1"/>
      <protection/>
    </xf>
    <xf numFmtId="3" fontId="2" fillId="33" borderId="11" xfId="68" applyNumberFormat="1" applyFill="1" applyBorder="1">
      <alignment/>
      <protection/>
    </xf>
    <xf numFmtId="0" fontId="9" fillId="0" borderId="10" xfId="64" applyFont="1" applyBorder="1" applyAlignment="1">
      <alignment horizontal="center" vertical="distributed"/>
      <protection/>
    </xf>
    <xf numFmtId="0" fontId="9" fillId="0" borderId="10" xfId="64" applyFont="1" applyBorder="1" applyAlignment="1">
      <alignment horizontal="center"/>
      <protection/>
    </xf>
    <xf numFmtId="3" fontId="2" fillId="0" borderId="10" xfId="61" applyNumberFormat="1" applyFont="1" applyBorder="1" applyAlignment="1">
      <alignment horizontal="right"/>
      <protection/>
    </xf>
    <xf numFmtId="3" fontId="4" fillId="0" borderId="10" xfId="61" applyNumberFormat="1" applyFont="1" applyBorder="1" applyAlignment="1">
      <alignment horizontal="right"/>
      <protection/>
    </xf>
    <xf numFmtId="0" fontId="4" fillId="0" borderId="10" xfId="61" applyFont="1" applyBorder="1">
      <alignment/>
      <protection/>
    </xf>
    <xf numFmtId="0" fontId="7" fillId="0" borderId="10" xfId="61" applyFont="1" applyBorder="1">
      <alignment/>
      <protection/>
    </xf>
    <xf numFmtId="3" fontId="8" fillId="34" borderId="10" xfId="59" applyNumberFormat="1" applyFont="1" applyFill="1" applyBorder="1" applyAlignment="1">
      <alignment horizontal="right" vertical="center"/>
      <protection/>
    </xf>
    <xf numFmtId="0" fontId="2" fillId="0" borderId="10" xfId="61" applyBorder="1" applyAlignment="1">
      <alignment horizontal="center"/>
      <protection/>
    </xf>
    <xf numFmtId="0" fontId="13" fillId="0" borderId="10" xfId="64" applyFont="1" applyBorder="1" applyAlignment="1">
      <alignment horizontal="center"/>
      <protection/>
    </xf>
    <xf numFmtId="0" fontId="13" fillId="32" borderId="10" xfId="64" applyFont="1" applyFill="1" applyBorder="1" applyAlignment="1">
      <alignment horizontal="center"/>
      <protection/>
    </xf>
    <xf numFmtId="0" fontId="11" fillId="35" borderId="21" xfId="65" applyFont="1" applyFill="1" applyBorder="1" applyAlignment="1">
      <alignment horizontal="center"/>
      <protection/>
    </xf>
    <xf numFmtId="0" fontId="12" fillId="35" borderId="22" xfId="65" applyFont="1" applyFill="1" applyBorder="1" applyAlignment="1">
      <alignment horizontal="left"/>
      <protection/>
    </xf>
    <xf numFmtId="0" fontId="12" fillId="35" borderId="23" xfId="65" applyFont="1" applyFill="1" applyBorder="1" applyAlignment="1">
      <alignment horizontal="right"/>
      <protection/>
    </xf>
    <xf numFmtId="0" fontId="11" fillId="35" borderId="24" xfId="65" applyFont="1" applyFill="1" applyBorder="1" applyAlignment="1">
      <alignment horizontal="center"/>
      <protection/>
    </xf>
    <xf numFmtId="3" fontId="8" fillId="0" borderId="25" xfId="60" applyNumberFormat="1" applyFont="1" applyFill="1" applyBorder="1">
      <alignment/>
      <protection/>
    </xf>
    <xf numFmtId="3" fontId="8" fillId="0" borderId="26" xfId="60" applyNumberFormat="1" applyFont="1" applyFill="1" applyBorder="1">
      <alignment/>
      <protection/>
    </xf>
    <xf numFmtId="4" fontId="8" fillId="0" borderId="14" xfId="60" applyNumberFormat="1" applyFont="1" applyFill="1" applyBorder="1">
      <alignment/>
      <protection/>
    </xf>
    <xf numFmtId="3" fontId="8" fillId="0" borderId="14" xfId="60" applyNumberFormat="1" applyFont="1" applyFill="1" applyBorder="1">
      <alignment/>
      <protection/>
    </xf>
    <xf numFmtId="3" fontId="8" fillId="0" borderId="15" xfId="60" applyNumberFormat="1" applyFont="1" applyFill="1" applyBorder="1">
      <alignment/>
      <protection/>
    </xf>
    <xf numFmtId="166" fontId="7" fillId="0" borderId="14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3" fontId="7" fillId="0" borderId="27" xfId="56" applyNumberFormat="1" applyFont="1" applyFill="1" applyBorder="1" applyAlignment="1">
      <alignment vertical="center"/>
      <protection/>
    </xf>
    <xf numFmtId="3" fontId="7" fillId="0" borderId="27" xfId="60" applyNumberFormat="1" applyFont="1" applyFill="1" applyBorder="1">
      <alignment/>
      <protection/>
    </xf>
    <xf numFmtId="3" fontId="7" fillId="0" borderId="28" xfId="60" applyNumberFormat="1" applyFont="1" applyFill="1" applyBorder="1">
      <alignment/>
      <protection/>
    </xf>
    <xf numFmtId="3" fontId="8" fillId="35" borderId="14" xfId="60" applyNumberFormat="1" applyFont="1" applyFill="1" applyBorder="1">
      <alignment/>
      <protection/>
    </xf>
    <xf numFmtId="3" fontId="8" fillId="35" borderId="10" xfId="60" applyNumberFormat="1" applyFont="1" applyFill="1" applyBorder="1">
      <alignment/>
      <protection/>
    </xf>
    <xf numFmtId="4" fontId="7" fillId="0" borderId="17" xfId="60" applyNumberFormat="1" applyFont="1" applyFill="1" applyBorder="1">
      <alignment/>
      <protection/>
    </xf>
    <xf numFmtId="166" fontId="8" fillId="35" borderId="10" xfId="60" applyNumberFormat="1" applyFont="1" applyFill="1" applyBorder="1">
      <alignment/>
      <protection/>
    </xf>
    <xf numFmtId="0" fontId="8" fillId="35" borderId="10" xfId="67" applyFont="1" applyFill="1" applyBorder="1">
      <alignment/>
      <protection/>
    </xf>
    <xf numFmtId="3" fontId="8" fillId="35" borderId="10" xfId="56" applyNumberFormat="1" applyFont="1" applyFill="1" applyBorder="1" applyAlignment="1">
      <alignment vertical="center"/>
      <protection/>
    </xf>
    <xf numFmtId="0" fontId="28" fillId="32" borderId="10" xfId="0" applyFont="1" applyFill="1" applyBorder="1" applyAlignment="1">
      <alignment horizontal="center" wrapText="1"/>
    </xf>
    <xf numFmtId="3" fontId="7" fillId="34" borderId="10" xfId="62" applyNumberFormat="1" applyFont="1" applyFill="1" applyBorder="1" applyAlignment="1">
      <alignment horizontal="right"/>
      <protection/>
    </xf>
    <xf numFmtId="0" fontId="12" fillId="0" borderId="11" xfId="65" applyFont="1" applyBorder="1" applyAlignment="1">
      <alignment horizontal="center"/>
      <protection/>
    </xf>
    <xf numFmtId="0" fontId="15" fillId="36" borderId="10" xfId="62" applyFont="1" applyFill="1" applyBorder="1" applyAlignment="1">
      <alignment horizontal="left"/>
      <protection/>
    </xf>
    <xf numFmtId="3" fontId="15" fillId="36" borderId="10" xfId="62" applyNumberFormat="1" applyFont="1" applyFill="1" applyBorder="1" applyAlignment="1">
      <alignment horizontal="right"/>
      <protection/>
    </xf>
    <xf numFmtId="16" fontId="15" fillId="36" borderId="10" xfId="62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left"/>
      <protection/>
    </xf>
    <xf numFmtId="3" fontId="8" fillId="36" borderId="10" xfId="62" applyNumberFormat="1" applyFont="1" applyFill="1" applyBorder="1" applyAlignment="1">
      <alignment horizontal="right"/>
      <protection/>
    </xf>
    <xf numFmtId="0" fontId="8" fillId="35" borderId="10" xfId="62" applyFont="1" applyFill="1" applyBorder="1" applyAlignment="1">
      <alignment horizontal="left"/>
      <protection/>
    </xf>
    <xf numFmtId="3" fontId="8" fillId="35" borderId="10" xfId="62" applyNumberFormat="1" applyFont="1" applyFill="1" applyBorder="1" applyAlignment="1">
      <alignment horizontal="right"/>
      <protection/>
    </xf>
    <xf numFmtId="49" fontId="8" fillId="36" borderId="10" xfId="62" applyNumberFormat="1" applyFont="1" applyFill="1" applyBorder="1" applyAlignment="1">
      <alignment horizontal="center"/>
      <protection/>
    </xf>
    <xf numFmtId="0" fontId="2" fillId="36" borderId="10" xfId="68" applyFont="1" applyFill="1" applyBorder="1">
      <alignment/>
      <protection/>
    </xf>
    <xf numFmtId="0" fontId="4" fillId="36" borderId="11" xfId="68" applyFont="1" applyFill="1" applyBorder="1">
      <alignment/>
      <protection/>
    </xf>
    <xf numFmtId="3" fontId="16" fillId="36" borderId="10" xfId="68" applyNumberFormat="1" applyFont="1" applyFill="1" applyBorder="1">
      <alignment/>
      <protection/>
    </xf>
    <xf numFmtId="0" fontId="25" fillId="36" borderId="11" xfId="68" applyFont="1" applyFill="1" applyBorder="1">
      <alignment/>
      <protection/>
    </xf>
    <xf numFmtId="0" fontId="4" fillId="36" borderId="11" xfId="68" applyFont="1" applyFill="1" applyBorder="1" applyAlignment="1">
      <alignment horizontal="right"/>
      <protection/>
    </xf>
    <xf numFmtId="0" fontId="4" fillId="36" borderId="11" xfId="68" applyFont="1" applyFill="1" applyBorder="1" applyAlignment="1">
      <alignment horizontal="center"/>
      <protection/>
    </xf>
    <xf numFmtId="0" fontId="4" fillId="36" borderId="10" xfId="68" applyFont="1" applyFill="1" applyBorder="1">
      <alignment/>
      <protection/>
    </xf>
    <xf numFmtId="3" fontId="4" fillId="36" borderId="10" xfId="68" applyNumberFormat="1" applyFont="1" applyFill="1" applyBorder="1">
      <alignment/>
      <protection/>
    </xf>
    <xf numFmtId="0" fontId="7" fillId="37" borderId="17" xfId="0" applyFont="1" applyFill="1" applyBorder="1" applyAlignment="1">
      <alignment/>
    </xf>
    <xf numFmtId="0" fontId="4" fillId="33" borderId="17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3" fontId="30" fillId="0" borderId="18" xfId="62" applyNumberFormat="1" applyFont="1" applyBorder="1" applyAlignment="1">
      <alignment horizontal="right" vertical="center"/>
      <protection/>
    </xf>
    <xf numFmtId="3" fontId="5" fillId="0" borderId="10" xfId="62" applyNumberFormat="1" applyFont="1" applyBorder="1" applyAlignment="1">
      <alignment horizontal="right" vertical="center"/>
      <protection/>
    </xf>
    <xf numFmtId="3" fontId="12" fillId="35" borderId="29" xfId="65" applyNumberFormat="1" applyFont="1" applyFill="1" applyBorder="1" applyAlignment="1">
      <alignment horizontal="center"/>
      <protection/>
    </xf>
    <xf numFmtId="0" fontId="12" fillId="0" borderId="30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0" fontId="12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left"/>
      <protection/>
    </xf>
    <xf numFmtId="0" fontId="91" fillId="0" borderId="0" xfId="62" applyFont="1">
      <alignment/>
      <protection/>
    </xf>
    <xf numFmtId="0" fontId="9" fillId="0" borderId="10" xfId="64" applyFont="1" applyBorder="1" applyAlignment="1">
      <alignment horizontal="center" vertical="distributed"/>
      <protection/>
    </xf>
    <xf numFmtId="3" fontId="8" fillId="0" borderId="31" xfId="60" applyNumberFormat="1" applyFont="1" applyFill="1" applyBorder="1">
      <alignment/>
      <protection/>
    </xf>
    <xf numFmtId="3" fontId="8" fillId="0" borderId="32" xfId="60" applyNumberFormat="1" applyFont="1" applyFill="1" applyBorder="1">
      <alignment/>
      <protection/>
    </xf>
    <xf numFmtId="3" fontId="7" fillId="0" borderId="32" xfId="56" applyNumberFormat="1" applyFont="1" applyFill="1" applyBorder="1" applyAlignment="1">
      <alignment vertical="center"/>
      <protection/>
    </xf>
    <xf numFmtId="3" fontId="8" fillId="0" borderId="32" xfId="56" applyNumberFormat="1" applyFont="1" applyFill="1" applyBorder="1" applyAlignment="1">
      <alignment vertical="center"/>
      <protection/>
    </xf>
    <xf numFmtId="3" fontId="7" fillId="0" borderId="32" xfId="60" applyNumberFormat="1" applyFont="1" applyFill="1" applyBorder="1">
      <alignment/>
      <protection/>
    </xf>
    <xf numFmtId="3" fontId="7" fillId="0" borderId="33" xfId="60" applyNumberFormat="1" applyFont="1" applyFill="1" applyBorder="1">
      <alignment/>
      <protection/>
    </xf>
    <xf numFmtId="3" fontId="7" fillId="0" borderId="17" xfId="56" applyNumberFormat="1" applyFont="1" applyFill="1" applyBorder="1" applyAlignment="1">
      <alignment vertical="center"/>
      <protection/>
    </xf>
    <xf numFmtId="3" fontId="8" fillId="32" borderId="17" xfId="56" applyNumberFormat="1" applyFont="1" applyFill="1" applyBorder="1" applyAlignment="1">
      <alignment vertical="center"/>
      <protection/>
    </xf>
    <xf numFmtId="3" fontId="7" fillId="0" borderId="25" xfId="56" applyNumberFormat="1" applyFont="1" applyFill="1" applyBorder="1" applyAlignment="1">
      <alignment vertical="center"/>
      <protection/>
    </xf>
    <xf numFmtId="0" fontId="12" fillId="0" borderId="10" xfId="65" applyFont="1" applyBorder="1" applyAlignment="1">
      <alignment horizontal="left"/>
      <protection/>
    </xf>
    <xf numFmtId="3" fontId="92" fillId="0" borderId="10" xfId="61" applyNumberFormat="1" applyFont="1" applyBorder="1">
      <alignment/>
      <protection/>
    </xf>
    <xf numFmtId="0" fontId="12" fillId="37" borderId="30" xfId="65" applyFont="1" applyFill="1" applyBorder="1" applyAlignment="1">
      <alignment horizontal="center"/>
      <protection/>
    </xf>
    <xf numFmtId="0" fontId="12" fillId="37" borderId="22" xfId="65" applyFont="1" applyFill="1" applyBorder="1" applyAlignment="1">
      <alignment horizontal="left"/>
      <protection/>
    </xf>
    <xf numFmtId="0" fontId="11" fillId="37" borderId="10" xfId="65" applyFont="1" applyFill="1" applyBorder="1" applyAlignment="1">
      <alignment horizontal="center"/>
      <protection/>
    </xf>
    <xf numFmtId="0" fontId="11" fillId="37" borderId="19" xfId="65" applyFont="1" applyFill="1" applyBorder="1" applyAlignment="1">
      <alignment horizontal="left"/>
      <protection/>
    </xf>
    <xf numFmtId="3" fontId="12" fillId="37" borderId="10" xfId="65" applyNumberFormat="1" applyFont="1" applyFill="1" applyBorder="1" applyAlignment="1">
      <alignment horizontal="center"/>
      <protection/>
    </xf>
    <xf numFmtId="0" fontId="9" fillId="0" borderId="10" xfId="64" applyFont="1" applyBorder="1" applyAlignment="1">
      <alignment horizontal="center"/>
      <protection/>
    </xf>
    <xf numFmtId="0" fontId="10" fillId="32" borderId="10" xfId="64" applyFont="1" applyFill="1" applyBorder="1" applyAlignment="1">
      <alignment horizontal="left" vertical="distributed"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3" fontId="22" fillId="36" borderId="10" xfId="0" applyNumberFormat="1" applyFont="1" applyFill="1" applyBorder="1" applyAlignment="1">
      <alignment vertical="center"/>
    </xf>
    <xf numFmtId="3" fontId="22" fillId="32" borderId="10" xfId="0" applyNumberFormat="1" applyFont="1" applyFill="1" applyBorder="1" applyAlignment="1">
      <alignment vertical="center"/>
    </xf>
    <xf numFmtId="0" fontId="22" fillId="32" borderId="10" xfId="0" applyFont="1" applyFill="1" applyBorder="1" applyAlignment="1">
      <alignment horizontal="left" vertical="center"/>
    </xf>
    <xf numFmtId="3" fontId="22" fillId="35" borderId="10" xfId="0" applyNumberFormat="1" applyFont="1" applyFill="1" applyBorder="1" applyAlignment="1">
      <alignment/>
    </xf>
    <xf numFmtId="0" fontId="22" fillId="35" borderId="12" xfId="0" applyFont="1" applyFill="1" applyBorder="1" applyAlignment="1">
      <alignment vertical="center"/>
    </xf>
    <xf numFmtId="0" fontId="32" fillId="35" borderId="12" xfId="0" applyFont="1" applyFill="1" applyBorder="1" applyAlignment="1">
      <alignment vertical="center"/>
    </xf>
    <xf numFmtId="3" fontId="22" fillId="35" borderId="10" xfId="0" applyNumberFormat="1" applyFont="1" applyFill="1" applyBorder="1" applyAlignment="1">
      <alignment vertical="center"/>
    </xf>
    <xf numFmtId="3" fontId="28" fillId="36" borderId="10" xfId="0" applyNumberFormat="1" applyFont="1" applyFill="1" applyBorder="1" applyAlignment="1">
      <alignment vertical="center"/>
    </xf>
    <xf numFmtId="3" fontId="93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3" fontId="94" fillId="0" borderId="10" xfId="0" applyNumberFormat="1" applyFont="1" applyBorder="1" applyAlignment="1">
      <alignment vertical="center"/>
    </xf>
    <xf numFmtId="0" fontId="22" fillId="0" borderId="34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3" fontId="95" fillId="0" borderId="10" xfId="0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3" fontId="96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2" fillId="0" borderId="34" xfId="0" applyFont="1" applyBorder="1" applyAlignment="1">
      <alignment horizontal="left" vertical="center"/>
    </xf>
    <xf numFmtId="3" fontId="96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/>
    </xf>
    <xf numFmtId="0" fontId="22" fillId="0" borderId="34" xfId="0" applyFont="1" applyBorder="1" applyAlignment="1">
      <alignment vertical="center"/>
    </xf>
    <xf numFmtId="3" fontId="94" fillId="0" borderId="35" xfId="0" applyNumberFormat="1" applyFont="1" applyFill="1" applyBorder="1" applyAlignment="1">
      <alignment/>
    </xf>
    <xf numFmtId="3" fontId="32" fillId="0" borderId="35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28" fillId="32" borderId="10" xfId="0" applyNumberFormat="1" applyFont="1" applyFill="1" applyBorder="1" applyAlignment="1">
      <alignment horizontal="right" vertical="center"/>
    </xf>
    <xf numFmtId="0" fontId="22" fillId="0" borderId="34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3" fontId="94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 vertical="center"/>
    </xf>
    <xf numFmtId="3" fontId="96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3" fontId="95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4" fillId="0" borderId="10" xfId="62" applyFont="1" applyBorder="1" applyAlignment="1">
      <alignment horizontal="left"/>
      <protection/>
    </xf>
    <xf numFmtId="0" fontId="35" fillId="0" borderId="34" xfId="62" applyFont="1" applyBorder="1" applyAlignment="1">
      <alignment horizontal="center"/>
      <protection/>
    </xf>
    <xf numFmtId="3" fontId="34" fillId="0" borderId="10" xfId="62" applyNumberFormat="1" applyFont="1" applyBorder="1" applyAlignment="1">
      <alignment horizontal="right"/>
      <protection/>
    </xf>
    <xf numFmtId="0" fontId="36" fillId="32" borderId="18" xfId="0" applyFont="1" applyFill="1" applyBorder="1" applyAlignment="1">
      <alignment horizontal="center" vertical="center"/>
    </xf>
    <xf numFmtId="0" fontId="36" fillId="32" borderId="17" xfId="0" applyFont="1" applyFill="1" applyBorder="1" applyAlignment="1">
      <alignment horizontal="center" vertical="center"/>
    </xf>
    <xf numFmtId="3" fontId="37" fillId="32" borderId="0" xfId="0" applyNumberFormat="1" applyFont="1" applyFill="1" applyBorder="1" applyAlignment="1">
      <alignment horizontal="center" vertical="center"/>
    </xf>
    <xf numFmtId="3" fontId="37" fillId="3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36" borderId="0" xfId="0" applyNumberFormat="1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38" fillId="0" borderId="34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97" fillId="0" borderId="10" xfId="0" applyNumberFormat="1" applyFont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1" fillId="32" borderId="0" xfId="72" applyNumberFormat="1" applyFont="1" applyFill="1" applyBorder="1" applyAlignment="1">
      <alignment horizontal="center" vertical="center"/>
    </xf>
    <xf numFmtId="3" fontId="1" fillId="32" borderId="10" xfId="72" applyNumberFormat="1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distributed"/>
    </xf>
    <xf numFmtId="3" fontId="1" fillId="0" borderId="10" xfId="0" applyNumberFormat="1" applyFont="1" applyFill="1" applyBorder="1" applyAlignment="1">
      <alignment horizontal="right" vertical="distributed"/>
    </xf>
    <xf numFmtId="3" fontId="38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distributed"/>
    </xf>
    <xf numFmtId="0" fontId="38" fillId="0" borderId="11" xfId="0" applyFont="1" applyFill="1" applyBorder="1" applyAlignment="1">
      <alignment horizontal="center" vertical="distributed"/>
    </xf>
    <xf numFmtId="0" fontId="38" fillId="0" borderId="10" xfId="0" applyFont="1" applyFill="1" applyBorder="1" applyAlignment="1">
      <alignment horizontal="center" vertical="distributed"/>
    </xf>
    <xf numFmtId="0" fontId="38" fillId="0" borderId="11" xfId="0" applyFont="1" applyFill="1" applyBorder="1" applyAlignment="1">
      <alignment horizontal="right" vertical="distributed"/>
    </xf>
    <xf numFmtId="0" fontId="39" fillId="0" borderId="36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distributed"/>
    </xf>
    <xf numFmtId="0" fontId="0" fillId="32" borderId="37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32" borderId="0" xfId="0" applyFill="1" applyAlignment="1">
      <alignment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/>
    </xf>
    <xf numFmtId="3" fontId="40" fillId="14" borderId="0" xfId="0" applyNumberFormat="1" applyFont="1" applyFill="1" applyBorder="1" applyAlignment="1">
      <alignment horizontal="center" vertical="center"/>
    </xf>
    <xf numFmtId="3" fontId="40" fillId="14" borderId="10" xfId="0" applyNumberFormat="1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center" vertic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166" fontId="38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3" fontId="40" fillId="38" borderId="0" xfId="0" applyNumberFormat="1" applyFont="1" applyFill="1" applyBorder="1" applyAlignment="1">
      <alignment horizontal="center" vertical="center"/>
    </xf>
    <xf numFmtId="3" fontId="40" fillId="38" borderId="10" xfId="0" applyNumberFormat="1" applyFont="1" applyFill="1" applyBorder="1" applyAlignment="1">
      <alignment horizontal="center" vertical="center"/>
    </xf>
    <xf numFmtId="166" fontId="40" fillId="38" borderId="10" xfId="0" applyNumberFormat="1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6" fontId="3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3" fontId="40" fillId="0" borderId="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42" fillId="0" borderId="34" xfId="0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3" fontId="38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/>
    </xf>
    <xf numFmtId="3" fontId="98" fillId="38" borderId="10" xfId="0" applyNumberFormat="1" applyFont="1" applyFill="1" applyBorder="1" applyAlignment="1">
      <alignment horizontal="center" vertical="center"/>
    </xf>
    <xf numFmtId="3" fontId="40" fillId="32" borderId="0" xfId="0" applyNumberFormat="1" applyFont="1" applyFill="1" applyBorder="1" applyAlignment="1">
      <alignment horizontal="center" vertical="center"/>
    </xf>
    <xf numFmtId="3" fontId="40" fillId="32" borderId="10" xfId="0" applyNumberFormat="1" applyFont="1" applyFill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41" fillId="33" borderId="17" xfId="0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3" fontId="41" fillId="0" borderId="17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8" fillId="33" borderId="0" xfId="0" applyFont="1" applyFill="1" applyBorder="1" applyAlignment="1">
      <alignment horizontal="right" vertical="center"/>
    </xf>
    <xf numFmtId="3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8" fillId="33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41" fillId="32" borderId="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1" fillId="32" borderId="37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horizontal="center" vertical="center"/>
    </xf>
    <xf numFmtId="0" fontId="40" fillId="32" borderId="0" xfId="0" applyFont="1" applyFill="1" applyBorder="1" applyAlignment="1">
      <alignment horizontal="center" vertical="center" wrapText="1"/>
    </xf>
    <xf numFmtId="3" fontId="7" fillId="0" borderId="0" xfId="56" applyNumberFormat="1" applyFont="1" applyFill="1" applyBorder="1" applyAlignment="1">
      <alignment vertical="center"/>
      <protection/>
    </xf>
    <xf numFmtId="166" fontId="7" fillId="0" borderId="40" xfId="56" applyNumberFormat="1" applyFont="1" applyBorder="1" applyAlignment="1">
      <alignment vertical="center"/>
      <protection/>
    </xf>
    <xf numFmtId="3" fontId="7" fillId="0" borderId="41" xfId="60" applyNumberFormat="1" applyFont="1" applyFill="1" applyBorder="1">
      <alignment/>
      <protection/>
    </xf>
    <xf numFmtId="4" fontId="7" fillId="0" borderId="41" xfId="60" applyNumberFormat="1" applyFont="1" applyFill="1" applyBorder="1">
      <alignment/>
      <protection/>
    </xf>
    <xf numFmtId="0" fontId="21" fillId="32" borderId="11" xfId="60" applyFont="1" applyFill="1" applyBorder="1" applyAlignment="1">
      <alignment horizontal="center" vertical="center" wrapText="1"/>
      <protection/>
    </xf>
    <xf numFmtId="0" fontId="21" fillId="32" borderId="36" xfId="60" applyFont="1" applyFill="1" applyBorder="1" applyAlignment="1">
      <alignment horizontal="center" vertical="center" wrapText="1"/>
      <protection/>
    </xf>
    <xf numFmtId="0" fontId="21" fillId="32" borderId="36" xfId="60" applyFont="1" applyFill="1" applyBorder="1" applyAlignment="1">
      <alignment horizontal="right" vertical="center" wrapText="1"/>
      <protection/>
    </xf>
    <xf numFmtId="0" fontId="21" fillId="32" borderId="10" xfId="60" applyFont="1" applyFill="1" applyBorder="1" applyAlignment="1">
      <alignment horizontal="center" vertical="center" wrapText="1"/>
      <protection/>
    </xf>
    <xf numFmtId="0" fontId="21" fillId="32" borderId="37" xfId="60" applyFont="1" applyFill="1" applyBorder="1" applyAlignment="1">
      <alignment horizontal="right" vertical="center"/>
      <protection/>
    </xf>
    <xf numFmtId="0" fontId="21" fillId="32" borderId="39" xfId="60" applyFont="1" applyFill="1" applyBorder="1" applyAlignment="1">
      <alignment horizontal="center" vertical="center"/>
      <protection/>
    </xf>
    <xf numFmtId="0" fontId="21" fillId="32" borderId="41" xfId="60" applyFont="1" applyFill="1" applyBorder="1" applyAlignment="1">
      <alignment horizontal="center" vertical="center"/>
      <protection/>
    </xf>
    <xf numFmtId="0" fontId="21" fillId="32" borderId="12" xfId="60" applyFont="1" applyFill="1" applyBorder="1" applyAlignment="1">
      <alignment horizontal="right" vertical="center"/>
      <protection/>
    </xf>
    <xf numFmtId="0" fontId="44" fillId="0" borderId="25" xfId="56" applyFont="1" applyBorder="1" applyAlignment="1">
      <alignment vertical="center"/>
      <protection/>
    </xf>
    <xf numFmtId="0" fontId="44" fillId="0" borderId="14" xfId="56" applyFont="1" applyBorder="1" applyAlignment="1">
      <alignment vertical="center"/>
      <protection/>
    </xf>
    <xf numFmtId="0" fontId="30" fillId="0" borderId="14" xfId="56" applyFont="1" applyBorder="1" applyAlignment="1">
      <alignment vertical="center"/>
      <protection/>
    </xf>
    <xf numFmtId="0" fontId="44" fillId="35" borderId="14" xfId="56" applyFont="1" applyFill="1" applyBorder="1" applyAlignment="1">
      <alignment vertical="center"/>
      <protection/>
    </xf>
    <xf numFmtId="0" fontId="30" fillId="0" borderId="14" xfId="56" applyFont="1" applyBorder="1" applyAlignment="1">
      <alignment vertical="center" wrapText="1"/>
      <protection/>
    </xf>
    <xf numFmtId="0" fontId="30" fillId="0" borderId="27" xfId="56" applyFont="1" applyBorder="1" applyAlignment="1">
      <alignment vertical="center"/>
      <protection/>
    </xf>
    <xf numFmtId="0" fontId="44" fillId="35" borderId="10" xfId="56" applyFont="1" applyFill="1" applyBorder="1" applyAlignment="1">
      <alignment vertical="center"/>
      <protection/>
    </xf>
    <xf numFmtId="0" fontId="44" fillId="0" borderId="42" xfId="56" applyFont="1" applyBorder="1" applyAlignment="1">
      <alignment vertical="center"/>
      <protection/>
    </xf>
    <xf numFmtId="0" fontId="30" fillId="0" borderId="16" xfId="56" applyFont="1" applyBorder="1" applyAlignment="1">
      <alignment vertical="center"/>
      <protection/>
    </xf>
    <xf numFmtId="0" fontId="30" fillId="0" borderId="28" xfId="56" applyFont="1" applyBorder="1" applyAlignment="1">
      <alignment vertical="center"/>
      <protection/>
    </xf>
    <xf numFmtId="0" fontId="30" fillId="0" borderId="10" xfId="56" applyFont="1" applyBorder="1" applyAlignment="1">
      <alignment vertical="center"/>
      <protection/>
    </xf>
    <xf numFmtId="0" fontId="44" fillId="0" borderId="10" xfId="56" applyFont="1" applyBorder="1" applyAlignment="1">
      <alignment vertical="center"/>
      <protection/>
    </xf>
    <xf numFmtId="0" fontId="44" fillId="32" borderId="10" xfId="60" applyFont="1" applyFill="1" applyBorder="1">
      <alignment/>
      <protection/>
    </xf>
    <xf numFmtId="0" fontId="45" fillId="0" borderId="34" xfId="0" applyFont="1" applyBorder="1" applyAlignment="1">
      <alignment horizontal="center" vertical="distributed"/>
    </xf>
    <xf numFmtId="0" fontId="45" fillId="0" borderId="36" xfId="0" applyFont="1" applyBorder="1" applyAlignment="1">
      <alignment horizontal="center" vertical="distributed"/>
    </xf>
    <xf numFmtId="0" fontId="46" fillId="0" borderId="36" xfId="0" applyFont="1" applyFill="1" applyBorder="1" applyAlignment="1">
      <alignment horizontal="center" vertical="distributed"/>
    </xf>
    <xf numFmtId="0" fontId="47" fillId="0" borderId="36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6" fillId="0" borderId="34" xfId="0" applyFont="1" applyBorder="1" applyAlignment="1">
      <alignment/>
    </xf>
    <xf numFmtId="0" fontId="46" fillId="0" borderId="34" xfId="0" applyFont="1" applyBorder="1" applyAlignment="1">
      <alignment horizontal="center" vertical="distributed"/>
    </xf>
    <xf numFmtId="0" fontId="45" fillId="0" borderId="10" xfId="0" applyFont="1" applyBorder="1" applyAlignment="1">
      <alignment vertical="center"/>
    </xf>
    <xf numFmtId="49" fontId="46" fillId="0" borderId="34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49" fontId="46" fillId="0" borderId="36" xfId="0" applyNumberFormat="1" applyFont="1" applyBorder="1" applyAlignment="1">
      <alignment horizontal="center" vertical="center"/>
    </xf>
    <xf numFmtId="49" fontId="46" fillId="32" borderId="36" xfId="0" applyNumberFormat="1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/>
    </xf>
    <xf numFmtId="49" fontId="46" fillId="39" borderId="34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distributed"/>
    </xf>
    <xf numFmtId="0" fontId="46" fillId="32" borderId="34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32" borderId="0" xfId="0" applyFont="1" applyFill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6" fillId="14" borderId="34" xfId="0" applyFont="1" applyFill="1" applyBorder="1" applyAlignment="1">
      <alignment horizontal="center" vertical="center"/>
    </xf>
    <xf numFmtId="0" fontId="45" fillId="36" borderId="34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6" fillId="34" borderId="10" xfId="0" applyFont="1" applyFill="1" applyBorder="1" applyAlignment="1">
      <alignment/>
    </xf>
    <xf numFmtId="49" fontId="46" fillId="0" borderId="34" xfId="0" applyNumberFormat="1" applyFont="1" applyBorder="1" applyAlignment="1">
      <alignment horizontal="center"/>
    </xf>
    <xf numFmtId="0" fontId="46" fillId="32" borderId="10" xfId="0" applyFont="1" applyFill="1" applyBorder="1" applyAlignment="1">
      <alignment/>
    </xf>
    <xf numFmtId="0" fontId="48" fillId="32" borderId="1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 vertical="distributed"/>
    </xf>
    <xf numFmtId="49" fontId="38" fillId="0" borderId="11" xfId="0" applyNumberFormat="1" applyFont="1" applyBorder="1" applyAlignment="1">
      <alignment horizontal="center" vertical="distributed"/>
    </xf>
    <xf numFmtId="49" fontId="38" fillId="33" borderId="10" xfId="0" applyNumberFormat="1" applyFont="1" applyFill="1" applyBorder="1" applyAlignment="1">
      <alignment horizontal="center" vertical="distributed"/>
    </xf>
    <xf numFmtId="49" fontId="38" fillId="32" borderId="10" xfId="0" applyNumberFormat="1" applyFont="1" applyFill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distributed"/>
    </xf>
    <xf numFmtId="0" fontId="38" fillId="0" borderId="10" xfId="0" applyFont="1" applyBorder="1" applyAlignment="1">
      <alignment horizontal="center" vertical="distributed"/>
    </xf>
    <xf numFmtId="0" fontId="38" fillId="33" borderId="17" xfId="0" applyFont="1" applyFill="1" applyBorder="1" applyAlignment="1">
      <alignment horizontal="center"/>
    </xf>
    <xf numFmtId="0" fontId="38" fillId="32" borderId="10" xfId="0" applyFont="1" applyFill="1" applyBorder="1" applyAlignment="1">
      <alignment/>
    </xf>
    <xf numFmtId="0" fontId="38" fillId="38" borderId="10" xfId="0" applyFont="1" applyFill="1" applyBorder="1" applyAlignment="1">
      <alignment/>
    </xf>
    <xf numFmtId="49" fontId="38" fillId="0" borderId="10" xfId="0" applyNumberFormat="1" applyFont="1" applyBorder="1" applyAlignment="1">
      <alignment horizontal="center"/>
    </xf>
    <xf numFmtId="49" fontId="38" fillId="38" borderId="10" xfId="0" applyNumberFormat="1" applyFont="1" applyFill="1" applyBorder="1" applyAlignment="1">
      <alignment horizontal="center"/>
    </xf>
    <xf numFmtId="49" fontId="38" fillId="14" borderId="10" xfId="0" applyNumberFormat="1" applyFont="1" applyFill="1" applyBorder="1" applyAlignment="1">
      <alignment horizontal="center"/>
    </xf>
    <xf numFmtId="0" fontId="33" fillId="32" borderId="10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3" fontId="2" fillId="0" borderId="10" xfId="61" applyNumberFormat="1" applyFont="1" applyBorder="1">
      <alignment/>
      <protection/>
    </xf>
    <xf numFmtId="3" fontId="7" fillId="0" borderId="10" xfId="61" applyNumberFormat="1" applyFont="1" applyBorder="1">
      <alignment/>
      <protection/>
    </xf>
    <xf numFmtId="3" fontId="7" fillId="0" borderId="10" xfId="61" applyNumberFormat="1" applyFont="1" applyBorder="1" applyAlignment="1">
      <alignment horizontal="right"/>
      <protection/>
    </xf>
    <xf numFmtId="3" fontId="8" fillId="0" borderId="10" xfId="61" applyNumberFormat="1" applyFont="1" applyBorder="1" applyAlignment="1">
      <alignment horizontal="right"/>
      <protection/>
    </xf>
    <xf numFmtId="0" fontId="8" fillId="32" borderId="17" xfId="62" applyFont="1" applyFill="1" applyBorder="1" applyAlignment="1">
      <alignment horizontal="center" vertical="center" wrapText="1"/>
      <protection/>
    </xf>
    <xf numFmtId="0" fontId="8" fillId="32" borderId="11" xfId="62" applyFont="1" applyFill="1" applyBorder="1" applyAlignment="1">
      <alignment horizontal="center" vertical="center" wrapText="1"/>
      <protection/>
    </xf>
    <xf numFmtId="0" fontId="4" fillId="32" borderId="10" xfId="59" applyFont="1" applyFill="1" applyBorder="1" applyAlignment="1">
      <alignment horizontal="center" vertical="center" wrapText="1"/>
      <protection/>
    </xf>
    <xf numFmtId="0" fontId="4" fillId="32" borderId="10" xfId="59" applyFont="1" applyFill="1" applyBorder="1" applyAlignment="1">
      <alignment horizontal="center" vertical="center"/>
      <protection/>
    </xf>
    <xf numFmtId="0" fontId="8" fillId="32" borderId="10" xfId="62" applyFont="1" applyFill="1" applyBorder="1" applyAlignment="1">
      <alignment horizontal="center" vertical="center" wrapText="1"/>
      <protection/>
    </xf>
    <xf numFmtId="0" fontId="8" fillId="32" borderId="10" xfId="62" applyFont="1" applyFill="1" applyBorder="1" applyAlignment="1">
      <alignment horizontal="center" vertical="center"/>
      <protection/>
    </xf>
    <xf numFmtId="0" fontId="8" fillId="32" borderId="17" xfId="60" applyFont="1" applyFill="1" applyBorder="1" applyAlignment="1">
      <alignment horizontal="center" vertical="center"/>
      <protection/>
    </xf>
    <xf numFmtId="0" fontId="8" fillId="32" borderId="11" xfId="60" applyFont="1" applyFill="1" applyBorder="1" applyAlignment="1">
      <alignment horizontal="center" vertical="center"/>
      <protection/>
    </xf>
    <xf numFmtId="0" fontId="21" fillId="32" borderId="12" xfId="60" applyFont="1" applyFill="1" applyBorder="1" applyAlignment="1">
      <alignment horizontal="center" vertical="center"/>
      <protection/>
    </xf>
    <xf numFmtId="0" fontId="21" fillId="32" borderId="38" xfId="60" applyFont="1" applyFill="1" applyBorder="1" applyAlignment="1">
      <alignment horizontal="center" vertical="center"/>
      <protection/>
    </xf>
    <xf numFmtId="0" fontId="21" fillId="32" borderId="34" xfId="60" applyFont="1" applyFill="1" applyBorder="1" applyAlignment="1">
      <alignment horizontal="center" vertical="center"/>
      <protection/>
    </xf>
    <xf numFmtId="0" fontId="22" fillId="32" borderId="10" xfId="0" applyFont="1" applyFill="1" applyBorder="1" applyAlignment="1">
      <alignment horizontal="left" vertical="center"/>
    </xf>
    <xf numFmtId="0" fontId="32" fillId="32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32" fillId="0" borderId="38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36" fillId="32" borderId="17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/>
    </xf>
    <xf numFmtId="0" fontId="36" fillId="32" borderId="43" xfId="0" applyFont="1" applyFill="1" applyBorder="1" applyAlignment="1">
      <alignment horizontal="center" vertical="center"/>
    </xf>
    <xf numFmtId="0" fontId="36" fillId="32" borderId="18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2" fillId="36" borderId="12" xfId="0" applyFont="1" applyFill="1" applyBorder="1" applyAlignment="1">
      <alignment horizontal="left" vertical="center"/>
    </xf>
    <xf numFmtId="0" fontId="22" fillId="36" borderId="34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34" xfId="0" applyFont="1" applyFill="1" applyBorder="1" applyAlignment="1">
      <alignment horizontal="left" vertical="center"/>
    </xf>
    <xf numFmtId="0" fontId="8" fillId="32" borderId="44" xfId="62" applyFont="1" applyFill="1" applyBorder="1" applyAlignment="1">
      <alignment horizontal="center" vertical="center" wrapText="1"/>
      <protection/>
    </xf>
    <xf numFmtId="0" fontId="8" fillId="32" borderId="18" xfId="62" applyFont="1" applyFill="1" applyBorder="1" applyAlignment="1">
      <alignment horizontal="center" vertical="center" wrapText="1"/>
      <protection/>
    </xf>
    <xf numFmtId="0" fontId="0" fillId="32" borderId="41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distributed"/>
    </xf>
    <xf numFmtId="0" fontId="0" fillId="32" borderId="39" xfId="0" applyFont="1" applyFill="1" applyBorder="1" applyAlignment="1">
      <alignment horizontal="center" vertical="distributed"/>
    </xf>
    <xf numFmtId="0" fontId="0" fillId="32" borderId="41" xfId="0" applyFont="1" applyFill="1" applyBorder="1" applyAlignment="1">
      <alignment horizontal="center" vertical="distributed"/>
    </xf>
    <xf numFmtId="0" fontId="0" fillId="32" borderId="18" xfId="0" applyFont="1" applyFill="1" applyBorder="1" applyAlignment="1">
      <alignment horizontal="center" vertical="distributed"/>
    </xf>
    <xf numFmtId="0" fontId="0" fillId="32" borderId="37" xfId="0" applyFont="1" applyFill="1" applyBorder="1" applyAlignment="1">
      <alignment horizontal="center" vertical="distributed"/>
    </xf>
    <xf numFmtId="0" fontId="0" fillId="32" borderId="36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 wrapText="1"/>
    </xf>
    <xf numFmtId="0" fontId="41" fillId="32" borderId="17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/>
    </xf>
    <xf numFmtId="0" fontId="41" fillId="32" borderId="17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0" fillId="32" borderId="43" xfId="0" applyFont="1" applyFill="1" applyBorder="1" applyAlignment="1">
      <alignment horizontal="center" vertical="center" wrapText="1"/>
    </xf>
    <xf numFmtId="0" fontId="40" fillId="32" borderId="39" xfId="0" applyFont="1" applyFill="1" applyBorder="1" applyAlignment="1">
      <alignment horizontal="center" vertical="center" wrapText="1"/>
    </xf>
    <xf numFmtId="0" fontId="40" fillId="32" borderId="18" xfId="0" applyFont="1" applyFill="1" applyBorder="1" applyAlignment="1">
      <alignment horizontal="center" vertical="center" wrapText="1"/>
    </xf>
    <xf numFmtId="0" fontId="40" fillId="32" borderId="37" xfId="0" applyFont="1" applyFill="1" applyBorder="1" applyAlignment="1">
      <alignment horizontal="center" vertical="center" wrapText="1"/>
    </xf>
    <xf numFmtId="0" fontId="40" fillId="32" borderId="12" xfId="0" applyFont="1" applyFill="1" applyBorder="1" applyAlignment="1">
      <alignment horizontal="center" vertical="distributed"/>
    </xf>
    <xf numFmtId="0" fontId="40" fillId="32" borderId="38" xfId="0" applyFont="1" applyFill="1" applyBorder="1" applyAlignment="1">
      <alignment horizontal="center" vertical="distributed"/>
    </xf>
    <xf numFmtId="0" fontId="36" fillId="0" borderId="0" xfId="0" applyFont="1" applyFill="1" applyBorder="1" applyAlignment="1">
      <alignment horizontal="center" vertical="center"/>
    </xf>
    <xf numFmtId="0" fontId="40" fillId="32" borderId="12" xfId="0" applyFont="1" applyFill="1" applyBorder="1" applyAlignment="1">
      <alignment horizontal="center" vertical="center" wrapText="1"/>
    </xf>
    <xf numFmtId="0" fontId="40" fillId="32" borderId="38" xfId="0" applyFont="1" applyFill="1" applyBorder="1" applyAlignment="1">
      <alignment horizontal="center" vertical="center" wrapText="1"/>
    </xf>
    <xf numFmtId="0" fontId="4" fillId="33" borderId="17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38" xfId="64" applyFont="1" applyFill="1" applyBorder="1" applyAlignment="1">
      <alignment horizontal="center" vertical="center"/>
      <protection/>
    </xf>
    <xf numFmtId="0" fontId="10" fillId="0" borderId="34" xfId="64" applyFont="1" applyFill="1" applyBorder="1" applyAlignment="1">
      <alignment horizontal="center" vertical="center"/>
      <protection/>
    </xf>
    <xf numFmtId="0" fontId="10" fillId="32" borderId="17" xfId="64" applyFont="1" applyFill="1" applyBorder="1" applyAlignment="1">
      <alignment horizontal="center" vertical="center"/>
      <protection/>
    </xf>
    <xf numFmtId="0" fontId="10" fillId="32" borderId="13" xfId="64" applyFont="1" applyFill="1" applyBorder="1" applyAlignment="1">
      <alignment horizontal="center" vertical="center"/>
      <protection/>
    </xf>
    <xf numFmtId="0" fontId="10" fillId="32" borderId="11" xfId="64" applyFont="1" applyFill="1" applyBorder="1" applyAlignment="1">
      <alignment horizontal="center" vertical="center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10" fillId="32" borderId="10" xfId="64" applyFont="1" applyFill="1" applyBorder="1" applyAlignment="1">
      <alignment horizontal="center" vertical="center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10" fillId="32" borderId="10" xfId="64" applyFont="1" applyFill="1" applyBorder="1" applyAlignment="1">
      <alignment horizontal="center" vertical="center" wrapText="1"/>
      <protection/>
    </xf>
    <xf numFmtId="0" fontId="10" fillId="32" borderId="10" xfId="64" applyFont="1" applyFill="1" applyBorder="1" applyAlignment="1">
      <alignment horizontal="center" vertical="center" wrapText="1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right"/>
      <protection/>
    </xf>
    <xf numFmtId="0" fontId="4" fillId="32" borderId="17" xfId="63" applyFont="1" applyFill="1" applyBorder="1" applyAlignment="1">
      <alignment horizontal="center" vertical="center" wrapText="1"/>
      <protection/>
    </xf>
    <xf numFmtId="0" fontId="4" fillId="32" borderId="43" xfId="63" applyFont="1" applyFill="1" applyBorder="1" applyAlignment="1">
      <alignment horizontal="center" vertical="center" wrapText="1"/>
      <protection/>
    </xf>
    <xf numFmtId="0" fontId="4" fillId="32" borderId="12" xfId="63" applyFont="1" applyFill="1" applyBorder="1" applyAlignment="1">
      <alignment horizontal="center" vertical="center" wrapText="1"/>
      <protection/>
    </xf>
    <xf numFmtId="0" fontId="4" fillId="32" borderId="38" xfId="63" applyFont="1" applyFill="1" applyBorder="1" applyAlignment="1">
      <alignment horizontal="center" vertical="center" wrapText="1"/>
      <protection/>
    </xf>
    <xf numFmtId="0" fontId="4" fillId="32" borderId="34" xfId="63" applyFont="1" applyFill="1" applyBorder="1" applyAlignment="1">
      <alignment horizontal="center" vertical="center" wrapText="1"/>
      <protection/>
    </xf>
    <xf numFmtId="0" fontId="12" fillId="0" borderId="45" xfId="65" applyFont="1" applyFill="1" applyBorder="1" applyAlignment="1">
      <alignment horizontal="center" vertical="center" wrapText="1"/>
      <protection/>
    </xf>
    <xf numFmtId="0" fontId="12" fillId="33" borderId="45" xfId="65" applyFont="1" applyFill="1" applyBorder="1" applyAlignment="1">
      <alignment horizontal="center" vertical="center" wrapText="1"/>
      <protection/>
    </xf>
    <xf numFmtId="0" fontId="12" fillId="33" borderId="46" xfId="65" applyFont="1" applyFill="1" applyBorder="1" applyAlignment="1">
      <alignment horizontal="center" vertical="center" wrapText="1"/>
      <protection/>
    </xf>
    <xf numFmtId="0" fontId="12" fillId="33" borderId="47" xfId="65" applyFont="1" applyFill="1" applyBorder="1" applyAlignment="1">
      <alignment horizontal="center" vertical="center" wrapText="1"/>
      <protection/>
    </xf>
    <xf numFmtId="0" fontId="12" fillId="33" borderId="48" xfId="65" applyFont="1" applyFill="1" applyBorder="1" applyAlignment="1">
      <alignment horizontal="center" vertical="center" wrapText="1"/>
      <protection/>
    </xf>
    <xf numFmtId="0" fontId="6" fillId="32" borderId="17" xfId="66" applyFont="1" applyFill="1" applyBorder="1" applyAlignment="1">
      <alignment horizontal="center" vertical="center" wrapText="1"/>
      <protection/>
    </xf>
    <xf numFmtId="0" fontId="6" fillId="32" borderId="13" xfId="66" applyFont="1" applyFill="1" applyBorder="1" applyAlignment="1">
      <alignment horizontal="center" vertical="center" wrapText="1"/>
      <protection/>
    </xf>
    <xf numFmtId="0" fontId="6" fillId="32" borderId="11" xfId="66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left"/>
      <protection/>
    </xf>
    <xf numFmtId="0" fontId="6" fillId="32" borderId="43" xfId="66" applyFont="1" applyFill="1" applyBorder="1" applyAlignment="1">
      <alignment horizontal="center" vertical="center" wrapText="1"/>
      <protection/>
    </xf>
    <xf numFmtId="0" fontId="6" fillId="32" borderId="41" xfId="66" applyFont="1" applyFill="1" applyBorder="1" applyAlignment="1">
      <alignment horizontal="center" vertical="center" wrapText="1"/>
      <protection/>
    </xf>
    <xf numFmtId="0" fontId="6" fillId="32" borderId="18" xfId="66" applyFont="1" applyFill="1" applyBorder="1" applyAlignment="1">
      <alignment horizontal="center" vertical="center" wrapText="1"/>
      <protection/>
    </xf>
    <xf numFmtId="0" fontId="6" fillId="32" borderId="36" xfId="66" applyFont="1" applyFill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left"/>
      <protection/>
    </xf>
    <xf numFmtId="0" fontId="4" fillId="0" borderId="38" xfId="66" applyFont="1" applyBorder="1" applyAlignment="1">
      <alignment horizontal="left"/>
      <protection/>
    </xf>
    <xf numFmtId="0" fontId="4" fillId="0" borderId="34" xfId="66" applyFont="1" applyBorder="1" applyAlignment="1">
      <alignment horizontal="left"/>
      <protection/>
    </xf>
    <xf numFmtId="0" fontId="6" fillId="32" borderId="17" xfId="66" applyFont="1" applyFill="1" applyBorder="1" applyAlignment="1">
      <alignment horizontal="center" vertical="distributed"/>
      <protection/>
    </xf>
    <xf numFmtId="0" fontId="6" fillId="32" borderId="13" xfId="66" applyFont="1" applyFill="1" applyBorder="1" applyAlignment="1">
      <alignment horizontal="center" vertical="distributed"/>
      <protection/>
    </xf>
    <xf numFmtId="0" fontId="6" fillId="32" borderId="11" xfId="66" applyFont="1" applyFill="1" applyBorder="1" applyAlignment="1">
      <alignment horizontal="center" vertical="distributed"/>
      <protection/>
    </xf>
    <xf numFmtId="0" fontId="8" fillId="32" borderId="43" xfId="66" applyFont="1" applyFill="1" applyBorder="1" applyAlignment="1">
      <alignment horizontal="distributed" vertical="distributed"/>
      <protection/>
    </xf>
    <xf numFmtId="0" fontId="3" fillId="32" borderId="39" xfId="66" applyFont="1" applyFill="1" applyBorder="1" applyAlignment="1">
      <alignment horizontal="distributed" vertical="distributed"/>
      <protection/>
    </xf>
    <xf numFmtId="0" fontId="3" fillId="32" borderId="41" xfId="66" applyFont="1" applyFill="1" applyBorder="1" applyAlignment="1">
      <alignment horizontal="distributed" vertical="distributed"/>
      <protection/>
    </xf>
    <xf numFmtId="0" fontId="3" fillId="32" borderId="44" xfId="66" applyFont="1" applyFill="1" applyBorder="1" applyAlignment="1">
      <alignment horizontal="distributed" vertical="distributed"/>
      <protection/>
    </xf>
    <xf numFmtId="0" fontId="3" fillId="32" borderId="0" xfId="66" applyFont="1" applyFill="1" applyBorder="1" applyAlignment="1">
      <alignment horizontal="distributed" vertical="distributed"/>
      <protection/>
    </xf>
    <xf numFmtId="0" fontId="3" fillId="32" borderId="35" xfId="66" applyFont="1" applyFill="1" applyBorder="1" applyAlignment="1">
      <alignment horizontal="distributed" vertical="distributed"/>
      <protection/>
    </xf>
    <xf numFmtId="0" fontId="3" fillId="32" borderId="18" xfId="66" applyFont="1" applyFill="1" applyBorder="1" applyAlignment="1">
      <alignment horizontal="distributed" vertical="distributed"/>
      <protection/>
    </xf>
    <xf numFmtId="0" fontId="3" fillId="32" borderId="37" xfId="66" applyFont="1" applyFill="1" applyBorder="1" applyAlignment="1">
      <alignment horizontal="distributed" vertical="distributed"/>
      <protection/>
    </xf>
    <xf numFmtId="0" fontId="3" fillId="32" borderId="36" xfId="66" applyFont="1" applyFill="1" applyBorder="1" applyAlignment="1">
      <alignment horizontal="distributed" vertical="distributed"/>
      <protection/>
    </xf>
    <xf numFmtId="0" fontId="2" fillId="0" borderId="12" xfId="66" applyFont="1" applyBorder="1" applyAlignment="1">
      <alignment horizontal="left"/>
      <protection/>
    </xf>
    <xf numFmtId="0" fontId="2" fillId="0" borderId="38" xfId="66" applyFont="1" applyBorder="1" applyAlignment="1">
      <alignment horizontal="left"/>
      <protection/>
    </xf>
    <xf numFmtId="0" fontId="2" fillId="0" borderId="34" xfId="66" applyFont="1" applyBorder="1" applyAlignment="1">
      <alignment horizontal="left"/>
      <protection/>
    </xf>
    <xf numFmtId="0" fontId="5" fillId="0" borderId="0" xfId="57" applyBorder="1" applyAlignment="1">
      <alignment horizontal="right"/>
      <protection/>
    </xf>
    <xf numFmtId="0" fontId="6" fillId="32" borderId="10" xfId="57" applyFont="1" applyFill="1" applyBorder="1" applyAlignment="1">
      <alignment horizontal="center" vertical="center" wrapText="1"/>
      <protection/>
    </xf>
    <xf numFmtId="0" fontId="6" fillId="32" borderId="10" xfId="57" applyFont="1" applyFill="1" applyBorder="1" applyAlignment="1">
      <alignment horizontal="center" vertical="center"/>
      <protection/>
    </xf>
    <xf numFmtId="0" fontId="6" fillId="32" borderId="10" xfId="57" applyFont="1" applyFill="1" applyBorder="1" applyAlignment="1">
      <alignment horizontal="center"/>
      <protection/>
    </xf>
    <xf numFmtId="0" fontId="6" fillId="0" borderId="12" xfId="57" applyFont="1" applyBorder="1" applyAlignment="1">
      <alignment horizontal="left" vertical="distributed"/>
      <protection/>
    </xf>
    <xf numFmtId="0" fontId="6" fillId="0" borderId="38" xfId="57" applyFont="1" applyBorder="1" applyAlignment="1">
      <alignment horizontal="left" vertical="distributed"/>
      <protection/>
    </xf>
    <xf numFmtId="0" fontId="6" fillId="0" borderId="34" xfId="57" applyFont="1" applyBorder="1" applyAlignment="1">
      <alignment horizontal="left" vertical="distributed"/>
      <protection/>
    </xf>
    <xf numFmtId="0" fontId="6" fillId="0" borderId="10" xfId="57" applyFont="1" applyBorder="1" applyAlignment="1">
      <alignment horizontal="left" vertical="distributed"/>
      <protection/>
    </xf>
    <xf numFmtId="0" fontId="5" fillId="0" borderId="10" xfId="57" applyFont="1" applyBorder="1" applyAlignment="1">
      <alignment horizontal="left" vertical="distributed"/>
      <protection/>
    </xf>
    <xf numFmtId="0" fontId="5" fillId="0" borderId="10" xfId="57" applyBorder="1" applyAlignment="1">
      <alignment horizontal="left" vertical="distributed"/>
      <protection/>
    </xf>
    <xf numFmtId="0" fontId="5" fillId="0" borderId="0" xfId="57" applyAlignment="1">
      <alignment horizont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0" fontId="6" fillId="0" borderId="38" xfId="57" applyFont="1" applyFill="1" applyBorder="1" applyAlignment="1">
      <alignment horizontal="left" vertical="center" wrapText="1"/>
      <protection/>
    </xf>
    <xf numFmtId="0" fontId="6" fillId="0" borderId="34" xfId="57" applyFont="1" applyFill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left"/>
      <protection/>
    </xf>
    <xf numFmtId="0" fontId="4" fillId="0" borderId="10" xfId="58" applyFont="1" applyBorder="1" applyAlignment="1">
      <alignment horizontal="left"/>
      <protection/>
    </xf>
    <xf numFmtId="0" fontId="3" fillId="0" borderId="37" xfId="58" applyFont="1" applyBorder="1" applyAlignment="1">
      <alignment horizontal="right"/>
      <protection/>
    </xf>
    <xf numFmtId="0" fontId="4" fillId="32" borderId="10" xfId="58" applyFont="1" applyFill="1" applyBorder="1" applyAlignment="1">
      <alignment horizontal="center" vertical="center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Pénznem 2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1"/>
  <sheetViews>
    <sheetView view="pageLayout" zoomScaleSheetLayoutView="100" workbookViewId="0" topLeftCell="A1">
      <selection activeCell="G57" sqref="G57"/>
    </sheetView>
  </sheetViews>
  <sheetFormatPr defaultColWidth="9.00390625" defaultRowHeight="12.75"/>
  <cols>
    <col min="1" max="1" width="10.125" style="20" customWidth="1"/>
    <col min="2" max="2" width="65.75390625" style="20" customWidth="1"/>
    <col min="3" max="3" width="12.25390625" style="20" customWidth="1"/>
    <col min="4" max="6" width="13.375" style="20" customWidth="1"/>
    <col min="7" max="7" width="14.00390625" style="20" customWidth="1"/>
    <col min="8" max="16384" width="9.125" style="20" customWidth="1"/>
  </cols>
  <sheetData>
    <row r="1" spans="1:7" ht="15" customHeight="1">
      <c r="A1" s="591" t="s">
        <v>595</v>
      </c>
      <c r="B1" s="592" t="s">
        <v>11</v>
      </c>
      <c r="C1" s="587" t="s">
        <v>267</v>
      </c>
      <c r="D1" s="587" t="s">
        <v>265</v>
      </c>
      <c r="E1" s="587" t="s">
        <v>341</v>
      </c>
      <c r="F1" s="587" t="s">
        <v>360</v>
      </c>
      <c r="G1" s="587" t="s">
        <v>596</v>
      </c>
    </row>
    <row r="2" spans="1:7" ht="15" customHeight="1">
      <c r="A2" s="591"/>
      <c r="B2" s="592"/>
      <c r="C2" s="588"/>
      <c r="D2" s="588"/>
      <c r="E2" s="588"/>
      <c r="F2" s="588"/>
      <c r="G2" s="588"/>
    </row>
    <row r="3" spans="1:7" ht="24.75" customHeight="1">
      <c r="A3" s="28" t="s">
        <v>71</v>
      </c>
      <c r="B3" s="66" t="s">
        <v>169</v>
      </c>
      <c r="C3" s="66"/>
      <c r="D3" s="66"/>
      <c r="E3" s="21"/>
      <c r="F3" s="21"/>
      <c r="G3" s="21"/>
    </row>
    <row r="4" spans="1:7" ht="19.5" customHeight="1">
      <c r="A4" s="28" t="s">
        <v>129</v>
      </c>
      <c r="B4" s="66" t="s">
        <v>248</v>
      </c>
      <c r="C4" s="66"/>
      <c r="D4" s="66"/>
      <c r="E4" s="22"/>
      <c r="F4" s="22"/>
      <c r="G4" s="22"/>
    </row>
    <row r="5" spans="1:7" ht="19.5" customHeight="1">
      <c r="A5" s="24" t="s">
        <v>134</v>
      </c>
      <c r="B5" s="65" t="s">
        <v>135</v>
      </c>
      <c r="C5" s="22">
        <f>SUM(C6:C9)</f>
        <v>49314</v>
      </c>
      <c r="D5" s="22">
        <f>SUM(D6:D9)</f>
        <v>42380</v>
      </c>
      <c r="E5" s="22">
        <f>SUM(E6:E12)</f>
        <v>49750</v>
      </c>
      <c r="F5" s="22">
        <f>SUM(F6:F12)</f>
        <v>53575</v>
      </c>
      <c r="G5" s="22">
        <f>SUM(G6:G12)</f>
        <v>56043</v>
      </c>
    </row>
    <row r="6" spans="1:7" ht="19.5" customHeight="1">
      <c r="A6" s="21" t="s">
        <v>130</v>
      </c>
      <c r="B6" s="178" t="s">
        <v>242</v>
      </c>
      <c r="C6" s="213">
        <v>10734</v>
      </c>
      <c r="D6" s="214">
        <v>13939</v>
      </c>
      <c r="E6" s="214">
        <v>13939</v>
      </c>
      <c r="F6" s="214">
        <v>13939</v>
      </c>
      <c r="G6" s="214">
        <v>13939</v>
      </c>
    </row>
    <row r="7" spans="1:7" ht="19.5" customHeight="1">
      <c r="A7" s="21" t="s">
        <v>131</v>
      </c>
      <c r="B7" s="180" t="s">
        <v>243</v>
      </c>
      <c r="C7" s="215">
        <v>25083</v>
      </c>
      <c r="D7" s="214">
        <v>19590</v>
      </c>
      <c r="E7" s="214">
        <v>19590</v>
      </c>
      <c r="F7" s="214">
        <v>19590</v>
      </c>
      <c r="G7" s="214">
        <v>19590</v>
      </c>
    </row>
    <row r="8" spans="1:7" ht="19.5" customHeight="1">
      <c r="A8" s="24" t="s">
        <v>132</v>
      </c>
      <c r="B8" s="178" t="s">
        <v>351</v>
      </c>
      <c r="C8" s="213">
        <v>12829</v>
      </c>
      <c r="D8" s="214">
        <v>7651</v>
      </c>
      <c r="E8" s="214">
        <v>7651</v>
      </c>
      <c r="F8" s="214">
        <v>7651</v>
      </c>
      <c r="G8" s="214">
        <v>7651</v>
      </c>
    </row>
    <row r="9" spans="1:7" ht="19.5" customHeight="1">
      <c r="A9" s="192" t="s">
        <v>229</v>
      </c>
      <c r="B9" s="178" t="s">
        <v>244</v>
      </c>
      <c r="C9" s="213">
        <v>668</v>
      </c>
      <c r="D9" s="214">
        <v>1200</v>
      </c>
      <c r="E9" s="214">
        <v>1200</v>
      </c>
      <c r="F9" s="214">
        <v>1200</v>
      </c>
      <c r="G9" s="214">
        <v>1200</v>
      </c>
    </row>
    <row r="10" spans="1:7" ht="19.5" customHeight="1">
      <c r="A10" s="24" t="s">
        <v>133</v>
      </c>
      <c r="B10" s="178" t="s">
        <v>245</v>
      </c>
      <c r="C10" s="213"/>
      <c r="D10" s="214"/>
      <c r="E10" s="214">
        <v>350</v>
      </c>
      <c r="F10" s="214">
        <v>350</v>
      </c>
      <c r="G10" s="214">
        <v>1186</v>
      </c>
    </row>
    <row r="11" spans="1:7" ht="19.5" customHeight="1">
      <c r="A11" s="24" t="s">
        <v>161</v>
      </c>
      <c r="B11" s="180" t="s">
        <v>368</v>
      </c>
      <c r="C11" s="215"/>
      <c r="D11" s="214"/>
      <c r="E11" s="214"/>
      <c r="F11" s="214">
        <v>768</v>
      </c>
      <c r="G11" s="214">
        <v>768</v>
      </c>
    </row>
    <row r="12" spans="1:7" ht="19.5" customHeight="1">
      <c r="A12" s="24" t="s">
        <v>161</v>
      </c>
      <c r="B12" s="180" t="s">
        <v>246</v>
      </c>
      <c r="C12" s="215">
        <v>6899</v>
      </c>
      <c r="D12" s="214">
        <v>5650</v>
      </c>
      <c r="E12" s="214">
        <v>7020</v>
      </c>
      <c r="F12" s="214">
        <v>10077</v>
      </c>
      <c r="G12" s="214">
        <v>11709</v>
      </c>
    </row>
    <row r="13" spans="1:7" ht="19.5" customHeight="1">
      <c r="A13" s="150"/>
      <c r="B13" s="151" t="s">
        <v>247</v>
      </c>
      <c r="C13" s="216">
        <f>SUM(C6:C12)</f>
        <v>56213</v>
      </c>
      <c r="D13" s="216">
        <f>SUM(D6:D12)</f>
        <v>48030</v>
      </c>
      <c r="E13" s="216">
        <f>SUM(E6:E12)</f>
        <v>49750</v>
      </c>
      <c r="F13" s="216">
        <f>SUM(F6:F12)</f>
        <v>53575</v>
      </c>
      <c r="G13" s="216">
        <f>SUM(G6:G12)</f>
        <v>56043</v>
      </c>
    </row>
    <row r="14" spans="1:7" ht="19.5" customHeight="1">
      <c r="A14" s="141" t="s">
        <v>136</v>
      </c>
      <c r="B14" s="140" t="s">
        <v>172</v>
      </c>
      <c r="C14" s="217"/>
      <c r="D14" s="218"/>
      <c r="E14" s="218"/>
      <c r="F14" s="218"/>
      <c r="G14" s="218"/>
    </row>
    <row r="15" spans="1:7" ht="19.5" customHeight="1">
      <c r="A15" s="21" t="s">
        <v>170</v>
      </c>
      <c r="B15" s="149" t="s">
        <v>171</v>
      </c>
      <c r="C15" s="219">
        <v>313</v>
      </c>
      <c r="D15" s="214">
        <v>26523</v>
      </c>
      <c r="E15" s="214">
        <v>26523</v>
      </c>
      <c r="F15" s="214">
        <v>26523</v>
      </c>
      <c r="G15" s="214">
        <v>26523</v>
      </c>
    </row>
    <row r="16" spans="1:7" ht="19.5" customHeight="1">
      <c r="A16" s="153"/>
      <c r="B16" s="154" t="s">
        <v>173</v>
      </c>
      <c r="C16" s="216">
        <f>C15</f>
        <v>313</v>
      </c>
      <c r="D16" s="216">
        <f>D15</f>
        <v>26523</v>
      </c>
      <c r="E16" s="216">
        <f>E15</f>
        <v>26523</v>
      </c>
      <c r="F16" s="216">
        <f>F15</f>
        <v>26523</v>
      </c>
      <c r="G16" s="216">
        <f>G15</f>
        <v>26523</v>
      </c>
    </row>
    <row r="17" spans="1:7" ht="19.5" customHeight="1">
      <c r="A17" s="26" t="s">
        <v>137</v>
      </c>
      <c r="B17" s="67" t="s">
        <v>98</v>
      </c>
      <c r="C17" s="220"/>
      <c r="D17" s="218"/>
      <c r="E17" s="218"/>
      <c r="F17" s="218"/>
      <c r="G17" s="218"/>
    </row>
    <row r="18" spans="1:7" ht="19.5" customHeight="1">
      <c r="A18" s="24" t="s">
        <v>158</v>
      </c>
      <c r="B18" s="180" t="s">
        <v>253</v>
      </c>
      <c r="C18" s="215">
        <v>4700</v>
      </c>
      <c r="D18" s="214">
        <v>4300</v>
      </c>
      <c r="E18" s="214">
        <v>4300</v>
      </c>
      <c r="F18" s="214">
        <v>4300</v>
      </c>
      <c r="G18" s="214">
        <v>4300</v>
      </c>
    </row>
    <row r="19" spans="1:7" ht="19.5" customHeight="1">
      <c r="A19" s="24" t="s">
        <v>138</v>
      </c>
      <c r="B19" s="64" t="s">
        <v>139</v>
      </c>
      <c r="C19" s="214"/>
      <c r="D19" s="214"/>
      <c r="E19" s="214"/>
      <c r="F19" s="214"/>
      <c r="G19" s="214"/>
    </row>
    <row r="20" spans="1:7" ht="19.5" customHeight="1">
      <c r="A20" s="24" t="s">
        <v>177</v>
      </c>
      <c r="B20" s="178" t="s">
        <v>249</v>
      </c>
      <c r="C20" s="213">
        <v>2600</v>
      </c>
      <c r="D20" s="214">
        <v>3500</v>
      </c>
      <c r="E20" s="214">
        <v>3500</v>
      </c>
      <c r="F20" s="214">
        <v>3500</v>
      </c>
      <c r="G20" s="214">
        <v>3500</v>
      </c>
    </row>
    <row r="21" spans="1:7" ht="19.5" customHeight="1">
      <c r="A21" s="192" t="s">
        <v>250</v>
      </c>
      <c r="B21" s="64" t="s">
        <v>178</v>
      </c>
      <c r="C21" s="214">
        <v>900</v>
      </c>
      <c r="D21" s="214">
        <v>1310</v>
      </c>
      <c r="E21" s="214">
        <v>1310</v>
      </c>
      <c r="F21" s="214">
        <v>1310</v>
      </c>
      <c r="G21" s="214">
        <v>1310</v>
      </c>
    </row>
    <row r="22" spans="1:7" ht="19.5" customHeight="1">
      <c r="A22" s="192" t="s">
        <v>251</v>
      </c>
      <c r="B22" s="178" t="s">
        <v>252</v>
      </c>
      <c r="C22" s="213"/>
      <c r="D22" s="214"/>
      <c r="E22" s="214"/>
      <c r="F22" s="214"/>
      <c r="G22" s="214"/>
    </row>
    <row r="23" spans="1:7" ht="19.5" customHeight="1">
      <c r="A23" s="24" t="s">
        <v>159</v>
      </c>
      <c r="B23" s="64" t="s">
        <v>160</v>
      </c>
      <c r="C23" s="214"/>
      <c r="D23" s="214">
        <v>12</v>
      </c>
      <c r="E23" s="214">
        <v>12</v>
      </c>
      <c r="F23" s="214">
        <v>12</v>
      </c>
      <c r="G23" s="214">
        <v>12</v>
      </c>
    </row>
    <row r="24" spans="1:7" ht="19.5" customHeight="1">
      <c r="A24" s="150"/>
      <c r="B24" s="155" t="s">
        <v>180</v>
      </c>
      <c r="C24" s="216">
        <f>C18+C20+C21+C22+C23</f>
        <v>8200</v>
      </c>
      <c r="D24" s="216">
        <f>D18+D20+D19+D21+D22+D23</f>
        <v>9122</v>
      </c>
      <c r="E24" s="216">
        <f>E18+E20+E19+E21+E22+E23</f>
        <v>9122</v>
      </c>
      <c r="F24" s="216">
        <f>F18+F20+F19+F21+F22+F23</f>
        <v>9122</v>
      </c>
      <c r="G24" s="216">
        <f>G18+G20+G19+G21+G22+G23</f>
        <v>9122</v>
      </c>
    </row>
    <row r="25" spans="1:8" ht="19.5" customHeight="1">
      <c r="A25" s="156" t="s">
        <v>140</v>
      </c>
      <c r="B25" s="151" t="s">
        <v>49</v>
      </c>
      <c r="C25" s="216">
        <v>26293</v>
      </c>
      <c r="D25" s="216">
        <v>24280</v>
      </c>
      <c r="E25" s="216">
        <v>24280</v>
      </c>
      <c r="F25" s="216">
        <v>24880</v>
      </c>
      <c r="G25" s="216">
        <v>24880</v>
      </c>
      <c r="H25" s="297"/>
    </row>
    <row r="26" spans="1:7" ht="19.5" customHeight="1">
      <c r="A26" s="26" t="s">
        <v>141</v>
      </c>
      <c r="B26" s="66" t="s">
        <v>79</v>
      </c>
      <c r="C26" s="217"/>
      <c r="D26" s="221"/>
      <c r="E26" s="221"/>
      <c r="F26" s="221"/>
      <c r="G26" s="221"/>
    </row>
    <row r="27" spans="1:7" ht="19.5" customHeight="1">
      <c r="A27" s="24" t="s">
        <v>162</v>
      </c>
      <c r="B27" s="64" t="s">
        <v>163</v>
      </c>
      <c r="C27" s="214"/>
      <c r="D27" s="214"/>
      <c r="E27" s="214">
        <v>1145</v>
      </c>
      <c r="F27" s="214">
        <v>1145</v>
      </c>
      <c r="G27" s="214">
        <v>1145</v>
      </c>
    </row>
    <row r="28" spans="1:7" ht="19.5" customHeight="1">
      <c r="A28" s="192" t="s">
        <v>254</v>
      </c>
      <c r="B28" s="178" t="s">
        <v>255</v>
      </c>
      <c r="C28" s="213">
        <v>0</v>
      </c>
      <c r="D28" s="214"/>
      <c r="E28" s="214"/>
      <c r="F28" s="214"/>
      <c r="G28" s="214"/>
    </row>
    <row r="29" spans="1:7" ht="19.5" customHeight="1">
      <c r="A29" s="150"/>
      <c r="B29" s="151" t="s">
        <v>174</v>
      </c>
      <c r="C29" s="216">
        <f>SUM(C27:C28)</f>
        <v>0</v>
      </c>
      <c r="D29" s="216">
        <f>SUM(D27:D28)</f>
        <v>0</v>
      </c>
      <c r="E29" s="216">
        <f>SUM(E27:E28)</f>
        <v>1145</v>
      </c>
      <c r="F29" s="216">
        <f>SUM(F27:F28)</f>
        <v>1145</v>
      </c>
      <c r="G29" s="216">
        <f>SUM(G27:G28)</f>
        <v>1145</v>
      </c>
    </row>
    <row r="30" spans="1:7" ht="19.5" customHeight="1">
      <c r="A30" s="26" t="s">
        <v>142</v>
      </c>
      <c r="B30" s="66" t="s">
        <v>143</v>
      </c>
      <c r="C30" s="217"/>
      <c r="D30" s="217"/>
      <c r="E30" s="217"/>
      <c r="F30" s="217"/>
      <c r="G30" s="217"/>
    </row>
    <row r="31" spans="1:7" ht="19.5" customHeight="1">
      <c r="A31" s="192" t="s">
        <v>256</v>
      </c>
      <c r="B31" s="178" t="s">
        <v>349</v>
      </c>
      <c r="C31" s="291"/>
      <c r="D31" s="214"/>
      <c r="E31" s="214"/>
      <c r="F31" s="214"/>
      <c r="G31" s="214"/>
    </row>
    <row r="32" spans="1:7" ht="19.5" customHeight="1">
      <c r="A32" s="192" t="s">
        <v>257</v>
      </c>
      <c r="B32" s="178" t="s">
        <v>258</v>
      </c>
      <c r="C32" s="213"/>
      <c r="D32" s="214"/>
      <c r="E32" s="214"/>
      <c r="F32" s="214"/>
      <c r="G32" s="214"/>
    </row>
    <row r="33" spans="1:7" ht="19.5" customHeight="1">
      <c r="A33" s="150"/>
      <c r="B33" s="151" t="s">
        <v>175</v>
      </c>
      <c r="C33" s="216">
        <f>SUM(C31:C32)</f>
        <v>0</v>
      </c>
      <c r="D33" s="216">
        <f>SUM(D31:D32)</f>
        <v>0</v>
      </c>
      <c r="E33" s="216">
        <f>SUM(E31:E32)</f>
        <v>0</v>
      </c>
      <c r="F33" s="216">
        <f>SUM(F31:F32)</f>
        <v>0</v>
      </c>
      <c r="G33" s="216">
        <f>SUM(G31:G32)</f>
        <v>0</v>
      </c>
    </row>
    <row r="34" spans="1:7" ht="19.5" customHeight="1">
      <c r="A34" s="27" t="s">
        <v>144</v>
      </c>
      <c r="B34" s="66" t="s">
        <v>145</v>
      </c>
      <c r="C34" s="217"/>
      <c r="D34" s="217"/>
      <c r="E34" s="217"/>
      <c r="F34" s="217"/>
      <c r="G34" s="217"/>
    </row>
    <row r="35" spans="1:7" ht="19.5" customHeight="1">
      <c r="A35" s="211" t="s">
        <v>259</v>
      </c>
      <c r="B35" s="180" t="s">
        <v>350</v>
      </c>
      <c r="C35" s="290"/>
      <c r="D35" s="223">
        <v>26</v>
      </c>
      <c r="E35" s="223">
        <v>26</v>
      </c>
      <c r="F35" s="223">
        <v>26</v>
      </c>
      <c r="G35" s="223">
        <v>26</v>
      </c>
    </row>
    <row r="36" spans="1:7" ht="19.5" customHeight="1">
      <c r="A36" s="211" t="s">
        <v>260</v>
      </c>
      <c r="B36" s="180" t="s">
        <v>261</v>
      </c>
      <c r="C36" s="222"/>
      <c r="D36" s="223"/>
      <c r="E36" s="223"/>
      <c r="F36" s="223">
        <v>50</v>
      </c>
      <c r="G36" s="223">
        <v>50</v>
      </c>
    </row>
    <row r="37" spans="1:7" ht="19.5" customHeight="1">
      <c r="A37" s="157"/>
      <c r="B37" s="151" t="s">
        <v>176</v>
      </c>
      <c r="C37" s="224">
        <f>SUM(C35:C36)</f>
        <v>0</v>
      </c>
      <c r="D37" s="224">
        <f>SUM(D35:D36)</f>
        <v>26</v>
      </c>
      <c r="E37" s="224">
        <f>SUM(E35:E36)</f>
        <v>26</v>
      </c>
      <c r="F37" s="224">
        <f>SUM(F35:F36)</f>
        <v>76</v>
      </c>
      <c r="G37" s="224">
        <f>SUM(G35:G36)</f>
        <v>76</v>
      </c>
    </row>
    <row r="38" spans="1:7" ht="19.5" customHeight="1">
      <c r="A38" s="158" t="s">
        <v>146</v>
      </c>
      <c r="B38" s="159" t="s">
        <v>147</v>
      </c>
      <c r="C38" s="225">
        <f>C13+C16+C24+C25+C29+C33+C37</f>
        <v>91019</v>
      </c>
      <c r="D38" s="225">
        <f>D13+D16+D24+D25+D29+D33+D37</f>
        <v>107981</v>
      </c>
      <c r="E38" s="225">
        <f>E13+E16+E24+E25+E29+E33+E37</f>
        <v>110846</v>
      </c>
      <c r="F38" s="225">
        <f>F13+F16+F24+F25+F29+F33+F37</f>
        <v>115321</v>
      </c>
      <c r="G38" s="225">
        <f>G13+G16+G24+G25+G29+G33+G37</f>
        <v>117789</v>
      </c>
    </row>
    <row r="39" spans="1:7" ht="19.5" customHeight="1">
      <c r="A39" s="26" t="s">
        <v>262</v>
      </c>
      <c r="B39" s="66" t="s">
        <v>263</v>
      </c>
      <c r="C39" s="217">
        <v>10436</v>
      </c>
      <c r="D39" s="217">
        <v>8000</v>
      </c>
      <c r="E39" s="217">
        <v>8235</v>
      </c>
      <c r="F39" s="217">
        <v>8235</v>
      </c>
      <c r="G39" s="217">
        <v>8235</v>
      </c>
    </row>
    <row r="40" spans="1:7" ht="19.5" customHeight="1">
      <c r="A40" s="150"/>
      <c r="B40" s="151" t="s">
        <v>179</v>
      </c>
      <c r="C40" s="216">
        <f>C38+C39</f>
        <v>101455</v>
      </c>
      <c r="D40" s="216">
        <f>D38+D39</f>
        <v>115981</v>
      </c>
      <c r="E40" s="216">
        <f>E38+E39</f>
        <v>119081</v>
      </c>
      <c r="F40" s="216">
        <f>F38+F39</f>
        <v>123556</v>
      </c>
      <c r="G40" s="216">
        <f>G38+G39</f>
        <v>126024</v>
      </c>
    </row>
    <row r="41" spans="1:7" ht="12.75" customHeight="1">
      <c r="A41" s="25"/>
      <c r="B41" s="25"/>
      <c r="C41" s="226"/>
      <c r="D41" s="226"/>
      <c r="E41" s="226"/>
      <c r="F41" s="226"/>
      <c r="G41" s="226"/>
    </row>
    <row r="42" spans="1:7" ht="18" customHeight="1">
      <c r="A42" s="589" t="s">
        <v>182</v>
      </c>
      <c r="B42" s="590" t="s">
        <v>11</v>
      </c>
      <c r="C42" s="587" t="s">
        <v>267</v>
      </c>
      <c r="D42" s="587" t="s">
        <v>265</v>
      </c>
      <c r="E42" s="587" t="s">
        <v>341</v>
      </c>
      <c r="F42" s="587" t="s">
        <v>360</v>
      </c>
      <c r="G42" s="587" t="s">
        <v>596</v>
      </c>
    </row>
    <row r="43" spans="1:7" ht="15" customHeight="1">
      <c r="A43" s="589"/>
      <c r="B43" s="590"/>
      <c r="C43" s="588"/>
      <c r="D43" s="588"/>
      <c r="E43" s="588"/>
      <c r="F43" s="588"/>
      <c r="G43" s="588"/>
    </row>
    <row r="44" spans="1:7" ht="15">
      <c r="A44" s="76" t="s">
        <v>181</v>
      </c>
      <c r="B44" s="160" t="s">
        <v>264</v>
      </c>
      <c r="C44" s="227"/>
      <c r="D44" s="228"/>
      <c r="E44" s="228"/>
      <c r="F44" s="228"/>
      <c r="G44" s="228"/>
    </row>
    <row r="45" spans="1:7" ht="14.25">
      <c r="A45" s="112" t="s">
        <v>148</v>
      </c>
      <c r="B45" s="75" t="s">
        <v>183</v>
      </c>
      <c r="C45" s="229">
        <v>28458</v>
      </c>
      <c r="D45" s="229">
        <v>29715</v>
      </c>
      <c r="E45" s="229">
        <v>30922</v>
      </c>
      <c r="F45" s="229">
        <v>33589</v>
      </c>
      <c r="G45" s="229">
        <v>35115</v>
      </c>
    </row>
    <row r="46" spans="1:7" ht="19.5" customHeight="1">
      <c r="A46" s="112" t="s">
        <v>149</v>
      </c>
      <c r="B46" s="212" t="s">
        <v>184</v>
      </c>
      <c r="C46" s="229">
        <v>7076</v>
      </c>
      <c r="D46" s="229">
        <v>7745</v>
      </c>
      <c r="E46" s="229">
        <v>8070</v>
      </c>
      <c r="F46" s="229">
        <v>8320</v>
      </c>
      <c r="G46" s="229">
        <v>8538</v>
      </c>
    </row>
    <row r="47" spans="1:7" ht="19.5" customHeight="1">
      <c r="A47" s="113" t="s">
        <v>150</v>
      </c>
      <c r="B47" s="212" t="s">
        <v>151</v>
      </c>
      <c r="C47" s="229">
        <v>40224</v>
      </c>
      <c r="D47" s="229">
        <v>34722</v>
      </c>
      <c r="E47" s="229">
        <v>38413</v>
      </c>
      <c r="F47" s="229">
        <v>38988</v>
      </c>
      <c r="G47" s="229">
        <v>38988</v>
      </c>
    </row>
    <row r="48" spans="1:7" ht="19.5" customHeight="1">
      <c r="A48" s="113" t="s">
        <v>152</v>
      </c>
      <c r="B48" s="212" t="s">
        <v>65</v>
      </c>
      <c r="C48" s="229">
        <v>10297</v>
      </c>
      <c r="D48" s="229">
        <v>3903</v>
      </c>
      <c r="E48" s="229">
        <v>4092</v>
      </c>
      <c r="F48" s="229">
        <v>4231</v>
      </c>
      <c r="G48" s="229">
        <v>4955</v>
      </c>
    </row>
    <row r="49" spans="1:7" ht="19.5" customHeight="1">
      <c r="A49" s="113" t="s">
        <v>153</v>
      </c>
      <c r="B49" s="212" t="s">
        <v>310</v>
      </c>
      <c r="C49" s="229">
        <v>14574</v>
      </c>
      <c r="D49" s="229">
        <v>11190</v>
      </c>
      <c r="E49" s="229">
        <v>10474</v>
      </c>
      <c r="F49" s="229">
        <v>11300</v>
      </c>
      <c r="G49" s="229">
        <v>11300</v>
      </c>
    </row>
    <row r="50" spans="1:7" ht="19.5" customHeight="1">
      <c r="A50" s="77"/>
      <c r="B50" s="161" t="s">
        <v>185</v>
      </c>
      <c r="C50" s="230">
        <f>SUM(C45:C49)</f>
        <v>100629</v>
      </c>
      <c r="D50" s="230">
        <f>SUM(D45:D49)</f>
        <v>87275</v>
      </c>
      <c r="E50" s="230">
        <f>SUM(E45:E49)</f>
        <v>91971</v>
      </c>
      <c r="F50" s="230">
        <f>SUM(F45:F49)</f>
        <v>96428</v>
      </c>
      <c r="G50" s="230">
        <f>SUM(G45:G49)</f>
        <v>98896</v>
      </c>
    </row>
    <row r="51" spans="1:7" ht="19.5" customHeight="1">
      <c r="A51" s="77" t="s">
        <v>154</v>
      </c>
      <c r="B51" s="111" t="s">
        <v>155</v>
      </c>
      <c r="C51" s="230">
        <v>826</v>
      </c>
      <c r="D51" s="240">
        <v>18706</v>
      </c>
      <c r="E51" s="240">
        <v>15726</v>
      </c>
      <c r="F51" s="240">
        <v>15744</v>
      </c>
      <c r="G51" s="240">
        <v>1035</v>
      </c>
    </row>
    <row r="52" spans="1:7" ht="19.5" customHeight="1">
      <c r="A52" s="77" t="s">
        <v>156</v>
      </c>
      <c r="B52" s="111" t="s">
        <v>80</v>
      </c>
      <c r="C52" s="230">
        <v>0</v>
      </c>
      <c r="D52" s="230"/>
      <c r="E52" s="230"/>
      <c r="F52" s="230"/>
      <c r="G52" s="230">
        <v>14709</v>
      </c>
    </row>
    <row r="53" spans="1:7" ht="19.5" customHeight="1">
      <c r="A53" s="77" t="s">
        <v>157</v>
      </c>
      <c r="B53" s="111" t="s">
        <v>337</v>
      </c>
      <c r="C53" s="230"/>
      <c r="D53" s="230"/>
      <c r="E53" s="230"/>
      <c r="F53" s="230"/>
      <c r="G53" s="230"/>
    </row>
    <row r="54" spans="1:7" ht="19.5" customHeight="1">
      <c r="A54" s="77"/>
      <c r="B54" s="162" t="s">
        <v>186</v>
      </c>
      <c r="C54" s="230">
        <f>C51+C52+C53</f>
        <v>826</v>
      </c>
      <c r="D54" s="230">
        <f>D51+D52+D53</f>
        <v>18706</v>
      </c>
      <c r="E54" s="230">
        <f>E51+E52+E53</f>
        <v>15726</v>
      </c>
      <c r="F54" s="230">
        <f>F51+F52+F53</f>
        <v>15744</v>
      </c>
      <c r="G54" s="230">
        <f>G51+G52+G53</f>
        <v>15744</v>
      </c>
    </row>
    <row r="55" spans="1:7" ht="19.5" customHeight="1">
      <c r="A55" s="77" t="s">
        <v>338</v>
      </c>
      <c r="B55" s="162" t="s">
        <v>339</v>
      </c>
      <c r="C55" s="230">
        <f>C50+C54</f>
        <v>101455</v>
      </c>
      <c r="D55" s="230">
        <f>D50+D54</f>
        <v>105981</v>
      </c>
      <c r="E55" s="230">
        <f>E50+E54</f>
        <v>107697</v>
      </c>
      <c r="F55" s="230">
        <f>F50+F54</f>
        <v>112172</v>
      </c>
      <c r="G55" s="230">
        <f>G50+G54</f>
        <v>114640</v>
      </c>
    </row>
    <row r="56" spans="1:7" ht="19.5" customHeight="1">
      <c r="A56" s="77" t="s">
        <v>187</v>
      </c>
      <c r="B56" s="72" t="s">
        <v>188</v>
      </c>
      <c r="C56" s="230">
        <v>0</v>
      </c>
      <c r="D56" s="230">
        <v>10000</v>
      </c>
      <c r="E56" s="230">
        <v>10000</v>
      </c>
      <c r="F56" s="230">
        <v>10000</v>
      </c>
      <c r="G56" s="230">
        <v>10000</v>
      </c>
    </row>
    <row r="57" spans="1:7" ht="19.5" customHeight="1">
      <c r="A57" s="77" t="s">
        <v>187</v>
      </c>
      <c r="B57" s="72" t="s">
        <v>358</v>
      </c>
      <c r="C57" s="230">
        <v>0</v>
      </c>
      <c r="D57" s="230">
        <v>0</v>
      </c>
      <c r="E57" s="230">
        <v>1384</v>
      </c>
      <c r="F57" s="230">
        <v>1384</v>
      </c>
      <c r="G57" s="230">
        <v>1384</v>
      </c>
    </row>
    <row r="58" spans="1:7" ht="19.5" customHeight="1">
      <c r="A58" s="163"/>
      <c r="B58" s="164" t="s">
        <v>189</v>
      </c>
      <c r="C58" s="231">
        <f>C50+C54+C57</f>
        <v>101455</v>
      </c>
      <c r="D58" s="231">
        <f>D50+D54+D57+D56</f>
        <v>115981</v>
      </c>
      <c r="E58" s="231">
        <f>E50+E54+E57+E56</f>
        <v>119081</v>
      </c>
      <c r="F58" s="231">
        <f>F50+F54+F57+F56</f>
        <v>123556</v>
      </c>
      <c r="G58" s="231">
        <f>G50+G54+G57+G56</f>
        <v>126024</v>
      </c>
    </row>
    <row r="59" spans="1:7" ht="15">
      <c r="A59" s="9"/>
      <c r="B59" s="9"/>
      <c r="C59" s="9"/>
      <c r="D59" s="9"/>
      <c r="E59" s="9"/>
      <c r="F59" s="9"/>
      <c r="G59" s="9"/>
    </row>
    <row r="60" spans="1:7" ht="14.25">
      <c r="A60" s="25"/>
      <c r="B60" s="25"/>
      <c r="C60" s="25"/>
      <c r="D60" s="25"/>
      <c r="E60" s="25"/>
      <c r="F60" s="25"/>
      <c r="G60" s="25"/>
    </row>
    <row r="61" spans="1:7" ht="14.25">
      <c r="A61" s="25"/>
      <c r="B61" s="25"/>
      <c r="C61" s="25"/>
      <c r="D61" s="25"/>
      <c r="E61" s="25"/>
      <c r="F61" s="25"/>
      <c r="G61" s="25"/>
    </row>
    <row r="62" spans="1:7" ht="14.25">
      <c r="A62" s="25"/>
      <c r="B62" s="25"/>
      <c r="C62" s="25"/>
      <c r="D62" s="25"/>
      <c r="E62" s="25"/>
      <c r="F62" s="25"/>
      <c r="G62" s="25"/>
    </row>
    <row r="63" spans="1:7" ht="14.25">
      <c r="A63" s="25"/>
      <c r="B63" s="25"/>
      <c r="C63" s="25"/>
      <c r="D63" s="25"/>
      <c r="E63" s="25"/>
      <c r="F63" s="25"/>
      <c r="G63" s="25"/>
    </row>
    <row r="64" spans="1:7" ht="14.25">
      <c r="A64" s="25"/>
      <c r="B64" s="25"/>
      <c r="C64" s="25"/>
      <c r="D64" s="25"/>
      <c r="E64" s="25"/>
      <c r="F64" s="25"/>
      <c r="G64" s="25"/>
    </row>
    <row r="65" spans="1:7" ht="14.25">
      <c r="A65" s="25"/>
      <c r="B65" s="25"/>
      <c r="C65" s="25"/>
      <c r="D65" s="25"/>
      <c r="E65" s="25"/>
      <c r="F65" s="25"/>
      <c r="G65" s="25"/>
    </row>
    <row r="66" spans="1:7" ht="14.25">
      <c r="A66" s="25"/>
      <c r="B66" s="25"/>
      <c r="C66" s="25"/>
      <c r="D66" s="25"/>
      <c r="E66" s="25"/>
      <c r="F66" s="25"/>
      <c r="G66" s="25"/>
    </row>
    <row r="67" spans="1:7" ht="14.25">
      <c r="A67" s="25"/>
      <c r="B67" s="25"/>
      <c r="C67" s="25"/>
      <c r="D67" s="25"/>
      <c r="E67" s="25"/>
      <c r="F67" s="25"/>
      <c r="G67" s="25"/>
    </row>
    <row r="68" spans="1:7" ht="14.25">
      <c r="A68" s="25"/>
      <c r="B68" s="25"/>
      <c r="C68" s="25"/>
      <c r="D68" s="25"/>
      <c r="E68" s="25"/>
      <c r="F68" s="25"/>
      <c r="G68" s="25"/>
    </row>
    <row r="69" spans="1:7" ht="14.25">
      <c r="A69" s="25"/>
      <c r="B69" s="25"/>
      <c r="C69" s="25"/>
      <c r="D69" s="25"/>
      <c r="E69" s="25"/>
      <c r="F69" s="25"/>
      <c r="G69" s="25"/>
    </row>
    <row r="70" spans="1:7" ht="14.25">
      <c r="A70" s="25"/>
      <c r="B70" s="25"/>
      <c r="C70" s="25"/>
      <c r="D70" s="25"/>
      <c r="E70" s="25"/>
      <c r="F70" s="25"/>
      <c r="G70" s="25"/>
    </row>
    <row r="71" spans="1:7" ht="14.25">
      <c r="A71" s="25"/>
      <c r="B71" s="25"/>
      <c r="C71" s="25"/>
      <c r="D71" s="25"/>
      <c r="E71" s="25"/>
      <c r="F71" s="25"/>
      <c r="G71" s="25"/>
    </row>
    <row r="72" spans="1:7" ht="14.25">
      <c r="A72" s="25"/>
      <c r="B72" s="25"/>
      <c r="C72" s="25"/>
      <c r="D72" s="25"/>
      <c r="E72" s="25"/>
      <c r="F72" s="25"/>
      <c r="G72" s="25"/>
    </row>
    <row r="73" spans="1:7" ht="14.25">
      <c r="A73" s="25"/>
      <c r="B73" s="25"/>
      <c r="C73" s="25"/>
      <c r="D73" s="25"/>
      <c r="E73" s="25"/>
      <c r="F73" s="25"/>
      <c r="G73" s="25"/>
    </row>
    <row r="74" spans="1:7" ht="14.25">
      <c r="A74" s="25"/>
      <c r="B74" s="25"/>
      <c r="C74" s="25"/>
      <c r="D74" s="25"/>
      <c r="E74" s="25"/>
      <c r="F74" s="25"/>
      <c r="G74" s="25"/>
    </row>
    <row r="75" spans="1:7" ht="14.25">
      <c r="A75" s="25"/>
      <c r="B75" s="25"/>
      <c r="C75" s="25"/>
      <c r="D75" s="25"/>
      <c r="E75" s="25"/>
      <c r="F75" s="25"/>
      <c r="G75" s="25"/>
    </row>
    <row r="76" spans="1:7" ht="14.25">
      <c r="A76" s="25"/>
      <c r="B76" s="25"/>
      <c r="C76" s="25"/>
      <c r="D76" s="25"/>
      <c r="E76" s="25"/>
      <c r="F76" s="25"/>
      <c r="G76" s="25"/>
    </row>
    <row r="77" spans="1:7" ht="14.25">
      <c r="A77" s="25"/>
      <c r="B77" s="25"/>
      <c r="C77" s="25"/>
      <c r="D77" s="25"/>
      <c r="E77" s="25"/>
      <c r="F77" s="25"/>
      <c r="G77" s="25"/>
    </row>
    <row r="78" spans="1:7" ht="14.25">
      <c r="A78" s="25"/>
      <c r="B78" s="25"/>
      <c r="C78" s="25"/>
      <c r="D78" s="25"/>
      <c r="E78" s="25"/>
      <c r="F78" s="25"/>
      <c r="G78" s="25"/>
    </row>
    <row r="79" spans="1:7" ht="14.25">
      <c r="A79" s="25"/>
      <c r="B79" s="25"/>
      <c r="C79" s="25"/>
      <c r="D79" s="25"/>
      <c r="E79" s="25"/>
      <c r="F79" s="25"/>
      <c r="G79" s="25"/>
    </row>
    <row r="80" spans="1:7" ht="14.25">
      <c r="A80" s="25"/>
      <c r="B80" s="25"/>
      <c r="C80" s="25"/>
      <c r="D80" s="25"/>
      <c r="E80" s="25"/>
      <c r="F80" s="25"/>
      <c r="G80" s="25"/>
    </row>
    <row r="81" spans="1:7" ht="14.25">
      <c r="A81" s="25"/>
      <c r="B81" s="25"/>
      <c r="C81" s="25"/>
      <c r="D81" s="25"/>
      <c r="E81" s="25"/>
      <c r="F81" s="25"/>
      <c r="G81" s="25"/>
    </row>
    <row r="82" spans="1:7" ht="14.25">
      <c r="A82" s="25"/>
      <c r="B82" s="25"/>
      <c r="C82" s="25"/>
      <c r="D82" s="25"/>
      <c r="E82" s="25"/>
      <c r="F82" s="25"/>
      <c r="G82" s="25"/>
    </row>
    <row r="83" spans="1:7" ht="14.25">
      <c r="A83" s="25"/>
      <c r="B83" s="25"/>
      <c r="C83" s="25"/>
      <c r="D83" s="25"/>
      <c r="E83" s="25"/>
      <c r="F83" s="25"/>
      <c r="G83" s="25"/>
    </row>
    <row r="84" spans="1:7" ht="14.25">
      <c r="A84" s="25"/>
      <c r="B84" s="25"/>
      <c r="C84" s="25"/>
      <c r="D84" s="25"/>
      <c r="E84" s="25"/>
      <c r="F84" s="25"/>
      <c r="G84" s="25"/>
    </row>
    <row r="85" spans="1:7" ht="14.25">
      <c r="A85" s="25"/>
      <c r="B85" s="25"/>
      <c r="C85" s="25"/>
      <c r="D85" s="25"/>
      <c r="E85" s="25"/>
      <c r="F85" s="25"/>
      <c r="G85" s="25"/>
    </row>
    <row r="86" spans="1:7" ht="14.25">
      <c r="A86" s="25"/>
      <c r="B86" s="25"/>
      <c r="C86" s="25"/>
      <c r="D86" s="25"/>
      <c r="E86" s="25"/>
      <c r="F86" s="25"/>
      <c r="G86" s="25"/>
    </row>
    <row r="87" spans="1:7" ht="14.25">
      <c r="A87" s="25"/>
      <c r="B87" s="25"/>
      <c r="C87" s="25"/>
      <c r="D87" s="25"/>
      <c r="E87" s="25"/>
      <c r="F87" s="25"/>
      <c r="G87" s="25"/>
    </row>
    <row r="88" spans="1:7" ht="14.25">
      <c r="A88" s="25"/>
      <c r="B88" s="25"/>
      <c r="C88" s="25"/>
      <c r="D88" s="25"/>
      <c r="E88" s="25"/>
      <c r="F88" s="25"/>
      <c r="G88" s="25"/>
    </row>
    <row r="89" spans="1:7" ht="14.25">
      <c r="A89" s="25"/>
      <c r="B89" s="25"/>
      <c r="C89" s="25"/>
      <c r="D89" s="25"/>
      <c r="E89" s="25"/>
      <c r="F89" s="25"/>
      <c r="G89" s="25"/>
    </row>
    <row r="90" spans="1:7" ht="14.25">
      <c r="A90" s="25"/>
      <c r="B90" s="25"/>
      <c r="C90" s="25"/>
      <c r="D90" s="25"/>
      <c r="E90" s="25"/>
      <c r="F90" s="25"/>
      <c r="G90" s="25"/>
    </row>
    <row r="91" spans="1:7" ht="14.25">
      <c r="A91" s="25"/>
      <c r="B91" s="25"/>
      <c r="C91" s="25"/>
      <c r="D91" s="25"/>
      <c r="E91" s="25"/>
      <c r="F91" s="25"/>
      <c r="G91" s="25"/>
    </row>
    <row r="92" spans="1:7" ht="14.25">
      <c r="A92" s="25"/>
      <c r="B92" s="25"/>
      <c r="C92" s="25"/>
      <c r="D92" s="25"/>
      <c r="E92" s="25"/>
      <c r="F92" s="25"/>
      <c r="G92" s="25"/>
    </row>
    <row r="93" spans="1:7" ht="14.25">
      <c r="A93" s="25"/>
      <c r="B93" s="25"/>
      <c r="C93" s="25"/>
      <c r="D93" s="25"/>
      <c r="E93" s="25"/>
      <c r="F93" s="25"/>
      <c r="G93" s="25"/>
    </row>
    <row r="94" spans="1:7" ht="14.25">
      <c r="A94" s="25"/>
      <c r="B94" s="25"/>
      <c r="C94" s="25"/>
      <c r="D94" s="25"/>
      <c r="E94" s="25"/>
      <c r="F94" s="25"/>
      <c r="G94" s="25"/>
    </row>
    <row r="95" spans="1:7" ht="14.25">
      <c r="A95" s="25"/>
      <c r="B95" s="25"/>
      <c r="C95" s="25"/>
      <c r="D95" s="25"/>
      <c r="E95" s="25"/>
      <c r="F95" s="25"/>
      <c r="G95" s="25"/>
    </row>
    <row r="96" spans="1:7" ht="14.25">
      <c r="A96" s="25"/>
      <c r="B96" s="25"/>
      <c r="C96" s="25"/>
      <c r="D96" s="25"/>
      <c r="E96" s="25"/>
      <c r="F96" s="25"/>
      <c r="G96" s="25"/>
    </row>
    <row r="97" spans="1:7" ht="14.25">
      <c r="A97" s="25"/>
      <c r="B97" s="25"/>
      <c r="C97" s="25"/>
      <c r="D97" s="25"/>
      <c r="E97" s="25"/>
      <c r="F97" s="25"/>
      <c r="G97" s="25"/>
    </row>
    <row r="98" spans="1:7" ht="14.25">
      <c r="A98" s="25"/>
      <c r="B98" s="25"/>
      <c r="C98" s="25"/>
      <c r="D98" s="25"/>
      <c r="E98" s="25"/>
      <c r="F98" s="25"/>
      <c r="G98" s="25"/>
    </row>
    <row r="99" spans="1:7" ht="14.25">
      <c r="A99" s="25"/>
      <c r="B99" s="25"/>
      <c r="C99" s="25"/>
      <c r="D99" s="25"/>
      <c r="E99" s="25"/>
      <c r="F99" s="25"/>
      <c r="G99" s="25"/>
    </row>
    <row r="100" spans="1:7" ht="14.25">
      <c r="A100" s="25"/>
      <c r="B100" s="25"/>
      <c r="C100" s="25"/>
      <c r="D100" s="25"/>
      <c r="E100" s="25"/>
      <c r="F100" s="25"/>
      <c r="G100" s="25"/>
    </row>
    <row r="101" spans="1:7" ht="14.25">
      <c r="A101" s="25"/>
      <c r="B101" s="25"/>
      <c r="C101" s="25"/>
      <c r="D101" s="25"/>
      <c r="E101" s="25"/>
      <c r="F101" s="25"/>
      <c r="G101" s="25"/>
    </row>
    <row r="102" spans="1:7" ht="14.25">
      <c r="A102" s="25"/>
      <c r="B102" s="25"/>
      <c r="C102" s="25"/>
      <c r="D102" s="25"/>
      <c r="E102" s="25"/>
      <c r="F102" s="25"/>
      <c r="G102" s="25"/>
    </row>
    <row r="103" spans="1:7" ht="14.25">
      <c r="A103" s="25"/>
      <c r="B103" s="25"/>
      <c r="C103" s="25"/>
      <c r="D103" s="25"/>
      <c r="E103" s="25"/>
      <c r="F103" s="25"/>
      <c r="G103" s="25"/>
    </row>
    <row r="104" spans="1:7" ht="14.25">
      <c r="A104" s="25"/>
      <c r="B104" s="25"/>
      <c r="C104" s="25"/>
      <c r="D104" s="25"/>
      <c r="E104" s="25"/>
      <c r="F104" s="25"/>
      <c r="G104" s="25"/>
    </row>
    <row r="105" spans="1:7" ht="14.25">
      <c r="A105" s="25"/>
      <c r="B105" s="25"/>
      <c r="C105" s="25"/>
      <c r="D105" s="25"/>
      <c r="E105" s="25"/>
      <c r="F105" s="25"/>
      <c r="G105" s="25"/>
    </row>
    <row r="106" spans="1:7" ht="14.25">
      <c r="A106" s="25"/>
      <c r="B106" s="25"/>
      <c r="C106" s="25"/>
      <c r="D106" s="25"/>
      <c r="E106" s="25"/>
      <c r="F106" s="25"/>
      <c r="G106" s="25"/>
    </row>
    <row r="107" spans="1:7" ht="14.25">
      <c r="A107" s="25"/>
      <c r="B107" s="25"/>
      <c r="C107" s="25"/>
      <c r="D107" s="25"/>
      <c r="E107" s="25"/>
      <c r="F107" s="25"/>
      <c r="G107" s="25"/>
    </row>
    <row r="108" spans="1:7" ht="14.25">
      <c r="A108" s="25"/>
      <c r="B108" s="25"/>
      <c r="C108" s="25"/>
      <c r="D108" s="25"/>
      <c r="E108" s="25"/>
      <c r="F108" s="25"/>
      <c r="G108" s="25"/>
    </row>
    <row r="109" spans="1:7" ht="14.25">
      <c r="A109" s="25"/>
      <c r="B109" s="25"/>
      <c r="C109" s="25"/>
      <c r="D109" s="25"/>
      <c r="E109" s="25"/>
      <c r="F109" s="25"/>
      <c r="G109" s="25"/>
    </row>
    <row r="110" spans="1:7" ht="14.25">
      <c r="A110" s="25"/>
      <c r="B110" s="25"/>
      <c r="C110" s="25"/>
      <c r="D110" s="25"/>
      <c r="E110" s="25"/>
      <c r="F110" s="25"/>
      <c r="G110" s="25"/>
    </row>
    <row r="111" spans="1:7" ht="14.25">
      <c r="A111" s="25"/>
      <c r="B111" s="25"/>
      <c r="C111" s="25"/>
      <c r="D111" s="25"/>
      <c r="E111" s="25"/>
      <c r="F111" s="25"/>
      <c r="G111" s="25"/>
    </row>
    <row r="112" spans="1:7" ht="14.25">
      <c r="A112" s="25"/>
      <c r="B112" s="25"/>
      <c r="C112" s="25"/>
      <c r="D112" s="25"/>
      <c r="E112" s="25"/>
      <c r="F112" s="25"/>
      <c r="G112" s="25"/>
    </row>
    <row r="113" spans="1:7" ht="14.25">
      <c r="A113" s="25"/>
      <c r="B113" s="25"/>
      <c r="C113" s="25"/>
      <c r="D113" s="25"/>
      <c r="E113" s="25"/>
      <c r="F113" s="25"/>
      <c r="G113" s="25"/>
    </row>
    <row r="114" spans="1:7" ht="14.25">
      <c r="A114" s="25"/>
      <c r="B114" s="25"/>
      <c r="C114" s="25"/>
      <c r="D114" s="25"/>
      <c r="E114" s="25"/>
      <c r="F114" s="25"/>
      <c r="G114" s="25"/>
    </row>
    <row r="115" spans="1:7" ht="14.25">
      <c r="A115" s="25"/>
      <c r="B115" s="25"/>
      <c r="C115" s="25"/>
      <c r="D115" s="25"/>
      <c r="E115" s="25"/>
      <c r="F115" s="25"/>
      <c r="G115" s="25"/>
    </row>
    <row r="116" spans="1:7" ht="14.25">
      <c r="A116" s="25"/>
      <c r="B116" s="25"/>
      <c r="C116" s="25"/>
      <c r="D116" s="25"/>
      <c r="E116" s="25"/>
      <c r="F116" s="25"/>
      <c r="G116" s="25"/>
    </row>
    <row r="117" spans="1:7" ht="14.25">
      <c r="A117" s="25"/>
      <c r="B117" s="25"/>
      <c r="C117" s="25"/>
      <c r="D117" s="25"/>
      <c r="E117" s="25"/>
      <c r="F117" s="25"/>
      <c r="G117" s="25"/>
    </row>
    <row r="118" spans="1:7" ht="14.25">
      <c r="A118" s="25"/>
      <c r="B118" s="25"/>
      <c r="C118" s="25"/>
      <c r="D118" s="25"/>
      <c r="E118" s="25"/>
      <c r="F118" s="25"/>
      <c r="G118" s="25"/>
    </row>
    <row r="119" spans="1:7" ht="14.25">
      <c r="A119" s="25"/>
      <c r="B119" s="25"/>
      <c r="C119" s="25"/>
      <c r="D119" s="25"/>
      <c r="E119" s="25"/>
      <c r="F119" s="25"/>
      <c r="G119" s="25"/>
    </row>
    <row r="120" spans="1:7" ht="14.25">
      <c r="A120" s="25"/>
      <c r="B120" s="25"/>
      <c r="C120" s="25"/>
      <c r="D120" s="25"/>
      <c r="E120" s="25"/>
      <c r="F120" s="25"/>
      <c r="G120" s="25"/>
    </row>
    <row r="121" spans="1:7" ht="14.25">
      <c r="A121" s="25"/>
      <c r="B121" s="25"/>
      <c r="C121" s="25"/>
      <c r="D121" s="25"/>
      <c r="E121" s="25"/>
      <c r="F121" s="25"/>
      <c r="G121" s="25"/>
    </row>
    <row r="122" spans="1:7" ht="14.25">
      <c r="A122" s="25"/>
      <c r="B122" s="25"/>
      <c r="C122" s="25"/>
      <c r="D122" s="25"/>
      <c r="E122" s="25"/>
      <c r="F122" s="25"/>
      <c r="G122" s="25"/>
    </row>
    <row r="123" spans="1:7" ht="14.25">
      <c r="A123" s="25"/>
      <c r="B123" s="25"/>
      <c r="C123" s="25"/>
      <c r="D123" s="25"/>
      <c r="E123" s="25"/>
      <c r="F123" s="25"/>
      <c r="G123" s="25"/>
    </row>
    <row r="124" spans="1:7" ht="14.25">
      <c r="A124" s="25"/>
      <c r="B124" s="25"/>
      <c r="C124" s="25"/>
      <c r="D124" s="25"/>
      <c r="E124" s="25"/>
      <c r="F124" s="25"/>
      <c r="G124" s="25"/>
    </row>
    <row r="125" spans="1:7" ht="14.25">
      <c r="A125" s="25"/>
      <c r="B125" s="25"/>
      <c r="C125" s="25"/>
      <c r="D125" s="25"/>
      <c r="E125" s="25"/>
      <c r="F125" s="25"/>
      <c r="G125" s="25"/>
    </row>
    <row r="126" spans="1:7" ht="14.25">
      <c r="A126" s="25"/>
      <c r="B126" s="25"/>
      <c r="C126" s="25"/>
      <c r="D126" s="25"/>
      <c r="E126" s="25"/>
      <c r="F126" s="25"/>
      <c r="G126" s="25"/>
    </row>
    <row r="127" spans="1:7" ht="14.25">
      <c r="A127" s="25"/>
      <c r="B127" s="25"/>
      <c r="C127" s="25"/>
      <c r="D127" s="25"/>
      <c r="E127" s="25"/>
      <c r="F127" s="25"/>
      <c r="G127" s="25"/>
    </row>
    <row r="128" spans="1:7" ht="14.25">
      <c r="A128" s="25"/>
      <c r="B128" s="25"/>
      <c r="C128" s="25"/>
      <c r="D128" s="25"/>
      <c r="E128" s="25"/>
      <c r="F128" s="25"/>
      <c r="G128" s="25"/>
    </row>
    <row r="129" spans="1:7" ht="14.25">
      <c r="A129" s="25"/>
      <c r="B129" s="25"/>
      <c r="C129" s="25"/>
      <c r="D129" s="25"/>
      <c r="E129" s="25"/>
      <c r="F129" s="25"/>
      <c r="G129" s="25"/>
    </row>
    <row r="130" spans="1:7" ht="14.25">
      <c r="A130" s="25"/>
      <c r="B130" s="25"/>
      <c r="C130" s="25"/>
      <c r="D130" s="25"/>
      <c r="E130" s="25"/>
      <c r="F130" s="25"/>
      <c r="G130" s="25"/>
    </row>
    <row r="131" spans="1:7" ht="14.25">
      <c r="A131" s="25"/>
      <c r="B131" s="25"/>
      <c r="C131" s="25"/>
      <c r="D131" s="25"/>
      <c r="E131" s="25"/>
      <c r="F131" s="25"/>
      <c r="G131" s="25"/>
    </row>
    <row r="132" spans="1:7" ht="14.25">
      <c r="A132" s="25"/>
      <c r="B132" s="25"/>
      <c r="C132" s="25"/>
      <c r="D132" s="25"/>
      <c r="E132" s="25"/>
      <c r="F132" s="25"/>
      <c r="G132" s="25"/>
    </row>
    <row r="133" spans="1:7" ht="14.25">
      <c r="A133" s="25"/>
      <c r="B133" s="25"/>
      <c r="C133" s="25"/>
      <c r="D133" s="25"/>
      <c r="E133" s="25"/>
      <c r="F133" s="25"/>
      <c r="G133" s="25"/>
    </row>
    <row r="134" spans="1:7" ht="14.25">
      <c r="A134" s="25"/>
      <c r="B134" s="25"/>
      <c r="C134" s="25"/>
      <c r="D134" s="25"/>
      <c r="E134" s="25"/>
      <c r="F134" s="25"/>
      <c r="G134" s="25"/>
    </row>
    <row r="135" spans="1:7" ht="14.25">
      <c r="A135" s="25"/>
      <c r="B135" s="25"/>
      <c r="C135" s="25"/>
      <c r="D135" s="25"/>
      <c r="E135" s="25"/>
      <c r="F135" s="25"/>
      <c r="G135" s="25"/>
    </row>
    <row r="136" spans="1:7" ht="14.25">
      <c r="A136" s="25"/>
      <c r="B136" s="25"/>
      <c r="C136" s="25"/>
      <c r="D136" s="25"/>
      <c r="E136" s="25"/>
      <c r="F136" s="25"/>
      <c r="G136" s="25"/>
    </row>
    <row r="137" spans="1:7" ht="14.25">
      <c r="A137" s="25"/>
      <c r="B137" s="25"/>
      <c r="C137" s="25"/>
      <c r="D137" s="25"/>
      <c r="E137" s="25"/>
      <c r="F137" s="25"/>
      <c r="G137" s="25"/>
    </row>
    <row r="138" spans="1:7" ht="14.25">
      <c r="A138" s="25"/>
      <c r="B138" s="25"/>
      <c r="C138" s="25"/>
      <c r="D138" s="25"/>
      <c r="E138" s="25"/>
      <c r="F138" s="25"/>
      <c r="G138" s="25"/>
    </row>
    <row r="139" spans="1:7" ht="14.25">
      <c r="A139" s="25"/>
      <c r="B139" s="25"/>
      <c r="C139" s="25"/>
      <c r="D139" s="25"/>
      <c r="E139" s="25"/>
      <c r="F139" s="25"/>
      <c r="G139" s="25"/>
    </row>
    <row r="140" spans="1:7" ht="14.25">
      <c r="A140" s="25"/>
      <c r="B140" s="25"/>
      <c r="C140" s="25"/>
      <c r="D140" s="25"/>
      <c r="E140" s="25"/>
      <c r="F140" s="25"/>
      <c r="G140" s="25"/>
    </row>
    <row r="141" spans="1:7" ht="14.25">
      <c r="A141" s="25"/>
      <c r="B141" s="25"/>
      <c r="C141" s="25"/>
      <c r="D141" s="25"/>
      <c r="E141" s="25"/>
      <c r="F141" s="25"/>
      <c r="G141" s="25"/>
    </row>
    <row r="142" spans="1:7" ht="14.25">
      <c r="A142" s="25"/>
      <c r="B142" s="25"/>
      <c r="C142" s="25"/>
      <c r="D142" s="25"/>
      <c r="E142" s="25"/>
      <c r="F142" s="25"/>
      <c r="G142" s="25"/>
    </row>
    <row r="143" spans="1:7" ht="14.25">
      <c r="A143" s="25"/>
      <c r="B143" s="25"/>
      <c r="C143" s="25"/>
      <c r="D143" s="25"/>
      <c r="E143" s="25"/>
      <c r="F143" s="25"/>
      <c r="G143" s="25"/>
    </row>
    <row r="144" spans="1:7" ht="14.25">
      <c r="A144" s="25"/>
      <c r="B144" s="25"/>
      <c r="C144" s="25"/>
      <c r="D144" s="25"/>
      <c r="E144" s="25"/>
      <c r="F144" s="25"/>
      <c r="G144" s="25"/>
    </row>
    <row r="145" spans="1:7" ht="14.25">
      <c r="A145" s="25"/>
      <c r="B145" s="25"/>
      <c r="C145" s="25"/>
      <c r="D145" s="25"/>
      <c r="E145" s="25"/>
      <c r="F145" s="25"/>
      <c r="G145" s="25"/>
    </row>
    <row r="146" spans="1:7" ht="14.25">
      <c r="A146" s="25"/>
      <c r="B146" s="25"/>
      <c r="C146" s="25"/>
      <c r="D146" s="25"/>
      <c r="E146" s="25"/>
      <c r="F146" s="25"/>
      <c r="G146" s="25"/>
    </row>
    <row r="147" spans="1:7" ht="14.25">
      <c r="A147" s="25"/>
      <c r="B147" s="25"/>
      <c r="C147" s="25"/>
      <c r="D147" s="25"/>
      <c r="E147" s="25"/>
      <c r="F147" s="25"/>
      <c r="G147" s="25"/>
    </row>
    <row r="148" spans="1:7" ht="14.25">
      <c r="A148" s="25"/>
      <c r="B148" s="25"/>
      <c r="C148" s="25"/>
      <c r="D148" s="25"/>
      <c r="E148" s="25"/>
      <c r="F148" s="25"/>
      <c r="G148" s="25"/>
    </row>
    <row r="149" spans="1:7" ht="14.25">
      <c r="A149" s="25"/>
      <c r="B149" s="25"/>
      <c r="C149" s="25"/>
      <c r="D149" s="25"/>
      <c r="E149" s="25"/>
      <c r="F149" s="25"/>
      <c r="G149" s="25"/>
    </row>
    <row r="150" spans="1:7" ht="14.25">
      <c r="A150" s="25"/>
      <c r="B150" s="25"/>
      <c r="C150" s="25"/>
      <c r="D150" s="25"/>
      <c r="E150" s="25"/>
      <c r="F150" s="25"/>
      <c r="G150" s="25"/>
    </row>
    <row r="151" spans="1:7" ht="14.25">
      <c r="A151" s="25"/>
      <c r="B151" s="25"/>
      <c r="C151" s="25"/>
      <c r="D151" s="25"/>
      <c r="E151" s="25"/>
      <c r="F151" s="25"/>
      <c r="G151" s="25"/>
    </row>
    <row r="152" spans="1:7" ht="14.25">
      <c r="A152" s="25"/>
      <c r="B152" s="25"/>
      <c r="C152" s="25"/>
      <c r="D152" s="25"/>
      <c r="E152" s="25"/>
      <c r="F152" s="25"/>
      <c r="G152" s="25"/>
    </row>
    <row r="153" spans="1:7" ht="14.25">
      <c r="A153" s="25"/>
      <c r="B153" s="25"/>
      <c r="C153" s="25"/>
      <c r="D153" s="25"/>
      <c r="E153" s="25"/>
      <c r="F153" s="25"/>
      <c r="G153" s="25"/>
    </row>
    <row r="154" spans="1:7" ht="14.25">
      <c r="A154" s="25"/>
      <c r="B154" s="25"/>
      <c r="C154" s="25"/>
      <c r="D154" s="25"/>
      <c r="E154" s="25"/>
      <c r="F154" s="25"/>
      <c r="G154" s="25"/>
    </row>
    <row r="155" spans="1:7" ht="14.25">
      <c r="A155" s="25"/>
      <c r="B155" s="25"/>
      <c r="C155" s="25"/>
      <c r="D155" s="25"/>
      <c r="E155" s="25"/>
      <c r="F155" s="25"/>
      <c r="G155" s="25"/>
    </row>
    <row r="156" spans="1:7" ht="14.25">
      <c r="A156" s="25"/>
      <c r="B156" s="25"/>
      <c r="C156" s="25"/>
      <c r="D156" s="25"/>
      <c r="E156" s="25"/>
      <c r="F156" s="25"/>
      <c r="G156" s="25"/>
    </row>
    <row r="157" spans="1:7" ht="14.25">
      <c r="A157" s="25"/>
      <c r="B157" s="25"/>
      <c r="C157" s="25"/>
      <c r="D157" s="25"/>
      <c r="E157" s="25"/>
      <c r="F157" s="25"/>
      <c r="G157" s="25"/>
    </row>
    <row r="158" spans="1:7" ht="14.25">
      <c r="A158" s="25"/>
      <c r="B158" s="25"/>
      <c r="C158" s="25"/>
      <c r="D158" s="25"/>
      <c r="E158" s="25"/>
      <c r="F158" s="25"/>
      <c r="G158" s="25"/>
    </row>
    <row r="159" spans="1:7" ht="14.25">
      <c r="A159" s="25"/>
      <c r="B159" s="25"/>
      <c r="C159" s="25"/>
      <c r="D159" s="25"/>
      <c r="E159" s="25"/>
      <c r="F159" s="25"/>
      <c r="G159" s="25"/>
    </row>
    <row r="160" spans="1:7" ht="14.25">
      <c r="A160" s="25"/>
      <c r="B160" s="25"/>
      <c r="C160" s="25"/>
      <c r="D160" s="25"/>
      <c r="E160" s="25"/>
      <c r="F160" s="25"/>
      <c r="G160" s="25"/>
    </row>
    <row r="161" spans="1:7" ht="14.25">
      <c r="A161" s="25"/>
      <c r="B161" s="25"/>
      <c r="C161" s="25"/>
      <c r="D161" s="25"/>
      <c r="E161" s="25"/>
      <c r="F161" s="25"/>
      <c r="G161" s="25"/>
    </row>
    <row r="162" spans="1:7" ht="14.25">
      <c r="A162" s="25"/>
      <c r="B162" s="25"/>
      <c r="C162" s="25"/>
      <c r="D162" s="25"/>
      <c r="E162" s="25"/>
      <c r="F162" s="25"/>
      <c r="G162" s="25"/>
    </row>
    <row r="163" spans="1:7" ht="14.25">
      <c r="A163" s="25"/>
      <c r="B163" s="25"/>
      <c r="C163" s="25"/>
      <c r="D163" s="25"/>
      <c r="E163" s="25"/>
      <c r="F163" s="25"/>
      <c r="G163" s="25"/>
    </row>
    <row r="164" spans="1:7" ht="14.25">
      <c r="A164" s="25"/>
      <c r="B164" s="25"/>
      <c r="C164" s="25"/>
      <c r="D164" s="25"/>
      <c r="E164" s="25"/>
      <c r="F164" s="25"/>
      <c r="G164" s="25"/>
    </row>
    <row r="165" spans="1:7" ht="14.25">
      <c r="A165" s="25"/>
      <c r="B165" s="25"/>
      <c r="C165" s="25"/>
      <c r="D165" s="25"/>
      <c r="E165" s="25"/>
      <c r="F165" s="25"/>
      <c r="G165" s="25"/>
    </row>
    <row r="166" spans="1:7" ht="14.25">
      <c r="A166" s="25"/>
      <c r="B166" s="25"/>
      <c r="C166" s="25"/>
      <c r="D166" s="25"/>
      <c r="E166" s="25"/>
      <c r="F166" s="25"/>
      <c r="G166" s="25"/>
    </row>
    <row r="167" spans="1:7" ht="14.25">
      <c r="A167" s="25"/>
      <c r="B167" s="25"/>
      <c r="C167" s="25"/>
      <c r="D167" s="25"/>
      <c r="E167" s="25"/>
      <c r="F167" s="25"/>
      <c r="G167" s="25"/>
    </row>
    <row r="168" spans="1:7" ht="14.25">
      <c r="A168" s="25"/>
      <c r="B168" s="25"/>
      <c r="C168" s="25"/>
      <c r="D168" s="25"/>
      <c r="E168" s="25"/>
      <c r="F168" s="25"/>
      <c r="G168" s="25"/>
    </row>
    <row r="169" spans="1:7" ht="14.25">
      <c r="A169" s="25"/>
      <c r="B169" s="25"/>
      <c r="C169" s="25"/>
      <c r="D169" s="25"/>
      <c r="E169" s="25"/>
      <c r="F169" s="25"/>
      <c r="G169" s="25"/>
    </row>
    <row r="170" spans="1:7" ht="14.25">
      <c r="A170" s="25"/>
      <c r="B170" s="25"/>
      <c r="C170" s="25"/>
      <c r="D170" s="25"/>
      <c r="E170" s="25"/>
      <c r="F170" s="25"/>
      <c r="G170" s="25"/>
    </row>
    <row r="171" spans="1:7" ht="14.25">
      <c r="A171" s="25"/>
      <c r="B171" s="25"/>
      <c r="C171" s="25"/>
      <c r="D171" s="25"/>
      <c r="E171" s="25"/>
      <c r="F171" s="25"/>
      <c r="G171" s="25"/>
    </row>
    <row r="172" spans="1:7" ht="14.25">
      <c r="A172" s="25"/>
      <c r="B172" s="25"/>
      <c r="C172" s="25"/>
      <c r="D172" s="25"/>
      <c r="E172" s="25"/>
      <c r="F172" s="25"/>
      <c r="G172" s="25"/>
    </row>
    <row r="173" spans="1:7" ht="14.25">
      <c r="A173" s="25"/>
      <c r="B173" s="25"/>
      <c r="C173" s="25"/>
      <c r="D173" s="25"/>
      <c r="E173" s="25"/>
      <c r="F173" s="25"/>
      <c r="G173" s="25"/>
    </row>
    <row r="174" spans="1:7" ht="14.25">
      <c r="A174" s="25"/>
      <c r="B174" s="25"/>
      <c r="C174" s="25"/>
      <c r="D174" s="25"/>
      <c r="E174" s="25"/>
      <c r="F174" s="25"/>
      <c r="G174" s="25"/>
    </row>
    <row r="175" spans="1:7" ht="14.25">
      <c r="A175" s="25"/>
      <c r="B175" s="25"/>
      <c r="C175" s="25"/>
      <c r="D175" s="25"/>
      <c r="E175" s="25"/>
      <c r="F175" s="25"/>
      <c r="G175" s="25"/>
    </row>
    <row r="176" spans="1:7" ht="14.25">
      <c r="A176" s="25"/>
      <c r="B176" s="25"/>
      <c r="C176" s="25"/>
      <c r="D176" s="25"/>
      <c r="E176" s="25"/>
      <c r="F176" s="25"/>
      <c r="G176" s="25"/>
    </row>
    <row r="177" spans="1:7" ht="14.25">
      <c r="A177" s="25"/>
      <c r="B177" s="25"/>
      <c r="C177" s="25"/>
      <c r="D177" s="25"/>
      <c r="E177" s="25"/>
      <c r="F177" s="25"/>
      <c r="G177" s="25"/>
    </row>
    <row r="178" spans="1:7" ht="14.25">
      <c r="A178" s="25"/>
      <c r="B178" s="25"/>
      <c r="C178" s="25"/>
      <c r="D178" s="25"/>
      <c r="E178" s="25"/>
      <c r="F178" s="25"/>
      <c r="G178" s="25"/>
    </row>
    <row r="179" spans="1:7" ht="14.25">
      <c r="A179" s="25"/>
      <c r="B179" s="25"/>
      <c r="C179" s="25"/>
      <c r="D179" s="25"/>
      <c r="E179" s="25"/>
      <c r="F179" s="25"/>
      <c r="G179" s="25"/>
    </row>
    <row r="180" spans="1:7" ht="14.25">
      <c r="A180" s="25"/>
      <c r="B180" s="25"/>
      <c r="C180" s="25"/>
      <c r="D180" s="25"/>
      <c r="E180" s="25"/>
      <c r="F180" s="25"/>
      <c r="G180" s="25"/>
    </row>
    <row r="181" spans="1:7" ht="14.25">
      <c r="A181" s="25"/>
      <c r="B181" s="25"/>
      <c r="C181" s="25"/>
      <c r="D181" s="25"/>
      <c r="E181" s="25"/>
      <c r="F181" s="25"/>
      <c r="G181" s="25"/>
    </row>
  </sheetData>
  <sheetProtection/>
  <mergeCells count="14">
    <mergeCell ref="F1:F2"/>
    <mergeCell ref="F42:F43"/>
    <mergeCell ref="A1:A2"/>
    <mergeCell ref="B1:B2"/>
    <mergeCell ref="G1:G2"/>
    <mergeCell ref="G42:G43"/>
    <mergeCell ref="A42:A43"/>
    <mergeCell ref="B42:B43"/>
    <mergeCell ref="C1:C2"/>
    <mergeCell ref="C42:C43"/>
    <mergeCell ref="D1:D2"/>
    <mergeCell ref="E1:E2"/>
    <mergeCell ref="E42:E43"/>
    <mergeCell ref="D42:D43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 xml:space="preserve">&amp;C16/2015. (XII.02.) számú költségvetési rendelethez
ZALASZABAR KÖZSÉG ÖNKORMÁNYZATA ÉS INTÉZMÉNYEI BEVÉTELEI ÉS KIADÁSA ELŐIRÁNYZATAINAK ÖSSZESÍTŐJE ROVATONKÉNT
2015. ÉVBEN
&amp;R1sz. </oddHead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view="pageLayout" workbookViewId="0" topLeftCell="B1">
      <selection activeCell="F17" sqref="F17"/>
    </sheetView>
  </sheetViews>
  <sheetFormatPr defaultColWidth="9.00390625" defaultRowHeight="12.75"/>
  <cols>
    <col min="1" max="1" width="8.75390625" style="11" customWidth="1"/>
    <col min="2" max="2" width="49.625" style="11" customWidth="1"/>
    <col min="3" max="4" width="14.375" style="11" customWidth="1"/>
    <col min="5" max="6" width="13.25390625" style="11" customWidth="1"/>
    <col min="7" max="8" width="14.75390625" style="11" customWidth="1"/>
    <col min="9" max="9" width="13.25390625" style="11" customWidth="1"/>
    <col min="10" max="10" width="13.875" style="11" customWidth="1"/>
    <col min="11" max="16384" width="9.125" style="11" customWidth="1"/>
  </cols>
  <sheetData>
    <row r="1" spans="1:10" ht="12.75">
      <c r="A1" s="10"/>
      <c r="B1" s="10"/>
      <c r="C1" s="10"/>
      <c r="D1" s="10"/>
      <c r="E1" s="677" t="s">
        <v>15</v>
      </c>
      <c r="F1" s="677"/>
      <c r="G1" s="677"/>
      <c r="H1" s="677"/>
      <c r="I1" s="677"/>
      <c r="J1" s="677"/>
    </row>
    <row r="2" spans="1:10" ht="15" customHeight="1">
      <c r="A2" s="678" t="s">
        <v>52</v>
      </c>
      <c r="B2" s="679" t="s">
        <v>76</v>
      </c>
      <c r="C2" s="680" t="s">
        <v>233</v>
      </c>
      <c r="D2" s="681"/>
      <c r="E2" s="681"/>
      <c r="F2" s="682"/>
      <c r="G2" s="680" t="s">
        <v>54</v>
      </c>
      <c r="H2" s="681"/>
      <c r="I2" s="681"/>
      <c r="J2" s="682"/>
    </row>
    <row r="3" spans="1:10" ht="15" customHeight="1">
      <c r="A3" s="675"/>
      <c r="B3" s="675"/>
      <c r="C3" s="675" t="s">
        <v>63</v>
      </c>
      <c r="D3" s="675" t="s">
        <v>305</v>
      </c>
      <c r="E3" s="675" t="s">
        <v>281</v>
      </c>
      <c r="F3" s="675" t="s">
        <v>55</v>
      </c>
      <c r="G3" s="675" t="s">
        <v>9</v>
      </c>
      <c r="H3" s="87" t="s">
        <v>167</v>
      </c>
      <c r="I3" s="675" t="s">
        <v>282</v>
      </c>
      <c r="J3" s="675" t="s">
        <v>55</v>
      </c>
    </row>
    <row r="4" spans="1:10" ht="15" customHeight="1">
      <c r="A4" s="675"/>
      <c r="B4" s="675"/>
      <c r="C4" s="675"/>
      <c r="D4" s="675"/>
      <c r="E4" s="675"/>
      <c r="F4" s="675"/>
      <c r="G4" s="675"/>
      <c r="H4" s="87" t="s">
        <v>166</v>
      </c>
      <c r="I4" s="675"/>
      <c r="J4" s="675"/>
    </row>
    <row r="5" spans="1:10" ht="15" customHeight="1">
      <c r="A5" s="676"/>
      <c r="B5" s="676"/>
      <c r="C5" s="676"/>
      <c r="D5" s="676"/>
      <c r="E5" s="676"/>
      <c r="F5" s="676"/>
      <c r="G5" s="676"/>
      <c r="H5" s="88" t="s">
        <v>168</v>
      </c>
      <c r="I5" s="676"/>
      <c r="J5" s="676"/>
    </row>
    <row r="6" spans="1:10" ht="39.75" customHeight="1">
      <c r="A6" s="51"/>
      <c r="B6" s="103"/>
      <c r="C6" s="105"/>
      <c r="D6" s="105"/>
      <c r="E6" s="52"/>
      <c r="F6" s="52"/>
      <c r="G6" s="52"/>
      <c r="H6" s="52"/>
      <c r="I6" s="52"/>
      <c r="J6" s="52"/>
    </row>
    <row r="7" spans="1:10" ht="39.75" customHeight="1">
      <c r="A7" s="44"/>
      <c r="B7" s="104"/>
      <c r="C7" s="52"/>
      <c r="D7" s="52"/>
      <c r="E7" s="52"/>
      <c r="F7" s="52"/>
      <c r="G7" s="52"/>
      <c r="H7" s="52"/>
      <c r="I7" s="52"/>
      <c r="J7" s="52"/>
    </row>
    <row r="8" spans="1:10" ht="39.75" customHeight="1">
      <c r="A8" s="51"/>
      <c r="B8" s="101"/>
      <c r="C8" s="105"/>
      <c r="D8" s="105"/>
      <c r="E8" s="52"/>
      <c r="F8" s="52"/>
      <c r="G8" s="52"/>
      <c r="H8" s="52"/>
      <c r="I8" s="52"/>
      <c r="J8" s="52"/>
    </row>
    <row r="9" spans="1:10" ht="39.75" customHeight="1">
      <c r="A9" s="44"/>
      <c r="B9" s="102"/>
      <c r="C9" s="52"/>
      <c r="D9" s="52"/>
      <c r="E9" s="52"/>
      <c r="F9" s="52"/>
      <c r="G9" s="52"/>
      <c r="H9" s="52"/>
      <c r="I9" s="52"/>
      <c r="J9" s="52"/>
    </row>
    <row r="10" spans="1:10" ht="39.75" customHeight="1">
      <c r="A10" s="13"/>
      <c r="B10" s="116"/>
      <c r="C10" s="106"/>
      <c r="D10" s="106"/>
      <c r="E10" s="53"/>
      <c r="F10" s="53"/>
      <c r="G10" s="53"/>
      <c r="H10" s="53"/>
      <c r="I10" s="53"/>
      <c r="J10" s="53"/>
    </row>
    <row r="11" spans="2:8" ht="39.75" customHeight="1">
      <c r="B11" s="203" t="s">
        <v>235</v>
      </c>
      <c r="C11" s="203"/>
      <c r="D11" s="203"/>
      <c r="E11" s="203"/>
      <c r="F11" s="203"/>
      <c r="G11" s="203"/>
      <c r="H11" s="203"/>
    </row>
    <row r="12" ht="39.75" customHeight="1"/>
    <row r="43" ht="12.75">
      <c r="K43" s="12"/>
    </row>
  </sheetData>
  <sheetProtection/>
  <mergeCells count="12"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16/2015.(XII.02.) számú költségvetési rendelethez
ZALASZABAR KÖZSÉG  ÖNKORMÁNYZAT 2015.ÉVI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view="pageLayout" zoomScaleSheetLayoutView="80" workbookViewId="0" topLeftCell="A1">
      <selection activeCell="H17" sqref="H17"/>
    </sheetView>
  </sheetViews>
  <sheetFormatPr defaultColWidth="9.00390625" defaultRowHeight="12.75"/>
  <cols>
    <col min="1" max="1" width="7.75390625" style="15" customWidth="1"/>
    <col min="2" max="2" width="44.375" style="15" customWidth="1"/>
    <col min="3" max="3" width="5.625" style="15" hidden="1" customWidth="1"/>
    <col min="4" max="4" width="13.375" style="15" customWidth="1"/>
    <col min="5" max="5" width="21.125" style="15" customWidth="1"/>
    <col min="6" max="16384" width="9.125" style="15" customWidth="1"/>
  </cols>
  <sheetData>
    <row r="1" spans="1:5" ht="12.75" customHeight="1">
      <c r="A1" s="16"/>
      <c r="B1" s="16"/>
      <c r="C1" s="16"/>
      <c r="D1" s="16"/>
      <c r="E1" s="16"/>
    </row>
    <row r="2" spans="1:5" ht="13.5" thickBot="1">
      <c r="A2" s="14"/>
      <c r="B2" s="14"/>
      <c r="C2" s="14"/>
      <c r="D2" s="14"/>
      <c r="E2" s="14"/>
    </row>
    <row r="3" spans="1:5" ht="15.75" customHeight="1" thickBot="1">
      <c r="A3" s="683" t="s">
        <v>16</v>
      </c>
      <c r="B3" s="684" t="s">
        <v>19</v>
      </c>
      <c r="C3" s="684"/>
      <c r="D3" s="685" t="s">
        <v>268</v>
      </c>
      <c r="E3" s="684" t="s">
        <v>20</v>
      </c>
    </row>
    <row r="4" spans="1:5" ht="15.75" customHeight="1" thickBot="1">
      <c r="A4" s="683"/>
      <c r="B4" s="684"/>
      <c r="C4" s="684"/>
      <c r="D4" s="686"/>
      <c r="E4" s="684"/>
    </row>
    <row r="5" spans="1:5" ht="15.75" customHeight="1" thickBot="1">
      <c r="A5" s="683"/>
      <c r="B5" s="684"/>
      <c r="C5" s="684"/>
      <c r="D5" s="686"/>
      <c r="E5" s="684"/>
    </row>
    <row r="6" spans="1:5" ht="15.75" customHeight="1" thickBot="1">
      <c r="A6" s="683"/>
      <c r="B6" s="684"/>
      <c r="C6" s="684"/>
      <c r="D6" s="687"/>
      <c r="E6" s="684"/>
    </row>
    <row r="7" spans="1:5" ht="30" customHeight="1">
      <c r="A7" s="184" t="s">
        <v>14</v>
      </c>
      <c r="B7" s="185" t="s">
        <v>355</v>
      </c>
      <c r="C7" s="186"/>
      <c r="D7" s="267">
        <v>1573</v>
      </c>
      <c r="E7" s="183" t="s">
        <v>336</v>
      </c>
    </row>
    <row r="8" spans="1:5" ht="30" customHeight="1">
      <c r="A8" s="293"/>
      <c r="B8" s="296" t="s">
        <v>352</v>
      </c>
      <c r="C8" s="294"/>
      <c r="D8" s="294">
        <v>-1384</v>
      </c>
      <c r="E8" s="183" t="s">
        <v>336</v>
      </c>
    </row>
    <row r="9" spans="1:5" ht="30" customHeight="1">
      <c r="A9" s="293"/>
      <c r="B9" s="296" t="s">
        <v>163</v>
      </c>
      <c r="C9" s="294"/>
      <c r="D9" s="294">
        <v>1145</v>
      </c>
      <c r="E9" s="183" t="s">
        <v>336</v>
      </c>
    </row>
    <row r="10" spans="1:5" ht="30" customHeight="1">
      <c r="A10" s="293"/>
      <c r="B10" s="296" t="s">
        <v>353</v>
      </c>
      <c r="C10" s="294"/>
      <c r="D10" s="294">
        <v>-695</v>
      </c>
      <c r="E10" s="183" t="s">
        <v>336</v>
      </c>
    </row>
    <row r="11" spans="1:5" ht="30" customHeight="1">
      <c r="A11" s="293"/>
      <c r="B11" s="296" t="s">
        <v>354</v>
      </c>
      <c r="C11" s="294"/>
      <c r="D11" s="294">
        <v>189</v>
      </c>
      <c r="E11" s="183" t="s">
        <v>336</v>
      </c>
    </row>
    <row r="12" spans="1:5" ht="30" customHeight="1" thickBot="1">
      <c r="A12" s="244"/>
      <c r="B12" s="245" t="s">
        <v>356</v>
      </c>
      <c r="C12" s="246"/>
      <c r="D12" s="292">
        <f>SUM(D3:D11)</f>
        <v>828</v>
      </c>
      <c r="E12" s="247"/>
    </row>
    <row r="13" spans="1:5" ht="30" customHeight="1">
      <c r="A13" s="184" t="s">
        <v>14</v>
      </c>
      <c r="B13" s="185" t="s">
        <v>357</v>
      </c>
      <c r="C13" s="294"/>
      <c r="D13" s="295">
        <v>0</v>
      </c>
      <c r="E13" s="183" t="s">
        <v>336</v>
      </c>
    </row>
    <row r="14" spans="1:5" ht="30" customHeight="1" thickBot="1">
      <c r="A14" s="244"/>
      <c r="B14" s="245" t="s">
        <v>356</v>
      </c>
      <c r="C14" s="246"/>
      <c r="D14" s="292">
        <v>828</v>
      </c>
      <c r="E14" s="247"/>
    </row>
    <row r="15" spans="1:5" ht="30" customHeight="1">
      <c r="A15" s="293" t="s">
        <v>14</v>
      </c>
      <c r="B15" s="308" t="s">
        <v>355</v>
      </c>
      <c r="C15" s="294"/>
      <c r="D15" s="295">
        <v>828</v>
      </c>
      <c r="E15" s="183"/>
    </row>
    <row r="16" spans="1:5" ht="30" customHeight="1">
      <c r="A16" s="293"/>
      <c r="B16" s="296" t="s">
        <v>371</v>
      </c>
      <c r="C16" s="294"/>
      <c r="D16" s="294">
        <v>600</v>
      </c>
      <c r="E16" s="183" t="s">
        <v>336</v>
      </c>
    </row>
    <row r="17" spans="1:5" ht="30" customHeight="1">
      <c r="A17" s="293"/>
      <c r="B17" s="296" t="s">
        <v>375</v>
      </c>
      <c r="C17" s="294"/>
      <c r="D17" s="294">
        <v>768</v>
      </c>
      <c r="E17" s="183" t="s">
        <v>336</v>
      </c>
    </row>
    <row r="18" spans="1:5" ht="30" customHeight="1">
      <c r="A18" s="293"/>
      <c r="B18" s="296" t="s">
        <v>372</v>
      </c>
      <c r="C18" s="294"/>
      <c r="D18" s="294">
        <v>50</v>
      </c>
      <c r="E18" s="183" t="s">
        <v>336</v>
      </c>
    </row>
    <row r="19" spans="1:5" ht="30" customHeight="1">
      <c r="A19" s="293"/>
      <c r="B19" s="296" t="s">
        <v>373</v>
      </c>
      <c r="C19" s="294"/>
      <c r="D19" s="294">
        <v>-574</v>
      </c>
      <c r="E19" s="183" t="s">
        <v>336</v>
      </c>
    </row>
    <row r="20" spans="1:5" ht="30" customHeight="1">
      <c r="A20" s="293"/>
      <c r="B20" s="296" t="s">
        <v>374</v>
      </c>
      <c r="C20" s="294"/>
      <c r="D20" s="294">
        <v>-18</v>
      </c>
      <c r="E20" s="183" t="s">
        <v>336</v>
      </c>
    </row>
    <row r="21" spans="1:5" ht="30" customHeight="1" thickBot="1">
      <c r="A21" s="310"/>
      <c r="B21" s="311" t="s">
        <v>370</v>
      </c>
      <c r="C21" s="312"/>
      <c r="D21" s="314">
        <f>SUM(D15:D20)</f>
        <v>1654</v>
      </c>
      <c r="E21" s="313" t="s">
        <v>336</v>
      </c>
    </row>
    <row r="22" spans="1:5" ht="30" customHeight="1">
      <c r="A22" s="184" t="s">
        <v>14</v>
      </c>
      <c r="B22" s="185" t="s">
        <v>357</v>
      </c>
      <c r="C22" s="294"/>
      <c r="D22" s="295">
        <v>0</v>
      </c>
      <c r="E22" s="183" t="s">
        <v>336</v>
      </c>
    </row>
    <row r="23" spans="1:5" ht="30" customHeight="1" thickBot="1">
      <c r="A23" s="244"/>
      <c r="B23" s="245" t="s">
        <v>369</v>
      </c>
      <c r="C23" s="246"/>
      <c r="D23" s="292">
        <f>D21+D22</f>
        <v>1654</v>
      </c>
      <c r="E23" s="247"/>
    </row>
    <row r="24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&amp;C&amp;"Garamond,Félkövér"&amp;12 16/2015.(XII.02.) számú költségvetési rendelethez
ZALASZABAR KÖZSÉG ÖNKORMÁNYZAT 2015.ÉVI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8"/>
  <sheetViews>
    <sheetView view="pageLayout" workbookViewId="0" topLeftCell="A1">
      <selection activeCell="B8" sqref="B8:D8"/>
    </sheetView>
  </sheetViews>
  <sheetFormatPr defaultColWidth="9.00390625" defaultRowHeight="12.75"/>
  <cols>
    <col min="1" max="1" width="9.25390625" style="33" customWidth="1"/>
    <col min="2" max="2" width="8.125" style="33" customWidth="1"/>
    <col min="3" max="3" width="8.25390625" style="33" customWidth="1"/>
    <col min="4" max="4" width="47.25390625" style="33" customWidth="1"/>
    <col min="5" max="5" width="11.875" style="33" customWidth="1"/>
    <col min="6" max="6" width="11.625" style="33" customWidth="1"/>
    <col min="7" max="7" width="12.00390625" style="33" customWidth="1"/>
    <col min="8" max="8" width="11.375" style="33" customWidth="1"/>
    <col min="9" max="9" width="11.875" style="33" customWidth="1"/>
    <col min="10" max="10" width="11.375" style="33" customWidth="1"/>
    <col min="11" max="11" width="11.00390625" style="33" customWidth="1"/>
    <col min="12" max="16384" width="9.125" style="33" customWidth="1"/>
  </cols>
  <sheetData>
    <row r="1" ht="12.75">
      <c r="J1" s="40" t="s">
        <v>15</v>
      </c>
    </row>
    <row r="2" spans="1:10" ht="16.5" customHeight="1">
      <c r="A2" s="699" t="s">
        <v>0</v>
      </c>
      <c r="B2" s="702" t="s">
        <v>48</v>
      </c>
      <c r="C2" s="703"/>
      <c r="D2" s="704"/>
      <c r="E2" s="688" t="s">
        <v>268</v>
      </c>
      <c r="F2" s="688" t="s">
        <v>343</v>
      </c>
      <c r="G2" s="688" t="s">
        <v>365</v>
      </c>
      <c r="H2" s="688" t="s">
        <v>600</v>
      </c>
      <c r="I2" s="43">
        <v>2016</v>
      </c>
      <c r="J2" s="43">
        <v>2017</v>
      </c>
    </row>
    <row r="3" spans="1:10" ht="17.25" customHeight="1">
      <c r="A3" s="700"/>
      <c r="B3" s="705"/>
      <c r="C3" s="706"/>
      <c r="D3" s="707"/>
      <c r="E3" s="689"/>
      <c r="F3" s="689"/>
      <c r="G3" s="689"/>
      <c r="H3" s="689"/>
      <c r="I3" s="692" t="s">
        <v>236</v>
      </c>
      <c r="J3" s="693"/>
    </row>
    <row r="4" spans="1:10" ht="12" customHeight="1">
      <c r="A4" s="701"/>
      <c r="B4" s="708"/>
      <c r="C4" s="709"/>
      <c r="D4" s="710"/>
      <c r="E4" s="690"/>
      <c r="F4" s="690"/>
      <c r="G4" s="690"/>
      <c r="H4" s="690"/>
      <c r="I4" s="694"/>
      <c r="J4" s="695"/>
    </row>
    <row r="5" spans="1:10" ht="34.5" customHeight="1">
      <c r="A5" s="42" t="s">
        <v>1</v>
      </c>
      <c r="B5" s="691" t="s">
        <v>306</v>
      </c>
      <c r="C5" s="691"/>
      <c r="D5" s="691"/>
      <c r="E5" s="74">
        <v>18706</v>
      </c>
      <c r="F5" s="74">
        <v>15726</v>
      </c>
      <c r="G5" s="74">
        <v>15744</v>
      </c>
      <c r="H5" s="74">
        <v>15744</v>
      </c>
      <c r="I5" s="74"/>
      <c r="J5" s="74"/>
    </row>
    <row r="6" spans="1:10" ht="34.5" customHeight="1">
      <c r="A6" s="42" t="s">
        <v>3</v>
      </c>
      <c r="B6" s="691" t="s">
        <v>75</v>
      </c>
      <c r="C6" s="691"/>
      <c r="D6" s="691"/>
      <c r="E6" s="74">
        <v>11190</v>
      </c>
      <c r="F6" s="74">
        <v>10474</v>
      </c>
      <c r="G6" s="74">
        <v>11300</v>
      </c>
      <c r="H6" s="74">
        <v>11300</v>
      </c>
      <c r="I6" s="74"/>
      <c r="J6" s="74"/>
    </row>
    <row r="7" spans="1:10" ht="34.5" customHeight="1">
      <c r="A7" s="42" t="s">
        <v>4</v>
      </c>
      <c r="B7" s="711" t="s">
        <v>616</v>
      </c>
      <c r="C7" s="712"/>
      <c r="D7" s="713"/>
      <c r="E7" s="74">
        <v>10000</v>
      </c>
      <c r="F7" s="74">
        <v>10000</v>
      </c>
      <c r="G7" s="74">
        <v>10000</v>
      </c>
      <c r="H7" s="74">
        <v>10000</v>
      </c>
      <c r="I7" s="74"/>
      <c r="J7" s="74"/>
    </row>
    <row r="8" spans="1:10" ht="34.5" customHeight="1">
      <c r="A8" s="42"/>
      <c r="B8" s="696" t="s">
        <v>66</v>
      </c>
      <c r="C8" s="697"/>
      <c r="D8" s="698"/>
      <c r="E8" s="95">
        <f aca="true" t="shared" si="0" ref="E8:J8">SUM(E5:E7)</f>
        <v>39896</v>
      </c>
      <c r="F8" s="95">
        <f t="shared" si="0"/>
        <v>36200</v>
      </c>
      <c r="G8" s="95">
        <f t="shared" si="0"/>
        <v>37044</v>
      </c>
      <c r="H8" s="95">
        <f t="shared" si="0"/>
        <v>37044</v>
      </c>
      <c r="I8" s="95">
        <f t="shared" si="0"/>
        <v>0</v>
      </c>
      <c r="J8" s="95">
        <f t="shared" si="0"/>
        <v>0</v>
      </c>
    </row>
  </sheetData>
  <sheetProtection/>
  <mergeCells count="11">
    <mergeCell ref="A2:A4"/>
    <mergeCell ref="B2:D4"/>
    <mergeCell ref="B7:D7"/>
    <mergeCell ref="B5:D5"/>
    <mergeCell ref="F2:F4"/>
    <mergeCell ref="G2:G4"/>
    <mergeCell ref="H2:H4"/>
    <mergeCell ref="B6:D6"/>
    <mergeCell ref="I3:J4"/>
    <mergeCell ref="B8:D8"/>
    <mergeCell ref="E2:E4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16/2015.(XII.02.)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C1">
      <selection activeCell="G12" sqref="G12"/>
    </sheetView>
  </sheetViews>
  <sheetFormatPr defaultColWidth="9.00390625" defaultRowHeight="12.75"/>
  <cols>
    <col min="1" max="1" width="3.75390625" style="30" customWidth="1"/>
    <col min="2" max="2" width="9.125" style="30" customWidth="1"/>
    <col min="3" max="3" width="8.375" style="30" customWidth="1"/>
    <col min="4" max="4" width="22.875" style="30" customWidth="1"/>
    <col min="5" max="5" width="25.625" style="30" customWidth="1"/>
    <col min="6" max="6" width="10.875" style="30" customWidth="1"/>
    <col min="7" max="7" width="11.125" style="30" customWidth="1"/>
    <col min="8" max="8" width="16.75390625" style="30" customWidth="1"/>
    <col min="9" max="9" width="9.125" style="30" customWidth="1"/>
    <col min="10" max="10" width="11.125" style="30" customWidth="1"/>
    <col min="11" max="11" width="11.375" style="30" customWidth="1"/>
    <col min="12" max="16384" width="9.125" style="30" customWidth="1"/>
  </cols>
  <sheetData>
    <row r="1" spans="10:11" ht="12.75">
      <c r="J1" s="714" t="s">
        <v>15</v>
      </c>
      <c r="K1" s="714"/>
    </row>
    <row r="2" spans="1:11" ht="24.75" customHeight="1">
      <c r="A2" s="715" t="s">
        <v>18</v>
      </c>
      <c r="B2" s="715" t="s">
        <v>21</v>
      </c>
      <c r="C2" s="715"/>
      <c r="D2" s="715"/>
      <c r="E2" s="717" t="s">
        <v>56</v>
      </c>
      <c r="F2" s="717"/>
      <c r="G2" s="717"/>
      <c r="H2" s="717" t="s">
        <v>57</v>
      </c>
      <c r="I2" s="717"/>
      <c r="J2" s="717"/>
      <c r="K2" s="31" t="s">
        <v>9</v>
      </c>
    </row>
    <row r="3" spans="1:11" ht="24.75" customHeight="1">
      <c r="A3" s="715"/>
      <c r="B3" s="715"/>
      <c r="C3" s="715"/>
      <c r="D3" s="715"/>
      <c r="E3" s="715" t="s">
        <v>22</v>
      </c>
      <c r="F3" s="715" t="s">
        <v>23</v>
      </c>
      <c r="G3" s="715" t="s">
        <v>24</v>
      </c>
      <c r="H3" s="715" t="s">
        <v>22</v>
      </c>
      <c r="I3" s="715" t="s">
        <v>23</v>
      </c>
      <c r="J3" s="715" t="s">
        <v>24</v>
      </c>
      <c r="K3" s="716" t="s">
        <v>25</v>
      </c>
    </row>
    <row r="4" spans="1:11" ht="24.75" customHeight="1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6"/>
    </row>
    <row r="5" spans="1:11" ht="24.75" customHeight="1">
      <c r="A5" s="59" t="s">
        <v>30</v>
      </c>
      <c r="B5" s="725" t="s">
        <v>58</v>
      </c>
      <c r="C5" s="726"/>
      <c r="D5" s="727"/>
      <c r="E5" s="59"/>
      <c r="F5" s="59"/>
      <c r="G5" s="59"/>
      <c r="H5" s="59"/>
      <c r="I5" s="59"/>
      <c r="J5" s="59"/>
      <c r="K5" s="60"/>
    </row>
    <row r="6" spans="1:11" ht="49.5" customHeight="1">
      <c r="A6" s="32" t="s">
        <v>2</v>
      </c>
      <c r="B6" s="722" t="s">
        <v>26</v>
      </c>
      <c r="C6" s="723"/>
      <c r="D6" s="723"/>
      <c r="E6" s="46"/>
      <c r="F6" s="86"/>
      <c r="G6" s="90"/>
      <c r="H6" s="41" t="s">
        <v>47</v>
      </c>
      <c r="I6" s="41" t="s">
        <v>47</v>
      </c>
      <c r="J6" s="41" t="s">
        <v>47</v>
      </c>
      <c r="K6" s="90">
        <f>SUM(G6:J6)</f>
        <v>0</v>
      </c>
    </row>
    <row r="7" spans="1:11" ht="30" customHeight="1">
      <c r="A7" s="32" t="s">
        <v>8</v>
      </c>
      <c r="B7" s="722" t="s">
        <v>27</v>
      </c>
      <c r="C7" s="723"/>
      <c r="D7" s="723"/>
      <c r="E7" s="41"/>
      <c r="F7" s="41"/>
      <c r="G7" s="41"/>
      <c r="H7" s="41" t="s">
        <v>47</v>
      </c>
      <c r="I7" s="41" t="s">
        <v>47</v>
      </c>
      <c r="J7" s="41" t="s">
        <v>47</v>
      </c>
      <c r="K7" s="41" t="s">
        <v>47</v>
      </c>
    </row>
    <row r="8" spans="1:11" ht="30" customHeight="1">
      <c r="A8" s="32" t="s">
        <v>4</v>
      </c>
      <c r="B8" s="722" t="s">
        <v>28</v>
      </c>
      <c r="C8" s="723"/>
      <c r="D8" s="723"/>
      <c r="E8" s="41"/>
      <c r="F8" s="41"/>
      <c r="G8" s="41"/>
      <c r="H8" s="41" t="s">
        <v>47</v>
      </c>
      <c r="I8" s="41" t="s">
        <v>47</v>
      </c>
      <c r="J8" s="41" t="s">
        <v>47</v>
      </c>
      <c r="K8" s="46" t="s">
        <v>47</v>
      </c>
    </row>
    <row r="9" spans="1:11" ht="33" customHeight="1">
      <c r="A9" s="32" t="s">
        <v>5</v>
      </c>
      <c r="B9" s="722" t="s">
        <v>29</v>
      </c>
      <c r="C9" s="723"/>
      <c r="D9" s="723"/>
      <c r="E9" s="45"/>
      <c r="F9" s="46"/>
      <c r="G9" s="47"/>
      <c r="H9" s="45" t="s">
        <v>53</v>
      </c>
      <c r="I9" s="49">
        <v>1</v>
      </c>
      <c r="J9" s="47">
        <v>10</v>
      </c>
      <c r="K9" s="90">
        <f>SUM(G9+J9)</f>
        <v>10</v>
      </c>
    </row>
    <row r="10" spans="1:11" ht="33" customHeight="1">
      <c r="A10" s="32"/>
      <c r="B10" s="721" t="s">
        <v>328</v>
      </c>
      <c r="C10" s="721"/>
      <c r="D10" s="721"/>
      <c r="E10" s="55"/>
      <c r="F10" s="56"/>
      <c r="G10" s="89"/>
      <c r="H10" s="55"/>
      <c r="I10" s="58"/>
      <c r="J10" s="57">
        <f>SUM(J9)</f>
        <v>10</v>
      </c>
      <c r="K10" s="194">
        <f>SUM(K6:K9)</f>
        <v>10</v>
      </c>
    </row>
    <row r="11" spans="1:11" ht="33" customHeight="1">
      <c r="A11" s="32"/>
      <c r="B11" s="722"/>
      <c r="C11" s="723"/>
      <c r="D11" s="723"/>
      <c r="E11" s="45"/>
      <c r="F11" s="195"/>
      <c r="G11" s="47"/>
      <c r="H11" s="45"/>
      <c r="I11" s="49"/>
      <c r="J11" s="47"/>
      <c r="K11" s="90"/>
    </row>
    <row r="12" spans="1:11" ht="33" customHeight="1">
      <c r="A12" s="54"/>
      <c r="B12" s="718" t="s">
        <v>234</v>
      </c>
      <c r="C12" s="719"/>
      <c r="D12" s="720"/>
      <c r="E12" s="55"/>
      <c r="F12" s="56"/>
      <c r="G12" s="89"/>
      <c r="H12" s="55"/>
      <c r="I12" s="58"/>
      <c r="J12" s="57">
        <f>SUM(J10:J11)</f>
        <v>10</v>
      </c>
      <c r="K12" s="89">
        <f>SUM(K10:K11)</f>
        <v>10</v>
      </c>
    </row>
    <row r="13" spans="2:4" ht="12.75">
      <c r="B13" s="724"/>
      <c r="C13" s="724"/>
      <c r="D13" s="724"/>
    </row>
    <row r="21" ht="12.75">
      <c r="D21" s="50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16/2015.(XII.02.) számú költségvetési rendelethez
ZALASZABAR KÖZSÉG  ÖNKORMÁNYZATA
2015.ÉVI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5"/>
  <sheetViews>
    <sheetView view="pageLayout" workbookViewId="0" topLeftCell="A1">
      <selection activeCell="K9" sqref="K9"/>
    </sheetView>
  </sheetViews>
  <sheetFormatPr defaultColWidth="9.00390625" defaultRowHeight="12.75"/>
  <cols>
    <col min="1" max="1" width="3.00390625" style="34" customWidth="1"/>
    <col min="2" max="3" width="9.125" style="34" customWidth="1"/>
    <col min="4" max="4" width="8.75390625" style="34" customWidth="1"/>
    <col min="5" max="5" width="7.625" style="34" customWidth="1"/>
    <col min="6" max="6" width="8.25390625" style="34" customWidth="1"/>
    <col min="7" max="7" width="8.625" style="34" customWidth="1"/>
    <col min="8" max="8" width="8.25390625" style="34" customWidth="1"/>
    <col min="9" max="10" width="8.375" style="34" customWidth="1"/>
    <col min="11" max="11" width="8.875" style="34" customWidth="1"/>
    <col min="12" max="12" width="9.00390625" style="34" customWidth="1"/>
    <col min="13" max="13" width="8.625" style="34" customWidth="1"/>
    <col min="14" max="14" width="8.75390625" style="34" customWidth="1"/>
    <col min="15" max="16" width="8.125" style="34" customWidth="1"/>
    <col min="17" max="17" width="12.00390625" style="34" customWidth="1"/>
    <col min="18" max="16384" width="9.125" style="34" customWidth="1"/>
  </cols>
  <sheetData>
    <row r="1" spans="15:17" ht="12.75">
      <c r="O1" s="730" t="s">
        <v>15</v>
      </c>
      <c r="P1" s="730"/>
      <c r="Q1" s="730"/>
    </row>
    <row r="2" spans="1:17" ht="27.75" customHeight="1">
      <c r="A2" s="35" t="s">
        <v>237</v>
      </c>
      <c r="B2" s="731" t="s">
        <v>11</v>
      </c>
      <c r="C2" s="731"/>
      <c r="D2" s="731"/>
      <c r="E2" s="206" t="s">
        <v>31</v>
      </c>
      <c r="F2" s="206" t="s">
        <v>32</v>
      </c>
      <c r="G2" s="206" t="s">
        <v>33</v>
      </c>
      <c r="H2" s="206" t="s">
        <v>34</v>
      </c>
      <c r="I2" s="206" t="s">
        <v>35</v>
      </c>
      <c r="J2" s="206" t="s">
        <v>36</v>
      </c>
      <c r="K2" s="206" t="s">
        <v>37</v>
      </c>
      <c r="L2" s="206" t="s">
        <v>38</v>
      </c>
      <c r="M2" s="206" t="s">
        <v>39</v>
      </c>
      <c r="N2" s="206" t="s">
        <v>40</v>
      </c>
      <c r="O2" s="206" t="s">
        <v>41</v>
      </c>
      <c r="P2" s="206" t="s">
        <v>42</v>
      </c>
      <c r="Q2" s="206" t="s">
        <v>9</v>
      </c>
    </row>
    <row r="3" spans="1:17" ht="27.75" customHeight="1">
      <c r="A3" s="37"/>
      <c r="B3" s="729" t="s">
        <v>43</v>
      </c>
      <c r="C3" s="729"/>
      <c r="D3" s="729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ht="27.75" customHeight="1">
      <c r="A4" s="38" t="s">
        <v>1</v>
      </c>
      <c r="B4" s="728" t="s">
        <v>67</v>
      </c>
      <c r="C4" s="728"/>
      <c r="D4" s="728"/>
      <c r="E4" s="204">
        <v>14374</v>
      </c>
      <c r="F4" s="204">
        <v>5374</v>
      </c>
      <c r="G4" s="204">
        <v>21574</v>
      </c>
      <c r="H4" s="204">
        <v>6374</v>
      </c>
      <c r="I4" s="204">
        <v>5374</v>
      </c>
      <c r="J4" s="204">
        <v>5374</v>
      </c>
      <c r="K4" s="204">
        <v>5374</v>
      </c>
      <c r="L4" s="204">
        <v>10390</v>
      </c>
      <c r="M4" s="204">
        <v>12887</v>
      </c>
      <c r="N4" s="204">
        <v>7842</v>
      </c>
      <c r="O4" s="204">
        <v>5374</v>
      </c>
      <c r="P4" s="204">
        <v>4175</v>
      </c>
      <c r="Q4" s="208">
        <f>SUM(E4:P4)</f>
        <v>104486</v>
      </c>
    </row>
    <row r="5" spans="1:17" ht="27.75" customHeight="1">
      <c r="A5" s="38" t="s">
        <v>3</v>
      </c>
      <c r="B5" s="728" t="s">
        <v>311</v>
      </c>
      <c r="C5" s="728"/>
      <c r="D5" s="728"/>
      <c r="E5" s="204">
        <v>2010</v>
      </c>
      <c r="F5" s="204">
        <v>2010</v>
      </c>
      <c r="G5" s="204">
        <v>2010</v>
      </c>
      <c r="H5" s="204">
        <v>2010</v>
      </c>
      <c r="I5" s="204">
        <v>2010</v>
      </c>
      <c r="J5" s="204">
        <v>2010</v>
      </c>
      <c r="K5" s="204">
        <v>1000</v>
      </c>
      <c r="L5" s="204">
        <v>1000</v>
      </c>
      <c r="M5" s="204">
        <v>2056</v>
      </c>
      <c r="N5" s="204">
        <v>2010</v>
      </c>
      <c r="O5" s="204">
        <v>2010</v>
      </c>
      <c r="P5" s="204">
        <v>1402</v>
      </c>
      <c r="Q5" s="208">
        <f>SUM(E5:P5)</f>
        <v>21538</v>
      </c>
    </row>
    <row r="6" spans="1:17" ht="27.75" customHeight="1">
      <c r="A6" s="38"/>
      <c r="B6" s="729" t="s">
        <v>59</v>
      </c>
      <c r="C6" s="729"/>
      <c r="D6" s="729"/>
      <c r="E6" s="205">
        <f aca="true" t="shared" si="0" ref="E6:Q6">SUM(E4:E5)</f>
        <v>16384</v>
      </c>
      <c r="F6" s="205">
        <f t="shared" si="0"/>
        <v>7384</v>
      </c>
      <c r="G6" s="205">
        <f t="shared" si="0"/>
        <v>23584</v>
      </c>
      <c r="H6" s="205">
        <f t="shared" si="0"/>
        <v>8384</v>
      </c>
      <c r="I6" s="205">
        <f t="shared" si="0"/>
        <v>7384</v>
      </c>
      <c r="J6" s="205">
        <f t="shared" si="0"/>
        <v>7384</v>
      </c>
      <c r="K6" s="205">
        <f t="shared" si="0"/>
        <v>6374</v>
      </c>
      <c r="L6" s="205">
        <f t="shared" si="0"/>
        <v>11390</v>
      </c>
      <c r="M6" s="205">
        <f t="shared" si="0"/>
        <v>14943</v>
      </c>
      <c r="N6" s="205">
        <f t="shared" si="0"/>
        <v>9852</v>
      </c>
      <c r="O6" s="205">
        <f t="shared" si="0"/>
        <v>7384</v>
      </c>
      <c r="P6" s="205">
        <f t="shared" si="0"/>
        <v>5577</v>
      </c>
      <c r="Q6" s="208">
        <f t="shared" si="0"/>
        <v>126024</v>
      </c>
    </row>
    <row r="7" spans="1:17" ht="27.75" customHeight="1">
      <c r="A7" s="37"/>
      <c r="B7" s="729" t="s">
        <v>44</v>
      </c>
      <c r="C7" s="729"/>
      <c r="D7" s="729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07"/>
    </row>
    <row r="8" spans="1:17" ht="27.75" customHeight="1">
      <c r="A8" s="38" t="s">
        <v>4</v>
      </c>
      <c r="B8" s="728" t="s">
        <v>67</v>
      </c>
      <c r="C8" s="728"/>
      <c r="D8" s="728"/>
      <c r="E8" s="204">
        <v>3350</v>
      </c>
      <c r="F8" s="204">
        <v>3350</v>
      </c>
      <c r="G8" s="204">
        <v>31350</v>
      </c>
      <c r="H8" s="204">
        <v>2350</v>
      </c>
      <c r="I8" s="204">
        <v>2350</v>
      </c>
      <c r="J8" s="204">
        <v>4350</v>
      </c>
      <c r="K8" s="204">
        <v>5074</v>
      </c>
      <c r="L8" s="204">
        <v>5350</v>
      </c>
      <c r="M8" s="204">
        <v>6350</v>
      </c>
      <c r="N8" s="204">
        <v>6350</v>
      </c>
      <c r="O8" s="204">
        <v>4350</v>
      </c>
      <c r="P8" s="204">
        <v>3490</v>
      </c>
      <c r="Q8" s="208">
        <f>SUM(E8:P8)</f>
        <v>78064</v>
      </c>
    </row>
    <row r="9" spans="1:17" ht="27.75" customHeight="1">
      <c r="A9" s="38" t="s">
        <v>5</v>
      </c>
      <c r="B9" s="728" t="s">
        <v>311</v>
      </c>
      <c r="C9" s="728"/>
      <c r="D9" s="728"/>
      <c r="E9" s="204">
        <v>3970</v>
      </c>
      <c r="F9" s="204">
        <v>3970</v>
      </c>
      <c r="G9" s="204">
        <v>3970</v>
      </c>
      <c r="H9" s="204">
        <v>3970</v>
      </c>
      <c r="I9" s="204">
        <v>3970</v>
      </c>
      <c r="J9" s="204">
        <v>3970</v>
      </c>
      <c r="K9" s="204">
        <v>3970</v>
      </c>
      <c r="L9" s="204">
        <v>3970</v>
      </c>
      <c r="M9" s="204">
        <v>4177</v>
      </c>
      <c r="N9" s="204">
        <v>4082</v>
      </c>
      <c r="O9" s="204">
        <v>3970</v>
      </c>
      <c r="P9" s="204">
        <v>3971</v>
      </c>
      <c r="Q9" s="208">
        <f>SUM(E9:P9)</f>
        <v>47960</v>
      </c>
    </row>
    <row r="10" spans="1:17" ht="27.75" customHeight="1">
      <c r="A10" s="38"/>
      <c r="B10" s="729" t="s">
        <v>60</v>
      </c>
      <c r="C10" s="729"/>
      <c r="D10" s="729"/>
      <c r="E10" s="205">
        <f aca="true" t="shared" si="1" ref="E10:Q10">SUM(E8:E9)</f>
        <v>7320</v>
      </c>
      <c r="F10" s="205">
        <f t="shared" si="1"/>
        <v>7320</v>
      </c>
      <c r="G10" s="205">
        <f t="shared" si="1"/>
        <v>35320</v>
      </c>
      <c r="H10" s="205">
        <f t="shared" si="1"/>
        <v>6320</v>
      </c>
      <c r="I10" s="205">
        <f t="shared" si="1"/>
        <v>6320</v>
      </c>
      <c r="J10" s="205">
        <f t="shared" si="1"/>
        <v>8320</v>
      </c>
      <c r="K10" s="205">
        <f t="shared" si="1"/>
        <v>9044</v>
      </c>
      <c r="L10" s="205">
        <f t="shared" si="1"/>
        <v>9320</v>
      </c>
      <c r="M10" s="205">
        <f t="shared" si="1"/>
        <v>10527</v>
      </c>
      <c r="N10" s="205">
        <f t="shared" si="1"/>
        <v>10432</v>
      </c>
      <c r="O10" s="205">
        <f t="shared" si="1"/>
        <v>8320</v>
      </c>
      <c r="P10" s="205">
        <f t="shared" si="1"/>
        <v>7461</v>
      </c>
      <c r="Q10" s="208">
        <f t="shared" si="1"/>
        <v>126024</v>
      </c>
    </row>
    <row r="15" ht="22.5" customHeight="1">
      <c r="B15" s="209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&amp;C&amp;"Garamond,Félkövér"&amp;12  16/2015.(XII.02.) számú költségvetési rendelethez
ZALASZABAR KÖZSÉG  ÖNKORMÁNYZATA 2015.ÉVI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tabSelected="1" view="pageLayout" zoomScaleSheetLayoutView="100" workbookViewId="0" topLeftCell="A1">
      <selection activeCell="J7" sqref="J7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196" t="s">
        <v>194</v>
      </c>
      <c r="B1" s="265" t="s">
        <v>307</v>
      </c>
      <c r="C1" s="265" t="s">
        <v>197</v>
      </c>
      <c r="D1" s="265" t="s">
        <v>198</v>
      </c>
      <c r="E1" s="265" t="s">
        <v>340</v>
      </c>
      <c r="F1" s="265" t="s">
        <v>205</v>
      </c>
      <c r="G1" s="265" t="s">
        <v>199</v>
      </c>
      <c r="H1" s="265" t="s">
        <v>203</v>
      </c>
      <c r="I1" s="265" t="s">
        <v>195</v>
      </c>
      <c r="J1" s="265" t="s">
        <v>206</v>
      </c>
      <c r="K1" s="265" t="s">
        <v>308</v>
      </c>
    </row>
    <row r="2" spans="1:11" ht="24.75" customHeight="1">
      <c r="A2" s="174" t="s">
        <v>196</v>
      </c>
      <c r="B2" s="73"/>
      <c r="C2" s="68"/>
      <c r="D2" s="68"/>
      <c r="E2" s="68"/>
      <c r="F2" s="68"/>
      <c r="G2" s="68"/>
      <c r="H2" s="68"/>
      <c r="I2" s="68"/>
      <c r="J2" s="68"/>
      <c r="K2" s="73"/>
    </row>
    <row r="3" spans="1:11" ht="24.75" customHeight="1">
      <c r="A3" s="68" t="s">
        <v>332</v>
      </c>
      <c r="B3" s="73">
        <v>0</v>
      </c>
      <c r="C3" s="68"/>
      <c r="D3" s="68"/>
      <c r="E3" s="68"/>
      <c r="F3" s="68">
        <v>1</v>
      </c>
      <c r="G3" s="68"/>
      <c r="H3" s="68"/>
      <c r="I3" s="68">
        <v>1</v>
      </c>
      <c r="J3" s="68"/>
      <c r="K3" s="73">
        <f>SUM(C3:J3)</f>
        <v>2</v>
      </c>
    </row>
    <row r="4" spans="1:11" ht="24.75" customHeight="1">
      <c r="A4" s="68" t="s">
        <v>201</v>
      </c>
      <c r="B4" s="73">
        <v>10</v>
      </c>
      <c r="C4" s="68"/>
      <c r="D4" s="68"/>
      <c r="E4" s="68"/>
      <c r="F4" s="68"/>
      <c r="G4" s="68"/>
      <c r="H4" s="68"/>
      <c r="I4" s="68"/>
      <c r="J4" s="68">
        <v>10</v>
      </c>
      <c r="K4" s="73">
        <f>SUM(C4:J4)</f>
        <v>10</v>
      </c>
    </row>
    <row r="5" spans="1:11" s="119" customFormat="1" ht="24.75" customHeight="1">
      <c r="A5" s="189" t="s">
        <v>202</v>
      </c>
      <c r="B5" s="189">
        <f aca="true" t="shared" si="0" ref="B5:K5">SUM(B3:B4)</f>
        <v>10</v>
      </c>
      <c r="C5" s="189">
        <f t="shared" si="0"/>
        <v>0</v>
      </c>
      <c r="D5" s="189">
        <f t="shared" si="0"/>
        <v>0</v>
      </c>
      <c r="E5" s="189">
        <f t="shared" si="0"/>
        <v>0</v>
      </c>
      <c r="F5" s="189">
        <f t="shared" si="0"/>
        <v>1</v>
      </c>
      <c r="G5" s="189">
        <f t="shared" si="0"/>
        <v>0</v>
      </c>
      <c r="H5" s="189">
        <f t="shared" si="0"/>
        <v>0</v>
      </c>
      <c r="I5" s="189">
        <f t="shared" si="0"/>
        <v>1</v>
      </c>
      <c r="J5" s="189">
        <f t="shared" si="0"/>
        <v>10</v>
      </c>
      <c r="K5" s="189">
        <f t="shared" si="0"/>
        <v>12</v>
      </c>
    </row>
    <row r="6" spans="1:11" s="119" customFormat="1" ht="24.75" customHeight="1">
      <c r="A6" s="190" t="s">
        <v>329</v>
      </c>
      <c r="B6" s="190"/>
      <c r="C6" s="190"/>
      <c r="D6" s="190"/>
      <c r="E6" s="190"/>
      <c r="F6" s="190"/>
      <c r="G6" s="190"/>
      <c r="H6" s="190"/>
      <c r="I6" s="190"/>
      <c r="J6" s="190"/>
      <c r="K6" s="190">
        <f>SUM(C6:J6)</f>
        <v>0</v>
      </c>
    </row>
    <row r="7" spans="1:11" ht="24.75" customHeight="1">
      <c r="A7" s="68" t="s">
        <v>200</v>
      </c>
      <c r="B7" s="73">
        <v>6</v>
      </c>
      <c r="C7" s="68"/>
      <c r="D7" s="68">
        <v>4</v>
      </c>
      <c r="E7" s="68">
        <v>2</v>
      </c>
      <c r="F7" s="68"/>
      <c r="G7" s="68"/>
      <c r="H7" s="68"/>
      <c r="I7" s="68"/>
      <c r="J7" s="68"/>
      <c r="K7" s="73">
        <f>SUM(D7:J7)</f>
        <v>6</v>
      </c>
    </row>
    <row r="8" spans="1:11" ht="24.75" customHeight="1">
      <c r="A8" s="68" t="s">
        <v>330</v>
      </c>
      <c r="B8" s="73">
        <v>4</v>
      </c>
      <c r="C8" s="68"/>
      <c r="D8" s="68"/>
      <c r="E8" s="68"/>
      <c r="F8" s="68"/>
      <c r="G8" s="68"/>
      <c r="H8" s="68"/>
      <c r="I8" s="68">
        <v>4</v>
      </c>
      <c r="J8" s="68"/>
      <c r="K8" s="73">
        <f>SUM(D8:J8)</f>
        <v>4</v>
      </c>
    </row>
    <row r="9" spans="1:11" ht="24.75" customHeight="1">
      <c r="A9" s="189" t="s">
        <v>331</v>
      </c>
      <c r="B9" s="189">
        <f aca="true" t="shared" si="1" ref="B9:K9">SUM(B7:B8)</f>
        <v>10</v>
      </c>
      <c r="C9" s="189">
        <f t="shared" si="1"/>
        <v>0</v>
      </c>
      <c r="D9" s="189">
        <f t="shared" si="1"/>
        <v>4</v>
      </c>
      <c r="E9" s="189">
        <f t="shared" si="1"/>
        <v>2</v>
      </c>
      <c r="F9" s="189">
        <f t="shared" si="1"/>
        <v>0</v>
      </c>
      <c r="G9" s="189">
        <f t="shared" si="1"/>
        <v>0</v>
      </c>
      <c r="H9" s="189">
        <f t="shared" si="1"/>
        <v>0</v>
      </c>
      <c r="I9" s="189">
        <f t="shared" si="1"/>
        <v>4</v>
      </c>
      <c r="J9" s="189">
        <f t="shared" si="1"/>
        <v>0</v>
      </c>
      <c r="K9" s="189">
        <f t="shared" si="1"/>
        <v>10</v>
      </c>
    </row>
    <row r="10" spans="1:11" s="119" customFormat="1" ht="24.75" customHeight="1">
      <c r="A10" s="190" t="s">
        <v>204</v>
      </c>
      <c r="B10" s="190">
        <f aca="true" t="shared" si="2" ref="B10:K10">SUM(B9+B6+B5)</f>
        <v>20</v>
      </c>
      <c r="C10" s="190">
        <f t="shared" si="2"/>
        <v>0</v>
      </c>
      <c r="D10" s="190">
        <f t="shared" si="2"/>
        <v>4</v>
      </c>
      <c r="E10" s="190">
        <f t="shared" si="2"/>
        <v>2</v>
      </c>
      <c r="F10" s="190">
        <f t="shared" si="2"/>
        <v>1</v>
      </c>
      <c r="G10" s="190">
        <f t="shared" si="2"/>
        <v>0</v>
      </c>
      <c r="H10" s="190">
        <f t="shared" si="2"/>
        <v>0</v>
      </c>
      <c r="I10" s="190">
        <f t="shared" si="2"/>
        <v>5</v>
      </c>
      <c r="J10" s="190">
        <f t="shared" si="2"/>
        <v>10</v>
      </c>
      <c r="K10" s="190">
        <f t="shared" si="2"/>
        <v>22</v>
      </c>
    </row>
    <row r="12" spans="1:9" ht="15.75">
      <c r="A12" s="197"/>
      <c r="B12" s="197"/>
      <c r="C12" s="197"/>
      <c r="D12" s="197"/>
      <c r="I12" s="188"/>
    </row>
    <row r="13" ht="12.75">
      <c r="A13" s="119"/>
    </row>
    <row r="14" ht="12.75">
      <c r="A14" s="119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&amp;C16/2015.(XII.02.) számú rendelethez
ZALASZABAR  KÖZSÉG ÖNKORMÁNYZATÁNAK ÉS INTÉZMÉNYÉNEK  2015.ÉVI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4"/>
  <sheetViews>
    <sheetView view="pageLayout" zoomScale="75" zoomScaleSheetLayoutView="100" zoomScalePageLayoutView="75" workbookViewId="0" topLeftCell="P1">
      <selection activeCell="P44" sqref="P44"/>
    </sheetView>
  </sheetViews>
  <sheetFormatPr defaultColWidth="9.00390625" defaultRowHeight="12.75"/>
  <cols>
    <col min="1" max="1" width="65.00390625" style="120" customWidth="1"/>
    <col min="2" max="2" width="8.125" style="120" customWidth="1"/>
    <col min="3" max="3" width="8.875" style="120" customWidth="1"/>
    <col min="4" max="4" width="9.25390625" style="120" customWidth="1"/>
    <col min="5" max="5" width="8.25390625" style="120" customWidth="1"/>
    <col min="6" max="6" width="9.00390625" style="120" customWidth="1"/>
    <col min="7" max="7" width="10.125" style="120" customWidth="1"/>
    <col min="8" max="8" width="8.25390625" style="120" customWidth="1"/>
    <col min="9" max="9" width="9.00390625" style="120" customWidth="1"/>
    <col min="10" max="10" width="9.75390625" style="120" customWidth="1"/>
    <col min="11" max="11" width="8.75390625" style="120" customWidth="1"/>
    <col min="12" max="12" width="9.00390625" style="120" customWidth="1"/>
    <col min="13" max="13" width="9.125" style="120" customWidth="1"/>
    <col min="14" max="14" width="8.00390625" style="120" customWidth="1"/>
    <col min="15" max="15" width="9.25390625" style="120" customWidth="1"/>
    <col min="16" max="16" width="9.75390625" style="120" customWidth="1"/>
    <col min="17" max="16384" width="9.125" style="120" customWidth="1"/>
  </cols>
  <sheetData>
    <row r="1" spans="1:16" ht="14.25">
      <c r="A1" s="593" t="s">
        <v>45</v>
      </c>
      <c r="B1" s="595" t="s">
        <v>107</v>
      </c>
      <c r="C1" s="596"/>
      <c r="D1" s="597"/>
      <c r="E1" s="595" t="s">
        <v>280</v>
      </c>
      <c r="F1" s="596"/>
      <c r="G1" s="597"/>
      <c r="H1" s="595" t="s">
        <v>342</v>
      </c>
      <c r="I1" s="596"/>
      <c r="J1" s="597"/>
      <c r="K1" s="595" t="s">
        <v>364</v>
      </c>
      <c r="L1" s="596"/>
      <c r="M1" s="597"/>
      <c r="N1" s="595" t="s">
        <v>606</v>
      </c>
      <c r="O1" s="596"/>
      <c r="P1" s="597"/>
    </row>
    <row r="2" spans="1:16" s="165" customFormat="1" ht="22.5">
      <c r="A2" s="594"/>
      <c r="B2" s="503" t="s">
        <v>190</v>
      </c>
      <c r="C2" s="503" t="s">
        <v>97</v>
      </c>
      <c r="D2" s="504" t="s">
        <v>191</v>
      </c>
      <c r="E2" s="503" t="s">
        <v>190</v>
      </c>
      <c r="F2" s="503" t="s">
        <v>97</v>
      </c>
      <c r="G2" s="505" t="s">
        <v>191</v>
      </c>
      <c r="H2" s="506" t="s">
        <v>190</v>
      </c>
      <c r="I2" s="504" t="s">
        <v>97</v>
      </c>
      <c r="J2" s="505" t="s">
        <v>191</v>
      </c>
      <c r="K2" s="506" t="s">
        <v>190</v>
      </c>
      <c r="L2" s="504" t="s">
        <v>97</v>
      </c>
      <c r="M2" s="505" t="s">
        <v>191</v>
      </c>
      <c r="N2" s="506" t="s">
        <v>190</v>
      </c>
      <c r="O2" s="504" t="s">
        <v>97</v>
      </c>
      <c r="P2" s="505" t="s">
        <v>191</v>
      </c>
    </row>
    <row r="3" spans="1:16" ht="15">
      <c r="A3" s="166"/>
      <c r="B3" s="507"/>
      <c r="C3" s="508" t="s">
        <v>46</v>
      </c>
      <c r="D3" s="509" t="s">
        <v>25</v>
      </c>
      <c r="E3" s="507"/>
      <c r="F3" s="508" t="s">
        <v>46</v>
      </c>
      <c r="G3" s="509" t="s">
        <v>25</v>
      </c>
      <c r="H3" s="510"/>
      <c r="I3" s="508" t="s">
        <v>46</v>
      </c>
      <c r="J3" s="509" t="s">
        <v>25</v>
      </c>
      <c r="K3" s="510"/>
      <c r="L3" s="508" t="s">
        <v>46</v>
      </c>
      <c r="M3" s="509" t="s">
        <v>25</v>
      </c>
      <c r="N3" s="510"/>
      <c r="O3" s="508" t="s">
        <v>46</v>
      </c>
      <c r="P3" s="509" t="s">
        <v>25</v>
      </c>
    </row>
    <row r="4" spans="1:16" ht="15">
      <c r="A4" s="511" t="s">
        <v>81</v>
      </c>
      <c r="B4" s="248"/>
      <c r="C4" s="248"/>
      <c r="D4" s="248"/>
      <c r="E4" s="248"/>
      <c r="F4" s="248"/>
      <c r="G4" s="249"/>
      <c r="H4" s="299"/>
      <c r="I4" s="299"/>
      <c r="J4" s="299"/>
      <c r="K4" s="299"/>
      <c r="L4" s="299"/>
      <c r="M4" s="299"/>
      <c r="N4" s="248"/>
      <c r="O4" s="248"/>
      <c r="P4" s="249"/>
    </row>
    <row r="5" spans="1:16" ht="15">
      <c r="A5" s="512" t="s">
        <v>82</v>
      </c>
      <c r="B5" s="250"/>
      <c r="C5" s="251"/>
      <c r="D5" s="251"/>
      <c r="E5" s="250"/>
      <c r="F5" s="251"/>
      <c r="G5" s="252"/>
      <c r="H5" s="300"/>
      <c r="I5" s="300"/>
      <c r="J5" s="300"/>
      <c r="K5" s="300"/>
      <c r="L5" s="300"/>
      <c r="M5" s="300"/>
      <c r="N5" s="250"/>
      <c r="O5" s="251"/>
      <c r="P5" s="252"/>
    </row>
    <row r="6" spans="1:16" ht="15">
      <c r="A6" s="512" t="s">
        <v>83</v>
      </c>
      <c r="B6" s="251"/>
      <c r="C6" s="251"/>
      <c r="D6" s="251"/>
      <c r="E6" s="251"/>
      <c r="F6" s="251"/>
      <c r="G6" s="252"/>
      <c r="H6" s="300"/>
      <c r="I6" s="300"/>
      <c r="J6" s="300"/>
      <c r="K6" s="300"/>
      <c r="L6" s="300"/>
      <c r="M6" s="300"/>
      <c r="N6" s="251"/>
      <c r="O6" s="251"/>
      <c r="P6" s="252"/>
    </row>
    <row r="7" spans="1:16" ht="15">
      <c r="A7" s="512" t="s">
        <v>239</v>
      </c>
      <c r="B7" s="251"/>
      <c r="C7" s="251"/>
      <c r="D7" s="251"/>
      <c r="E7" s="251"/>
      <c r="F7" s="251"/>
      <c r="G7" s="252"/>
      <c r="H7" s="300"/>
      <c r="I7" s="300"/>
      <c r="J7" s="300"/>
      <c r="K7" s="300"/>
      <c r="L7" s="300"/>
      <c r="M7" s="300"/>
      <c r="N7" s="251"/>
      <c r="O7" s="251"/>
      <c r="P7" s="252"/>
    </row>
    <row r="8" spans="1:16" ht="14.25">
      <c r="A8" s="513" t="s">
        <v>84</v>
      </c>
      <c r="B8" s="122"/>
      <c r="C8" s="123"/>
      <c r="D8" s="125">
        <v>2321</v>
      </c>
      <c r="E8" s="122"/>
      <c r="F8" s="123"/>
      <c r="G8" s="124">
        <v>2322</v>
      </c>
      <c r="H8" s="301"/>
      <c r="I8" s="301"/>
      <c r="J8" s="124">
        <v>2322</v>
      </c>
      <c r="K8" s="301"/>
      <c r="L8" s="301"/>
      <c r="M8" s="301">
        <v>2322</v>
      </c>
      <c r="N8" s="122"/>
      <c r="O8" s="123"/>
      <c r="P8" s="124">
        <v>2322</v>
      </c>
    </row>
    <row r="9" spans="1:16" ht="14.25">
      <c r="A9" s="513" t="s">
        <v>108</v>
      </c>
      <c r="B9" s="122"/>
      <c r="C9" s="123"/>
      <c r="D9" s="125">
        <v>0</v>
      </c>
      <c r="E9" s="122"/>
      <c r="F9" s="123"/>
      <c r="G9" s="124"/>
      <c r="H9" s="301"/>
      <c r="I9" s="301"/>
      <c r="J9" s="124"/>
      <c r="K9" s="301"/>
      <c r="L9" s="301"/>
      <c r="M9" s="301"/>
      <c r="N9" s="122"/>
      <c r="O9" s="123"/>
      <c r="P9" s="124"/>
    </row>
    <row r="10" spans="1:16" ht="14.25">
      <c r="A10" s="513" t="s">
        <v>85</v>
      </c>
      <c r="B10" s="125"/>
      <c r="C10" s="125"/>
      <c r="D10" s="125">
        <v>2974</v>
      </c>
      <c r="E10" s="125"/>
      <c r="F10" s="125"/>
      <c r="G10" s="124">
        <v>3360</v>
      </c>
      <c r="H10" s="301"/>
      <c r="I10" s="301"/>
      <c r="J10" s="124">
        <v>3360</v>
      </c>
      <c r="K10" s="301"/>
      <c r="L10" s="301"/>
      <c r="M10" s="301">
        <v>3360</v>
      </c>
      <c r="N10" s="125"/>
      <c r="O10" s="125"/>
      <c r="P10" s="124">
        <v>3360</v>
      </c>
    </row>
    <row r="11" spans="1:16" ht="14.25">
      <c r="A11" s="513" t="s">
        <v>109</v>
      </c>
      <c r="B11" s="125"/>
      <c r="C11" s="125"/>
      <c r="D11" s="125">
        <v>0</v>
      </c>
      <c r="E11" s="125"/>
      <c r="F11" s="125"/>
      <c r="G11" s="124"/>
      <c r="H11" s="301"/>
      <c r="I11" s="301"/>
      <c r="J11" s="124"/>
      <c r="K11" s="301"/>
      <c r="L11" s="301"/>
      <c r="M11" s="301"/>
      <c r="N11" s="125"/>
      <c r="O11" s="125"/>
      <c r="P11" s="124"/>
    </row>
    <row r="12" spans="1:16" ht="14.25">
      <c r="A12" s="513" t="s">
        <v>86</v>
      </c>
      <c r="B12" s="125"/>
      <c r="C12" s="125"/>
      <c r="D12" s="125">
        <v>646</v>
      </c>
      <c r="E12" s="125"/>
      <c r="F12" s="125"/>
      <c r="G12" s="124">
        <v>646</v>
      </c>
      <c r="H12" s="301"/>
      <c r="I12" s="301"/>
      <c r="J12" s="124">
        <v>646</v>
      </c>
      <c r="K12" s="301"/>
      <c r="L12" s="301"/>
      <c r="M12" s="301">
        <v>646</v>
      </c>
      <c r="N12" s="125"/>
      <c r="O12" s="125"/>
      <c r="P12" s="124">
        <v>646</v>
      </c>
    </row>
    <row r="13" spans="1:16" ht="14.25">
      <c r="A13" s="513" t="s">
        <v>110</v>
      </c>
      <c r="B13" s="125"/>
      <c r="C13" s="125"/>
      <c r="D13" s="125">
        <v>0</v>
      </c>
      <c r="E13" s="125"/>
      <c r="F13" s="125"/>
      <c r="G13" s="124"/>
      <c r="H13" s="301"/>
      <c r="I13" s="301"/>
      <c r="J13" s="124"/>
      <c r="K13" s="301"/>
      <c r="L13" s="301"/>
      <c r="M13" s="301"/>
      <c r="N13" s="125"/>
      <c r="O13" s="125"/>
      <c r="P13" s="124"/>
    </row>
    <row r="14" spans="1:16" ht="14.25">
      <c r="A14" s="513" t="s">
        <v>87</v>
      </c>
      <c r="B14" s="125"/>
      <c r="C14" s="125"/>
      <c r="D14" s="125">
        <v>793</v>
      </c>
      <c r="E14" s="125"/>
      <c r="F14" s="125"/>
      <c r="G14" s="124">
        <v>792</v>
      </c>
      <c r="H14" s="301"/>
      <c r="I14" s="301"/>
      <c r="J14" s="124">
        <v>792</v>
      </c>
      <c r="K14" s="301"/>
      <c r="L14" s="301"/>
      <c r="M14" s="301">
        <v>792</v>
      </c>
      <c r="N14" s="125"/>
      <c r="O14" s="125"/>
      <c r="P14" s="124">
        <v>792</v>
      </c>
    </row>
    <row r="15" spans="1:16" ht="14.25">
      <c r="A15" s="513" t="s">
        <v>87</v>
      </c>
      <c r="B15" s="125"/>
      <c r="C15" s="125"/>
      <c r="D15" s="125"/>
      <c r="E15" s="125"/>
      <c r="F15" s="125"/>
      <c r="G15" s="124"/>
      <c r="H15" s="301"/>
      <c r="I15" s="301"/>
      <c r="J15" s="124"/>
      <c r="K15" s="301"/>
      <c r="L15" s="301"/>
      <c r="M15" s="301"/>
      <c r="N15" s="125"/>
      <c r="O15" s="125"/>
      <c r="P15" s="124"/>
    </row>
    <row r="16" spans="1:16" ht="15">
      <c r="A16" s="512" t="s">
        <v>296</v>
      </c>
      <c r="B16" s="126"/>
      <c r="C16" s="126"/>
      <c r="D16" s="126"/>
      <c r="E16" s="126"/>
      <c r="F16" s="126"/>
      <c r="G16" s="127"/>
      <c r="H16" s="302"/>
      <c r="I16" s="302"/>
      <c r="J16" s="127"/>
      <c r="K16" s="302"/>
      <c r="L16" s="302"/>
      <c r="M16" s="302"/>
      <c r="N16" s="126"/>
      <c r="O16" s="126"/>
      <c r="P16" s="127"/>
    </row>
    <row r="17" spans="1:16" ht="15">
      <c r="A17" s="512" t="s">
        <v>297</v>
      </c>
      <c r="B17" s="126"/>
      <c r="C17" s="126"/>
      <c r="D17" s="126">
        <v>4000</v>
      </c>
      <c r="E17" s="126"/>
      <c r="F17" s="126"/>
      <c r="G17" s="127">
        <v>4000</v>
      </c>
      <c r="H17" s="302"/>
      <c r="I17" s="302"/>
      <c r="J17" s="127">
        <v>4000</v>
      </c>
      <c r="K17" s="302"/>
      <c r="L17" s="302"/>
      <c r="M17" s="302">
        <v>4000</v>
      </c>
      <c r="N17" s="126"/>
      <c r="O17" s="126"/>
      <c r="P17" s="127">
        <v>4000</v>
      </c>
    </row>
    <row r="18" spans="1:16" ht="14.25" customHeight="1">
      <c r="A18" s="512" t="s">
        <v>300</v>
      </c>
      <c r="B18" s="126"/>
      <c r="C18" s="126"/>
      <c r="D18" s="126"/>
      <c r="E18" s="126"/>
      <c r="F18" s="126"/>
      <c r="G18" s="127"/>
      <c r="H18" s="302"/>
      <c r="I18" s="302"/>
      <c r="J18" s="127"/>
      <c r="K18" s="302"/>
      <c r="L18" s="302"/>
      <c r="M18" s="302"/>
      <c r="N18" s="126"/>
      <c r="O18" s="126"/>
      <c r="P18" s="127"/>
    </row>
    <row r="19" spans="1:16" ht="14.25" customHeight="1">
      <c r="A19" s="512" t="s">
        <v>298</v>
      </c>
      <c r="B19" s="126"/>
      <c r="C19" s="126"/>
      <c r="D19" s="126"/>
      <c r="E19" s="126"/>
      <c r="F19" s="126"/>
      <c r="G19" s="127">
        <v>31</v>
      </c>
      <c r="H19" s="302"/>
      <c r="I19" s="302"/>
      <c r="J19" s="127">
        <v>31</v>
      </c>
      <c r="K19" s="302"/>
      <c r="L19" s="302"/>
      <c r="M19" s="302">
        <v>31</v>
      </c>
      <c r="N19" s="126"/>
      <c r="O19" s="126"/>
      <c r="P19" s="127">
        <v>31</v>
      </c>
    </row>
    <row r="20" spans="1:16" ht="14.25" customHeight="1">
      <c r="A20" s="512" t="s">
        <v>299</v>
      </c>
      <c r="B20" s="126"/>
      <c r="C20" s="126"/>
      <c r="D20" s="126"/>
      <c r="E20" s="126"/>
      <c r="F20" s="126"/>
      <c r="G20" s="127"/>
      <c r="H20" s="302"/>
      <c r="I20" s="302"/>
      <c r="J20" s="127"/>
      <c r="K20" s="302"/>
      <c r="L20" s="302"/>
      <c r="M20" s="302"/>
      <c r="N20" s="126"/>
      <c r="O20" s="126"/>
      <c r="P20" s="127"/>
    </row>
    <row r="21" spans="1:16" ht="14.25" customHeight="1">
      <c r="A21" s="512" t="s">
        <v>301</v>
      </c>
      <c r="B21" s="126"/>
      <c r="C21" s="126"/>
      <c r="D21" s="126"/>
      <c r="E21" s="126"/>
      <c r="F21" s="126"/>
      <c r="G21" s="127"/>
      <c r="H21" s="302"/>
      <c r="I21" s="302"/>
      <c r="J21" s="127"/>
      <c r="K21" s="302"/>
      <c r="L21" s="302"/>
      <c r="M21" s="302"/>
      <c r="N21" s="126"/>
      <c r="O21" s="126"/>
      <c r="P21" s="127"/>
    </row>
    <row r="22" spans="1:16" ht="14.25" customHeight="1">
      <c r="A22" s="512" t="s">
        <v>302</v>
      </c>
      <c r="B22" s="126"/>
      <c r="C22" s="126"/>
      <c r="D22" s="126"/>
      <c r="E22" s="126"/>
      <c r="F22" s="126"/>
      <c r="G22" s="127"/>
      <c r="H22" s="302"/>
      <c r="I22" s="302"/>
      <c r="J22" s="127"/>
      <c r="K22" s="302"/>
      <c r="L22" s="302"/>
      <c r="M22" s="302"/>
      <c r="N22" s="126"/>
      <c r="O22" s="126"/>
      <c r="P22" s="127"/>
    </row>
    <row r="23" spans="1:16" ht="14.25" customHeight="1">
      <c r="A23" s="512" t="s">
        <v>303</v>
      </c>
      <c r="B23" s="126"/>
      <c r="C23" s="126"/>
      <c r="D23" s="126"/>
      <c r="E23" s="126"/>
      <c r="F23" s="126"/>
      <c r="G23" s="127">
        <v>2788</v>
      </c>
      <c r="H23" s="302"/>
      <c r="I23" s="302"/>
      <c r="J23" s="127">
        <v>2788</v>
      </c>
      <c r="K23" s="302"/>
      <c r="L23" s="302"/>
      <c r="M23" s="302">
        <v>2788</v>
      </c>
      <c r="N23" s="126"/>
      <c r="O23" s="126"/>
      <c r="P23" s="127">
        <v>2788</v>
      </c>
    </row>
    <row r="24" spans="1:16" ht="15">
      <c r="A24" s="514" t="s">
        <v>88</v>
      </c>
      <c r="B24" s="259"/>
      <c r="C24" s="259"/>
      <c r="D24" s="259">
        <f>SUM(D8:D23)</f>
        <v>10734</v>
      </c>
      <c r="E24" s="259"/>
      <c r="F24" s="259"/>
      <c r="G24" s="259">
        <f>SUM(G8:G23)</f>
        <v>13939</v>
      </c>
      <c r="H24" s="259"/>
      <c r="I24" s="259"/>
      <c r="J24" s="259">
        <f>SUM(J8:J23)</f>
        <v>13939</v>
      </c>
      <c r="K24" s="259"/>
      <c r="L24" s="259"/>
      <c r="M24" s="259">
        <f>SUM(M8:M23)</f>
        <v>13939</v>
      </c>
      <c r="N24" s="259"/>
      <c r="O24" s="259"/>
      <c r="P24" s="259">
        <f>SUM(P8:P23)</f>
        <v>13939</v>
      </c>
    </row>
    <row r="25" spans="1:16" ht="15">
      <c r="A25" s="512" t="s">
        <v>89</v>
      </c>
      <c r="B25" s="251"/>
      <c r="C25" s="251"/>
      <c r="D25" s="251"/>
      <c r="E25" s="251"/>
      <c r="F25" s="251"/>
      <c r="G25" s="252"/>
      <c r="H25" s="300"/>
      <c r="I25" s="300"/>
      <c r="J25" s="252"/>
      <c r="K25" s="300"/>
      <c r="L25" s="300"/>
      <c r="M25" s="300"/>
      <c r="N25" s="251"/>
      <c r="O25" s="251"/>
      <c r="P25" s="252"/>
    </row>
    <row r="26" spans="1:16" ht="14.25">
      <c r="A26" s="513" t="s">
        <v>111</v>
      </c>
      <c r="B26" s="253">
        <v>4</v>
      </c>
      <c r="C26" s="254">
        <v>3911</v>
      </c>
      <c r="D26" s="254">
        <v>15647</v>
      </c>
      <c r="E26" s="253">
        <v>3.2</v>
      </c>
      <c r="F26" s="254"/>
      <c r="G26" s="255">
        <v>13286</v>
      </c>
      <c r="H26" s="253">
        <v>3.2</v>
      </c>
      <c r="I26" s="303"/>
      <c r="J26" s="255">
        <v>13636</v>
      </c>
      <c r="K26" s="303"/>
      <c r="L26" s="303"/>
      <c r="M26" s="255">
        <v>13636</v>
      </c>
      <c r="N26" s="253"/>
      <c r="O26" s="254"/>
      <c r="P26" s="255">
        <v>13636</v>
      </c>
    </row>
    <row r="27" spans="1:16" ht="14.25">
      <c r="A27" s="513" t="s">
        <v>240</v>
      </c>
      <c r="B27" s="253">
        <v>4</v>
      </c>
      <c r="C27" s="254">
        <v>33540</v>
      </c>
      <c r="D27" s="254">
        <v>134</v>
      </c>
      <c r="E27" s="253"/>
      <c r="F27" s="254"/>
      <c r="G27" s="255">
        <v>464</v>
      </c>
      <c r="H27" s="253"/>
      <c r="I27" s="303"/>
      <c r="J27" s="255">
        <v>464</v>
      </c>
      <c r="K27" s="303"/>
      <c r="L27" s="303"/>
      <c r="M27" s="255">
        <v>464</v>
      </c>
      <c r="N27" s="253"/>
      <c r="O27" s="254"/>
      <c r="P27" s="255">
        <v>464</v>
      </c>
    </row>
    <row r="28" spans="1:16" ht="14.25">
      <c r="A28" s="515" t="s">
        <v>112</v>
      </c>
      <c r="B28" s="125">
        <v>2</v>
      </c>
      <c r="C28" s="254">
        <v>1800</v>
      </c>
      <c r="D28" s="254">
        <v>3600</v>
      </c>
      <c r="E28" s="125">
        <v>2</v>
      </c>
      <c r="F28" s="254"/>
      <c r="G28" s="255">
        <v>3600</v>
      </c>
      <c r="H28" s="125">
        <v>2</v>
      </c>
      <c r="I28" s="303"/>
      <c r="J28" s="255">
        <v>3600</v>
      </c>
      <c r="K28" s="303"/>
      <c r="L28" s="303"/>
      <c r="M28" s="255">
        <v>3600</v>
      </c>
      <c r="N28" s="125"/>
      <c r="O28" s="254"/>
      <c r="P28" s="255">
        <v>3600</v>
      </c>
    </row>
    <row r="29" spans="1:16" ht="14.25">
      <c r="A29" s="516" t="s">
        <v>90</v>
      </c>
      <c r="B29" s="256">
        <v>40</v>
      </c>
      <c r="C29" s="256">
        <v>56000</v>
      </c>
      <c r="D29" s="257">
        <v>2240</v>
      </c>
      <c r="E29" s="256">
        <v>32</v>
      </c>
      <c r="F29" s="256"/>
      <c r="G29" s="258">
        <v>2240</v>
      </c>
      <c r="H29" s="256">
        <v>32</v>
      </c>
      <c r="I29" s="304"/>
      <c r="J29" s="258">
        <v>2240</v>
      </c>
      <c r="K29" s="304"/>
      <c r="L29" s="304"/>
      <c r="M29" s="258">
        <v>2240</v>
      </c>
      <c r="N29" s="256"/>
      <c r="O29" s="256"/>
      <c r="P29" s="258">
        <v>2240</v>
      </c>
    </row>
    <row r="30" spans="1:16" ht="15">
      <c r="A30" s="517" t="s">
        <v>363</v>
      </c>
      <c r="B30" s="260"/>
      <c r="C30" s="260"/>
      <c r="D30" s="260">
        <f>SUM(D26:D29)</f>
        <v>21621</v>
      </c>
      <c r="E30" s="260"/>
      <c r="F30" s="260"/>
      <c r="G30" s="260">
        <f>SUM(G26:G29)</f>
        <v>19590</v>
      </c>
      <c r="H30" s="260"/>
      <c r="I30" s="260"/>
      <c r="J30" s="260">
        <f>SUM(J26:J29)</f>
        <v>19940</v>
      </c>
      <c r="K30" s="260"/>
      <c r="L30" s="260"/>
      <c r="M30" s="260">
        <f>SUM(M26:M29)</f>
        <v>19940</v>
      </c>
      <c r="N30" s="260"/>
      <c r="O30" s="260"/>
      <c r="P30" s="260">
        <f>SUM(P26:P29)</f>
        <v>19940</v>
      </c>
    </row>
    <row r="31" spans="1:16" ht="15">
      <c r="A31" s="518" t="s">
        <v>361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</row>
    <row r="32" spans="1:16" ht="14.25">
      <c r="A32" s="513" t="s">
        <v>91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</row>
    <row r="33" spans="1:16" ht="14.25">
      <c r="A33" s="513" t="s">
        <v>241</v>
      </c>
      <c r="B33" s="128"/>
      <c r="C33" s="128"/>
      <c r="D33" s="128">
        <v>3159</v>
      </c>
      <c r="E33" s="128"/>
      <c r="F33" s="128"/>
      <c r="G33" s="128">
        <v>3903</v>
      </c>
      <c r="H33" s="128"/>
      <c r="I33" s="128"/>
      <c r="J33" s="128">
        <v>3903</v>
      </c>
      <c r="K33" s="128"/>
      <c r="L33" s="128"/>
      <c r="M33" s="128">
        <v>3903</v>
      </c>
      <c r="N33" s="128"/>
      <c r="O33" s="128"/>
      <c r="P33" s="128">
        <v>3903</v>
      </c>
    </row>
    <row r="34" spans="1:16" ht="14.25">
      <c r="A34" s="513" t="s">
        <v>92</v>
      </c>
      <c r="B34" s="128"/>
      <c r="C34" s="125"/>
      <c r="D34" s="125"/>
      <c r="E34" s="128"/>
      <c r="F34" s="125"/>
      <c r="G34" s="125"/>
      <c r="H34" s="128"/>
      <c r="I34" s="307"/>
      <c r="J34" s="125"/>
      <c r="K34" s="307"/>
      <c r="L34" s="499"/>
      <c r="M34" s="125"/>
      <c r="N34" s="128"/>
      <c r="O34" s="125"/>
      <c r="P34" s="125"/>
    </row>
    <row r="35" spans="1:16" ht="14.25">
      <c r="A35" s="513" t="s">
        <v>95</v>
      </c>
      <c r="B35" s="129">
        <v>26</v>
      </c>
      <c r="C35" s="130">
        <v>55360</v>
      </c>
      <c r="D35" s="130">
        <v>1440</v>
      </c>
      <c r="E35" s="129">
        <v>25</v>
      </c>
      <c r="F35" s="130">
        <v>55360</v>
      </c>
      <c r="G35" s="130">
        <v>1384</v>
      </c>
      <c r="H35" s="129">
        <v>25</v>
      </c>
      <c r="I35" s="130"/>
      <c r="J35" s="130">
        <v>1384</v>
      </c>
      <c r="K35" s="125"/>
      <c r="L35" s="125"/>
      <c r="M35" s="130">
        <v>1384</v>
      </c>
      <c r="N35" s="500"/>
      <c r="O35" s="130"/>
      <c r="P35" s="130">
        <v>1384</v>
      </c>
    </row>
    <row r="36" spans="1:16" ht="14.25">
      <c r="A36" s="519" t="s">
        <v>93</v>
      </c>
      <c r="B36" s="131"/>
      <c r="C36" s="132"/>
      <c r="D36" s="130">
        <f>B36*C36</f>
        <v>0</v>
      </c>
      <c r="E36" s="131"/>
      <c r="F36" s="132"/>
      <c r="G36" s="130"/>
      <c r="H36" s="125"/>
      <c r="I36" s="125"/>
      <c r="J36" s="130"/>
      <c r="K36" s="125"/>
      <c r="L36" s="125"/>
      <c r="M36" s="130"/>
      <c r="N36" s="501"/>
      <c r="O36" s="132"/>
      <c r="P36" s="130"/>
    </row>
    <row r="37" spans="1:16" ht="14.25">
      <c r="A37" s="520" t="s">
        <v>113</v>
      </c>
      <c r="B37" s="131"/>
      <c r="C37" s="132"/>
      <c r="D37" s="130">
        <f>B37*C37</f>
        <v>0</v>
      </c>
      <c r="E37" s="131"/>
      <c r="F37" s="132"/>
      <c r="G37" s="130"/>
      <c r="H37" s="125"/>
      <c r="I37" s="125"/>
      <c r="J37" s="130"/>
      <c r="K37" s="125"/>
      <c r="L37" s="125"/>
      <c r="M37" s="130"/>
      <c r="N37" s="501"/>
      <c r="O37" s="132"/>
      <c r="P37" s="130"/>
    </row>
    <row r="38" spans="1:16" ht="14.25">
      <c r="A38" s="521" t="s">
        <v>362</v>
      </c>
      <c r="B38" s="133"/>
      <c r="C38" s="132"/>
      <c r="D38" s="130">
        <f>B38*C38</f>
        <v>0</v>
      </c>
      <c r="E38" s="261"/>
      <c r="F38" s="132"/>
      <c r="G38" s="130"/>
      <c r="H38" s="256"/>
      <c r="I38" s="256"/>
      <c r="J38" s="130"/>
      <c r="K38" s="256"/>
      <c r="L38" s="256"/>
      <c r="M38" s="130"/>
      <c r="N38" s="502"/>
      <c r="O38" s="132"/>
      <c r="P38" s="130"/>
    </row>
    <row r="39" spans="1:16" ht="14.25">
      <c r="A39" s="521" t="s">
        <v>304</v>
      </c>
      <c r="B39" s="133"/>
      <c r="C39" s="132"/>
      <c r="D39" s="136">
        <v>3462</v>
      </c>
      <c r="E39" s="133"/>
      <c r="F39" s="132"/>
      <c r="G39" s="136">
        <v>2364</v>
      </c>
      <c r="H39" s="305"/>
      <c r="I39" s="305"/>
      <c r="J39" s="136">
        <v>2364</v>
      </c>
      <c r="K39" s="305"/>
      <c r="L39" s="305"/>
      <c r="M39" s="136">
        <v>2364</v>
      </c>
      <c r="N39" s="133"/>
      <c r="O39" s="132"/>
      <c r="P39" s="136">
        <v>2364</v>
      </c>
    </row>
    <row r="40" spans="1:16" ht="14.25">
      <c r="A40" s="521" t="s">
        <v>309</v>
      </c>
      <c r="B40" s="133"/>
      <c r="C40" s="132"/>
      <c r="D40" s="136">
        <v>600</v>
      </c>
      <c r="E40" s="133"/>
      <c r="F40" s="132"/>
      <c r="G40" s="136"/>
      <c r="H40" s="305"/>
      <c r="I40" s="305"/>
      <c r="J40" s="136"/>
      <c r="K40" s="305"/>
      <c r="L40" s="305"/>
      <c r="M40" s="305"/>
      <c r="N40" s="133"/>
      <c r="O40" s="132"/>
      <c r="P40" s="136"/>
    </row>
    <row r="41" spans="1:16" ht="15">
      <c r="A41" s="517" t="s">
        <v>94</v>
      </c>
      <c r="B41" s="262"/>
      <c r="C41" s="263"/>
      <c r="D41" s="264">
        <f>SUM(D33:D40)</f>
        <v>8661</v>
      </c>
      <c r="E41" s="262"/>
      <c r="F41" s="263"/>
      <c r="G41" s="264">
        <f>SUM(G33:G40)</f>
        <v>7651</v>
      </c>
      <c r="H41" s="264"/>
      <c r="I41" s="264"/>
      <c r="J41" s="264">
        <f>SUM(J33:J40)</f>
        <v>7651</v>
      </c>
      <c r="K41" s="264"/>
      <c r="L41" s="264"/>
      <c r="M41" s="264">
        <f>SUM(M33:M40)</f>
        <v>7651</v>
      </c>
      <c r="N41" s="262"/>
      <c r="O41" s="263"/>
      <c r="P41" s="264">
        <f>SUM(P33:P40)</f>
        <v>7651</v>
      </c>
    </row>
    <row r="42" spans="1:16" ht="15">
      <c r="A42" s="522" t="s">
        <v>228</v>
      </c>
      <c r="B42" s="121">
        <v>586</v>
      </c>
      <c r="C42" s="134">
        <v>1140</v>
      </c>
      <c r="D42" s="135">
        <v>668</v>
      </c>
      <c r="E42" s="121"/>
      <c r="F42" s="134"/>
      <c r="G42" s="135">
        <v>1200</v>
      </c>
      <c r="H42" s="135"/>
      <c r="I42" s="135"/>
      <c r="J42" s="135">
        <v>1200</v>
      </c>
      <c r="K42" s="135"/>
      <c r="L42" s="135"/>
      <c r="M42" s="135">
        <v>1200</v>
      </c>
      <c r="N42" s="121"/>
      <c r="O42" s="134"/>
      <c r="P42" s="135">
        <v>1200</v>
      </c>
    </row>
    <row r="43" spans="1:16" s="191" customFormat="1" ht="15">
      <c r="A43" s="523" t="s">
        <v>96</v>
      </c>
      <c r="B43" s="198"/>
      <c r="C43" s="199"/>
      <c r="D43" s="200">
        <f>D24+D30+D41+D42</f>
        <v>41684</v>
      </c>
      <c r="E43" s="198"/>
      <c r="F43" s="199"/>
      <c r="G43" s="200">
        <f>G24+G30+G41+G42</f>
        <v>42380</v>
      </c>
      <c r="H43" s="306"/>
      <c r="I43" s="306"/>
      <c r="J43" s="200">
        <f>J24+J30+J41+J42</f>
        <v>42730</v>
      </c>
      <c r="K43" s="306"/>
      <c r="L43" s="306"/>
      <c r="M43" s="200">
        <f>M24+M30+M41+M42</f>
        <v>42730</v>
      </c>
      <c r="N43" s="284"/>
      <c r="O43" s="284"/>
      <c r="P43" s="200">
        <f>P24+P30+P41+P42</f>
        <v>42730</v>
      </c>
    </row>
    <row r="44" spans="1:2" ht="14.25">
      <c r="A44" s="201"/>
      <c r="B44" s="202"/>
    </row>
  </sheetData>
  <sheetProtection/>
  <mergeCells count="6">
    <mergeCell ref="A1:A2"/>
    <mergeCell ref="B1:D1"/>
    <mergeCell ref="E1:G1"/>
    <mergeCell ref="N1:P1"/>
    <mergeCell ref="H1:J1"/>
    <mergeCell ref="K1:M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3" r:id="rId1"/>
  <headerFooter alignWithMargins="0">
    <oddHeader>&amp;C&amp;"Garamond,Félkövér"&amp;14 16/2015. (XII.02.) számú rendelethez 
ZALASZABAR KÖZSÉG ÖNKORMÁNYZATÁNAK 
ÁLLAMI HOZZÁJÁRULÁSA 2015.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46"/>
  <sheetViews>
    <sheetView view="pageLayout" zoomScaleSheetLayoutView="100" workbookViewId="0" topLeftCell="P1">
      <selection activeCell="R25" sqref="R25"/>
    </sheetView>
  </sheetViews>
  <sheetFormatPr defaultColWidth="9.00390625" defaultRowHeight="12.75"/>
  <cols>
    <col min="1" max="1" width="4.00390625" style="0" customWidth="1"/>
    <col min="2" max="2" width="34.375" style="0" customWidth="1"/>
    <col min="3" max="5" width="10.00390625" style="0" customWidth="1"/>
    <col min="6" max="6" width="8.375" style="0" customWidth="1"/>
    <col min="7" max="7" width="8.875" style="0" customWidth="1"/>
    <col min="8" max="8" width="8.375" style="0" customWidth="1"/>
    <col min="9" max="9" width="4.125" style="0" customWidth="1"/>
    <col min="10" max="10" width="34.00390625" style="0" customWidth="1"/>
    <col min="11" max="11" width="10.00390625" style="0" customWidth="1"/>
    <col min="12" max="12" width="10.375" style="0" customWidth="1"/>
    <col min="13" max="13" width="10.25390625" style="0" customWidth="1"/>
    <col min="14" max="14" width="8.875" style="0" customWidth="1"/>
    <col min="15" max="16" width="9.00390625" style="0" customWidth="1"/>
  </cols>
  <sheetData>
    <row r="1" spans="1:16" ht="18" customHeight="1">
      <c r="A1" s="610" t="s">
        <v>12</v>
      </c>
      <c r="B1" s="608" t="s">
        <v>429</v>
      </c>
      <c r="C1" s="376" t="s">
        <v>428</v>
      </c>
      <c r="D1" s="376" t="s">
        <v>428</v>
      </c>
      <c r="E1" s="376" t="s">
        <v>427</v>
      </c>
      <c r="F1" s="376" t="s">
        <v>427</v>
      </c>
      <c r="G1" s="376" t="s">
        <v>427</v>
      </c>
      <c r="H1" s="376" t="s">
        <v>427</v>
      </c>
      <c r="I1" s="610" t="s">
        <v>12</v>
      </c>
      <c r="J1" s="608" t="s">
        <v>429</v>
      </c>
      <c r="K1" s="376" t="s">
        <v>428</v>
      </c>
      <c r="L1" s="376" t="s">
        <v>428</v>
      </c>
      <c r="M1" s="376" t="s">
        <v>427</v>
      </c>
      <c r="N1" s="376" t="s">
        <v>427</v>
      </c>
      <c r="O1" s="376" t="s">
        <v>427</v>
      </c>
      <c r="P1" s="376" t="s">
        <v>427</v>
      </c>
    </row>
    <row r="2" spans="1:16" ht="18" customHeight="1">
      <c r="A2" s="611"/>
      <c r="B2" s="609"/>
      <c r="C2" s="375" t="s">
        <v>424</v>
      </c>
      <c r="D2" s="375" t="s">
        <v>425</v>
      </c>
      <c r="E2" s="375" t="s">
        <v>424</v>
      </c>
      <c r="F2" s="375" t="s">
        <v>423</v>
      </c>
      <c r="G2" s="375" t="s">
        <v>426</v>
      </c>
      <c r="H2" s="375" t="s">
        <v>597</v>
      </c>
      <c r="I2" s="611"/>
      <c r="J2" s="609"/>
      <c r="K2" s="375" t="s">
        <v>424</v>
      </c>
      <c r="L2" s="375" t="s">
        <v>425</v>
      </c>
      <c r="M2" s="375" t="s">
        <v>424</v>
      </c>
      <c r="N2" s="375" t="s">
        <v>423</v>
      </c>
      <c r="O2" s="375" t="s">
        <v>426</v>
      </c>
      <c r="P2" s="375" t="s">
        <v>597</v>
      </c>
    </row>
    <row r="3" spans="1:16" ht="15" customHeight="1">
      <c r="A3" s="600" t="s">
        <v>422</v>
      </c>
      <c r="B3" s="601"/>
      <c r="C3" s="601"/>
      <c r="D3" s="601"/>
      <c r="E3" s="601"/>
      <c r="F3" s="601"/>
      <c r="G3" s="601"/>
      <c r="H3" s="601"/>
      <c r="I3" s="600" t="s">
        <v>421</v>
      </c>
      <c r="J3" s="601"/>
      <c r="K3" s="601"/>
      <c r="L3" s="601"/>
      <c r="M3" s="601"/>
      <c r="N3" s="601"/>
      <c r="O3" s="601"/>
      <c r="P3" s="601"/>
    </row>
    <row r="4" spans="1:16" ht="15" customHeight="1">
      <c r="A4" s="339" t="s">
        <v>70</v>
      </c>
      <c r="B4" s="338" t="s">
        <v>67</v>
      </c>
      <c r="C4" s="337"/>
      <c r="D4" s="337"/>
      <c r="E4" s="337"/>
      <c r="F4" s="337"/>
      <c r="G4" s="337"/>
      <c r="H4" s="337"/>
      <c r="I4" s="363" t="s">
        <v>70</v>
      </c>
      <c r="J4" s="350" t="s">
        <v>67</v>
      </c>
      <c r="K4" s="337"/>
      <c r="L4" s="337"/>
      <c r="M4" s="337"/>
      <c r="N4" s="337"/>
      <c r="O4" s="337"/>
      <c r="P4" s="337"/>
    </row>
    <row r="5" spans="1:16" ht="15" customHeight="1">
      <c r="A5" s="339"/>
      <c r="B5" s="370" t="s">
        <v>420</v>
      </c>
      <c r="C5" s="374">
        <v>49314</v>
      </c>
      <c r="D5" s="374">
        <v>47686</v>
      </c>
      <c r="E5" s="374">
        <v>42380</v>
      </c>
      <c r="F5" s="374">
        <v>42730</v>
      </c>
      <c r="G5" s="374">
        <v>43498</v>
      </c>
      <c r="H5" s="374">
        <v>44334</v>
      </c>
      <c r="I5" s="373"/>
      <c r="J5" s="335" t="s">
        <v>419</v>
      </c>
      <c r="K5" s="334">
        <v>29395</v>
      </c>
      <c r="L5" s="334">
        <v>33213</v>
      </c>
      <c r="M5" s="334">
        <v>24801</v>
      </c>
      <c r="N5" s="334">
        <v>29846</v>
      </c>
      <c r="O5" s="334">
        <v>33338</v>
      </c>
      <c r="P5" s="334">
        <v>34970</v>
      </c>
    </row>
    <row r="6" spans="1:16" ht="15" customHeight="1">
      <c r="A6" s="339"/>
      <c r="B6" s="372" t="s">
        <v>418</v>
      </c>
      <c r="C6" s="369">
        <v>8200</v>
      </c>
      <c r="D6" s="369">
        <v>9033</v>
      </c>
      <c r="E6" s="369">
        <v>9110</v>
      </c>
      <c r="F6" s="369">
        <v>9122</v>
      </c>
      <c r="G6" s="369">
        <v>9122</v>
      </c>
      <c r="H6" s="369">
        <v>9122</v>
      </c>
      <c r="I6" s="363"/>
      <c r="J6" s="371" t="s">
        <v>417</v>
      </c>
      <c r="K6" s="334">
        <v>10297</v>
      </c>
      <c r="L6" s="334">
        <v>9760</v>
      </c>
      <c r="M6" s="334">
        <v>3903</v>
      </c>
      <c r="N6" s="334">
        <v>4092</v>
      </c>
      <c r="O6" s="334">
        <v>4231</v>
      </c>
      <c r="P6" s="334">
        <v>4955</v>
      </c>
    </row>
    <row r="7" spans="1:16" ht="15" customHeight="1">
      <c r="A7" s="339"/>
      <c r="B7" s="370" t="s">
        <v>416</v>
      </c>
      <c r="C7" s="369">
        <v>3794</v>
      </c>
      <c r="D7" s="369">
        <v>6687</v>
      </c>
      <c r="E7" s="369">
        <v>2800</v>
      </c>
      <c r="F7" s="369">
        <v>2788</v>
      </c>
      <c r="G7" s="369">
        <v>3388</v>
      </c>
      <c r="H7" s="369">
        <v>3388</v>
      </c>
      <c r="I7" s="363"/>
      <c r="J7" s="335" t="s">
        <v>415</v>
      </c>
      <c r="K7" s="334"/>
      <c r="L7" s="334">
        <v>2100</v>
      </c>
      <c r="M7" s="334">
        <v>1488</v>
      </c>
      <c r="N7" s="334">
        <v>1488</v>
      </c>
      <c r="O7" s="334">
        <v>1488</v>
      </c>
      <c r="P7" s="334">
        <v>1488</v>
      </c>
    </row>
    <row r="8" spans="1:16" ht="15" customHeight="1">
      <c r="A8" s="339"/>
      <c r="B8" s="370" t="s">
        <v>414</v>
      </c>
      <c r="C8" s="369">
        <v>6899</v>
      </c>
      <c r="D8" s="369">
        <v>11653</v>
      </c>
      <c r="E8" s="369">
        <v>5650</v>
      </c>
      <c r="F8" s="369">
        <v>7020</v>
      </c>
      <c r="G8" s="369">
        <v>10077</v>
      </c>
      <c r="H8" s="369">
        <v>11709</v>
      </c>
      <c r="I8" s="363"/>
      <c r="J8" s="335" t="s">
        <v>413</v>
      </c>
      <c r="K8" s="334">
        <v>2945</v>
      </c>
      <c r="L8" s="334">
        <v>1358</v>
      </c>
      <c r="M8" s="334">
        <v>8129</v>
      </c>
      <c r="N8" s="334">
        <v>8129</v>
      </c>
      <c r="O8" s="334">
        <v>8129</v>
      </c>
      <c r="P8" s="334">
        <v>8129</v>
      </c>
    </row>
    <row r="9" spans="1:16" ht="15" customHeight="1">
      <c r="A9" s="339"/>
      <c r="B9" s="341" t="s">
        <v>387</v>
      </c>
      <c r="C9" s="362">
        <f aca="true" t="shared" si="0" ref="C9:H9">SUM(C5:C8)</f>
        <v>68207</v>
      </c>
      <c r="D9" s="362">
        <f t="shared" si="0"/>
        <v>75059</v>
      </c>
      <c r="E9" s="362">
        <f t="shared" si="0"/>
        <v>59940</v>
      </c>
      <c r="F9" s="362">
        <f t="shared" si="0"/>
        <v>61660</v>
      </c>
      <c r="G9" s="362">
        <f t="shared" si="0"/>
        <v>66085</v>
      </c>
      <c r="H9" s="362">
        <f t="shared" si="0"/>
        <v>68553</v>
      </c>
      <c r="I9" s="363"/>
      <c r="J9" s="335" t="s">
        <v>412</v>
      </c>
      <c r="K9" s="334"/>
      <c r="L9" s="334">
        <v>1154</v>
      </c>
      <c r="M9" s="334"/>
      <c r="N9" s="334"/>
      <c r="O9" s="340"/>
      <c r="P9" s="340"/>
    </row>
    <row r="10" spans="1:16" ht="15" customHeight="1">
      <c r="A10" s="339"/>
      <c r="B10" s="341"/>
      <c r="C10" s="362"/>
      <c r="D10" s="362"/>
      <c r="E10" s="362"/>
      <c r="F10" s="362"/>
      <c r="G10" s="362"/>
      <c r="H10" s="368"/>
      <c r="I10" s="363"/>
      <c r="J10" s="335" t="s">
        <v>411</v>
      </c>
      <c r="K10" s="334">
        <v>11629</v>
      </c>
      <c r="L10" s="334"/>
      <c r="M10" s="334">
        <v>1573</v>
      </c>
      <c r="N10" s="334">
        <v>828</v>
      </c>
      <c r="O10" s="334">
        <v>1654</v>
      </c>
      <c r="P10" s="334">
        <v>1654</v>
      </c>
    </row>
    <row r="11" spans="1:16" ht="15" customHeight="1">
      <c r="A11" s="339"/>
      <c r="B11" s="341"/>
      <c r="C11" s="366"/>
      <c r="D11" s="366"/>
      <c r="E11" s="366"/>
      <c r="F11" s="366"/>
      <c r="G11" s="366"/>
      <c r="H11" s="365"/>
      <c r="I11" s="367"/>
      <c r="J11" s="338" t="s">
        <v>387</v>
      </c>
      <c r="K11" s="328">
        <f aca="true" t="shared" si="1" ref="K11:P11">SUM(K4:K10)</f>
        <v>54266</v>
      </c>
      <c r="L11" s="328">
        <f t="shared" si="1"/>
        <v>47585</v>
      </c>
      <c r="M11" s="328">
        <f t="shared" si="1"/>
        <v>39894</v>
      </c>
      <c r="N11" s="328">
        <f t="shared" si="1"/>
        <v>44383</v>
      </c>
      <c r="O11" s="328">
        <f t="shared" si="1"/>
        <v>48840</v>
      </c>
      <c r="P11" s="328">
        <f t="shared" si="1"/>
        <v>51196</v>
      </c>
    </row>
    <row r="12" spans="1:16" ht="15" customHeight="1">
      <c r="A12" s="339" t="s">
        <v>71</v>
      </c>
      <c r="B12" s="341" t="s">
        <v>311</v>
      </c>
      <c r="C12" s="366"/>
      <c r="D12" s="366"/>
      <c r="E12" s="366"/>
      <c r="F12" s="366"/>
      <c r="G12" s="366"/>
      <c r="H12" s="365"/>
      <c r="I12" s="363" t="s">
        <v>71</v>
      </c>
      <c r="J12" s="341" t="s">
        <v>311</v>
      </c>
      <c r="K12" s="337"/>
      <c r="L12" s="337"/>
      <c r="M12" s="337"/>
      <c r="N12" s="337"/>
      <c r="O12" s="337"/>
      <c r="P12" s="349"/>
    </row>
    <row r="13" spans="1:16" ht="15" customHeight="1">
      <c r="A13" s="339"/>
      <c r="B13" s="335" t="s">
        <v>410</v>
      </c>
      <c r="C13" s="361">
        <v>22499</v>
      </c>
      <c r="D13" s="361">
        <v>18926</v>
      </c>
      <c r="E13" s="361">
        <v>21492</v>
      </c>
      <c r="F13" s="361">
        <v>21492</v>
      </c>
      <c r="G13" s="361">
        <v>21492</v>
      </c>
      <c r="H13" s="361">
        <v>21492</v>
      </c>
      <c r="I13" s="363"/>
      <c r="J13" s="335" t="s">
        <v>409</v>
      </c>
      <c r="K13" s="334">
        <v>46363</v>
      </c>
      <c r="L13" s="334">
        <v>45274</v>
      </c>
      <c r="M13" s="334">
        <v>47381</v>
      </c>
      <c r="N13" s="334">
        <v>47588</v>
      </c>
      <c r="O13" s="334">
        <v>47588</v>
      </c>
      <c r="P13" s="334">
        <v>47700</v>
      </c>
    </row>
    <row r="14" spans="1:18" ht="15" customHeight="1">
      <c r="A14" s="339"/>
      <c r="B14" s="341" t="s">
        <v>392</v>
      </c>
      <c r="C14" s="364">
        <f aca="true" t="shared" si="2" ref="C14:H14">SUM(C13)</f>
        <v>22499</v>
      </c>
      <c r="D14" s="364">
        <f t="shared" si="2"/>
        <v>18926</v>
      </c>
      <c r="E14" s="364">
        <f t="shared" si="2"/>
        <v>21492</v>
      </c>
      <c r="F14" s="364">
        <f t="shared" si="2"/>
        <v>21492</v>
      </c>
      <c r="G14" s="364">
        <f t="shared" si="2"/>
        <v>21492</v>
      </c>
      <c r="H14" s="364">
        <f t="shared" si="2"/>
        <v>21492</v>
      </c>
      <c r="I14" s="363"/>
      <c r="J14" s="341" t="s">
        <v>392</v>
      </c>
      <c r="K14" s="328">
        <f>SUM(K12:K13)</f>
        <v>46363</v>
      </c>
      <c r="L14" s="328">
        <f>SUM(L12:L13)</f>
        <v>45274</v>
      </c>
      <c r="M14" s="328">
        <f>SUM(M12:M13)</f>
        <v>47381</v>
      </c>
      <c r="N14" s="328">
        <f>SUM(N13)</f>
        <v>47588</v>
      </c>
      <c r="O14" s="328">
        <f>SUM(O13)</f>
        <v>47588</v>
      </c>
      <c r="P14" s="328">
        <f>SUM(P13)</f>
        <v>47700</v>
      </c>
      <c r="R14" s="582"/>
    </row>
    <row r="15" spans="1:16" ht="15" customHeight="1">
      <c r="A15" s="612" t="s">
        <v>408</v>
      </c>
      <c r="B15" s="613"/>
      <c r="C15" s="362">
        <f aca="true" t="shared" si="3" ref="C15:H15">C9+C14</f>
        <v>90706</v>
      </c>
      <c r="D15" s="362">
        <f t="shared" si="3"/>
        <v>93985</v>
      </c>
      <c r="E15" s="362">
        <f t="shared" si="3"/>
        <v>81432</v>
      </c>
      <c r="F15" s="362">
        <f t="shared" si="3"/>
        <v>83152</v>
      </c>
      <c r="G15" s="362">
        <f t="shared" si="3"/>
        <v>87577</v>
      </c>
      <c r="H15" s="362">
        <f t="shared" si="3"/>
        <v>90045</v>
      </c>
      <c r="I15" s="604" t="s">
        <v>407</v>
      </c>
      <c r="J15" s="605"/>
      <c r="K15" s="331">
        <f aca="true" t="shared" si="4" ref="K15:P15">K11+K14</f>
        <v>100629</v>
      </c>
      <c r="L15" s="331">
        <f t="shared" si="4"/>
        <v>92859</v>
      </c>
      <c r="M15" s="331">
        <f t="shared" si="4"/>
        <v>87275</v>
      </c>
      <c r="N15" s="328">
        <f t="shared" si="4"/>
        <v>91971</v>
      </c>
      <c r="O15" s="328">
        <f t="shared" si="4"/>
        <v>96428</v>
      </c>
      <c r="P15" s="328">
        <f t="shared" si="4"/>
        <v>98896</v>
      </c>
    </row>
    <row r="16" spans="1:16" ht="15" customHeight="1">
      <c r="A16" s="604" t="s">
        <v>227</v>
      </c>
      <c r="B16" s="605"/>
      <c r="C16" s="361"/>
      <c r="D16" s="361"/>
      <c r="E16" s="361"/>
      <c r="F16" s="361"/>
      <c r="G16" s="361"/>
      <c r="H16" s="360"/>
      <c r="I16" s="606" t="s">
        <v>188</v>
      </c>
      <c r="J16" s="607"/>
      <c r="K16" s="334"/>
      <c r="L16" s="334"/>
      <c r="M16" s="334"/>
      <c r="N16" s="336"/>
      <c r="O16" s="336"/>
      <c r="P16" s="349"/>
    </row>
    <row r="17" spans="1:16" ht="15" customHeight="1">
      <c r="A17" s="343"/>
      <c r="B17" s="335"/>
      <c r="C17" s="334"/>
      <c r="D17" s="334"/>
      <c r="E17" s="334"/>
      <c r="F17" s="334"/>
      <c r="G17" s="334"/>
      <c r="H17" s="340"/>
      <c r="I17" s="358"/>
      <c r="J17" s="359" t="s">
        <v>406</v>
      </c>
      <c r="K17" s="334"/>
      <c r="L17" s="334"/>
      <c r="M17" s="334"/>
      <c r="N17" s="336">
        <v>1384</v>
      </c>
      <c r="O17" s="336">
        <v>1384</v>
      </c>
      <c r="P17" s="336">
        <v>1384</v>
      </c>
    </row>
    <row r="18" spans="1:16" ht="15" customHeight="1">
      <c r="A18" s="343"/>
      <c r="B18" s="338"/>
      <c r="C18" s="328"/>
      <c r="D18" s="328"/>
      <c r="E18" s="328"/>
      <c r="F18" s="328"/>
      <c r="G18" s="328"/>
      <c r="H18" s="327"/>
      <c r="I18" s="358"/>
      <c r="J18" s="357"/>
      <c r="K18" s="334"/>
      <c r="L18" s="334"/>
      <c r="M18" s="334"/>
      <c r="N18" s="336"/>
      <c r="O18" s="336"/>
      <c r="P18" s="349"/>
    </row>
    <row r="19" spans="1:16" ht="15" customHeight="1">
      <c r="A19" s="599" t="s">
        <v>405</v>
      </c>
      <c r="B19" s="599"/>
      <c r="C19" s="356">
        <f aca="true" t="shared" si="5" ref="C19:H19">C15+C16</f>
        <v>90706</v>
      </c>
      <c r="D19" s="356">
        <f t="shared" si="5"/>
        <v>93985</v>
      </c>
      <c r="E19" s="356">
        <f t="shared" si="5"/>
        <v>81432</v>
      </c>
      <c r="F19" s="356">
        <f t="shared" si="5"/>
        <v>83152</v>
      </c>
      <c r="G19" s="356">
        <f t="shared" si="5"/>
        <v>87577</v>
      </c>
      <c r="H19" s="356">
        <f t="shared" si="5"/>
        <v>90045</v>
      </c>
      <c r="I19" s="599" t="s">
        <v>404</v>
      </c>
      <c r="J19" s="599" t="s">
        <v>403</v>
      </c>
      <c r="K19" s="356">
        <f>K15+K16</f>
        <v>100629</v>
      </c>
      <c r="L19" s="356">
        <f>L15+L16</f>
        <v>92859</v>
      </c>
      <c r="M19" s="356">
        <f>M15+M16</f>
        <v>87275</v>
      </c>
      <c r="N19" s="356">
        <f>N15+N16+N17</f>
        <v>93355</v>
      </c>
      <c r="O19" s="356">
        <f>O15+O16+O17</f>
        <v>97812</v>
      </c>
      <c r="P19" s="356">
        <f>P15+P16+P17</f>
        <v>100280</v>
      </c>
    </row>
    <row r="20" spans="1:16" ht="15" customHeight="1">
      <c r="A20" s="602" t="s">
        <v>402</v>
      </c>
      <c r="B20" s="603"/>
      <c r="C20" s="355"/>
      <c r="D20" s="355"/>
      <c r="E20" s="355"/>
      <c r="F20" s="355"/>
      <c r="G20" s="355"/>
      <c r="H20" s="354"/>
      <c r="I20" s="602" t="s">
        <v>401</v>
      </c>
      <c r="J20" s="603"/>
      <c r="K20" s="353"/>
      <c r="L20" s="353"/>
      <c r="M20" s="353"/>
      <c r="N20" s="353"/>
      <c r="O20" s="353"/>
      <c r="P20" s="352"/>
    </row>
    <row r="21" spans="1:16" ht="15" customHeight="1">
      <c r="A21" s="339" t="s">
        <v>70</v>
      </c>
      <c r="B21" s="351" t="s">
        <v>67</v>
      </c>
      <c r="C21" s="336"/>
      <c r="D21" s="336"/>
      <c r="E21" s="336"/>
      <c r="F21" s="336"/>
      <c r="G21" s="336"/>
      <c r="H21" s="349"/>
      <c r="I21" s="339" t="s">
        <v>70</v>
      </c>
      <c r="J21" s="350" t="s">
        <v>67</v>
      </c>
      <c r="K21" s="337"/>
      <c r="L21" s="337"/>
      <c r="M21" s="337"/>
      <c r="N21" s="337"/>
      <c r="O21" s="337"/>
      <c r="P21" s="349"/>
    </row>
    <row r="22" spans="1:16" ht="15" customHeight="1">
      <c r="A22" s="333"/>
      <c r="B22" s="348" t="s">
        <v>400</v>
      </c>
      <c r="C22" s="334">
        <v>313</v>
      </c>
      <c r="D22" s="334">
        <v>16748</v>
      </c>
      <c r="E22" s="334"/>
      <c r="F22" s="334"/>
      <c r="G22" s="334">
        <v>50</v>
      </c>
      <c r="H22" s="334">
        <v>50</v>
      </c>
      <c r="I22" s="339"/>
      <c r="J22" s="335" t="s">
        <v>399</v>
      </c>
      <c r="K22" s="334">
        <v>826</v>
      </c>
      <c r="L22" s="334">
        <v>30809</v>
      </c>
      <c r="M22" s="334">
        <v>18446</v>
      </c>
      <c r="N22" s="334">
        <v>15466</v>
      </c>
      <c r="O22" s="334">
        <v>15484</v>
      </c>
      <c r="P22" s="334">
        <v>775</v>
      </c>
    </row>
    <row r="23" spans="1:16" ht="15" customHeight="1">
      <c r="A23" s="333"/>
      <c r="B23" s="348" t="s">
        <v>398</v>
      </c>
      <c r="C23" s="334"/>
      <c r="D23" s="334">
        <v>989</v>
      </c>
      <c r="E23" s="334"/>
      <c r="F23" s="334">
        <v>1145</v>
      </c>
      <c r="G23" s="334">
        <v>1145</v>
      </c>
      <c r="H23" s="334">
        <v>1145</v>
      </c>
      <c r="I23" s="339"/>
      <c r="J23" s="345" t="s">
        <v>397</v>
      </c>
      <c r="K23" s="334"/>
      <c r="L23" s="334"/>
      <c r="M23" s="334"/>
      <c r="N23" s="334"/>
      <c r="O23" s="334"/>
      <c r="P23" s="334">
        <v>14709</v>
      </c>
    </row>
    <row r="24" spans="1:16" ht="15" customHeight="1">
      <c r="A24" s="333"/>
      <c r="B24" s="348" t="s">
        <v>396</v>
      </c>
      <c r="C24" s="334"/>
      <c r="D24" s="334">
        <v>9926</v>
      </c>
      <c r="E24" s="334">
        <v>26</v>
      </c>
      <c r="F24" s="334">
        <v>26</v>
      </c>
      <c r="G24" s="334">
        <v>26</v>
      </c>
      <c r="H24" s="334">
        <v>26</v>
      </c>
      <c r="I24" s="339"/>
      <c r="J24" s="345" t="s">
        <v>395</v>
      </c>
      <c r="K24" s="334"/>
      <c r="L24" s="334"/>
      <c r="M24" s="334"/>
      <c r="N24" s="334"/>
      <c r="O24" s="334"/>
      <c r="P24" s="340"/>
    </row>
    <row r="25" spans="1:16" ht="15" customHeight="1">
      <c r="A25" s="333"/>
      <c r="B25" s="348" t="s">
        <v>394</v>
      </c>
      <c r="C25" s="334"/>
      <c r="D25" s="334"/>
      <c r="E25" s="334">
        <v>26523</v>
      </c>
      <c r="F25" s="334">
        <v>26523</v>
      </c>
      <c r="G25" s="334">
        <v>26523</v>
      </c>
      <c r="H25" s="334">
        <v>26523</v>
      </c>
      <c r="I25" s="339"/>
      <c r="J25" s="338" t="s">
        <v>387</v>
      </c>
      <c r="K25" s="331">
        <f>SUM(K22:K24)</f>
        <v>826</v>
      </c>
      <c r="L25" s="331">
        <f>SUM(L22:L24)</f>
        <v>30809</v>
      </c>
      <c r="M25" s="331">
        <f>SUM(M22:M24)</f>
        <v>18446</v>
      </c>
      <c r="N25" s="331">
        <f>SUM(N22:N24)</f>
        <v>15466</v>
      </c>
      <c r="O25" s="331">
        <v>15484</v>
      </c>
      <c r="P25" s="331">
        <f>SUM(P22:P24)</f>
        <v>15484</v>
      </c>
    </row>
    <row r="26" spans="1:16" s="347" customFormat="1" ht="14.25">
      <c r="A26" s="333"/>
      <c r="B26" s="338" t="s">
        <v>387</v>
      </c>
      <c r="C26" s="331">
        <f aca="true" t="shared" si="6" ref="C26:H26">SUM(C22:C25)</f>
        <v>313</v>
      </c>
      <c r="D26" s="331">
        <f t="shared" si="6"/>
        <v>27663</v>
      </c>
      <c r="E26" s="331">
        <f t="shared" si="6"/>
        <v>26549</v>
      </c>
      <c r="F26" s="331">
        <f t="shared" si="6"/>
        <v>27694</v>
      </c>
      <c r="G26" s="331">
        <f t="shared" si="6"/>
        <v>27744</v>
      </c>
      <c r="H26" s="331">
        <f t="shared" si="6"/>
        <v>27744</v>
      </c>
      <c r="I26" s="339"/>
      <c r="J26" s="338"/>
      <c r="K26" s="328"/>
      <c r="L26" s="328"/>
      <c r="M26" s="328"/>
      <c r="N26" s="328"/>
      <c r="O26" s="328"/>
      <c r="P26" s="327"/>
    </row>
    <row r="27" spans="1:16" ht="15" customHeight="1">
      <c r="A27" s="339"/>
      <c r="B27" s="338"/>
      <c r="C27" s="337"/>
      <c r="D27" s="337"/>
      <c r="E27" s="337"/>
      <c r="F27" s="337"/>
      <c r="G27" s="337"/>
      <c r="H27" s="346"/>
      <c r="I27" s="339" t="s">
        <v>71</v>
      </c>
      <c r="J27" s="341" t="s">
        <v>311</v>
      </c>
      <c r="K27" s="334"/>
      <c r="L27" s="334"/>
      <c r="M27" s="334"/>
      <c r="N27" s="334"/>
      <c r="O27" s="334"/>
      <c r="P27" s="340"/>
    </row>
    <row r="28" spans="1:16" ht="15" customHeight="1">
      <c r="A28" s="333"/>
      <c r="B28" s="335"/>
      <c r="C28" s="334"/>
      <c r="D28" s="334"/>
      <c r="E28" s="334"/>
      <c r="F28" s="334"/>
      <c r="G28" s="334"/>
      <c r="H28" s="340"/>
      <c r="I28" s="339"/>
      <c r="J28" s="345" t="s">
        <v>393</v>
      </c>
      <c r="K28" s="337"/>
      <c r="L28" s="337">
        <v>534</v>
      </c>
      <c r="M28" s="337">
        <v>260</v>
      </c>
      <c r="N28" s="336">
        <v>260</v>
      </c>
      <c r="O28" s="336">
        <v>260</v>
      </c>
      <c r="P28" s="336">
        <v>260</v>
      </c>
    </row>
    <row r="29" spans="1:16" ht="15" customHeight="1">
      <c r="A29" s="333"/>
      <c r="B29" s="332"/>
      <c r="C29" s="331"/>
      <c r="D29" s="331"/>
      <c r="E29" s="331"/>
      <c r="F29" s="331"/>
      <c r="G29" s="331"/>
      <c r="H29" s="344"/>
      <c r="I29" s="339"/>
      <c r="J29" s="341" t="s">
        <v>392</v>
      </c>
      <c r="K29" s="331">
        <f aca="true" t="shared" si="7" ref="K29:P29">SUM(K28)</f>
        <v>0</v>
      </c>
      <c r="L29" s="331">
        <f t="shared" si="7"/>
        <v>534</v>
      </c>
      <c r="M29" s="331">
        <f t="shared" si="7"/>
        <v>260</v>
      </c>
      <c r="N29" s="331">
        <f t="shared" si="7"/>
        <v>260</v>
      </c>
      <c r="O29" s="331">
        <f t="shared" si="7"/>
        <v>260</v>
      </c>
      <c r="P29" s="331">
        <f t="shared" si="7"/>
        <v>260</v>
      </c>
    </row>
    <row r="30" spans="1:16" ht="15" customHeight="1">
      <c r="A30" s="614" t="s">
        <v>599</v>
      </c>
      <c r="B30" s="615"/>
      <c r="C30" s="326">
        <f aca="true" t="shared" si="8" ref="C30:H30">C26+C29</f>
        <v>313</v>
      </c>
      <c r="D30" s="326">
        <f t="shared" si="8"/>
        <v>27663</v>
      </c>
      <c r="E30" s="326">
        <f t="shared" si="8"/>
        <v>26549</v>
      </c>
      <c r="F30" s="326">
        <f t="shared" si="8"/>
        <v>27694</v>
      </c>
      <c r="G30" s="326">
        <f t="shared" si="8"/>
        <v>27744</v>
      </c>
      <c r="H30" s="326">
        <f t="shared" si="8"/>
        <v>27744</v>
      </c>
      <c r="I30" s="614" t="s">
        <v>598</v>
      </c>
      <c r="J30" s="615"/>
      <c r="K30" s="326">
        <f aca="true" t="shared" si="9" ref="K30:P30">K25+K29</f>
        <v>826</v>
      </c>
      <c r="L30" s="326">
        <f t="shared" si="9"/>
        <v>31343</v>
      </c>
      <c r="M30" s="326">
        <f t="shared" si="9"/>
        <v>18706</v>
      </c>
      <c r="N30" s="326">
        <f t="shared" si="9"/>
        <v>15726</v>
      </c>
      <c r="O30" s="326">
        <f t="shared" si="9"/>
        <v>15744</v>
      </c>
      <c r="P30" s="326">
        <f t="shared" si="9"/>
        <v>15744</v>
      </c>
    </row>
    <row r="31" spans="1:16" ht="15" customHeight="1">
      <c r="A31" s="604" t="s">
        <v>227</v>
      </c>
      <c r="B31" s="605"/>
      <c r="C31" s="328"/>
      <c r="D31" s="328"/>
      <c r="E31" s="328"/>
      <c r="F31" s="328"/>
      <c r="G31" s="328"/>
      <c r="H31" s="327"/>
      <c r="I31" s="604" t="s">
        <v>188</v>
      </c>
      <c r="J31" s="605"/>
      <c r="K31" s="334"/>
      <c r="L31" s="334"/>
      <c r="M31" s="334"/>
      <c r="N31" s="334"/>
      <c r="O31" s="334"/>
      <c r="P31" s="340"/>
    </row>
    <row r="32" spans="1:16" ht="15" customHeight="1">
      <c r="A32" s="330" t="s">
        <v>70</v>
      </c>
      <c r="B32" s="342" t="s">
        <v>67</v>
      </c>
      <c r="C32" s="328"/>
      <c r="D32" s="328"/>
      <c r="E32" s="328"/>
      <c r="F32" s="328"/>
      <c r="G32" s="328"/>
      <c r="H32" s="327"/>
      <c r="I32" s="339" t="s">
        <v>70</v>
      </c>
      <c r="J32" s="341" t="s">
        <v>391</v>
      </c>
      <c r="K32" s="334"/>
      <c r="L32" s="334"/>
      <c r="M32" s="334"/>
      <c r="N32" s="334"/>
      <c r="O32" s="334"/>
      <c r="P32" s="340"/>
    </row>
    <row r="33" spans="1:16" ht="15" customHeight="1">
      <c r="A33" s="333"/>
      <c r="B33" s="335" t="s">
        <v>390</v>
      </c>
      <c r="C33" s="334">
        <v>9823</v>
      </c>
      <c r="D33" s="334">
        <v>9823</v>
      </c>
      <c r="E33" s="334">
        <v>8000</v>
      </c>
      <c r="F33" s="334">
        <v>8189</v>
      </c>
      <c r="G33" s="334">
        <v>8189</v>
      </c>
      <c r="H33" s="334">
        <v>8189</v>
      </c>
      <c r="I33" s="330"/>
      <c r="J33" s="335" t="s">
        <v>389</v>
      </c>
      <c r="K33" s="334"/>
      <c r="L33" s="334"/>
      <c r="M33" s="334">
        <v>10000</v>
      </c>
      <c r="N33" s="334">
        <v>10000</v>
      </c>
      <c r="O33" s="334">
        <v>10000</v>
      </c>
      <c r="P33" s="334">
        <v>10000</v>
      </c>
    </row>
    <row r="34" spans="1:16" ht="15" customHeight="1">
      <c r="A34" s="333"/>
      <c r="B34" s="338" t="s">
        <v>388</v>
      </c>
      <c r="C34" s="328">
        <f aca="true" t="shared" si="10" ref="C34:H34">SUM(C33)</f>
        <v>9823</v>
      </c>
      <c r="D34" s="328">
        <f t="shared" si="10"/>
        <v>9823</v>
      </c>
      <c r="E34" s="328">
        <f t="shared" si="10"/>
        <v>8000</v>
      </c>
      <c r="F34" s="328">
        <f t="shared" si="10"/>
        <v>8189</v>
      </c>
      <c r="G34" s="328">
        <f t="shared" si="10"/>
        <v>8189</v>
      </c>
      <c r="H34" s="328">
        <f t="shared" si="10"/>
        <v>8189</v>
      </c>
      <c r="I34" s="330"/>
      <c r="J34" s="329" t="s">
        <v>387</v>
      </c>
      <c r="K34" s="328">
        <f aca="true" t="shared" si="11" ref="K34:P34">SUM(K33)</f>
        <v>0</v>
      </c>
      <c r="L34" s="328">
        <f t="shared" si="11"/>
        <v>0</v>
      </c>
      <c r="M34" s="328">
        <f t="shared" si="11"/>
        <v>10000</v>
      </c>
      <c r="N34" s="328">
        <f t="shared" si="11"/>
        <v>10000</v>
      </c>
      <c r="O34" s="328">
        <f t="shared" si="11"/>
        <v>10000</v>
      </c>
      <c r="P34" s="328">
        <f t="shared" si="11"/>
        <v>10000</v>
      </c>
    </row>
    <row r="35" spans="1:16" ht="15" customHeight="1">
      <c r="A35" s="339" t="s">
        <v>71</v>
      </c>
      <c r="B35" s="338" t="s">
        <v>311</v>
      </c>
      <c r="C35" s="337"/>
      <c r="D35" s="337"/>
      <c r="E35" s="337"/>
      <c r="F35" s="337"/>
      <c r="G35" s="337"/>
      <c r="H35" s="336"/>
      <c r="I35" s="330"/>
      <c r="J35" s="329"/>
      <c r="K35" s="328"/>
      <c r="L35" s="328"/>
      <c r="M35" s="328"/>
      <c r="N35" s="328"/>
      <c r="O35" s="328"/>
      <c r="P35" s="327"/>
    </row>
    <row r="36" spans="1:16" ht="15" customHeight="1">
      <c r="A36" s="333"/>
      <c r="B36" s="335" t="s">
        <v>386</v>
      </c>
      <c r="C36" s="334">
        <v>613</v>
      </c>
      <c r="D36" s="334">
        <v>613</v>
      </c>
      <c r="E36" s="334"/>
      <c r="F36" s="334">
        <v>46</v>
      </c>
      <c r="G36" s="334">
        <v>46</v>
      </c>
      <c r="H36" s="334">
        <v>46</v>
      </c>
      <c r="I36" s="330"/>
      <c r="J36" s="329"/>
      <c r="K36" s="328"/>
      <c r="L36" s="328"/>
      <c r="M36" s="328"/>
      <c r="N36" s="328"/>
      <c r="O36" s="328"/>
      <c r="P36" s="327"/>
    </row>
    <row r="37" spans="1:16" ht="15" customHeight="1">
      <c r="A37" s="333"/>
      <c r="B37" s="332" t="s">
        <v>385</v>
      </c>
      <c r="C37" s="331">
        <f aca="true" t="shared" si="12" ref="C37:H37">SUM(C36)</f>
        <v>613</v>
      </c>
      <c r="D37" s="331">
        <f t="shared" si="12"/>
        <v>613</v>
      </c>
      <c r="E37" s="331">
        <f t="shared" si="12"/>
        <v>0</v>
      </c>
      <c r="F37" s="331">
        <f t="shared" si="12"/>
        <v>46</v>
      </c>
      <c r="G37" s="331">
        <f t="shared" si="12"/>
        <v>46</v>
      </c>
      <c r="H37" s="331">
        <f t="shared" si="12"/>
        <v>46</v>
      </c>
      <c r="I37" s="330"/>
      <c r="J37" s="329"/>
      <c r="K37" s="328"/>
      <c r="L37" s="328"/>
      <c r="M37" s="328"/>
      <c r="N37" s="328"/>
      <c r="O37" s="328"/>
      <c r="P37" s="327"/>
    </row>
    <row r="38" spans="1:16" ht="15" customHeight="1">
      <c r="A38" s="614" t="s">
        <v>384</v>
      </c>
      <c r="B38" s="615"/>
      <c r="C38" s="326">
        <f aca="true" t="shared" si="13" ref="C38:H38">C34+C37</f>
        <v>10436</v>
      </c>
      <c r="D38" s="326">
        <f t="shared" si="13"/>
        <v>10436</v>
      </c>
      <c r="E38" s="326">
        <f t="shared" si="13"/>
        <v>8000</v>
      </c>
      <c r="F38" s="326">
        <f t="shared" si="13"/>
        <v>8235</v>
      </c>
      <c r="G38" s="326">
        <f t="shared" si="13"/>
        <v>8235</v>
      </c>
      <c r="H38" s="326">
        <f t="shared" si="13"/>
        <v>8235</v>
      </c>
      <c r="I38" s="614" t="s">
        <v>383</v>
      </c>
      <c r="J38" s="615"/>
      <c r="K38" s="319">
        <f aca="true" t="shared" si="14" ref="K38:P38">K34</f>
        <v>0</v>
      </c>
      <c r="L38" s="319">
        <f t="shared" si="14"/>
        <v>0</v>
      </c>
      <c r="M38" s="319">
        <f t="shared" si="14"/>
        <v>10000</v>
      </c>
      <c r="N38" s="319">
        <f t="shared" si="14"/>
        <v>10000</v>
      </c>
      <c r="O38" s="319">
        <f t="shared" si="14"/>
        <v>10000</v>
      </c>
      <c r="P38" s="319">
        <f t="shared" si="14"/>
        <v>10000</v>
      </c>
    </row>
    <row r="39" spans="1:16" ht="15" customHeight="1">
      <c r="A39" s="616" t="s">
        <v>382</v>
      </c>
      <c r="B39" s="617"/>
      <c r="C39" s="325">
        <f aca="true" t="shared" si="15" ref="C39:H39">C30+C38</f>
        <v>10749</v>
      </c>
      <c r="D39" s="325">
        <f t="shared" si="15"/>
        <v>38099</v>
      </c>
      <c r="E39" s="325">
        <f t="shared" si="15"/>
        <v>34549</v>
      </c>
      <c r="F39" s="325">
        <f t="shared" si="15"/>
        <v>35929</v>
      </c>
      <c r="G39" s="325">
        <f t="shared" si="15"/>
        <v>35979</v>
      </c>
      <c r="H39" s="325">
        <f t="shared" si="15"/>
        <v>35979</v>
      </c>
      <c r="I39" s="324"/>
      <c r="J39" s="323" t="s">
        <v>381</v>
      </c>
      <c r="K39" s="322">
        <f aca="true" t="shared" si="16" ref="K39:P39">K30+K34</f>
        <v>826</v>
      </c>
      <c r="L39" s="322">
        <f t="shared" si="16"/>
        <v>31343</v>
      </c>
      <c r="M39" s="322">
        <f t="shared" si="16"/>
        <v>28706</v>
      </c>
      <c r="N39" s="322">
        <f t="shared" si="16"/>
        <v>25726</v>
      </c>
      <c r="O39" s="322">
        <f t="shared" si="16"/>
        <v>25744</v>
      </c>
      <c r="P39" s="322">
        <f t="shared" si="16"/>
        <v>25744</v>
      </c>
    </row>
    <row r="40" spans="1:16" ht="15" customHeight="1">
      <c r="A40" s="598" t="s">
        <v>380</v>
      </c>
      <c r="B40" s="598"/>
      <c r="C40" s="320">
        <f aca="true" t="shared" si="17" ref="C40:H40">C19+C39</f>
        <v>101455</v>
      </c>
      <c r="D40" s="320">
        <f t="shared" si="17"/>
        <v>132084</v>
      </c>
      <c r="E40" s="320">
        <f t="shared" si="17"/>
        <v>115981</v>
      </c>
      <c r="F40" s="320">
        <f t="shared" si="17"/>
        <v>119081</v>
      </c>
      <c r="G40" s="319">
        <f t="shared" si="17"/>
        <v>123556</v>
      </c>
      <c r="H40" s="319">
        <f t="shared" si="17"/>
        <v>126024</v>
      </c>
      <c r="I40" s="321"/>
      <c r="J40" s="321" t="s">
        <v>379</v>
      </c>
      <c r="K40" s="320">
        <f aca="true" t="shared" si="18" ref="K40:P40">K19+K39</f>
        <v>101455</v>
      </c>
      <c r="L40" s="320">
        <f t="shared" si="18"/>
        <v>124202</v>
      </c>
      <c r="M40" s="320">
        <f t="shared" si="18"/>
        <v>115981</v>
      </c>
      <c r="N40" s="320">
        <f t="shared" si="18"/>
        <v>119081</v>
      </c>
      <c r="O40" s="319">
        <f t="shared" si="18"/>
        <v>123556</v>
      </c>
      <c r="P40" s="319">
        <f t="shared" si="18"/>
        <v>126024</v>
      </c>
    </row>
    <row r="41" s="317" customFormat="1" ht="12.75"/>
    <row r="42" s="317" customFormat="1" ht="12.75"/>
    <row r="43" s="317" customFormat="1" ht="12.75"/>
    <row r="44" s="317" customFormat="1" ht="12.75"/>
    <row r="45" s="317" customFormat="1" ht="12.75"/>
    <row r="46" s="317" customFormat="1" ht="12.75">
      <c r="J46" s="318"/>
    </row>
    <row r="47" s="317" customFormat="1" ht="12.75"/>
    <row r="48" s="317" customFormat="1" ht="12.75"/>
    <row r="49" s="317" customFormat="1" ht="12.75"/>
    <row r="50" s="317" customFormat="1" ht="12.75"/>
    <row r="51" s="317" customFormat="1" ht="12.75"/>
    <row r="52" s="317" customFormat="1" ht="12.75"/>
    <row r="53" s="317" customFormat="1" ht="12.75"/>
    <row r="54" s="317" customFormat="1" ht="12.75"/>
    <row r="55" s="317" customFormat="1" ht="12.75"/>
    <row r="56" s="317" customFormat="1" ht="12.75"/>
    <row r="57" s="317" customFormat="1" ht="12.75"/>
    <row r="58" s="317" customFormat="1" ht="12.75"/>
    <row r="59" s="317" customFormat="1" ht="12.75"/>
    <row r="60" s="317" customFormat="1" ht="12.75"/>
    <row r="61" s="317" customFormat="1" ht="12.75"/>
    <row r="62" s="317" customFormat="1" ht="12.75"/>
    <row r="63" s="317" customFormat="1" ht="12.75"/>
    <row r="64" s="317" customFormat="1" ht="12.75"/>
    <row r="65" s="317" customFormat="1" ht="12.75"/>
    <row r="66" s="317" customFormat="1" ht="12.75"/>
    <row r="67" s="317" customFormat="1" ht="12.75"/>
    <row r="68" s="317" customFormat="1" ht="12.75"/>
    <row r="69" s="317" customFormat="1" ht="12.75"/>
    <row r="70" s="317" customFormat="1" ht="12.75"/>
    <row r="71" s="317" customFormat="1" ht="12.75"/>
    <row r="72" s="317" customFormat="1" ht="12.75"/>
    <row r="73" s="317" customFormat="1" ht="12.75"/>
    <row r="74" s="317" customFormat="1" ht="12.75"/>
    <row r="75" s="317" customFormat="1" ht="12.75"/>
    <row r="76" s="317" customFormat="1" ht="12.75"/>
    <row r="77" s="317" customFormat="1" ht="12.75"/>
    <row r="78" s="317" customFormat="1" ht="12.75"/>
    <row r="79" s="317" customFormat="1" ht="12.75"/>
    <row r="80" s="317" customFormat="1" ht="12.75"/>
    <row r="81" s="317" customFormat="1" ht="12.75"/>
    <row r="82" s="317" customFormat="1" ht="12.75"/>
    <row r="83" s="317" customFormat="1" ht="12.75"/>
    <row r="84" s="317" customFormat="1" ht="12.75"/>
    <row r="85" s="317" customFormat="1" ht="12.75"/>
    <row r="86" s="317" customFormat="1" ht="12.75"/>
    <row r="87" s="317" customFormat="1" ht="12.75"/>
    <row r="88" s="317" customFormat="1" ht="12.75"/>
    <row r="89" s="317" customFormat="1" ht="12.75"/>
    <row r="90" s="317" customFormat="1" ht="12.75"/>
    <row r="91" s="317" customFormat="1" ht="12.75"/>
    <row r="92" s="317" customFormat="1" ht="12.75"/>
    <row r="93" s="317" customFormat="1" ht="12.75"/>
    <row r="94" s="317" customFormat="1" ht="12.75"/>
    <row r="95" s="317" customFormat="1" ht="12.75"/>
    <row r="96" s="317" customFormat="1" ht="12.75"/>
    <row r="97" s="317" customFormat="1" ht="12.75"/>
    <row r="98" s="317" customFormat="1" ht="12.75"/>
    <row r="99" s="317" customFormat="1" ht="12.75"/>
    <row r="100" s="317" customFormat="1" ht="12.75"/>
    <row r="101" s="317" customFormat="1" ht="12.75"/>
    <row r="102" s="317" customFormat="1" ht="12.75"/>
    <row r="103" s="317" customFormat="1" ht="12.75"/>
    <row r="104" s="317" customFormat="1" ht="12.75"/>
    <row r="105" s="317" customFormat="1" ht="12.75"/>
    <row r="106" s="317" customFormat="1" ht="12.75"/>
    <row r="107" s="317" customFormat="1" ht="12.75"/>
    <row r="108" s="317" customFormat="1" ht="12.75"/>
    <row r="109" s="317" customFormat="1" ht="12.75"/>
    <row r="110" s="317" customFormat="1" ht="12.75"/>
    <row r="111" s="317" customFormat="1" ht="12.75"/>
    <row r="112" s="317" customFormat="1" ht="12.75"/>
    <row r="113" s="317" customFormat="1" ht="12.75"/>
    <row r="114" s="317" customFormat="1" ht="12.75"/>
    <row r="115" s="317" customFormat="1" ht="12.75"/>
    <row r="116" s="317" customFormat="1" ht="12.75"/>
    <row r="117" s="317" customFormat="1" ht="12.75"/>
    <row r="118" s="317" customFormat="1" ht="12.75"/>
    <row r="119" s="317" customFormat="1" ht="12.75"/>
    <row r="120" s="317" customFormat="1" ht="12.75"/>
    <row r="121" s="317" customFormat="1" ht="12.75"/>
    <row r="122" s="317" customFormat="1" ht="12.75"/>
    <row r="123" s="317" customFormat="1" ht="12.75"/>
    <row r="124" s="317" customFormat="1" ht="12.75"/>
    <row r="125" s="317" customFormat="1" ht="12.75"/>
    <row r="126" s="317" customFormat="1" ht="12.75"/>
    <row r="127" s="317" customFormat="1" ht="12.75"/>
    <row r="128" s="317" customFormat="1" ht="12.75"/>
    <row r="129" s="317" customFormat="1" ht="12.75"/>
    <row r="130" s="317" customFormat="1" ht="12.75"/>
    <row r="131" s="317" customFormat="1" ht="12.75"/>
    <row r="132" s="317" customFormat="1" ht="12.75"/>
    <row r="133" s="317" customFormat="1" ht="12.75"/>
    <row r="134" s="317" customFormat="1" ht="12.75"/>
    <row r="135" s="317" customFormat="1" ht="12.75"/>
    <row r="136" s="317" customFormat="1" ht="12.75"/>
    <row r="137" s="317" customFormat="1" ht="12.75"/>
    <row r="138" s="317" customFormat="1" ht="12.75"/>
    <row r="139" s="317" customFormat="1" ht="12.75"/>
    <row r="140" s="317" customFormat="1" ht="12.75"/>
    <row r="141" s="317" customFormat="1" ht="12.75"/>
    <row r="142" s="317" customFormat="1" ht="12.75"/>
    <row r="143" s="317" customFormat="1" ht="12.75"/>
    <row r="144" s="317" customFormat="1" ht="12.75"/>
    <row r="145" s="317" customFormat="1" ht="12.75"/>
    <row r="146" s="317" customFormat="1" ht="12.75"/>
    <row r="147" s="317" customFormat="1" ht="12.75"/>
    <row r="148" s="317" customFormat="1" ht="12.75"/>
    <row r="149" s="317" customFormat="1" ht="12.75"/>
    <row r="150" s="317" customFormat="1" ht="12.75"/>
    <row r="151" s="317" customFormat="1" ht="12.75"/>
    <row r="152" s="317" customFormat="1" ht="12.75"/>
    <row r="153" s="317" customFormat="1" ht="12.75"/>
    <row r="154" s="317" customFormat="1" ht="12.75"/>
    <row r="155" s="317" customFormat="1" ht="12.75"/>
    <row r="156" s="317" customFormat="1" ht="12.75"/>
    <row r="157" s="317" customFormat="1" ht="12.75"/>
    <row r="158" s="317" customFormat="1" ht="12.75"/>
    <row r="159" s="317" customFormat="1" ht="12.75"/>
    <row r="160" s="317" customFormat="1" ht="12.75"/>
    <row r="161" s="317" customFormat="1" ht="12.75"/>
    <row r="162" s="317" customFormat="1" ht="12.75"/>
    <row r="163" s="317" customFormat="1" ht="12.75"/>
    <row r="164" s="317" customFormat="1" ht="12.75"/>
    <row r="165" s="317" customFormat="1" ht="12.75"/>
    <row r="166" s="317" customFormat="1" ht="12.75"/>
    <row r="167" s="317" customFormat="1" ht="12.75"/>
    <row r="168" s="317" customFormat="1" ht="12.75"/>
    <row r="169" s="317" customFormat="1" ht="12.75"/>
    <row r="170" s="317" customFormat="1" ht="12.75"/>
    <row r="171" s="317" customFormat="1" ht="12.75"/>
    <row r="172" s="317" customFormat="1" ht="12.75"/>
    <row r="173" s="317" customFormat="1" ht="12.75"/>
    <row r="174" s="317" customFormat="1" ht="12.75"/>
    <row r="175" s="317" customFormat="1" ht="12.75"/>
    <row r="176" s="317" customFormat="1" ht="12.75"/>
    <row r="177" s="317" customFormat="1" ht="12.75"/>
    <row r="178" s="317" customFormat="1" ht="12.75"/>
    <row r="179" s="317" customFormat="1" ht="12.75"/>
    <row r="180" s="317" customFormat="1" ht="12.75"/>
    <row r="181" s="317" customFormat="1" ht="12.75"/>
    <row r="182" s="317" customFormat="1" ht="12.75"/>
    <row r="183" s="317" customFormat="1" ht="12.75"/>
    <row r="184" s="317" customFormat="1" ht="12.75"/>
    <row r="185" s="317" customFormat="1" ht="12.75"/>
    <row r="186" s="317" customFormat="1" ht="12.75"/>
    <row r="187" s="317" customFormat="1" ht="12.75"/>
    <row r="188" s="317" customFormat="1" ht="12.75"/>
    <row r="189" s="317" customFormat="1" ht="12.75"/>
    <row r="190" s="317" customFormat="1" ht="12.75"/>
    <row r="191" s="317" customFormat="1" ht="12.75"/>
    <row r="192" s="317" customFormat="1" ht="12.75"/>
    <row r="193" s="317" customFormat="1" ht="12.75"/>
    <row r="194" s="317" customFormat="1" ht="12.75"/>
    <row r="195" s="317" customFormat="1" ht="12.75"/>
    <row r="196" s="317" customFormat="1" ht="12.75"/>
    <row r="197" s="317" customFormat="1" ht="12.75"/>
    <row r="198" s="317" customFormat="1" ht="12.75"/>
    <row r="199" s="317" customFormat="1" ht="12.75"/>
    <row r="200" s="317" customFormat="1" ht="12.75"/>
    <row r="201" s="317" customFormat="1" ht="12.75"/>
    <row r="202" s="317" customFormat="1" ht="12.75"/>
    <row r="203" s="317" customFormat="1" ht="12.75"/>
    <row r="204" s="317" customFormat="1" ht="12.75"/>
    <row r="205" s="317" customFormat="1" ht="12.75"/>
    <row r="206" s="317" customFormat="1" ht="12.75"/>
    <row r="207" s="317" customFormat="1" ht="12.75"/>
    <row r="208" s="317" customFormat="1" ht="12.75"/>
    <row r="209" s="317" customFormat="1" ht="12.75"/>
    <row r="210" s="317" customFormat="1" ht="12.75"/>
    <row r="211" s="317" customFormat="1" ht="12.75"/>
  </sheetData>
  <sheetProtection/>
  <mergeCells count="22">
    <mergeCell ref="I31:J31"/>
    <mergeCell ref="A30:B30"/>
    <mergeCell ref="I30:J30"/>
    <mergeCell ref="A39:B39"/>
    <mergeCell ref="A38:B38"/>
    <mergeCell ref="I38:J38"/>
    <mergeCell ref="J1:J2"/>
    <mergeCell ref="A1:A2"/>
    <mergeCell ref="B1:B2"/>
    <mergeCell ref="I1:I2"/>
    <mergeCell ref="A15:B15"/>
    <mergeCell ref="I15:J15"/>
    <mergeCell ref="A40:B40"/>
    <mergeCell ref="A19:B19"/>
    <mergeCell ref="I19:J19"/>
    <mergeCell ref="A3:H3"/>
    <mergeCell ref="I3:P3"/>
    <mergeCell ref="A20:B20"/>
    <mergeCell ref="I20:J20"/>
    <mergeCell ref="A16:B16"/>
    <mergeCell ref="I16:J16"/>
    <mergeCell ref="A31:B31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77" r:id="rId1"/>
  <headerFooter alignWithMargins="0">
    <oddHeader>&amp;C&amp;"Garamond,Félkövér"&amp;12  16/2015. (XII.02.) számú költségvetési rendelethez
ZALASZABAR KÖZSÉG  ÖNKORMÁNYZATA ÉS INTÉZMÉNYE
2015.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6"/>
  <sheetViews>
    <sheetView view="pageLayout" zoomScaleSheetLayoutView="100" workbookViewId="0" topLeftCell="A1">
      <selection activeCell="G47" sqref="G47"/>
    </sheetView>
  </sheetViews>
  <sheetFormatPr defaultColWidth="9.00390625" defaultRowHeight="12.75"/>
  <cols>
    <col min="1" max="1" width="5.625" style="20" customWidth="1"/>
    <col min="2" max="2" width="61.875" style="20" customWidth="1"/>
    <col min="3" max="3" width="14.75390625" style="20" customWidth="1"/>
    <col min="4" max="4" width="14.125" style="20" customWidth="1"/>
    <col min="5" max="5" width="13.00390625" style="20" customWidth="1"/>
    <col min="6" max="6" width="13.75390625" style="20" customWidth="1"/>
    <col min="7" max="7" width="15.00390625" style="20" customWidth="1"/>
    <col min="8" max="16384" width="9.125" style="20" customWidth="1"/>
  </cols>
  <sheetData>
    <row r="1" spans="3:7" ht="12.75">
      <c r="C1" s="148" t="s">
        <v>15</v>
      </c>
      <c r="D1" s="148"/>
      <c r="E1" s="148"/>
      <c r="F1" s="148"/>
      <c r="G1" s="148"/>
    </row>
    <row r="2" spans="1:7" ht="15" customHeight="1">
      <c r="A2" s="591" t="s">
        <v>16</v>
      </c>
      <c r="B2" s="592" t="s">
        <v>11</v>
      </c>
      <c r="C2" s="591" t="s">
        <v>283</v>
      </c>
      <c r="D2" s="618" t="s">
        <v>268</v>
      </c>
      <c r="E2" s="618" t="s">
        <v>343</v>
      </c>
      <c r="F2" s="618" t="s">
        <v>365</v>
      </c>
      <c r="G2" s="618" t="s">
        <v>600</v>
      </c>
    </row>
    <row r="3" spans="1:7" ht="15" customHeight="1">
      <c r="A3" s="591"/>
      <c r="B3" s="592"/>
      <c r="C3" s="591"/>
      <c r="D3" s="619"/>
      <c r="E3" s="619"/>
      <c r="F3" s="619"/>
      <c r="G3" s="619"/>
    </row>
    <row r="4" spans="1:7" ht="19.5" customHeight="1">
      <c r="A4" s="28" t="s">
        <v>70</v>
      </c>
      <c r="B4" s="66" t="s">
        <v>207</v>
      </c>
      <c r="C4" s="21"/>
      <c r="D4" s="21"/>
      <c r="E4" s="21"/>
      <c r="F4" s="21"/>
      <c r="G4" s="232"/>
    </row>
    <row r="5" spans="1:7" ht="19.5" customHeight="1">
      <c r="A5" s="28" t="s">
        <v>30</v>
      </c>
      <c r="B5" s="66" t="s">
        <v>208</v>
      </c>
      <c r="C5" s="22"/>
      <c r="D5" s="22"/>
      <c r="E5" s="22"/>
      <c r="F5" s="22"/>
      <c r="G5" s="22"/>
    </row>
    <row r="6" spans="1:7" ht="19.5" customHeight="1">
      <c r="A6" s="28">
        <v>1</v>
      </c>
      <c r="B6" s="66" t="s">
        <v>333</v>
      </c>
      <c r="C6" s="22"/>
      <c r="D6" s="22"/>
      <c r="E6" s="22"/>
      <c r="F6" s="22"/>
      <c r="G6" s="22"/>
    </row>
    <row r="7" spans="1:7" ht="19.5" customHeight="1">
      <c r="A7" s="28"/>
      <c r="B7" s="107" t="s">
        <v>285</v>
      </c>
      <c r="C7" s="22"/>
      <c r="D7" s="22"/>
      <c r="E7" s="22"/>
      <c r="F7" s="22"/>
      <c r="G7" s="22"/>
    </row>
    <row r="8" spans="1:7" ht="19.5" customHeight="1">
      <c r="A8" s="28"/>
      <c r="B8" s="187" t="s">
        <v>312</v>
      </c>
      <c r="C8" s="23">
        <v>10734</v>
      </c>
      <c r="D8" s="23">
        <v>13939</v>
      </c>
      <c r="E8" s="23">
        <v>13939</v>
      </c>
      <c r="F8" s="23">
        <v>13939</v>
      </c>
      <c r="G8" s="23">
        <v>13939</v>
      </c>
    </row>
    <row r="9" spans="1:7" ht="19.5" customHeight="1">
      <c r="A9" s="28"/>
      <c r="B9" s="179" t="s">
        <v>286</v>
      </c>
      <c r="C9" s="23">
        <v>25083</v>
      </c>
      <c r="D9" s="23">
        <v>19590</v>
      </c>
      <c r="E9" s="23">
        <v>19590</v>
      </c>
      <c r="F9" s="23">
        <v>19590</v>
      </c>
      <c r="G9" s="23">
        <v>19590</v>
      </c>
    </row>
    <row r="10" spans="1:7" ht="19.5" customHeight="1">
      <c r="A10" s="28"/>
      <c r="B10" s="179" t="s">
        <v>287</v>
      </c>
      <c r="C10" s="23">
        <v>12829</v>
      </c>
      <c r="D10" s="23">
        <v>7651</v>
      </c>
      <c r="E10" s="23">
        <v>7651</v>
      </c>
      <c r="F10" s="23">
        <v>7651</v>
      </c>
      <c r="G10" s="23">
        <v>7651</v>
      </c>
    </row>
    <row r="11" spans="1:7" ht="19.5" customHeight="1">
      <c r="A11" s="28"/>
      <c r="B11" s="179" t="s">
        <v>288</v>
      </c>
      <c r="C11" s="23">
        <v>668</v>
      </c>
      <c r="D11" s="23">
        <v>1200</v>
      </c>
      <c r="E11" s="23">
        <v>1200</v>
      </c>
      <c r="F11" s="23">
        <v>1200</v>
      </c>
      <c r="G11" s="23">
        <v>1200</v>
      </c>
    </row>
    <row r="12" spans="1:7" ht="19.5" customHeight="1">
      <c r="A12" s="28"/>
      <c r="B12" s="179" t="s">
        <v>289</v>
      </c>
      <c r="C12" s="23"/>
      <c r="D12" s="23"/>
      <c r="E12" s="23">
        <v>350</v>
      </c>
      <c r="F12" s="23">
        <v>1118</v>
      </c>
      <c r="G12" s="23">
        <v>1954</v>
      </c>
    </row>
    <row r="13" spans="1:7" ht="19.5" customHeight="1">
      <c r="A13" s="28"/>
      <c r="B13" s="268" t="s">
        <v>209</v>
      </c>
      <c r="C13" s="269">
        <f>SUM(C8:C12)</f>
        <v>49314</v>
      </c>
      <c r="D13" s="269">
        <f>SUM(D8:D12)</f>
        <v>42380</v>
      </c>
      <c r="E13" s="269">
        <f>SUM(E8:E12)</f>
        <v>42730</v>
      </c>
      <c r="F13" s="269">
        <f>SUM(F8:F12)</f>
        <v>43498</v>
      </c>
      <c r="G13" s="269">
        <f>SUM(G8:G12)</f>
        <v>44334</v>
      </c>
    </row>
    <row r="14" spans="1:7" ht="19.5" customHeight="1">
      <c r="A14" s="176"/>
      <c r="B14" s="175" t="s">
        <v>319</v>
      </c>
      <c r="C14" s="23"/>
      <c r="D14" s="23"/>
      <c r="E14" s="23"/>
      <c r="F14" s="23"/>
      <c r="G14" s="23"/>
    </row>
    <row r="15" spans="1:7" ht="19.5" customHeight="1">
      <c r="A15" s="28"/>
      <c r="B15" s="181" t="s">
        <v>290</v>
      </c>
      <c r="C15" s="23">
        <v>2919</v>
      </c>
      <c r="D15" s="23">
        <v>2515</v>
      </c>
      <c r="E15" s="23">
        <v>3885</v>
      </c>
      <c r="F15" s="23">
        <v>6803</v>
      </c>
      <c r="G15" s="23">
        <v>8435</v>
      </c>
    </row>
    <row r="16" spans="1:7" ht="19.5" customHeight="1">
      <c r="A16" s="28"/>
      <c r="B16" s="181" t="s">
        <v>313</v>
      </c>
      <c r="C16" s="23">
        <v>2000</v>
      </c>
      <c r="D16" s="23">
        <v>1235</v>
      </c>
      <c r="E16" s="23">
        <v>1235</v>
      </c>
      <c r="F16" s="23">
        <v>1235</v>
      </c>
      <c r="G16" s="23">
        <v>1235</v>
      </c>
    </row>
    <row r="17" spans="1:7" ht="19.5" customHeight="1">
      <c r="A17" s="28"/>
      <c r="B17" s="181" t="s">
        <v>314</v>
      </c>
      <c r="C17" s="23">
        <v>1200</v>
      </c>
      <c r="D17" s="23">
        <v>1200</v>
      </c>
      <c r="E17" s="23">
        <v>1200</v>
      </c>
      <c r="F17" s="23">
        <v>1200</v>
      </c>
      <c r="G17" s="23">
        <v>1200</v>
      </c>
    </row>
    <row r="18" spans="1:7" ht="19.5" customHeight="1">
      <c r="A18" s="28"/>
      <c r="B18" s="179" t="s">
        <v>320</v>
      </c>
      <c r="C18" s="23">
        <v>780</v>
      </c>
      <c r="D18" s="23">
        <v>700</v>
      </c>
      <c r="E18" s="23">
        <v>700</v>
      </c>
      <c r="F18" s="23">
        <v>700</v>
      </c>
      <c r="G18" s="23">
        <v>700</v>
      </c>
    </row>
    <row r="19" spans="1:7" ht="19.5" customHeight="1">
      <c r="A19" s="28"/>
      <c r="B19" s="179" t="s">
        <v>377</v>
      </c>
      <c r="C19" s="23"/>
      <c r="D19" s="23"/>
      <c r="E19" s="23"/>
      <c r="F19" s="23">
        <v>139</v>
      </c>
      <c r="G19" s="23">
        <v>139</v>
      </c>
    </row>
    <row r="20" spans="1:7" ht="19.5" customHeight="1">
      <c r="A20" s="28"/>
      <c r="B20" s="270" t="s">
        <v>230</v>
      </c>
      <c r="C20" s="269">
        <f>SUM(C15:C19)</f>
        <v>6899</v>
      </c>
      <c r="D20" s="269">
        <f>SUM(D15:D19)</f>
        <v>5650</v>
      </c>
      <c r="E20" s="269">
        <f>SUM(E15:E19)</f>
        <v>7020</v>
      </c>
      <c r="F20" s="269">
        <f>SUM(F15:F19)</f>
        <v>10077</v>
      </c>
      <c r="G20" s="269">
        <f>SUM(G15:G19)</f>
        <v>11709</v>
      </c>
    </row>
    <row r="21" spans="1:7" ht="19.5" customHeight="1">
      <c r="A21" s="28"/>
      <c r="B21" s="273" t="s">
        <v>210</v>
      </c>
      <c r="C21" s="274">
        <f>C13+C20</f>
        <v>56213</v>
      </c>
      <c r="D21" s="274">
        <f>D13+D20</f>
        <v>48030</v>
      </c>
      <c r="E21" s="274">
        <f>E13+E20</f>
        <v>49750</v>
      </c>
      <c r="F21" s="274">
        <f>F13+F20</f>
        <v>53575</v>
      </c>
      <c r="G21" s="274">
        <f>G13+G20</f>
        <v>56043</v>
      </c>
    </row>
    <row r="22" spans="1:7" ht="19.5" customHeight="1">
      <c r="A22" s="28">
        <v>2</v>
      </c>
      <c r="B22" s="66" t="s">
        <v>315</v>
      </c>
      <c r="C22" s="22"/>
      <c r="D22" s="22"/>
      <c r="E22" s="22"/>
      <c r="F22" s="22"/>
      <c r="G22" s="22"/>
    </row>
    <row r="23" spans="1:7" ht="19.5" customHeight="1">
      <c r="A23" s="28"/>
      <c r="B23" s="178" t="s">
        <v>316</v>
      </c>
      <c r="C23" s="22"/>
      <c r="D23" s="266">
        <v>16523</v>
      </c>
      <c r="E23" s="266">
        <v>16523</v>
      </c>
      <c r="F23" s="266">
        <v>16523</v>
      </c>
      <c r="G23" s="266">
        <v>16523</v>
      </c>
    </row>
    <row r="24" spans="1:7" ht="19.5" customHeight="1">
      <c r="A24" s="28"/>
      <c r="B24" s="178" t="s">
        <v>317</v>
      </c>
      <c r="C24" s="22"/>
      <c r="D24" s="177">
        <v>10000</v>
      </c>
      <c r="E24" s="177">
        <v>10000</v>
      </c>
      <c r="F24" s="177">
        <v>10000</v>
      </c>
      <c r="G24" s="177">
        <v>10000</v>
      </c>
    </row>
    <row r="25" spans="1:7" ht="19.5" customHeight="1">
      <c r="A25" s="28"/>
      <c r="B25" s="273" t="s">
        <v>284</v>
      </c>
      <c r="C25" s="274">
        <f>SUM(C23:C24)</f>
        <v>0</v>
      </c>
      <c r="D25" s="274">
        <f>SUM(D23:D24)</f>
        <v>26523</v>
      </c>
      <c r="E25" s="274">
        <f>SUM(E23:E24)</f>
        <v>26523</v>
      </c>
      <c r="F25" s="274">
        <f>SUM(F23:F24)</f>
        <v>26523</v>
      </c>
      <c r="G25" s="274">
        <f>SUM(G23:G24)</f>
        <v>26523</v>
      </c>
    </row>
    <row r="26" spans="1:7" ht="19.5" customHeight="1">
      <c r="A26" s="28" t="s">
        <v>4</v>
      </c>
      <c r="B26" s="66" t="s">
        <v>211</v>
      </c>
      <c r="C26" s="22"/>
      <c r="D26" s="22"/>
      <c r="E26" s="22"/>
      <c r="F26" s="22"/>
      <c r="G26" s="22"/>
    </row>
    <row r="27" spans="1:7" ht="19.5" customHeight="1">
      <c r="A27" s="28"/>
      <c r="B27" s="180" t="s">
        <v>215</v>
      </c>
      <c r="C27" s="23">
        <v>2900</v>
      </c>
      <c r="D27" s="23">
        <v>2000</v>
      </c>
      <c r="E27" s="23">
        <v>2000</v>
      </c>
      <c r="F27" s="23">
        <v>2000</v>
      </c>
      <c r="G27" s="23">
        <v>2000</v>
      </c>
    </row>
    <row r="28" spans="1:7" ht="19.5" customHeight="1">
      <c r="A28" s="28"/>
      <c r="B28" s="180" t="s">
        <v>216</v>
      </c>
      <c r="C28" s="23">
        <v>1800</v>
      </c>
      <c r="D28" s="23">
        <v>2300</v>
      </c>
      <c r="E28" s="23">
        <v>2300</v>
      </c>
      <c r="F28" s="23">
        <v>2300</v>
      </c>
      <c r="G28" s="23">
        <v>2300</v>
      </c>
    </row>
    <row r="29" spans="1:7" ht="19.5" customHeight="1">
      <c r="A29" s="28"/>
      <c r="B29" s="178" t="s">
        <v>217</v>
      </c>
      <c r="C29" s="23">
        <v>2600</v>
      </c>
      <c r="D29" s="23">
        <v>3500</v>
      </c>
      <c r="E29" s="23">
        <v>3500</v>
      </c>
      <c r="F29" s="23">
        <v>3500</v>
      </c>
      <c r="G29" s="23">
        <v>3500</v>
      </c>
    </row>
    <row r="30" spans="1:7" ht="19.5" customHeight="1">
      <c r="A30" s="28"/>
      <c r="B30" s="69" t="s">
        <v>218</v>
      </c>
      <c r="C30" s="39">
        <v>900</v>
      </c>
      <c r="D30" s="39">
        <v>1310</v>
      </c>
      <c r="E30" s="39">
        <v>1310</v>
      </c>
      <c r="F30" s="39">
        <v>1310</v>
      </c>
      <c r="G30" s="39">
        <v>1310</v>
      </c>
    </row>
    <row r="31" spans="1:7" ht="19.5" customHeight="1">
      <c r="A31" s="28"/>
      <c r="B31" s="69" t="s">
        <v>219</v>
      </c>
      <c r="C31" s="39"/>
      <c r="D31" s="39"/>
      <c r="E31" s="39">
        <v>12</v>
      </c>
      <c r="F31" s="39">
        <v>12</v>
      </c>
      <c r="G31" s="39">
        <v>12</v>
      </c>
    </row>
    <row r="32" spans="1:7" ht="19.5" customHeight="1">
      <c r="A32" s="28"/>
      <c r="B32" s="273" t="s">
        <v>78</v>
      </c>
      <c r="C32" s="274">
        <f>SUM(C27:C31)</f>
        <v>8200</v>
      </c>
      <c r="D32" s="274">
        <f>SUM(D27:D31)</f>
        <v>9110</v>
      </c>
      <c r="E32" s="274">
        <f>SUM(E27:E31)</f>
        <v>9122</v>
      </c>
      <c r="F32" s="274">
        <f>SUM(F27:F31)</f>
        <v>9122</v>
      </c>
      <c r="G32" s="274">
        <f>SUM(G27:G31)</f>
        <v>9122</v>
      </c>
    </row>
    <row r="33" spans="1:7" ht="19.5" customHeight="1">
      <c r="A33" s="28" t="s">
        <v>5</v>
      </c>
      <c r="B33" s="273" t="s">
        <v>212</v>
      </c>
      <c r="C33" s="274">
        <v>3794</v>
      </c>
      <c r="D33" s="274">
        <v>2800</v>
      </c>
      <c r="E33" s="274">
        <v>2788</v>
      </c>
      <c r="F33" s="274">
        <v>3388</v>
      </c>
      <c r="G33" s="274">
        <v>3388</v>
      </c>
    </row>
    <row r="34" spans="1:7" ht="19.5" customHeight="1">
      <c r="A34" s="28" t="s">
        <v>6</v>
      </c>
      <c r="B34" s="273" t="s">
        <v>213</v>
      </c>
      <c r="C34" s="274">
        <v>0</v>
      </c>
      <c r="D34" s="274"/>
      <c r="E34" s="274">
        <v>1145</v>
      </c>
      <c r="F34" s="274">
        <v>1145</v>
      </c>
      <c r="G34" s="274">
        <v>1145</v>
      </c>
    </row>
    <row r="35" spans="1:7" ht="19.5" customHeight="1">
      <c r="A35" s="28" t="s">
        <v>214</v>
      </c>
      <c r="B35" s="66" t="s">
        <v>220</v>
      </c>
      <c r="C35" s="22"/>
      <c r="D35" s="22"/>
      <c r="E35" s="22"/>
      <c r="F35" s="22"/>
      <c r="G35" s="22"/>
    </row>
    <row r="36" spans="1:7" ht="19.5" customHeight="1">
      <c r="A36" s="28"/>
      <c r="B36" s="66" t="s">
        <v>221</v>
      </c>
      <c r="C36" s="22">
        <v>0</v>
      </c>
      <c r="D36" s="22"/>
      <c r="E36" s="22">
        <v>0</v>
      </c>
      <c r="F36" s="22"/>
      <c r="G36" s="22">
        <v>0</v>
      </c>
    </row>
    <row r="37" spans="1:7" ht="19.5" customHeight="1">
      <c r="A37" s="141" t="s">
        <v>13</v>
      </c>
      <c r="B37" s="182" t="s">
        <v>222</v>
      </c>
      <c r="C37" s="177"/>
      <c r="D37" s="177"/>
      <c r="E37" s="177"/>
      <c r="F37" s="177"/>
      <c r="G37" s="177"/>
    </row>
    <row r="38" spans="1:7" ht="19.5" customHeight="1">
      <c r="A38" s="21"/>
      <c r="B38" s="178" t="s">
        <v>335</v>
      </c>
      <c r="C38" s="177"/>
      <c r="D38" s="177">
        <v>26</v>
      </c>
      <c r="E38" s="177">
        <v>26</v>
      </c>
      <c r="F38" s="177">
        <v>26</v>
      </c>
      <c r="G38" s="177">
        <v>26</v>
      </c>
    </row>
    <row r="39" spans="1:7" ht="19.5" customHeight="1">
      <c r="A39" s="24"/>
      <c r="B39" s="182" t="s">
        <v>223</v>
      </c>
      <c r="C39" s="22">
        <f>SUM(C38:C38)</f>
        <v>0</v>
      </c>
      <c r="D39" s="22">
        <f>SUM(D38:D38)</f>
        <v>26</v>
      </c>
      <c r="E39" s="22">
        <f>SUM(E38:E38)</f>
        <v>26</v>
      </c>
      <c r="F39" s="22">
        <f>SUM(F38:F38)</f>
        <v>26</v>
      </c>
      <c r="G39" s="22">
        <f>SUM(G38:G38)</f>
        <v>26</v>
      </c>
    </row>
    <row r="40" spans="1:7" ht="19.5" customHeight="1">
      <c r="A40" s="26" t="s">
        <v>17</v>
      </c>
      <c r="B40" s="66" t="s">
        <v>224</v>
      </c>
      <c r="C40" s="23">
        <v>313</v>
      </c>
      <c r="D40" s="23"/>
      <c r="E40" s="23"/>
      <c r="F40" s="23">
        <v>50</v>
      </c>
      <c r="G40" s="23">
        <v>50</v>
      </c>
    </row>
    <row r="41" spans="1:7" ht="19.5" customHeight="1">
      <c r="A41" s="26"/>
      <c r="B41" s="66" t="s">
        <v>225</v>
      </c>
      <c r="C41" s="22">
        <f>SUM(C40:C40)</f>
        <v>313</v>
      </c>
      <c r="D41" s="22">
        <f>SUM(D40:D40)</f>
        <v>0</v>
      </c>
      <c r="E41" s="22">
        <f>SUM(E40:E40)</f>
        <v>0</v>
      </c>
      <c r="F41" s="22">
        <f>SUM(F40:F40)</f>
        <v>50</v>
      </c>
      <c r="G41" s="22">
        <f>SUM(G40:G40)</f>
        <v>50</v>
      </c>
    </row>
    <row r="42" spans="1:7" ht="19.5" customHeight="1">
      <c r="A42" s="275"/>
      <c r="B42" s="271" t="s">
        <v>147</v>
      </c>
      <c r="C42" s="272">
        <f>SUM(+C39+C36+C33+C32+C25+C21)</f>
        <v>68207</v>
      </c>
      <c r="D42" s="272">
        <f>SUM(+D39+D36+D33+D32+D25+D21)</f>
        <v>86489</v>
      </c>
      <c r="E42" s="272">
        <f>SUM(+E39+E36+E33+E32+E25+E21)</f>
        <v>88209</v>
      </c>
      <c r="F42" s="272">
        <f>SUM(+F39+F36+F33+F32+F25+F21)</f>
        <v>92634</v>
      </c>
      <c r="G42" s="272">
        <f>SUM(+G39+G36+G33+G32+G25+G21)</f>
        <v>95102</v>
      </c>
    </row>
    <row r="43" spans="1:7" ht="19.5" customHeight="1">
      <c r="A43" s="26" t="s">
        <v>100</v>
      </c>
      <c r="B43" s="66" t="s">
        <v>227</v>
      </c>
      <c r="C43" s="22"/>
      <c r="D43" s="22"/>
      <c r="E43" s="22"/>
      <c r="F43" s="22"/>
      <c r="G43" s="22"/>
    </row>
    <row r="44" spans="1:7" ht="19.5" customHeight="1">
      <c r="A44" s="26"/>
      <c r="B44" s="66" t="s">
        <v>226</v>
      </c>
      <c r="C44" s="22">
        <v>9823</v>
      </c>
      <c r="D44" s="22">
        <v>8000</v>
      </c>
      <c r="E44" s="22">
        <v>8189</v>
      </c>
      <c r="F44" s="22">
        <v>8189</v>
      </c>
      <c r="G44" s="22">
        <v>8189</v>
      </c>
    </row>
    <row r="45" spans="1:7" ht="19.5" customHeight="1">
      <c r="A45" s="150"/>
      <c r="B45" s="151" t="s">
        <v>68</v>
      </c>
      <c r="C45" s="152">
        <f>C21+C25+C32+C33+C34+C36+C39+C41+C44</f>
        <v>78343</v>
      </c>
      <c r="D45" s="152">
        <f>D21+D25+D32+D33+D34+D36+D39+D41+D44</f>
        <v>94489</v>
      </c>
      <c r="E45" s="152">
        <f>E21+E25+E32+E33+E34+E36+E39+E41+E44</f>
        <v>97543</v>
      </c>
      <c r="F45" s="152">
        <f>F21+F25+F32+F33+F34+F36+F39+F41+F44</f>
        <v>102018</v>
      </c>
      <c r="G45" s="152">
        <f>G21+G25+G32+G33+G34+G36+G39+G41+G44</f>
        <v>104486</v>
      </c>
    </row>
    <row r="46" spans="1:7" ht="19.5" customHeight="1">
      <c r="A46" s="26" t="s">
        <v>71</v>
      </c>
      <c r="B46" s="71" t="s">
        <v>311</v>
      </c>
      <c r="C46" s="70"/>
      <c r="D46" s="70"/>
      <c r="E46" s="70"/>
      <c r="F46" s="70"/>
      <c r="G46" s="70"/>
    </row>
    <row r="47" spans="1:7" ht="19.5" customHeight="1">
      <c r="A47" s="26" t="s">
        <v>30</v>
      </c>
      <c r="B47" s="66" t="s">
        <v>49</v>
      </c>
      <c r="C47" s="22"/>
      <c r="D47" s="22"/>
      <c r="E47" s="22"/>
      <c r="F47" s="22"/>
      <c r="G47" s="22"/>
    </row>
    <row r="48" spans="1:7" ht="19.5" customHeight="1">
      <c r="A48" s="26" t="s">
        <v>1</v>
      </c>
      <c r="B48" s="64" t="s">
        <v>51</v>
      </c>
      <c r="C48" s="23">
        <v>22499</v>
      </c>
      <c r="D48" s="23">
        <v>21492</v>
      </c>
      <c r="E48" s="23">
        <v>21492</v>
      </c>
      <c r="F48" s="23">
        <v>21492</v>
      </c>
      <c r="G48" s="23">
        <v>21492</v>
      </c>
    </row>
    <row r="49" spans="1:7" ht="19.5" customHeight="1">
      <c r="A49" s="26"/>
      <c r="B49" s="66" t="s">
        <v>50</v>
      </c>
      <c r="C49" s="23">
        <f>C48</f>
        <v>22499</v>
      </c>
      <c r="D49" s="22">
        <f>D48</f>
        <v>21492</v>
      </c>
      <c r="E49" s="22">
        <f>E48</f>
        <v>21492</v>
      </c>
      <c r="F49" s="22">
        <f>F48</f>
        <v>21492</v>
      </c>
      <c r="G49" s="22">
        <f>G48</f>
        <v>21492</v>
      </c>
    </row>
    <row r="50" spans="1:7" ht="19.5" customHeight="1">
      <c r="A50" s="26" t="s">
        <v>100</v>
      </c>
      <c r="B50" s="66" t="s">
        <v>226</v>
      </c>
      <c r="C50" s="23">
        <v>613</v>
      </c>
      <c r="D50" s="23"/>
      <c r="E50" s="23">
        <v>46</v>
      </c>
      <c r="F50" s="23">
        <v>46</v>
      </c>
      <c r="G50" s="23">
        <v>46</v>
      </c>
    </row>
    <row r="51" spans="1:7" ht="19.5" customHeight="1">
      <c r="A51" s="156"/>
      <c r="B51" s="151" t="s">
        <v>318</v>
      </c>
      <c r="C51" s="152">
        <f>SUM(C49:C50)</f>
        <v>23112</v>
      </c>
      <c r="D51" s="152">
        <f>SUM(D49:D50)</f>
        <v>21492</v>
      </c>
      <c r="E51" s="152">
        <f>SUM(E49:E50)</f>
        <v>21538</v>
      </c>
      <c r="F51" s="152">
        <f>SUM(F49:F50)</f>
        <v>21538</v>
      </c>
      <c r="G51" s="152">
        <f>SUM(G49:G50)</f>
        <v>21538</v>
      </c>
    </row>
    <row r="52" spans="1:7" ht="19.5" customHeight="1">
      <c r="A52" s="150"/>
      <c r="B52" s="151" t="s">
        <v>69</v>
      </c>
      <c r="C52" s="152">
        <f>SUM(C51+C45)</f>
        <v>101455</v>
      </c>
      <c r="D52" s="152">
        <f>SUM(D51+D45)</f>
        <v>115981</v>
      </c>
      <c r="E52" s="152">
        <f>SUM(E51+E45)</f>
        <v>119081</v>
      </c>
      <c r="F52" s="152">
        <f>SUM(F51+F45)</f>
        <v>123556</v>
      </c>
      <c r="G52" s="152">
        <f>SUM(G51+G45)</f>
        <v>126024</v>
      </c>
    </row>
    <row r="53" spans="1:7" ht="14.25">
      <c r="A53" s="25"/>
      <c r="B53" s="25"/>
      <c r="C53" s="25"/>
      <c r="D53" s="25"/>
      <c r="E53" s="25"/>
      <c r="F53" s="25"/>
      <c r="G53" s="25"/>
    </row>
    <row r="54" spans="1:7" ht="14.25">
      <c r="A54" s="25"/>
      <c r="B54" s="25"/>
      <c r="C54" s="25"/>
      <c r="D54" s="25"/>
      <c r="E54" s="25"/>
      <c r="F54" s="25"/>
      <c r="G54" s="25"/>
    </row>
    <row r="55" spans="1:7" ht="14.25">
      <c r="A55" s="25"/>
      <c r="B55" s="25"/>
      <c r="C55" s="25"/>
      <c r="D55" s="25"/>
      <c r="E55" s="25"/>
      <c r="F55" s="25"/>
      <c r="G55" s="25"/>
    </row>
    <row r="56" spans="1:7" ht="14.25">
      <c r="A56" s="25"/>
      <c r="B56" s="25"/>
      <c r="C56" s="25"/>
      <c r="D56" s="25"/>
      <c r="E56" s="25"/>
      <c r="F56" s="25"/>
      <c r="G56" s="25"/>
    </row>
    <row r="57" spans="1:7" ht="14.25">
      <c r="A57" s="25"/>
      <c r="B57" s="25"/>
      <c r="C57" s="25"/>
      <c r="D57" s="25"/>
      <c r="E57" s="25"/>
      <c r="F57" s="25"/>
      <c r="G57" s="25"/>
    </row>
    <row r="58" spans="1:7" ht="18" customHeight="1">
      <c r="A58" s="25"/>
      <c r="B58" s="25"/>
      <c r="C58" s="25"/>
      <c r="D58" s="25"/>
      <c r="E58" s="25"/>
      <c r="F58" s="25"/>
      <c r="G58" s="25"/>
    </row>
    <row r="59" spans="1:7" ht="14.25">
      <c r="A59" s="25"/>
      <c r="B59" s="25"/>
      <c r="C59" s="25"/>
      <c r="D59" s="25"/>
      <c r="E59" s="25"/>
      <c r="F59" s="25"/>
      <c r="G59" s="25"/>
    </row>
    <row r="60" spans="1:7" ht="14.25">
      <c r="A60" s="25"/>
      <c r="B60" s="25"/>
      <c r="C60" s="25"/>
      <c r="D60" s="25"/>
      <c r="E60" s="25"/>
      <c r="F60" s="25"/>
      <c r="G60" s="25"/>
    </row>
    <row r="61" spans="1:7" ht="13.5" customHeight="1">
      <c r="A61" s="25"/>
      <c r="B61" s="25"/>
      <c r="C61" s="25"/>
      <c r="D61" s="25"/>
      <c r="E61" s="25"/>
      <c r="F61" s="25"/>
      <c r="G61" s="25"/>
    </row>
    <row r="62" spans="1:7" ht="14.25">
      <c r="A62" s="25"/>
      <c r="B62" s="25"/>
      <c r="C62" s="25"/>
      <c r="D62" s="25"/>
      <c r="E62" s="25"/>
      <c r="F62" s="25"/>
      <c r="G62" s="25"/>
    </row>
    <row r="63" spans="1:7" ht="14.25">
      <c r="A63" s="25"/>
      <c r="B63" s="25"/>
      <c r="C63" s="25"/>
      <c r="D63" s="25"/>
      <c r="E63" s="25"/>
      <c r="F63" s="25"/>
      <c r="G63" s="25"/>
    </row>
    <row r="64" spans="1:7" ht="14.25">
      <c r="A64" s="25"/>
      <c r="B64" s="25"/>
      <c r="C64" s="25"/>
      <c r="D64" s="25"/>
      <c r="E64" s="25"/>
      <c r="F64" s="25"/>
      <c r="G64" s="25"/>
    </row>
    <row r="65" spans="1:7" ht="14.25">
      <c r="A65" s="25"/>
      <c r="B65" s="25"/>
      <c r="C65" s="25"/>
      <c r="D65" s="25"/>
      <c r="E65" s="25"/>
      <c r="F65" s="25"/>
      <c r="G65" s="25"/>
    </row>
    <row r="66" spans="1:7" ht="14.25">
      <c r="A66" s="25"/>
      <c r="B66" s="25"/>
      <c r="C66" s="25"/>
      <c r="D66" s="25"/>
      <c r="E66" s="25"/>
      <c r="F66" s="25"/>
      <c r="G66" s="25"/>
    </row>
    <row r="67" spans="1:7" ht="14.25">
      <c r="A67" s="25"/>
      <c r="B67" s="25"/>
      <c r="C67" s="25"/>
      <c r="D67" s="25"/>
      <c r="E67" s="25"/>
      <c r="F67" s="25"/>
      <c r="G67" s="25"/>
    </row>
    <row r="68" spans="1:7" ht="14.25">
      <c r="A68" s="25"/>
      <c r="B68" s="25"/>
      <c r="C68" s="25"/>
      <c r="D68" s="25"/>
      <c r="E68" s="25"/>
      <c r="F68" s="25"/>
      <c r="G68" s="25"/>
    </row>
    <row r="69" spans="1:7" ht="14.25">
      <c r="A69" s="25"/>
      <c r="B69" s="25"/>
      <c r="C69" s="25"/>
      <c r="D69" s="25"/>
      <c r="E69" s="25"/>
      <c r="F69" s="25"/>
      <c r="G69" s="25"/>
    </row>
    <row r="70" spans="1:7" ht="14.25">
      <c r="A70" s="25"/>
      <c r="B70" s="25"/>
      <c r="C70" s="25"/>
      <c r="D70" s="25"/>
      <c r="E70" s="25"/>
      <c r="F70" s="25"/>
      <c r="G70" s="25"/>
    </row>
    <row r="71" spans="1:7" ht="14.25">
      <c r="A71" s="25"/>
      <c r="B71" s="25"/>
      <c r="C71" s="25"/>
      <c r="D71" s="25"/>
      <c r="E71" s="25"/>
      <c r="F71" s="25"/>
      <c r="G71" s="25"/>
    </row>
    <row r="72" spans="1:7" ht="14.25">
      <c r="A72" s="25"/>
      <c r="B72" s="25"/>
      <c r="C72" s="25"/>
      <c r="D72" s="25"/>
      <c r="E72" s="25"/>
      <c r="F72" s="25"/>
      <c r="G72" s="25"/>
    </row>
    <row r="73" spans="1:7" ht="18" customHeight="1">
      <c r="A73" s="25"/>
      <c r="B73" s="25"/>
      <c r="C73" s="25"/>
      <c r="D73" s="25"/>
      <c r="E73" s="25"/>
      <c r="F73" s="25"/>
      <c r="G73" s="25"/>
    </row>
    <row r="74" spans="1:7" ht="12.75" customHeight="1">
      <c r="A74" s="25"/>
      <c r="B74" s="25"/>
      <c r="C74" s="25"/>
      <c r="D74" s="25"/>
      <c r="E74" s="25"/>
      <c r="F74" s="25"/>
      <c r="G74" s="25"/>
    </row>
    <row r="75" spans="1:7" ht="14.25">
      <c r="A75" s="25"/>
      <c r="B75" s="25"/>
      <c r="C75" s="25"/>
      <c r="D75" s="25"/>
      <c r="E75" s="25"/>
      <c r="F75" s="25"/>
      <c r="G75" s="25"/>
    </row>
    <row r="76" spans="1:7" ht="14.25">
      <c r="A76" s="25"/>
      <c r="B76" s="25"/>
      <c r="C76" s="25"/>
      <c r="D76" s="25"/>
      <c r="E76" s="25"/>
      <c r="F76" s="25"/>
      <c r="G76" s="25"/>
    </row>
    <row r="77" spans="1:7" ht="15" customHeight="1">
      <c r="A77" s="25"/>
      <c r="B77" s="25"/>
      <c r="C77" s="25"/>
      <c r="D77" s="25"/>
      <c r="E77" s="25"/>
      <c r="F77" s="25"/>
      <c r="G77" s="25"/>
    </row>
    <row r="78" spans="1:7" ht="14.25">
      <c r="A78" s="25"/>
      <c r="B78" s="25"/>
      <c r="C78" s="25"/>
      <c r="D78" s="25"/>
      <c r="E78" s="25"/>
      <c r="F78" s="25"/>
      <c r="G78" s="25"/>
    </row>
    <row r="79" spans="1:7" ht="14.25">
      <c r="A79" s="25"/>
      <c r="B79" s="25"/>
      <c r="C79" s="25"/>
      <c r="D79" s="25"/>
      <c r="E79" s="25"/>
      <c r="F79" s="25"/>
      <c r="G79" s="25"/>
    </row>
    <row r="80" spans="1:7" ht="14.25">
      <c r="A80" s="25"/>
      <c r="B80" s="25"/>
      <c r="C80" s="25"/>
      <c r="D80" s="25"/>
      <c r="E80" s="25"/>
      <c r="F80" s="25"/>
      <c r="G80" s="25"/>
    </row>
    <row r="81" spans="1:7" ht="14.25">
      <c r="A81" s="25"/>
      <c r="B81" s="25"/>
      <c r="C81" s="25"/>
      <c r="D81" s="25"/>
      <c r="E81" s="25"/>
      <c r="F81" s="25"/>
      <c r="G81" s="25"/>
    </row>
    <row r="82" spans="1:7" ht="14.25">
      <c r="A82" s="25"/>
      <c r="B82" s="25"/>
      <c r="C82" s="25"/>
      <c r="D82" s="25"/>
      <c r="E82" s="25"/>
      <c r="F82" s="25"/>
      <c r="G82" s="25"/>
    </row>
    <row r="83" spans="1:7" ht="14.25">
      <c r="A83" s="25"/>
      <c r="B83" s="25"/>
      <c r="C83" s="25"/>
      <c r="D83" s="25"/>
      <c r="E83" s="25"/>
      <c r="F83" s="25"/>
      <c r="G83" s="25"/>
    </row>
    <row r="84" spans="1:7" ht="14.25">
      <c r="A84" s="25"/>
      <c r="B84" s="25"/>
      <c r="C84" s="25"/>
      <c r="D84" s="25"/>
      <c r="E84" s="25"/>
      <c r="F84" s="25"/>
      <c r="G84" s="25"/>
    </row>
    <row r="85" spans="1:7" ht="14.25">
      <c r="A85" s="25"/>
      <c r="B85" s="25"/>
      <c r="C85" s="25"/>
      <c r="D85" s="25"/>
      <c r="E85" s="25"/>
      <c r="F85" s="25"/>
      <c r="G85" s="25"/>
    </row>
    <row r="86" spans="1:7" ht="14.25">
      <c r="A86" s="25"/>
      <c r="B86" s="25"/>
      <c r="C86" s="25"/>
      <c r="D86" s="25"/>
      <c r="E86" s="25"/>
      <c r="F86" s="25"/>
      <c r="G86" s="25"/>
    </row>
    <row r="87" spans="1:7" ht="14.25">
      <c r="A87" s="25"/>
      <c r="B87" s="25"/>
      <c r="C87" s="25"/>
      <c r="D87" s="25"/>
      <c r="E87" s="25"/>
      <c r="F87" s="25"/>
      <c r="G87" s="25"/>
    </row>
    <row r="88" spans="1:7" ht="14.25">
      <c r="A88" s="25"/>
      <c r="B88" s="25"/>
      <c r="C88" s="25"/>
      <c r="D88" s="25"/>
      <c r="E88" s="25"/>
      <c r="F88" s="25"/>
      <c r="G88" s="25"/>
    </row>
    <row r="89" spans="1:7" ht="14.25">
      <c r="A89" s="25"/>
      <c r="B89" s="25"/>
      <c r="C89" s="25"/>
      <c r="D89" s="25"/>
      <c r="E89" s="25"/>
      <c r="F89" s="25"/>
      <c r="G89" s="25"/>
    </row>
    <row r="90" spans="1:7" ht="14.25">
      <c r="A90" s="25"/>
      <c r="B90" s="25"/>
      <c r="C90" s="25"/>
      <c r="D90" s="25"/>
      <c r="E90" s="25"/>
      <c r="F90" s="25"/>
      <c r="G90" s="25"/>
    </row>
    <row r="91" spans="1:7" ht="14.25">
      <c r="A91" s="25"/>
      <c r="B91" s="25"/>
      <c r="C91" s="25"/>
      <c r="D91" s="25"/>
      <c r="E91" s="25"/>
      <c r="F91" s="25"/>
      <c r="G91" s="25"/>
    </row>
    <row r="92" spans="1:7" ht="14.25">
      <c r="A92" s="25"/>
      <c r="B92" s="25"/>
      <c r="C92" s="25"/>
      <c r="D92" s="25"/>
      <c r="E92" s="25"/>
      <c r="F92" s="25"/>
      <c r="G92" s="25"/>
    </row>
    <row r="93" spans="1:7" ht="14.25">
      <c r="A93" s="25"/>
      <c r="B93" s="25"/>
      <c r="C93" s="25"/>
      <c r="D93" s="25"/>
      <c r="E93" s="25"/>
      <c r="F93" s="25"/>
      <c r="G93" s="25"/>
    </row>
    <row r="94" spans="1:7" ht="14.25">
      <c r="A94" s="25"/>
      <c r="B94" s="25"/>
      <c r="C94" s="25"/>
      <c r="D94" s="25"/>
      <c r="E94" s="25"/>
      <c r="F94" s="25"/>
      <c r="G94" s="25"/>
    </row>
    <row r="95" spans="1:7" ht="14.25">
      <c r="A95" s="25"/>
      <c r="B95" s="25"/>
      <c r="C95" s="25"/>
      <c r="D95" s="25"/>
      <c r="E95" s="25"/>
      <c r="F95" s="25"/>
      <c r="G95" s="25"/>
    </row>
    <row r="96" spans="1:7" ht="14.25">
      <c r="A96" s="25"/>
      <c r="B96" s="25"/>
      <c r="C96" s="25"/>
      <c r="D96" s="25"/>
      <c r="E96" s="25"/>
      <c r="F96" s="25"/>
      <c r="G96" s="25"/>
    </row>
    <row r="97" spans="1:7" ht="14.25">
      <c r="A97" s="25"/>
      <c r="B97" s="25"/>
      <c r="C97" s="25"/>
      <c r="D97" s="25"/>
      <c r="E97" s="25"/>
      <c r="F97" s="25"/>
      <c r="G97" s="25"/>
    </row>
    <row r="98" spans="1:7" ht="14.25">
      <c r="A98" s="25"/>
      <c r="B98" s="25"/>
      <c r="C98" s="25"/>
      <c r="D98" s="25"/>
      <c r="E98" s="25"/>
      <c r="F98" s="25"/>
      <c r="G98" s="25"/>
    </row>
    <row r="99" spans="1:7" ht="14.25">
      <c r="A99" s="25"/>
      <c r="B99" s="25"/>
      <c r="C99" s="25"/>
      <c r="D99" s="25"/>
      <c r="E99" s="25"/>
      <c r="F99" s="25"/>
      <c r="G99" s="25"/>
    </row>
    <row r="100" spans="1:7" ht="14.25">
      <c r="A100" s="25"/>
      <c r="B100" s="25"/>
      <c r="C100" s="25"/>
      <c r="D100" s="25"/>
      <c r="E100" s="25"/>
      <c r="F100" s="25"/>
      <c r="G100" s="25"/>
    </row>
    <row r="101" spans="1:7" ht="14.25">
      <c r="A101" s="25"/>
      <c r="B101" s="25"/>
      <c r="C101" s="25"/>
      <c r="D101" s="25"/>
      <c r="E101" s="25"/>
      <c r="F101" s="25"/>
      <c r="G101" s="25"/>
    </row>
    <row r="102" spans="1:7" ht="14.25">
      <c r="A102" s="25"/>
      <c r="B102" s="25"/>
      <c r="C102" s="25"/>
      <c r="D102" s="25"/>
      <c r="E102" s="25"/>
      <c r="F102" s="25"/>
      <c r="G102" s="25"/>
    </row>
    <row r="103" spans="1:7" ht="14.25">
      <c r="A103" s="25"/>
      <c r="B103" s="25"/>
      <c r="C103" s="25"/>
      <c r="D103" s="25"/>
      <c r="E103" s="25"/>
      <c r="F103" s="25"/>
      <c r="G103" s="25"/>
    </row>
    <row r="104" spans="1:7" ht="14.25">
      <c r="A104" s="25"/>
      <c r="B104" s="25"/>
      <c r="C104" s="25"/>
      <c r="D104" s="25"/>
      <c r="E104" s="25"/>
      <c r="F104" s="25"/>
      <c r="G104" s="25"/>
    </row>
    <row r="105" spans="1:7" ht="14.25">
      <c r="A105" s="25"/>
      <c r="B105" s="25"/>
      <c r="C105" s="25"/>
      <c r="D105" s="25"/>
      <c r="E105" s="25"/>
      <c r="F105" s="25"/>
      <c r="G105" s="25"/>
    </row>
    <row r="106" spans="1:7" ht="14.25">
      <c r="A106" s="25"/>
      <c r="B106" s="25"/>
      <c r="C106" s="25"/>
      <c r="D106" s="25"/>
      <c r="E106" s="25"/>
      <c r="F106" s="25"/>
      <c r="G106" s="25"/>
    </row>
    <row r="107" spans="1:7" ht="14.25">
      <c r="A107" s="25"/>
      <c r="B107" s="25"/>
      <c r="C107" s="25"/>
      <c r="D107" s="25"/>
      <c r="E107" s="25"/>
      <c r="F107" s="25"/>
      <c r="G107" s="25"/>
    </row>
    <row r="108" spans="1:7" ht="14.25">
      <c r="A108" s="25"/>
      <c r="B108" s="25"/>
      <c r="C108" s="25"/>
      <c r="D108" s="25"/>
      <c r="E108" s="25"/>
      <c r="F108" s="25"/>
      <c r="G108" s="25"/>
    </row>
    <row r="109" spans="1:7" ht="14.25">
      <c r="A109" s="25"/>
      <c r="B109" s="25"/>
      <c r="C109" s="25"/>
      <c r="D109" s="25"/>
      <c r="E109" s="25"/>
      <c r="F109" s="25"/>
      <c r="G109" s="25"/>
    </row>
    <row r="110" spans="1:7" ht="14.25">
      <c r="A110" s="25"/>
      <c r="B110" s="25"/>
      <c r="C110" s="25"/>
      <c r="D110" s="25"/>
      <c r="E110" s="25"/>
      <c r="F110" s="25"/>
      <c r="G110" s="25"/>
    </row>
    <row r="111" spans="1:7" ht="14.25">
      <c r="A111" s="25"/>
      <c r="B111" s="25"/>
      <c r="C111" s="25"/>
      <c r="D111" s="25"/>
      <c r="E111" s="25"/>
      <c r="F111" s="25"/>
      <c r="G111" s="25"/>
    </row>
    <row r="112" spans="1:7" ht="14.25">
      <c r="A112" s="25"/>
      <c r="B112" s="25"/>
      <c r="C112" s="25"/>
      <c r="D112" s="25"/>
      <c r="E112" s="25"/>
      <c r="F112" s="25"/>
      <c r="G112" s="25"/>
    </row>
    <row r="113" spans="1:7" ht="14.25">
      <c r="A113" s="25"/>
      <c r="B113" s="25"/>
      <c r="C113" s="25"/>
      <c r="D113" s="25"/>
      <c r="E113" s="25"/>
      <c r="F113" s="25"/>
      <c r="G113" s="25"/>
    </row>
    <row r="114" spans="1:7" ht="14.25">
      <c r="A114" s="25"/>
      <c r="B114" s="25"/>
      <c r="C114" s="25"/>
      <c r="D114" s="25"/>
      <c r="E114" s="25"/>
      <c r="F114" s="25"/>
      <c r="G114" s="25"/>
    </row>
    <row r="115" spans="1:7" ht="14.25">
      <c r="A115" s="25"/>
      <c r="B115" s="25"/>
      <c r="C115" s="25"/>
      <c r="D115" s="25"/>
      <c r="E115" s="25"/>
      <c r="F115" s="25"/>
      <c r="G115" s="25"/>
    </row>
    <row r="116" spans="1:7" ht="14.25">
      <c r="A116" s="25"/>
      <c r="B116" s="25"/>
      <c r="C116" s="25"/>
      <c r="D116" s="25"/>
      <c r="E116" s="25"/>
      <c r="F116" s="25"/>
      <c r="G116" s="25"/>
    </row>
    <row r="117" spans="1:7" ht="14.25">
      <c r="A117" s="25"/>
      <c r="B117" s="25"/>
      <c r="C117" s="25"/>
      <c r="D117" s="25"/>
      <c r="E117" s="25"/>
      <c r="F117" s="25"/>
      <c r="G117" s="25"/>
    </row>
    <row r="118" spans="1:7" ht="14.25">
      <c r="A118" s="25"/>
      <c r="B118" s="25"/>
      <c r="C118" s="25"/>
      <c r="D118" s="25"/>
      <c r="E118" s="25"/>
      <c r="F118" s="25"/>
      <c r="G118" s="25"/>
    </row>
    <row r="119" spans="1:7" ht="14.25">
      <c r="A119" s="25"/>
      <c r="B119" s="25"/>
      <c r="C119" s="25"/>
      <c r="D119" s="25"/>
      <c r="E119" s="25"/>
      <c r="F119" s="25"/>
      <c r="G119" s="25"/>
    </row>
    <row r="120" spans="1:7" ht="14.25">
      <c r="A120" s="25"/>
      <c r="B120" s="25"/>
      <c r="C120" s="25"/>
      <c r="D120" s="25"/>
      <c r="E120" s="25"/>
      <c r="F120" s="25"/>
      <c r="G120" s="25"/>
    </row>
    <row r="121" spans="1:7" ht="14.25">
      <c r="A121" s="25"/>
      <c r="B121" s="25"/>
      <c r="C121" s="25"/>
      <c r="D121" s="25"/>
      <c r="E121" s="25"/>
      <c r="F121" s="25"/>
      <c r="G121" s="25"/>
    </row>
    <row r="122" spans="1:7" ht="14.25">
      <c r="A122" s="25"/>
      <c r="B122" s="25"/>
      <c r="C122" s="25"/>
      <c r="D122" s="25"/>
      <c r="E122" s="25"/>
      <c r="F122" s="25"/>
      <c r="G122" s="25"/>
    </row>
    <row r="123" spans="1:7" ht="14.25">
      <c r="A123" s="25"/>
      <c r="B123" s="25"/>
      <c r="C123" s="25"/>
      <c r="D123" s="25"/>
      <c r="E123" s="25"/>
      <c r="F123" s="25"/>
      <c r="G123" s="25"/>
    </row>
    <row r="124" spans="1:7" ht="14.25">
      <c r="A124" s="25"/>
      <c r="B124" s="25"/>
      <c r="C124" s="25"/>
      <c r="D124" s="25"/>
      <c r="E124" s="25"/>
      <c r="F124" s="25"/>
      <c r="G124" s="25"/>
    </row>
    <row r="125" spans="1:7" ht="14.25">
      <c r="A125" s="25"/>
      <c r="B125" s="25"/>
      <c r="C125" s="25"/>
      <c r="D125" s="25"/>
      <c r="E125" s="25"/>
      <c r="F125" s="25"/>
      <c r="G125" s="25"/>
    </row>
    <row r="126" spans="1:7" ht="14.25">
      <c r="A126" s="25"/>
      <c r="B126" s="25"/>
      <c r="C126" s="25"/>
      <c r="D126" s="25"/>
      <c r="E126" s="25"/>
      <c r="F126" s="25"/>
      <c r="G126" s="25"/>
    </row>
    <row r="127" spans="1:7" ht="14.25">
      <c r="A127" s="25"/>
      <c r="B127" s="25"/>
      <c r="C127" s="25"/>
      <c r="D127" s="25"/>
      <c r="E127" s="25"/>
      <c r="F127" s="25"/>
      <c r="G127" s="25"/>
    </row>
    <row r="128" spans="1:7" ht="14.25">
      <c r="A128" s="25"/>
      <c r="B128" s="25"/>
      <c r="C128" s="25"/>
      <c r="D128" s="25"/>
      <c r="E128" s="25"/>
      <c r="F128" s="25"/>
      <c r="G128" s="25"/>
    </row>
    <row r="129" spans="1:7" ht="14.25">
      <c r="A129" s="25"/>
      <c r="B129" s="25"/>
      <c r="C129" s="25"/>
      <c r="D129" s="25"/>
      <c r="E129" s="25"/>
      <c r="F129" s="25"/>
      <c r="G129" s="25"/>
    </row>
    <row r="130" spans="1:7" ht="14.25">
      <c r="A130" s="25"/>
      <c r="B130" s="25"/>
      <c r="C130" s="25"/>
      <c r="D130" s="25"/>
      <c r="E130" s="25"/>
      <c r="F130" s="25"/>
      <c r="G130" s="25"/>
    </row>
    <row r="131" spans="1:7" ht="14.25">
      <c r="A131" s="25"/>
      <c r="B131" s="25"/>
      <c r="C131" s="25"/>
      <c r="D131" s="25"/>
      <c r="E131" s="25"/>
      <c r="F131" s="25"/>
      <c r="G131" s="25"/>
    </row>
    <row r="132" spans="1:7" ht="14.25">
      <c r="A132" s="25"/>
      <c r="B132" s="25"/>
      <c r="C132" s="25"/>
      <c r="D132" s="25"/>
      <c r="E132" s="25"/>
      <c r="F132" s="25"/>
      <c r="G132" s="25"/>
    </row>
    <row r="133" spans="1:7" ht="14.25">
      <c r="A133" s="25"/>
      <c r="B133" s="25"/>
      <c r="C133" s="25"/>
      <c r="D133" s="25"/>
      <c r="E133" s="25"/>
      <c r="F133" s="25"/>
      <c r="G133" s="25"/>
    </row>
    <row r="134" spans="1:7" ht="14.25">
      <c r="A134" s="25"/>
      <c r="B134" s="25"/>
      <c r="C134" s="25"/>
      <c r="D134" s="25"/>
      <c r="E134" s="25"/>
      <c r="F134" s="25"/>
      <c r="G134" s="25"/>
    </row>
    <row r="135" spans="1:7" ht="14.25">
      <c r="A135" s="25"/>
      <c r="B135" s="25"/>
      <c r="C135" s="25"/>
      <c r="D135" s="25"/>
      <c r="E135" s="25"/>
      <c r="F135" s="25"/>
      <c r="G135" s="25"/>
    </row>
    <row r="136" spans="1:7" ht="14.25">
      <c r="A136" s="25"/>
      <c r="B136" s="25"/>
      <c r="C136" s="25"/>
      <c r="D136" s="25"/>
      <c r="E136" s="25"/>
      <c r="F136" s="25"/>
      <c r="G136" s="25"/>
    </row>
    <row r="137" spans="1:7" ht="14.25">
      <c r="A137" s="25"/>
      <c r="B137" s="25"/>
      <c r="C137" s="25"/>
      <c r="D137" s="25"/>
      <c r="E137" s="25"/>
      <c r="F137" s="25"/>
      <c r="G137" s="25"/>
    </row>
    <row r="138" spans="1:7" ht="14.25">
      <c r="A138" s="25"/>
      <c r="B138" s="25"/>
      <c r="C138" s="25"/>
      <c r="D138" s="25"/>
      <c r="E138" s="25"/>
      <c r="F138" s="25"/>
      <c r="G138" s="25"/>
    </row>
    <row r="139" spans="1:7" ht="14.25">
      <c r="A139" s="25"/>
      <c r="B139" s="25"/>
      <c r="C139" s="25"/>
      <c r="D139" s="25"/>
      <c r="E139" s="25"/>
      <c r="F139" s="25"/>
      <c r="G139" s="25"/>
    </row>
    <row r="140" spans="1:7" ht="14.25">
      <c r="A140" s="25"/>
      <c r="B140" s="25"/>
      <c r="C140" s="25"/>
      <c r="D140" s="25"/>
      <c r="E140" s="25"/>
      <c r="F140" s="25"/>
      <c r="G140" s="25"/>
    </row>
    <row r="141" spans="1:7" ht="14.25">
      <c r="A141" s="25"/>
      <c r="B141" s="25"/>
      <c r="C141" s="25"/>
      <c r="D141" s="25"/>
      <c r="E141" s="25"/>
      <c r="F141" s="25"/>
      <c r="G141" s="25"/>
    </row>
    <row r="142" spans="1:7" ht="14.25">
      <c r="A142" s="25"/>
      <c r="B142" s="25"/>
      <c r="C142" s="25"/>
      <c r="D142" s="25"/>
      <c r="E142" s="25"/>
      <c r="F142" s="25"/>
      <c r="G142" s="25"/>
    </row>
    <row r="143" spans="1:7" ht="14.25">
      <c r="A143" s="25"/>
      <c r="B143" s="25"/>
      <c r="C143" s="25"/>
      <c r="D143" s="25"/>
      <c r="E143" s="25"/>
      <c r="F143" s="25"/>
      <c r="G143" s="25"/>
    </row>
    <row r="144" spans="1:7" ht="14.25">
      <c r="A144" s="25"/>
      <c r="B144" s="25"/>
      <c r="C144" s="25"/>
      <c r="D144" s="25"/>
      <c r="E144" s="25"/>
      <c r="F144" s="25"/>
      <c r="G144" s="25"/>
    </row>
    <row r="145" spans="1:7" ht="14.25">
      <c r="A145" s="25"/>
      <c r="B145" s="25"/>
      <c r="C145" s="25"/>
      <c r="D145" s="25"/>
      <c r="E145" s="25"/>
      <c r="F145" s="25"/>
      <c r="G145" s="25"/>
    </row>
    <row r="146" spans="1:7" ht="14.25">
      <c r="A146" s="25"/>
      <c r="B146" s="25"/>
      <c r="C146" s="25"/>
      <c r="D146" s="25"/>
      <c r="E146" s="25"/>
      <c r="F146" s="25"/>
      <c r="G146" s="25"/>
    </row>
    <row r="147" spans="1:7" ht="14.25">
      <c r="A147" s="25"/>
      <c r="B147" s="25"/>
      <c r="C147" s="25"/>
      <c r="D147" s="25"/>
      <c r="E147" s="25"/>
      <c r="F147" s="25"/>
      <c r="G147" s="25"/>
    </row>
    <row r="148" spans="1:7" ht="14.25">
      <c r="A148" s="25"/>
      <c r="B148" s="25"/>
      <c r="C148" s="25"/>
      <c r="D148" s="25"/>
      <c r="E148" s="25"/>
      <c r="F148" s="25"/>
      <c r="G148" s="25"/>
    </row>
    <row r="149" spans="1:7" ht="14.25">
      <c r="A149" s="25"/>
      <c r="B149" s="25"/>
      <c r="C149" s="25"/>
      <c r="D149" s="25"/>
      <c r="E149" s="25"/>
      <c r="F149" s="25"/>
      <c r="G149" s="25"/>
    </row>
    <row r="150" spans="1:7" ht="14.25">
      <c r="A150" s="25"/>
      <c r="B150" s="25"/>
      <c r="C150" s="25"/>
      <c r="D150" s="25"/>
      <c r="E150" s="25"/>
      <c r="F150" s="25"/>
      <c r="G150" s="25"/>
    </row>
    <row r="151" spans="1:7" ht="14.25">
      <c r="A151" s="25"/>
      <c r="B151" s="25"/>
      <c r="C151" s="25"/>
      <c r="D151" s="25"/>
      <c r="E151" s="25"/>
      <c r="F151" s="25"/>
      <c r="G151" s="25"/>
    </row>
    <row r="152" spans="1:7" ht="14.25">
      <c r="A152" s="25"/>
      <c r="B152" s="25"/>
      <c r="C152" s="25"/>
      <c r="D152" s="25"/>
      <c r="E152" s="25"/>
      <c r="F152" s="25"/>
      <c r="G152" s="25"/>
    </row>
    <row r="153" spans="1:7" ht="14.25">
      <c r="A153" s="25"/>
      <c r="B153" s="25"/>
      <c r="C153" s="25"/>
      <c r="D153" s="25"/>
      <c r="E153" s="25"/>
      <c r="F153" s="25"/>
      <c r="G153" s="25"/>
    </row>
    <row r="154" spans="1:7" ht="14.25">
      <c r="A154" s="25"/>
      <c r="B154" s="25"/>
      <c r="C154" s="25"/>
      <c r="D154" s="25"/>
      <c r="E154" s="25"/>
      <c r="F154" s="25"/>
      <c r="G154" s="25"/>
    </row>
    <row r="155" spans="1:7" ht="14.25">
      <c r="A155" s="25"/>
      <c r="B155" s="25"/>
      <c r="C155" s="25"/>
      <c r="D155" s="25"/>
      <c r="E155" s="25"/>
      <c r="F155" s="25"/>
      <c r="G155" s="25"/>
    </row>
    <row r="156" spans="1:7" ht="14.25">
      <c r="A156" s="25"/>
      <c r="B156" s="25"/>
      <c r="C156" s="25"/>
      <c r="D156" s="25"/>
      <c r="E156" s="25"/>
      <c r="F156" s="25"/>
      <c r="G156" s="25"/>
    </row>
    <row r="157" spans="1:7" ht="14.25">
      <c r="A157" s="25"/>
      <c r="B157" s="25"/>
      <c r="C157" s="25"/>
      <c r="D157" s="25"/>
      <c r="E157" s="25"/>
      <c r="F157" s="25"/>
      <c r="G157" s="25"/>
    </row>
    <row r="158" spans="1:7" ht="14.25">
      <c r="A158" s="25"/>
      <c r="B158" s="25"/>
      <c r="C158" s="25"/>
      <c r="D158" s="25"/>
      <c r="E158" s="25"/>
      <c r="F158" s="25"/>
      <c r="G158" s="25"/>
    </row>
    <row r="159" spans="1:7" ht="14.25">
      <c r="A159" s="25"/>
      <c r="B159" s="25"/>
      <c r="C159" s="25"/>
      <c r="D159" s="25"/>
      <c r="E159" s="25"/>
      <c r="F159" s="25"/>
      <c r="G159" s="25"/>
    </row>
    <row r="160" spans="1:7" ht="14.25">
      <c r="A160" s="25"/>
      <c r="B160" s="25"/>
      <c r="C160" s="25"/>
      <c r="D160" s="25"/>
      <c r="E160" s="25"/>
      <c r="F160" s="25"/>
      <c r="G160" s="25"/>
    </row>
    <row r="161" spans="1:7" ht="14.25">
      <c r="A161" s="25"/>
      <c r="B161" s="25"/>
      <c r="C161" s="25"/>
      <c r="D161" s="25"/>
      <c r="E161" s="25"/>
      <c r="F161" s="25"/>
      <c r="G161" s="25"/>
    </row>
    <row r="162" spans="1:7" ht="14.25">
      <c r="A162" s="25"/>
      <c r="B162" s="25"/>
      <c r="C162" s="25"/>
      <c r="D162" s="25"/>
      <c r="E162" s="25"/>
      <c r="F162" s="25"/>
      <c r="G162" s="25"/>
    </row>
    <row r="163" spans="1:7" ht="14.25">
      <c r="A163" s="25"/>
      <c r="B163" s="25"/>
      <c r="C163" s="25"/>
      <c r="D163" s="25"/>
      <c r="E163" s="25"/>
      <c r="F163" s="25"/>
      <c r="G163" s="25"/>
    </row>
    <row r="164" spans="1:7" ht="14.25">
      <c r="A164" s="25"/>
      <c r="B164" s="25"/>
      <c r="C164" s="25"/>
      <c r="D164" s="25"/>
      <c r="E164" s="25"/>
      <c r="F164" s="25"/>
      <c r="G164" s="25"/>
    </row>
    <row r="165" spans="1:7" ht="14.25">
      <c r="A165" s="25"/>
      <c r="B165" s="25"/>
      <c r="C165" s="25"/>
      <c r="D165" s="25"/>
      <c r="E165" s="25"/>
      <c r="F165" s="25"/>
      <c r="G165" s="25"/>
    </row>
    <row r="166" spans="1:7" ht="14.25">
      <c r="A166" s="25"/>
      <c r="B166" s="25"/>
      <c r="C166" s="25"/>
      <c r="D166" s="25"/>
      <c r="E166" s="25"/>
      <c r="F166" s="25"/>
      <c r="G166" s="25"/>
    </row>
    <row r="167" spans="1:7" ht="14.25">
      <c r="A167" s="25"/>
      <c r="B167" s="25"/>
      <c r="C167" s="25"/>
      <c r="D167" s="25"/>
      <c r="E167" s="25"/>
      <c r="F167" s="25"/>
      <c r="G167" s="25"/>
    </row>
    <row r="168" spans="1:7" ht="14.25">
      <c r="A168" s="25"/>
      <c r="B168" s="25"/>
      <c r="C168" s="25"/>
      <c r="D168" s="25"/>
      <c r="E168" s="25"/>
      <c r="F168" s="25"/>
      <c r="G168" s="25"/>
    </row>
    <row r="169" spans="1:7" ht="14.25">
      <c r="A169" s="25"/>
      <c r="B169" s="25"/>
      <c r="C169" s="25"/>
      <c r="D169" s="25"/>
      <c r="E169" s="25"/>
      <c r="F169" s="25"/>
      <c r="G169" s="25"/>
    </row>
    <row r="170" spans="1:7" ht="14.25">
      <c r="A170" s="25"/>
      <c r="B170" s="25"/>
      <c r="C170" s="25"/>
      <c r="D170" s="25"/>
      <c r="E170" s="25"/>
      <c r="F170" s="25"/>
      <c r="G170" s="25"/>
    </row>
    <row r="171" spans="1:7" ht="14.25">
      <c r="A171" s="25"/>
      <c r="B171" s="25"/>
      <c r="C171" s="25"/>
      <c r="D171" s="25"/>
      <c r="E171" s="25"/>
      <c r="F171" s="25"/>
      <c r="G171" s="25"/>
    </row>
    <row r="172" spans="1:7" ht="14.25">
      <c r="A172" s="25"/>
      <c r="B172" s="25"/>
      <c r="C172" s="25"/>
      <c r="D172" s="25"/>
      <c r="E172" s="25"/>
      <c r="F172" s="25"/>
      <c r="G172" s="25"/>
    </row>
    <row r="173" spans="1:7" ht="14.25">
      <c r="A173" s="25"/>
      <c r="B173" s="25"/>
      <c r="C173" s="25"/>
      <c r="D173" s="25"/>
      <c r="E173" s="25"/>
      <c r="F173" s="25"/>
      <c r="G173" s="25"/>
    </row>
    <row r="174" spans="1:7" ht="14.25">
      <c r="A174" s="25"/>
      <c r="B174" s="25"/>
      <c r="C174" s="25"/>
      <c r="D174" s="25"/>
      <c r="E174" s="25"/>
      <c r="F174" s="25"/>
      <c r="G174" s="25"/>
    </row>
    <row r="175" spans="1:7" ht="14.25">
      <c r="A175" s="25"/>
      <c r="B175" s="25"/>
      <c r="C175" s="25"/>
      <c r="D175" s="25"/>
      <c r="E175" s="25"/>
      <c r="F175" s="25"/>
      <c r="G175" s="25"/>
    </row>
    <row r="176" spans="1:7" ht="14.25">
      <c r="A176" s="25"/>
      <c r="B176" s="25"/>
      <c r="C176" s="25"/>
      <c r="D176" s="25"/>
      <c r="E176" s="25"/>
      <c r="F176" s="25"/>
      <c r="G176" s="25"/>
    </row>
    <row r="177" spans="1:7" ht="14.25">
      <c r="A177" s="25"/>
      <c r="B177" s="25"/>
      <c r="C177" s="25"/>
      <c r="D177" s="25"/>
      <c r="E177" s="25"/>
      <c r="F177" s="25"/>
      <c r="G177" s="25"/>
    </row>
    <row r="178" spans="1:7" ht="14.25">
      <c r="A178" s="25"/>
      <c r="B178" s="25"/>
      <c r="C178" s="25"/>
      <c r="D178" s="25"/>
      <c r="E178" s="25"/>
      <c r="F178" s="25"/>
      <c r="G178" s="25"/>
    </row>
    <row r="179" spans="1:7" ht="14.25">
      <c r="A179" s="25"/>
      <c r="B179" s="25"/>
      <c r="C179" s="25"/>
      <c r="D179" s="25"/>
      <c r="E179" s="25"/>
      <c r="F179" s="25"/>
      <c r="G179" s="25"/>
    </row>
    <row r="180" spans="1:7" ht="14.25">
      <c r="A180" s="25"/>
      <c r="B180" s="25"/>
      <c r="C180" s="25"/>
      <c r="D180" s="25"/>
      <c r="E180" s="25"/>
      <c r="F180" s="25"/>
      <c r="G180" s="25"/>
    </row>
    <row r="181" spans="1:7" ht="14.25">
      <c r="A181" s="25"/>
      <c r="B181" s="25"/>
      <c r="C181" s="25"/>
      <c r="D181" s="25"/>
      <c r="E181" s="25"/>
      <c r="F181" s="25"/>
      <c r="G181" s="25"/>
    </row>
    <row r="182" spans="1:7" ht="14.25">
      <c r="A182" s="25"/>
      <c r="B182" s="25"/>
      <c r="C182" s="25"/>
      <c r="D182" s="25"/>
      <c r="E182" s="25"/>
      <c r="F182" s="25"/>
      <c r="G182" s="25"/>
    </row>
    <row r="183" spans="1:7" ht="14.25">
      <c r="A183" s="25"/>
      <c r="B183" s="25"/>
      <c r="C183" s="25"/>
      <c r="D183" s="25"/>
      <c r="E183" s="25"/>
      <c r="F183" s="25"/>
      <c r="G183" s="25"/>
    </row>
    <row r="184" spans="1:7" ht="14.25">
      <c r="A184" s="25"/>
      <c r="B184" s="25"/>
      <c r="C184" s="25"/>
      <c r="D184" s="25"/>
      <c r="E184" s="25"/>
      <c r="F184" s="25"/>
      <c r="G184" s="25"/>
    </row>
    <row r="185" spans="1:7" ht="14.25">
      <c r="A185" s="25"/>
      <c r="B185" s="25"/>
      <c r="C185" s="25"/>
      <c r="D185" s="25"/>
      <c r="E185" s="25"/>
      <c r="F185" s="25"/>
      <c r="G185" s="25"/>
    </row>
    <row r="186" spans="1:7" ht="14.25">
      <c r="A186" s="25"/>
      <c r="B186" s="25"/>
      <c r="C186" s="25"/>
      <c r="D186" s="25"/>
      <c r="E186" s="25"/>
      <c r="F186" s="25"/>
      <c r="G186" s="25"/>
    </row>
    <row r="187" spans="1:7" ht="14.25">
      <c r="A187" s="25"/>
      <c r="B187" s="25"/>
      <c r="C187" s="25"/>
      <c r="D187" s="25"/>
      <c r="E187" s="25"/>
      <c r="F187" s="25"/>
      <c r="G187" s="25"/>
    </row>
    <row r="188" spans="1:7" ht="14.25">
      <c r="A188" s="25"/>
      <c r="B188" s="25"/>
      <c r="C188" s="25"/>
      <c r="D188" s="25"/>
      <c r="E188" s="25"/>
      <c r="F188" s="25"/>
      <c r="G188" s="25"/>
    </row>
    <row r="189" spans="1:7" ht="14.25">
      <c r="A189" s="25"/>
      <c r="B189" s="25"/>
      <c r="C189" s="25"/>
      <c r="D189" s="25"/>
      <c r="E189" s="25"/>
      <c r="F189" s="25"/>
      <c r="G189" s="25"/>
    </row>
    <row r="190" spans="1:7" ht="14.25">
      <c r="A190" s="25"/>
      <c r="B190" s="25"/>
      <c r="C190" s="25"/>
      <c r="D190" s="25"/>
      <c r="E190" s="25"/>
      <c r="F190" s="25"/>
      <c r="G190" s="25"/>
    </row>
    <row r="191" spans="1:7" ht="14.25">
      <c r="A191" s="25"/>
      <c r="B191" s="25"/>
      <c r="C191" s="25"/>
      <c r="D191" s="25"/>
      <c r="E191" s="25"/>
      <c r="F191" s="25"/>
      <c r="G191" s="25"/>
    </row>
    <row r="192" spans="1:7" ht="14.25">
      <c r="A192" s="25"/>
      <c r="B192" s="25"/>
      <c r="C192" s="25"/>
      <c r="D192" s="25"/>
      <c r="E192" s="25"/>
      <c r="F192" s="25"/>
      <c r="G192" s="25"/>
    </row>
    <row r="193" spans="1:7" ht="14.25">
      <c r="A193" s="25"/>
      <c r="B193" s="25"/>
      <c r="C193" s="25"/>
      <c r="D193" s="25"/>
      <c r="E193" s="25"/>
      <c r="F193" s="25"/>
      <c r="G193" s="25"/>
    </row>
    <row r="194" spans="1:7" ht="14.25">
      <c r="A194" s="25"/>
      <c r="B194" s="25"/>
      <c r="C194" s="25"/>
      <c r="D194" s="25"/>
      <c r="E194" s="25"/>
      <c r="F194" s="25"/>
      <c r="G194" s="25"/>
    </row>
    <row r="195" spans="1:7" ht="14.25">
      <c r="A195" s="25"/>
      <c r="B195" s="25"/>
      <c r="C195" s="25"/>
      <c r="D195" s="25"/>
      <c r="E195" s="25"/>
      <c r="F195" s="25"/>
      <c r="G195" s="25"/>
    </row>
    <row r="196" spans="1:7" ht="14.25">
      <c r="A196" s="25"/>
      <c r="B196" s="25"/>
      <c r="C196" s="25"/>
      <c r="D196" s="25"/>
      <c r="E196" s="25"/>
      <c r="F196" s="25"/>
      <c r="G196" s="25"/>
    </row>
    <row r="197" spans="1:7" ht="14.25">
      <c r="A197" s="25"/>
      <c r="B197" s="25"/>
      <c r="C197" s="25"/>
      <c r="D197" s="25"/>
      <c r="E197" s="25"/>
      <c r="F197" s="25"/>
      <c r="G197" s="25"/>
    </row>
    <row r="198" spans="1:7" ht="14.25">
      <c r="A198" s="25"/>
      <c r="B198" s="25"/>
      <c r="C198" s="25"/>
      <c r="D198" s="25"/>
      <c r="E198" s="25"/>
      <c r="F198" s="25"/>
      <c r="G198" s="25"/>
    </row>
    <row r="199" spans="1:7" ht="14.25">
      <c r="A199" s="25"/>
      <c r="B199" s="25"/>
      <c r="C199" s="25"/>
      <c r="D199" s="25"/>
      <c r="E199" s="25"/>
      <c r="F199" s="25"/>
      <c r="G199" s="25"/>
    </row>
    <row r="200" spans="1:7" ht="14.25">
      <c r="A200" s="25"/>
      <c r="B200" s="25"/>
      <c r="C200" s="25"/>
      <c r="D200" s="25"/>
      <c r="E200" s="25"/>
      <c r="F200" s="25"/>
      <c r="G200" s="25"/>
    </row>
    <row r="201" spans="1:7" ht="14.25">
      <c r="A201" s="25"/>
      <c r="B201" s="25"/>
      <c r="C201" s="25"/>
      <c r="D201" s="25"/>
      <c r="E201" s="25"/>
      <c r="F201" s="25"/>
      <c r="G201" s="25"/>
    </row>
    <row r="202" spans="1:7" ht="14.25">
      <c r="A202" s="25"/>
      <c r="B202" s="25"/>
      <c r="C202" s="25"/>
      <c r="D202" s="25"/>
      <c r="E202" s="25"/>
      <c r="F202" s="25"/>
      <c r="G202" s="25"/>
    </row>
    <row r="203" spans="1:7" ht="14.25">
      <c r="A203" s="25"/>
      <c r="B203" s="25"/>
      <c r="C203" s="25"/>
      <c r="D203" s="25"/>
      <c r="E203" s="25"/>
      <c r="F203" s="25"/>
      <c r="G203" s="25"/>
    </row>
    <row r="204" spans="1:7" ht="14.25">
      <c r="A204" s="25"/>
      <c r="B204" s="25"/>
      <c r="C204" s="25"/>
      <c r="D204" s="25"/>
      <c r="E204" s="25"/>
      <c r="F204" s="25"/>
      <c r="G204" s="25"/>
    </row>
    <row r="205" spans="1:7" ht="14.25">
      <c r="A205" s="25"/>
      <c r="B205" s="25"/>
      <c r="C205" s="25"/>
      <c r="D205" s="25"/>
      <c r="E205" s="25"/>
      <c r="F205" s="25"/>
      <c r="G205" s="25"/>
    </row>
    <row r="206" spans="1:7" ht="14.25">
      <c r="A206" s="25"/>
      <c r="B206" s="25"/>
      <c r="C206" s="25"/>
      <c r="D206" s="25"/>
      <c r="E206" s="25"/>
      <c r="F206" s="25"/>
      <c r="G206" s="25"/>
    </row>
  </sheetData>
  <sheetProtection/>
  <mergeCells count="7">
    <mergeCell ref="A2:A3"/>
    <mergeCell ref="B2:B3"/>
    <mergeCell ref="C2:C3"/>
    <mergeCell ref="G2:G3"/>
    <mergeCell ref="D2:D3"/>
    <mergeCell ref="E2:E3"/>
    <mergeCell ref="F2:F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16/2015. (XII.02.) számú költségvetési rendelethez
ZALASZABAR KÖZSÉG ÖNKORMÁNYZAT ÉS INTÉZMÉNYE 2015.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K53"/>
  <sheetViews>
    <sheetView view="pageLayout" zoomScaleNormal="65" zoomScaleSheetLayoutView="100" workbookViewId="0" topLeftCell="A1">
      <selection activeCell="AF44" sqref="AF44"/>
    </sheetView>
  </sheetViews>
  <sheetFormatPr defaultColWidth="9.00390625" defaultRowHeight="12.75"/>
  <cols>
    <col min="1" max="1" width="5.00390625" style="0" customWidth="1"/>
    <col min="2" max="2" width="8.875" style="0" customWidth="1"/>
    <col min="3" max="3" width="0.12890625" style="0" hidden="1" customWidth="1"/>
    <col min="4" max="4" width="40.375" style="0" customWidth="1"/>
    <col min="5" max="5" width="8.125" style="0" customWidth="1"/>
    <col min="6" max="8" width="8.00390625" style="0" customWidth="1"/>
    <col min="9" max="9" width="8.125" style="0" customWidth="1"/>
    <col min="10" max="10" width="8.375" style="0" customWidth="1"/>
    <col min="11" max="11" width="8.625" style="0" customWidth="1"/>
    <col min="12" max="12" width="9.375" style="0" customWidth="1"/>
    <col min="13" max="13" width="8.00390625" style="0" customWidth="1"/>
    <col min="14" max="16" width="8.875" style="0" customWidth="1"/>
    <col min="17" max="17" width="8.375" style="0" customWidth="1"/>
    <col min="18" max="20" width="7.625" style="0" customWidth="1"/>
    <col min="21" max="21" width="8.25390625" style="0" customWidth="1"/>
    <col min="22" max="22" width="8.125" style="0" customWidth="1"/>
    <col min="23" max="23" width="8.75390625" style="0" customWidth="1"/>
    <col min="24" max="24" width="8.625" style="0" customWidth="1"/>
    <col min="25" max="25" width="7.375" style="0" customWidth="1"/>
    <col min="26" max="27" width="8.125" style="0" customWidth="1"/>
    <col min="28" max="28" width="7.875" style="0" customWidth="1"/>
    <col min="29" max="29" width="9.125" style="0" customWidth="1"/>
    <col min="30" max="31" width="8.25390625" style="0" customWidth="1"/>
    <col min="32" max="35" width="9.25390625" style="0" customWidth="1"/>
    <col min="36" max="36" width="8.75390625" style="0" customWidth="1"/>
    <col min="37" max="37" width="8.375" style="0" customWidth="1"/>
    <col min="38" max="40" width="8.25390625" style="0" customWidth="1"/>
    <col min="41" max="41" width="9.75390625" style="0" customWidth="1"/>
    <col min="42" max="44" width="8.375" style="0" customWidth="1"/>
    <col min="45" max="45" width="8.625" style="0" customWidth="1"/>
    <col min="46" max="48" width="8.25390625" style="0" customWidth="1"/>
    <col min="49" max="49" width="9.375" style="0" customWidth="1"/>
    <col min="50" max="50" width="8.125" style="0" customWidth="1"/>
    <col min="51" max="51" width="9.25390625" style="0" customWidth="1"/>
    <col min="52" max="52" width="9.125" style="0" customWidth="1"/>
    <col min="53" max="56" width="10.75390625" style="0" customWidth="1"/>
    <col min="57" max="57" width="14.375" style="0" customWidth="1"/>
  </cols>
  <sheetData>
    <row r="1" spans="1:57" ht="21.75" customHeight="1">
      <c r="A1" s="620" t="s">
        <v>529</v>
      </c>
      <c r="B1" s="622" t="s">
        <v>528</v>
      </c>
      <c r="C1" s="622" t="s">
        <v>527</v>
      </c>
      <c r="D1" s="624" t="s">
        <v>11</v>
      </c>
      <c r="E1" s="630" t="s">
        <v>526</v>
      </c>
      <c r="F1" s="631"/>
      <c r="G1" s="631"/>
      <c r="H1" s="631"/>
      <c r="I1" s="631"/>
      <c r="J1" s="631"/>
      <c r="K1" s="413"/>
      <c r="L1" s="416"/>
      <c r="M1" s="630" t="s">
        <v>525</v>
      </c>
      <c r="N1" s="631"/>
      <c r="O1" s="415"/>
      <c r="P1" s="415"/>
      <c r="Q1" s="630" t="s">
        <v>524</v>
      </c>
      <c r="R1" s="631"/>
      <c r="S1" s="415"/>
      <c r="T1" s="415"/>
      <c r="U1" s="630" t="s">
        <v>523</v>
      </c>
      <c r="V1" s="631"/>
      <c r="W1" s="415"/>
      <c r="X1" s="415"/>
      <c r="Y1" s="630" t="s">
        <v>522</v>
      </c>
      <c r="Z1" s="631"/>
      <c r="AA1" s="415"/>
      <c r="AB1" s="415"/>
      <c r="AC1" s="626" t="s">
        <v>521</v>
      </c>
      <c r="AD1" s="627"/>
      <c r="AE1" s="627"/>
      <c r="AF1" s="627"/>
      <c r="AG1" s="627"/>
      <c r="AH1" s="627"/>
      <c r="AI1" s="413"/>
      <c r="AJ1" s="416"/>
      <c r="AK1" s="626" t="s">
        <v>520</v>
      </c>
      <c r="AL1" s="627"/>
      <c r="AM1" s="627"/>
      <c r="AN1" s="627"/>
      <c r="AO1" s="627"/>
      <c r="AP1" s="627"/>
      <c r="AQ1" s="413"/>
      <c r="AR1" s="416"/>
      <c r="AS1" s="630" t="s">
        <v>519</v>
      </c>
      <c r="AT1" s="631"/>
      <c r="AU1" s="415"/>
      <c r="AV1" s="415"/>
      <c r="AW1" s="630" t="s">
        <v>518</v>
      </c>
      <c r="AX1" s="631"/>
      <c r="AY1" s="415"/>
      <c r="AZ1" s="415"/>
      <c r="BA1" s="632" t="s">
        <v>9</v>
      </c>
      <c r="BB1" s="633"/>
      <c r="BC1" s="633"/>
      <c r="BD1" s="634"/>
      <c r="BE1" s="411"/>
    </row>
    <row r="2" spans="1:57" ht="21.75" customHeight="1">
      <c r="A2" s="621"/>
      <c r="B2" s="623"/>
      <c r="C2" s="623"/>
      <c r="D2" s="625"/>
      <c r="E2" s="626" t="s">
        <v>517</v>
      </c>
      <c r="F2" s="627"/>
      <c r="G2" s="413"/>
      <c r="H2" s="413"/>
      <c r="I2" s="626" t="s">
        <v>516</v>
      </c>
      <c r="J2" s="627"/>
      <c r="K2" s="412"/>
      <c r="L2" s="412"/>
      <c r="M2" s="628"/>
      <c r="N2" s="629"/>
      <c r="O2" s="412"/>
      <c r="P2" s="412"/>
      <c r="Q2" s="628"/>
      <c r="R2" s="629"/>
      <c r="S2" s="412"/>
      <c r="T2" s="412"/>
      <c r="U2" s="628"/>
      <c r="V2" s="629"/>
      <c r="W2" s="412"/>
      <c r="X2" s="412"/>
      <c r="Y2" s="628"/>
      <c r="Z2" s="629"/>
      <c r="AA2" s="412"/>
      <c r="AB2" s="412"/>
      <c r="AC2" s="638" t="s">
        <v>515</v>
      </c>
      <c r="AD2" s="639"/>
      <c r="AE2" s="414"/>
      <c r="AF2" s="414"/>
      <c r="AG2" s="638" t="s">
        <v>514</v>
      </c>
      <c r="AH2" s="639"/>
      <c r="AI2" s="414"/>
      <c r="AJ2" s="414"/>
      <c r="AK2" s="626" t="s">
        <v>513</v>
      </c>
      <c r="AL2" s="627"/>
      <c r="AM2" s="412"/>
      <c r="AN2" s="412"/>
      <c r="AO2" s="628" t="s">
        <v>512</v>
      </c>
      <c r="AP2" s="629"/>
      <c r="AQ2" s="412"/>
      <c r="AR2" s="412"/>
      <c r="AS2" s="628"/>
      <c r="AT2" s="629"/>
      <c r="AU2" s="412"/>
      <c r="AV2" s="412"/>
      <c r="AW2" s="628"/>
      <c r="AX2" s="629"/>
      <c r="AY2" s="412"/>
      <c r="AZ2" s="412"/>
      <c r="BA2" s="635"/>
      <c r="BB2" s="636"/>
      <c r="BC2" s="636"/>
      <c r="BD2" s="637"/>
      <c r="BE2" s="411"/>
    </row>
    <row r="3" spans="1:57" ht="27.75" customHeight="1">
      <c r="A3" s="410"/>
      <c r="B3" s="410"/>
      <c r="C3" s="410"/>
      <c r="D3" s="409"/>
      <c r="E3" s="408" t="s">
        <v>511</v>
      </c>
      <c r="F3" s="406" t="s">
        <v>510</v>
      </c>
      <c r="G3" s="406" t="s">
        <v>509</v>
      </c>
      <c r="H3" s="406" t="s">
        <v>607</v>
      </c>
      <c r="I3" s="408" t="s">
        <v>511</v>
      </c>
      <c r="J3" s="406" t="s">
        <v>510</v>
      </c>
      <c r="K3" s="406" t="s">
        <v>509</v>
      </c>
      <c r="L3" s="406" t="s">
        <v>607</v>
      </c>
      <c r="M3" s="407" t="s">
        <v>511</v>
      </c>
      <c r="N3" s="406" t="s">
        <v>510</v>
      </c>
      <c r="O3" s="406" t="s">
        <v>509</v>
      </c>
      <c r="P3" s="406" t="s">
        <v>607</v>
      </c>
      <c r="Q3" s="408" t="s">
        <v>511</v>
      </c>
      <c r="R3" s="406" t="s">
        <v>510</v>
      </c>
      <c r="S3" s="406" t="s">
        <v>509</v>
      </c>
      <c r="T3" s="406" t="s">
        <v>607</v>
      </c>
      <c r="U3" s="407" t="s">
        <v>511</v>
      </c>
      <c r="V3" s="406" t="s">
        <v>510</v>
      </c>
      <c r="W3" s="406" t="s">
        <v>509</v>
      </c>
      <c r="X3" s="406" t="s">
        <v>607</v>
      </c>
      <c r="Y3" s="407" t="s">
        <v>511</v>
      </c>
      <c r="Z3" s="406" t="s">
        <v>510</v>
      </c>
      <c r="AA3" s="406" t="s">
        <v>509</v>
      </c>
      <c r="AB3" s="406" t="s">
        <v>607</v>
      </c>
      <c r="AC3" s="407" t="s">
        <v>511</v>
      </c>
      <c r="AD3" s="406" t="s">
        <v>510</v>
      </c>
      <c r="AE3" s="406" t="s">
        <v>509</v>
      </c>
      <c r="AF3" s="406" t="s">
        <v>607</v>
      </c>
      <c r="AG3" s="407" t="s">
        <v>511</v>
      </c>
      <c r="AH3" s="406" t="s">
        <v>510</v>
      </c>
      <c r="AI3" s="406" t="s">
        <v>509</v>
      </c>
      <c r="AJ3" s="406" t="s">
        <v>607</v>
      </c>
      <c r="AK3" s="407" t="s">
        <v>511</v>
      </c>
      <c r="AL3" s="406" t="s">
        <v>510</v>
      </c>
      <c r="AM3" s="406" t="s">
        <v>509</v>
      </c>
      <c r="AN3" s="406" t="s">
        <v>607</v>
      </c>
      <c r="AO3" s="407" t="s">
        <v>511</v>
      </c>
      <c r="AP3" s="406" t="s">
        <v>510</v>
      </c>
      <c r="AQ3" s="406" t="s">
        <v>509</v>
      </c>
      <c r="AR3" s="406" t="s">
        <v>607</v>
      </c>
      <c r="AS3" s="407" t="s">
        <v>511</v>
      </c>
      <c r="AT3" s="406" t="s">
        <v>510</v>
      </c>
      <c r="AU3" s="406" t="s">
        <v>509</v>
      </c>
      <c r="AV3" s="406" t="s">
        <v>607</v>
      </c>
      <c r="AW3" s="407" t="s">
        <v>511</v>
      </c>
      <c r="AX3" s="406" t="s">
        <v>510</v>
      </c>
      <c r="AY3" s="406" t="s">
        <v>509</v>
      </c>
      <c r="AZ3" s="406" t="s">
        <v>607</v>
      </c>
      <c r="BA3" s="407" t="s">
        <v>511</v>
      </c>
      <c r="BB3" s="406" t="s">
        <v>510</v>
      </c>
      <c r="BC3" s="406" t="s">
        <v>509</v>
      </c>
      <c r="BD3" s="406" t="s">
        <v>607</v>
      </c>
      <c r="BE3" s="405"/>
    </row>
    <row r="4" spans="1:57" ht="15.75" customHeight="1">
      <c r="A4" s="524"/>
      <c r="B4" s="525"/>
      <c r="C4" s="526"/>
      <c r="D4" s="527" t="s">
        <v>508</v>
      </c>
      <c r="E4" s="404"/>
      <c r="F4" s="403"/>
      <c r="G4" s="403"/>
      <c r="H4" s="403"/>
      <c r="I4" s="403"/>
      <c r="J4" s="401"/>
      <c r="K4" s="401"/>
      <c r="L4" s="401"/>
      <c r="M4" s="401"/>
      <c r="N4" s="401"/>
      <c r="O4" s="401"/>
      <c r="P4" s="401"/>
      <c r="Q4" s="402"/>
      <c r="R4" s="402"/>
      <c r="S4" s="402"/>
      <c r="T4" s="402"/>
      <c r="U4" s="402"/>
      <c r="V4" s="401"/>
      <c r="W4" s="401"/>
      <c r="X4" s="401"/>
      <c r="Y4" s="401"/>
      <c r="Z4" s="401"/>
      <c r="AA4" s="401"/>
      <c r="AB4" s="401"/>
      <c r="AC4" s="402"/>
      <c r="AD4" s="402"/>
      <c r="AE4" s="402"/>
      <c r="AF4" s="402"/>
      <c r="AG4" s="402"/>
      <c r="AH4" s="402"/>
      <c r="AI4" s="402"/>
      <c r="AJ4" s="402"/>
      <c r="AK4" s="402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0"/>
    </row>
    <row r="5" spans="1:57" ht="15.75" customHeight="1">
      <c r="A5" s="528" t="s">
        <v>507</v>
      </c>
      <c r="B5" s="529"/>
      <c r="C5" s="530"/>
      <c r="D5" s="531" t="s">
        <v>506</v>
      </c>
      <c r="E5" s="399"/>
      <c r="F5" s="398"/>
      <c r="G5" s="398"/>
      <c r="H5" s="398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7"/>
      <c r="AT5" s="397"/>
      <c r="AU5" s="397"/>
      <c r="AV5" s="397"/>
      <c r="AW5" s="397"/>
      <c r="AX5" s="397"/>
      <c r="AY5" s="397"/>
      <c r="AZ5" s="397"/>
      <c r="BA5" s="396"/>
      <c r="BB5" s="396"/>
      <c r="BC5" s="396"/>
      <c r="BD5" s="396"/>
      <c r="BE5" s="395"/>
    </row>
    <row r="6" spans="1:57" ht="15.75" customHeight="1">
      <c r="A6" s="528"/>
      <c r="B6" s="532" t="s">
        <v>505</v>
      </c>
      <c r="C6" s="533"/>
      <c r="D6" s="534" t="s">
        <v>504</v>
      </c>
      <c r="E6" s="385"/>
      <c r="F6" s="387"/>
      <c r="G6" s="387">
        <v>768</v>
      </c>
      <c r="H6" s="387">
        <v>768</v>
      </c>
      <c r="I6" s="387">
        <v>1900</v>
      </c>
      <c r="J6" s="387">
        <v>1900</v>
      </c>
      <c r="K6" s="387">
        <v>1900</v>
      </c>
      <c r="L6" s="387">
        <v>1900</v>
      </c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3">
        <f>I6+U6</f>
        <v>1900</v>
      </c>
      <c r="BB6" s="383">
        <f>I6+U6</f>
        <v>1900</v>
      </c>
      <c r="BC6" s="383">
        <f>G6+K6</f>
        <v>2668</v>
      </c>
      <c r="BD6" s="383">
        <f>AZ6+AV6+AR6+AN6+AJ6+AF6+AB6+X6+T6+P6+L6+H6</f>
        <v>2668</v>
      </c>
      <c r="BE6" s="382"/>
    </row>
    <row r="7" spans="1:57" ht="15.75" customHeight="1">
      <c r="A7" s="528"/>
      <c r="B7" s="535" t="s">
        <v>503</v>
      </c>
      <c r="C7" s="536">
        <v>960302</v>
      </c>
      <c r="D7" s="534" t="s">
        <v>502</v>
      </c>
      <c r="E7" s="387">
        <v>646</v>
      </c>
      <c r="F7" s="387">
        <v>646</v>
      </c>
      <c r="G7" s="387">
        <v>646</v>
      </c>
      <c r="H7" s="387">
        <v>646</v>
      </c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>
        <v>20</v>
      </c>
      <c r="V7" s="387">
        <v>20</v>
      </c>
      <c r="W7" s="387">
        <v>20</v>
      </c>
      <c r="X7" s="387">
        <v>20</v>
      </c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94"/>
      <c r="AX7" s="394"/>
      <c r="AY7" s="394"/>
      <c r="AZ7" s="394"/>
      <c r="BA7" s="383">
        <f aca="true" t="shared" si="0" ref="BA7:BA13">AW7+AS7+AO7+AK7+AG7+AC7+Y7+U7+Q7+M7+E7</f>
        <v>666</v>
      </c>
      <c r="BB7" s="383">
        <f>AW7+AS7+AO7+AK7+AG7+AC7+Y7+U7+Q7+M7+E7</f>
        <v>666</v>
      </c>
      <c r="BC7" s="383">
        <f>G7+W7</f>
        <v>666</v>
      </c>
      <c r="BD7" s="383">
        <f aca="true" t="shared" si="1" ref="BD7:BD13">AZ7+AV7+AR7+AN7+AJ7+AF7+AB7+X7+T7+P7+L7+H7</f>
        <v>666</v>
      </c>
      <c r="BE7" s="391"/>
    </row>
    <row r="8" spans="1:57" ht="15.75" customHeight="1">
      <c r="A8" s="528"/>
      <c r="B8" s="537" t="s">
        <v>501</v>
      </c>
      <c r="C8" s="538"/>
      <c r="D8" s="539" t="s">
        <v>500</v>
      </c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>
        <v>260</v>
      </c>
      <c r="V8" s="387">
        <v>260</v>
      </c>
      <c r="W8" s="387">
        <v>860</v>
      </c>
      <c r="X8" s="387">
        <v>860</v>
      </c>
      <c r="Y8" s="387"/>
      <c r="Z8" s="387">
        <v>1145</v>
      </c>
      <c r="AA8" s="387">
        <v>1145</v>
      </c>
      <c r="AB8" s="387">
        <v>1145</v>
      </c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3">
        <f t="shared" si="0"/>
        <v>260</v>
      </c>
      <c r="BB8" s="383">
        <v>1405</v>
      </c>
      <c r="BC8" s="383">
        <f>W8+AA8</f>
        <v>2005</v>
      </c>
      <c r="BD8" s="383">
        <f t="shared" si="1"/>
        <v>2005</v>
      </c>
      <c r="BE8" s="391"/>
    </row>
    <row r="9" spans="1:57" ht="15.75" customHeight="1">
      <c r="A9" s="528"/>
      <c r="B9" s="532" t="s">
        <v>499</v>
      </c>
      <c r="C9" s="533"/>
      <c r="D9" s="534" t="s">
        <v>498</v>
      </c>
      <c r="E9" s="387"/>
      <c r="F9" s="387"/>
      <c r="G9" s="387"/>
      <c r="H9" s="387"/>
      <c r="I9" s="387"/>
      <c r="J9" s="387"/>
      <c r="K9" s="387"/>
      <c r="L9" s="387"/>
      <c r="M9" s="389"/>
      <c r="N9" s="389"/>
      <c r="O9" s="389"/>
      <c r="P9" s="389"/>
      <c r="Q9" s="387">
        <v>9110</v>
      </c>
      <c r="R9" s="387">
        <v>9122</v>
      </c>
      <c r="S9" s="387">
        <v>9122</v>
      </c>
      <c r="T9" s="387">
        <v>9122</v>
      </c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3">
        <f t="shared" si="0"/>
        <v>9110</v>
      </c>
      <c r="BB9" s="383">
        <v>9122</v>
      </c>
      <c r="BC9" s="383">
        <f>S9</f>
        <v>9122</v>
      </c>
      <c r="BD9" s="383">
        <f t="shared" si="1"/>
        <v>9122</v>
      </c>
      <c r="BE9" s="382"/>
    </row>
    <row r="10" spans="1:57" ht="15.75" customHeight="1">
      <c r="A10" s="528"/>
      <c r="B10" s="540" t="s">
        <v>495</v>
      </c>
      <c r="C10" s="533"/>
      <c r="D10" s="534" t="s">
        <v>497</v>
      </c>
      <c r="E10" s="387">
        <v>31</v>
      </c>
      <c r="F10" s="387">
        <v>31</v>
      </c>
      <c r="G10" s="387">
        <v>31</v>
      </c>
      <c r="H10" s="387">
        <v>31</v>
      </c>
      <c r="I10" s="387"/>
      <c r="J10" s="387"/>
      <c r="K10" s="387"/>
      <c r="L10" s="387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3">
        <f t="shared" si="0"/>
        <v>31</v>
      </c>
      <c r="BB10" s="383">
        <f aca="true" t="shared" si="2" ref="BB10:BC13">AW10+AS10+AO10+AK10+AG10+AC10+Y10+U10+Q10+M10+E10</f>
        <v>31</v>
      </c>
      <c r="BC10" s="383">
        <f t="shared" si="2"/>
        <v>31</v>
      </c>
      <c r="BD10" s="383">
        <f t="shared" si="1"/>
        <v>31</v>
      </c>
      <c r="BE10" s="391"/>
    </row>
    <row r="11" spans="1:57" ht="15.75" customHeight="1">
      <c r="A11" s="528"/>
      <c r="B11" s="540" t="s">
        <v>495</v>
      </c>
      <c r="C11" s="533"/>
      <c r="D11" s="534" t="s">
        <v>496</v>
      </c>
      <c r="E11" s="387">
        <v>4000</v>
      </c>
      <c r="F11" s="387">
        <v>4000</v>
      </c>
      <c r="G11" s="387">
        <v>4000</v>
      </c>
      <c r="H11" s="387">
        <v>4000</v>
      </c>
      <c r="I11" s="387"/>
      <c r="J11" s="387"/>
      <c r="K11" s="387"/>
      <c r="L11" s="387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3">
        <f t="shared" si="0"/>
        <v>4000</v>
      </c>
      <c r="BB11" s="383">
        <f t="shared" si="2"/>
        <v>4000</v>
      </c>
      <c r="BC11" s="383">
        <f t="shared" si="2"/>
        <v>4000</v>
      </c>
      <c r="BD11" s="383">
        <f t="shared" si="1"/>
        <v>4000</v>
      </c>
      <c r="BE11" s="391"/>
    </row>
    <row r="12" spans="1:57" ht="15.75" customHeight="1">
      <c r="A12" s="528"/>
      <c r="B12" s="540" t="s">
        <v>495</v>
      </c>
      <c r="C12" s="533"/>
      <c r="D12" s="534" t="s">
        <v>494</v>
      </c>
      <c r="E12" s="387">
        <v>2788</v>
      </c>
      <c r="F12" s="387">
        <v>2788</v>
      </c>
      <c r="G12" s="387">
        <v>2788</v>
      </c>
      <c r="H12" s="387">
        <v>2788</v>
      </c>
      <c r="I12" s="387"/>
      <c r="J12" s="387"/>
      <c r="K12" s="387"/>
      <c r="L12" s="387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3">
        <f t="shared" si="0"/>
        <v>2788</v>
      </c>
      <c r="BB12" s="383">
        <f t="shared" si="2"/>
        <v>2788</v>
      </c>
      <c r="BC12" s="383">
        <f t="shared" si="2"/>
        <v>2788</v>
      </c>
      <c r="BD12" s="383">
        <f t="shared" si="1"/>
        <v>2788</v>
      </c>
      <c r="BE12" s="391"/>
    </row>
    <row r="13" spans="1:57" ht="15.75" customHeight="1">
      <c r="A13" s="528"/>
      <c r="B13" s="540" t="s">
        <v>493</v>
      </c>
      <c r="C13" s="533"/>
      <c r="D13" s="534" t="s">
        <v>492</v>
      </c>
      <c r="E13" s="387"/>
      <c r="F13" s="387"/>
      <c r="G13" s="387"/>
      <c r="H13" s="387"/>
      <c r="I13" s="387"/>
      <c r="J13" s="387"/>
      <c r="K13" s="387"/>
      <c r="L13" s="387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7"/>
      <c r="AT13" s="387"/>
      <c r="AU13" s="387"/>
      <c r="AV13" s="387"/>
      <c r="AW13" s="389"/>
      <c r="AX13" s="389"/>
      <c r="AY13" s="389"/>
      <c r="AZ13" s="389"/>
      <c r="BA13" s="383">
        <f t="shared" si="0"/>
        <v>0</v>
      </c>
      <c r="BB13" s="383">
        <f t="shared" si="2"/>
        <v>0</v>
      </c>
      <c r="BC13" s="383">
        <f t="shared" si="2"/>
        <v>0</v>
      </c>
      <c r="BD13" s="383">
        <f t="shared" si="1"/>
        <v>0</v>
      </c>
      <c r="BE13" s="382"/>
    </row>
    <row r="14" spans="1:57" ht="15.75" customHeight="1">
      <c r="A14" s="528"/>
      <c r="B14" s="541"/>
      <c r="C14" s="533"/>
      <c r="D14" s="542" t="s">
        <v>491</v>
      </c>
      <c r="E14" s="393">
        <f aca="true" t="shared" si="3" ref="E14:BA14">SUM(E6:E13)</f>
        <v>7465</v>
      </c>
      <c r="F14" s="393">
        <f t="shared" si="3"/>
        <v>7465</v>
      </c>
      <c r="G14" s="393">
        <f t="shared" si="3"/>
        <v>8233</v>
      </c>
      <c r="H14" s="393">
        <f t="shared" si="3"/>
        <v>8233</v>
      </c>
      <c r="I14" s="393">
        <f t="shared" si="3"/>
        <v>1900</v>
      </c>
      <c r="J14" s="393">
        <f t="shared" si="3"/>
        <v>1900</v>
      </c>
      <c r="K14" s="393">
        <f t="shared" si="3"/>
        <v>1900</v>
      </c>
      <c r="L14" s="393">
        <f t="shared" si="3"/>
        <v>1900</v>
      </c>
      <c r="M14" s="393">
        <f t="shared" si="3"/>
        <v>0</v>
      </c>
      <c r="N14" s="393">
        <f t="shared" si="3"/>
        <v>0</v>
      </c>
      <c r="O14" s="393">
        <f t="shared" si="3"/>
        <v>0</v>
      </c>
      <c r="P14" s="393">
        <f t="shared" si="3"/>
        <v>0</v>
      </c>
      <c r="Q14" s="393">
        <f t="shared" si="3"/>
        <v>9110</v>
      </c>
      <c r="R14" s="393">
        <f t="shared" si="3"/>
        <v>9122</v>
      </c>
      <c r="S14" s="393">
        <f t="shared" si="3"/>
        <v>9122</v>
      </c>
      <c r="T14" s="393">
        <f t="shared" si="3"/>
        <v>9122</v>
      </c>
      <c r="U14" s="393">
        <f t="shared" si="3"/>
        <v>280</v>
      </c>
      <c r="V14" s="393">
        <f t="shared" si="3"/>
        <v>280</v>
      </c>
      <c r="W14" s="393">
        <f t="shared" si="3"/>
        <v>880</v>
      </c>
      <c r="X14" s="393">
        <f t="shared" si="3"/>
        <v>880</v>
      </c>
      <c r="Y14" s="393">
        <f t="shared" si="3"/>
        <v>0</v>
      </c>
      <c r="Z14" s="393">
        <f t="shared" si="3"/>
        <v>1145</v>
      </c>
      <c r="AA14" s="393">
        <f t="shared" si="3"/>
        <v>1145</v>
      </c>
      <c r="AB14" s="393">
        <f t="shared" si="3"/>
        <v>1145</v>
      </c>
      <c r="AC14" s="393">
        <f t="shared" si="3"/>
        <v>0</v>
      </c>
      <c r="AD14" s="393">
        <f t="shared" si="3"/>
        <v>0</v>
      </c>
      <c r="AE14" s="393">
        <f t="shared" si="3"/>
        <v>0</v>
      </c>
      <c r="AF14" s="393">
        <f t="shared" si="3"/>
        <v>0</v>
      </c>
      <c r="AG14" s="393">
        <f t="shared" si="3"/>
        <v>0</v>
      </c>
      <c r="AH14" s="393">
        <f t="shared" si="3"/>
        <v>0</v>
      </c>
      <c r="AI14" s="393">
        <f t="shared" si="3"/>
        <v>0</v>
      </c>
      <c r="AJ14" s="393">
        <f t="shared" si="3"/>
        <v>0</v>
      </c>
      <c r="AK14" s="393">
        <f t="shared" si="3"/>
        <v>0</v>
      </c>
      <c r="AL14" s="393">
        <f t="shared" si="3"/>
        <v>0</v>
      </c>
      <c r="AM14" s="393">
        <f t="shared" si="3"/>
        <v>0</v>
      </c>
      <c r="AN14" s="393">
        <f t="shared" si="3"/>
        <v>0</v>
      </c>
      <c r="AO14" s="393">
        <f t="shared" si="3"/>
        <v>0</v>
      </c>
      <c r="AP14" s="393">
        <f t="shared" si="3"/>
        <v>0</v>
      </c>
      <c r="AQ14" s="393">
        <f t="shared" si="3"/>
        <v>0</v>
      </c>
      <c r="AR14" s="393">
        <f t="shared" si="3"/>
        <v>0</v>
      </c>
      <c r="AS14" s="393">
        <f t="shared" si="3"/>
        <v>0</v>
      </c>
      <c r="AT14" s="393">
        <f t="shared" si="3"/>
        <v>0</v>
      </c>
      <c r="AU14" s="393">
        <f t="shared" si="3"/>
        <v>0</v>
      </c>
      <c r="AV14" s="393">
        <f t="shared" si="3"/>
        <v>0</v>
      </c>
      <c r="AW14" s="393">
        <f t="shared" si="3"/>
        <v>0</v>
      </c>
      <c r="AX14" s="393">
        <f t="shared" si="3"/>
        <v>0</v>
      </c>
      <c r="AY14" s="393">
        <f t="shared" si="3"/>
        <v>0</v>
      </c>
      <c r="AZ14" s="393">
        <f t="shared" si="3"/>
        <v>0</v>
      </c>
      <c r="BA14" s="393">
        <f t="shared" si="3"/>
        <v>18755</v>
      </c>
      <c r="BB14" s="393">
        <f>SUM(BB5:BB13)</f>
        <v>19912</v>
      </c>
      <c r="BC14" s="393">
        <f>SUM(BC5:BC13)</f>
        <v>21280</v>
      </c>
      <c r="BD14" s="393">
        <f>SUM(BD5:BD13)</f>
        <v>21280</v>
      </c>
      <c r="BE14" s="392"/>
    </row>
    <row r="15" spans="1:57" ht="15.75" customHeight="1">
      <c r="A15" s="543" t="s">
        <v>490</v>
      </c>
      <c r="B15" s="536"/>
      <c r="C15" s="544"/>
      <c r="D15" s="543" t="s">
        <v>489</v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4"/>
      <c r="BB15" s="384"/>
      <c r="BC15" s="384"/>
      <c r="BD15" s="383">
        <f>AZ15+AV15+AR15+AN15+AJ15+AF15+AB15+X15+T15+P15+L15+H15</f>
        <v>0</v>
      </c>
      <c r="BE15" s="382"/>
    </row>
    <row r="16" spans="1:57" ht="15.75" customHeight="1">
      <c r="A16" s="545"/>
      <c r="B16" s="532" t="s">
        <v>488</v>
      </c>
      <c r="C16" s="533"/>
      <c r="D16" s="534" t="s">
        <v>487</v>
      </c>
      <c r="E16" s="387"/>
      <c r="F16" s="387"/>
      <c r="G16" s="387"/>
      <c r="H16" s="387"/>
      <c r="I16" s="387">
        <v>2515</v>
      </c>
      <c r="J16" s="387">
        <v>3885</v>
      </c>
      <c r="K16" s="387">
        <v>6803</v>
      </c>
      <c r="L16" s="387">
        <v>8435</v>
      </c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3">
        <v>2515</v>
      </c>
      <c r="BB16" s="383">
        <v>3885</v>
      </c>
      <c r="BC16" s="383">
        <f>K16</f>
        <v>6803</v>
      </c>
      <c r="BD16" s="383">
        <f>AZ16+AV16+AR16+AN16+AJ16+AF16+AB16+X16+T16+P16+L16+H16</f>
        <v>8435</v>
      </c>
      <c r="BE16" s="391"/>
    </row>
    <row r="17" spans="1:57" ht="15.75" customHeight="1">
      <c r="A17" s="545"/>
      <c r="B17" s="532" t="s">
        <v>486</v>
      </c>
      <c r="C17" s="533"/>
      <c r="D17" s="534" t="s">
        <v>485</v>
      </c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3">
        <f>SUM(D17:AT17)</f>
        <v>0</v>
      </c>
      <c r="BB17" s="383">
        <f>AW17+AS17+AO17+AK17+AG17+AC17+Y17+U17+Q17+M17+E17</f>
        <v>0</v>
      </c>
      <c r="BC17" s="383">
        <f>AX17+AT17+AP17+AL17+AH17+AD17+Z17+V17+R17+N17+F17</f>
        <v>0</v>
      </c>
      <c r="BD17" s="383">
        <f>AZ17+AV17+AR17+AN17+AJ17+AF17+AB17+X17+T17+P17+L17+H17</f>
        <v>0</v>
      </c>
      <c r="BE17" s="382"/>
    </row>
    <row r="18" spans="1:57" ht="15.75" customHeight="1">
      <c r="A18" s="545"/>
      <c r="B18" s="532" t="s">
        <v>484</v>
      </c>
      <c r="C18" s="533"/>
      <c r="D18" s="534" t="s">
        <v>483</v>
      </c>
      <c r="E18" s="387">
        <v>792</v>
      </c>
      <c r="F18" s="387">
        <v>792</v>
      </c>
      <c r="G18" s="387">
        <v>792</v>
      </c>
      <c r="H18" s="387">
        <v>792</v>
      </c>
      <c r="I18" s="387"/>
      <c r="J18" s="387"/>
      <c r="K18" s="387"/>
      <c r="L18" s="387"/>
      <c r="M18" s="387">
        <v>16523</v>
      </c>
      <c r="N18" s="387">
        <v>16523</v>
      </c>
      <c r="O18" s="387">
        <v>16523</v>
      </c>
      <c r="P18" s="387">
        <v>16523</v>
      </c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>
        <v>8000</v>
      </c>
      <c r="AT18" s="387">
        <v>8189</v>
      </c>
      <c r="AU18" s="387">
        <v>8189</v>
      </c>
      <c r="AV18" s="387">
        <v>8189</v>
      </c>
      <c r="AW18" s="387"/>
      <c r="AX18" s="387"/>
      <c r="AY18" s="387"/>
      <c r="AZ18" s="387"/>
      <c r="BA18" s="383">
        <v>25315</v>
      </c>
      <c r="BB18" s="383">
        <v>25504</v>
      </c>
      <c r="BC18" s="383">
        <v>25504</v>
      </c>
      <c r="BD18" s="383">
        <f>AZ18+AV18+AR18+AN18+AJ18+AF18+AB18+X18+T18+P18+L18+H18</f>
        <v>25504</v>
      </c>
      <c r="BE18" s="382"/>
    </row>
    <row r="19" spans="1:57" ht="15.75" customHeight="1">
      <c r="A19" s="545"/>
      <c r="B19" s="546"/>
      <c r="C19" s="533"/>
      <c r="D19" s="542" t="s">
        <v>482</v>
      </c>
      <c r="E19" s="381">
        <f aca="true" t="shared" si="4" ref="E19:BD19">SUM(E16:E18)</f>
        <v>792</v>
      </c>
      <c r="F19" s="381">
        <f t="shared" si="4"/>
        <v>792</v>
      </c>
      <c r="G19" s="381">
        <f t="shared" si="4"/>
        <v>792</v>
      </c>
      <c r="H19" s="381">
        <f t="shared" si="4"/>
        <v>792</v>
      </c>
      <c r="I19" s="381">
        <f t="shared" si="4"/>
        <v>2515</v>
      </c>
      <c r="J19" s="381">
        <f t="shared" si="4"/>
        <v>3885</v>
      </c>
      <c r="K19" s="381">
        <f t="shared" si="4"/>
        <v>6803</v>
      </c>
      <c r="L19" s="381">
        <f t="shared" si="4"/>
        <v>8435</v>
      </c>
      <c r="M19" s="381">
        <f t="shared" si="4"/>
        <v>16523</v>
      </c>
      <c r="N19" s="381">
        <f t="shared" si="4"/>
        <v>16523</v>
      </c>
      <c r="O19" s="381">
        <f t="shared" si="4"/>
        <v>16523</v>
      </c>
      <c r="P19" s="381">
        <f t="shared" si="4"/>
        <v>16523</v>
      </c>
      <c r="Q19" s="381">
        <f t="shared" si="4"/>
        <v>0</v>
      </c>
      <c r="R19" s="381">
        <f t="shared" si="4"/>
        <v>0</v>
      </c>
      <c r="S19" s="381">
        <f t="shared" si="4"/>
        <v>0</v>
      </c>
      <c r="T19" s="381">
        <f t="shared" si="4"/>
        <v>0</v>
      </c>
      <c r="U19" s="381">
        <f t="shared" si="4"/>
        <v>0</v>
      </c>
      <c r="V19" s="381">
        <f t="shared" si="4"/>
        <v>0</v>
      </c>
      <c r="W19" s="381">
        <f t="shared" si="4"/>
        <v>0</v>
      </c>
      <c r="X19" s="381">
        <f t="shared" si="4"/>
        <v>0</v>
      </c>
      <c r="Y19" s="381">
        <f t="shared" si="4"/>
        <v>0</v>
      </c>
      <c r="Z19" s="381">
        <f t="shared" si="4"/>
        <v>0</v>
      </c>
      <c r="AA19" s="381">
        <f t="shared" si="4"/>
        <v>0</v>
      </c>
      <c r="AB19" s="381">
        <f t="shared" si="4"/>
        <v>0</v>
      </c>
      <c r="AC19" s="381">
        <f t="shared" si="4"/>
        <v>0</v>
      </c>
      <c r="AD19" s="381">
        <f t="shared" si="4"/>
        <v>0</v>
      </c>
      <c r="AE19" s="381">
        <f t="shared" si="4"/>
        <v>0</v>
      </c>
      <c r="AF19" s="381">
        <f t="shared" si="4"/>
        <v>0</v>
      </c>
      <c r="AG19" s="381">
        <f t="shared" si="4"/>
        <v>0</v>
      </c>
      <c r="AH19" s="381">
        <f t="shared" si="4"/>
        <v>0</v>
      </c>
      <c r="AI19" s="381">
        <f t="shared" si="4"/>
        <v>0</v>
      </c>
      <c r="AJ19" s="381">
        <f t="shared" si="4"/>
        <v>0</v>
      </c>
      <c r="AK19" s="381">
        <f t="shared" si="4"/>
        <v>0</v>
      </c>
      <c r="AL19" s="381">
        <f t="shared" si="4"/>
        <v>0</v>
      </c>
      <c r="AM19" s="381">
        <f t="shared" si="4"/>
        <v>0</v>
      </c>
      <c r="AN19" s="381">
        <f t="shared" si="4"/>
        <v>0</v>
      </c>
      <c r="AO19" s="381">
        <f t="shared" si="4"/>
        <v>0</v>
      </c>
      <c r="AP19" s="381">
        <f t="shared" si="4"/>
        <v>0</v>
      </c>
      <c r="AQ19" s="381">
        <f t="shared" si="4"/>
        <v>0</v>
      </c>
      <c r="AR19" s="381">
        <f t="shared" si="4"/>
        <v>0</v>
      </c>
      <c r="AS19" s="381">
        <f t="shared" si="4"/>
        <v>8000</v>
      </c>
      <c r="AT19" s="381">
        <f t="shared" si="4"/>
        <v>8189</v>
      </c>
      <c r="AU19" s="381">
        <f t="shared" si="4"/>
        <v>8189</v>
      </c>
      <c r="AV19" s="381">
        <f t="shared" si="4"/>
        <v>8189</v>
      </c>
      <c r="AW19" s="381">
        <f t="shared" si="4"/>
        <v>0</v>
      </c>
      <c r="AX19" s="381">
        <f t="shared" si="4"/>
        <v>0</v>
      </c>
      <c r="AY19" s="381">
        <f t="shared" si="4"/>
        <v>0</v>
      </c>
      <c r="AZ19" s="381">
        <f t="shared" si="4"/>
        <v>0</v>
      </c>
      <c r="BA19" s="381">
        <f t="shared" si="4"/>
        <v>27830</v>
      </c>
      <c r="BB19" s="381">
        <f t="shared" si="4"/>
        <v>29389</v>
      </c>
      <c r="BC19" s="381">
        <f t="shared" si="4"/>
        <v>32307</v>
      </c>
      <c r="BD19" s="381">
        <f t="shared" si="4"/>
        <v>33939</v>
      </c>
      <c r="BE19" s="383"/>
    </row>
    <row r="20" spans="1:57" ht="15.75" customHeight="1">
      <c r="A20" s="543" t="s">
        <v>481</v>
      </c>
      <c r="B20" s="533"/>
      <c r="C20" s="536"/>
      <c r="D20" s="543" t="s">
        <v>480</v>
      </c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3">
        <f>SUM(D20:AT20)</f>
        <v>0</v>
      </c>
      <c r="BB20" s="383">
        <v>0</v>
      </c>
      <c r="BC20" s="383">
        <v>0</v>
      </c>
      <c r="BD20" s="383">
        <f>AZ20+AV20+AR20+AN20+AJ20+AF20+AB20+X20+T20+P20+L20+H20</f>
        <v>0</v>
      </c>
      <c r="BE20" s="382"/>
    </row>
    <row r="21" spans="1:57" ht="15.75" customHeight="1">
      <c r="A21" s="545"/>
      <c r="B21" s="532" t="s">
        <v>479</v>
      </c>
      <c r="C21" s="533"/>
      <c r="D21" s="534" t="s">
        <v>478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3">
        <f>SUM(D21:AT21)</f>
        <v>0</v>
      </c>
      <c r="BB21" s="383">
        <v>0</v>
      </c>
      <c r="BC21" s="383">
        <v>0</v>
      </c>
      <c r="BD21" s="383">
        <f>AZ21+AV21+AR21+AN21+AJ21+AF21+AB21+X21+T21+P21+L21+H21</f>
        <v>0</v>
      </c>
      <c r="BE21" s="382"/>
    </row>
    <row r="22" spans="1:57" ht="15.75" customHeight="1">
      <c r="A22" s="545"/>
      <c r="B22" s="546"/>
      <c r="C22" s="533"/>
      <c r="D22" s="542" t="s">
        <v>477</v>
      </c>
      <c r="E22" s="381">
        <f aca="true" t="shared" si="5" ref="E22:BD22">SUM(E21:E21)</f>
        <v>0</v>
      </c>
      <c r="F22" s="381">
        <f t="shared" si="5"/>
        <v>0</v>
      </c>
      <c r="G22" s="381">
        <f t="shared" si="5"/>
        <v>0</v>
      </c>
      <c r="H22" s="381">
        <f t="shared" si="5"/>
        <v>0</v>
      </c>
      <c r="I22" s="381">
        <f t="shared" si="5"/>
        <v>0</v>
      </c>
      <c r="J22" s="381">
        <f t="shared" si="5"/>
        <v>0</v>
      </c>
      <c r="K22" s="381">
        <f t="shared" si="5"/>
        <v>0</v>
      </c>
      <c r="L22" s="381">
        <f t="shared" si="5"/>
        <v>0</v>
      </c>
      <c r="M22" s="381">
        <f t="shared" si="5"/>
        <v>0</v>
      </c>
      <c r="N22" s="381">
        <f t="shared" si="5"/>
        <v>0</v>
      </c>
      <c r="O22" s="381">
        <f t="shared" si="5"/>
        <v>0</v>
      </c>
      <c r="P22" s="381">
        <f t="shared" si="5"/>
        <v>0</v>
      </c>
      <c r="Q22" s="381">
        <f t="shared" si="5"/>
        <v>0</v>
      </c>
      <c r="R22" s="381">
        <f t="shared" si="5"/>
        <v>0</v>
      </c>
      <c r="S22" s="381">
        <f t="shared" si="5"/>
        <v>0</v>
      </c>
      <c r="T22" s="381">
        <f t="shared" si="5"/>
        <v>0</v>
      </c>
      <c r="U22" s="381">
        <f t="shared" si="5"/>
        <v>0</v>
      </c>
      <c r="V22" s="381">
        <f t="shared" si="5"/>
        <v>0</v>
      </c>
      <c r="W22" s="381">
        <f t="shared" si="5"/>
        <v>0</v>
      </c>
      <c r="X22" s="381">
        <f t="shared" si="5"/>
        <v>0</v>
      </c>
      <c r="Y22" s="381">
        <f t="shared" si="5"/>
        <v>0</v>
      </c>
      <c r="Z22" s="381">
        <f t="shared" si="5"/>
        <v>0</v>
      </c>
      <c r="AA22" s="381">
        <f t="shared" si="5"/>
        <v>0</v>
      </c>
      <c r="AB22" s="381">
        <f t="shared" si="5"/>
        <v>0</v>
      </c>
      <c r="AC22" s="381">
        <f t="shared" si="5"/>
        <v>0</v>
      </c>
      <c r="AD22" s="381">
        <f t="shared" si="5"/>
        <v>0</v>
      </c>
      <c r="AE22" s="381">
        <f t="shared" si="5"/>
        <v>0</v>
      </c>
      <c r="AF22" s="381">
        <f t="shared" si="5"/>
        <v>0</v>
      </c>
      <c r="AG22" s="381">
        <f t="shared" si="5"/>
        <v>0</v>
      </c>
      <c r="AH22" s="381">
        <f t="shared" si="5"/>
        <v>0</v>
      </c>
      <c r="AI22" s="381">
        <f t="shared" si="5"/>
        <v>0</v>
      </c>
      <c r="AJ22" s="381">
        <f t="shared" si="5"/>
        <v>0</v>
      </c>
      <c r="AK22" s="381">
        <f t="shared" si="5"/>
        <v>0</v>
      </c>
      <c r="AL22" s="381">
        <f t="shared" si="5"/>
        <v>0</v>
      </c>
      <c r="AM22" s="381">
        <f t="shared" si="5"/>
        <v>0</v>
      </c>
      <c r="AN22" s="381">
        <f t="shared" si="5"/>
        <v>0</v>
      </c>
      <c r="AO22" s="381">
        <f t="shared" si="5"/>
        <v>0</v>
      </c>
      <c r="AP22" s="381">
        <f t="shared" si="5"/>
        <v>0</v>
      </c>
      <c r="AQ22" s="381">
        <f t="shared" si="5"/>
        <v>0</v>
      </c>
      <c r="AR22" s="381">
        <f t="shared" si="5"/>
        <v>0</v>
      </c>
      <c r="AS22" s="381">
        <f t="shared" si="5"/>
        <v>0</v>
      </c>
      <c r="AT22" s="381">
        <f t="shared" si="5"/>
        <v>0</v>
      </c>
      <c r="AU22" s="381">
        <f t="shared" si="5"/>
        <v>0</v>
      </c>
      <c r="AV22" s="381">
        <f t="shared" si="5"/>
        <v>0</v>
      </c>
      <c r="AW22" s="381">
        <f t="shared" si="5"/>
        <v>0</v>
      </c>
      <c r="AX22" s="381">
        <f t="shared" si="5"/>
        <v>0</v>
      </c>
      <c r="AY22" s="381">
        <f t="shared" si="5"/>
        <v>0</v>
      </c>
      <c r="AZ22" s="381">
        <f t="shared" si="5"/>
        <v>0</v>
      </c>
      <c r="BA22" s="381">
        <f t="shared" si="5"/>
        <v>0</v>
      </c>
      <c r="BB22" s="381">
        <f t="shared" si="5"/>
        <v>0</v>
      </c>
      <c r="BC22" s="381">
        <f t="shared" si="5"/>
        <v>0</v>
      </c>
      <c r="BD22" s="381">
        <f t="shared" si="5"/>
        <v>0</v>
      </c>
      <c r="BE22" s="380"/>
    </row>
    <row r="23" spans="1:57" ht="15.75" customHeight="1">
      <c r="A23" s="547" t="s">
        <v>476</v>
      </c>
      <c r="B23" s="536"/>
      <c r="C23" s="544"/>
      <c r="D23" s="543" t="s">
        <v>475</v>
      </c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3">
        <f>SUM(D23:AT23)</f>
        <v>0</v>
      </c>
      <c r="BB23" s="383">
        <v>0</v>
      </c>
      <c r="BC23" s="383"/>
      <c r="BD23" s="383">
        <f>AZ23+AV23+AR23+AN23+AJ23+AF23+AB23+X23+T23+P23+L23+H23</f>
        <v>0</v>
      </c>
      <c r="BE23" s="382"/>
    </row>
    <row r="24" spans="1:57" ht="15.75" customHeight="1">
      <c r="A24" s="545"/>
      <c r="B24" s="532" t="s">
        <v>474</v>
      </c>
      <c r="C24" s="533"/>
      <c r="D24" s="534" t="s">
        <v>473</v>
      </c>
      <c r="E24" s="387">
        <v>3360</v>
      </c>
      <c r="F24" s="387">
        <v>3360</v>
      </c>
      <c r="G24" s="387">
        <v>3360</v>
      </c>
      <c r="H24" s="387">
        <v>3360</v>
      </c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3">
        <v>3360</v>
      </c>
      <c r="BB24" s="383">
        <v>3360</v>
      </c>
      <c r="BC24" s="383">
        <f>AY24+AU24+AQ24+AM24+AI24+AE24+AA24+W24+S24+O24+K24+G24</f>
        <v>3360</v>
      </c>
      <c r="BD24" s="383">
        <f>AZ24+AV24+AR24+AN24+AJ24+AF24+AB24+X24+T24+P24+L24+H24</f>
        <v>3360</v>
      </c>
      <c r="BE24" s="382"/>
    </row>
    <row r="25" spans="1:57" ht="15.75" customHeight="1">
      <c r="A25" s="545"/>
      <c r="B25" s="532" t="s">
        <v>472</v>
      </c>
      <c r="C25" s="533">
        <v>813000</v>
      </c>
      <c r="D25" s="534" t="s">
        <v>471</v>
      </c>
      <c r="E25" s="387">
        <v>2322</v>
      </c>
      <c r="F25" s="387">
        <v>2322</v>
      </c>
      <c r="G25" s="387">
        <v>2322</v>
      </c>
      <c r="H25" s="387">
        <v>2322</v>
      </c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3">
        <v>2322</v>
      </c>
      <c r="BB25" s="383">
        <v>2322</v>
      </c>
      <c r="BC25" s="383">
        <f>AY25+AU25+AQ25+AM25+AI25+AE25+AA25+W25+S25+O25+K25+G25</f>
        <v>2322</v>
      </c>
      <c r="BD25" s="383">
        <f>AZ25+AV25+AR25+AN25+AJ25+AF25+AB25+X25+T25+P25+L25+H25</f>
        <v>2322</v>
      </c>
      <c r="BE25" s="382"/>
    </row>
    <row r="26" spans="1:57" ht="15.75" customHeight="1">
      <c r="A26" s="545"/>
      <c r="B26" s="532" t="s">
        <v>470</v>
      </c>
      <c r="C26" s="533"/>
      <c r="D26" s="534" t="s">
        <v>469</v>
      </c>
      <c r="E26" s="387"/>
      <c r="F26" s="387"/>
      <c r="G26" s="387"/>
      <c r="H26" s="387"/>
      <c r="I26" s="387"/>
      <c r="J26" s="387"/>
      <c r="K26" s="387"/>
      <c r="L26" s="387"/>
      <c r="M26" s="387">
        <v>10000</v>
      </c>
      <c r="N26" s="387">
        <v>10000</v>
      </c>
      <c r="O26" s="387">
        <v>10000</v>
      </c>
      <c r="P26" s="387">
        <v>10000</v>
      </c>
      <c r="Q26" s="387"/>
      <c r="R26" s="387"/>
      <c r="S26" s="387"/>
      <c r="T26" s="387"/>
      <c r="U26" s="387"/>
      <c r="V26" s="387"/>
      <c r="W26" s="387"/>
      <c r="X26" s="387"/>
      <c r="Y26" s="390"/>
      <c r="Z26" s="390"/>
      <c r="AA26" s="390"/>
      <c r="AB26" s="390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>
        <v>50</v>
      </c>
      <c r="AR26" s="387">
        <v>50</v>
      </c>
      <c r="AS26" s="387"/>
      <c r="AT26" s="387"/>
      <c r="AU26" s="387"/>
      <c r="AV26" s="387"/>
      <c r="AW26" s="387"/>
      <c r="AX26" s="387"/>
      <c r="AY26" s="387"/>
      <c r="AZ26" s="387"/>
      <c r="BA26" s="383">
        <v>10000</v>
      </c>
      <c r="BB26" s="383">
        <v>10000</v>
      </c>
      <c r="BC26" s="383">
        <f>AY26+AU26+AQ26+AM26+AI26+AE26+AA26+W26+S26+O26+K26+G26</f>
        <v>10050</v>
      </c>
      <c r="BD26" s="383">
        <f>AZ26+AV26+AR26+AN26+AJ26+AF26+AB26+X26+T26+P26+L26+H26</f>
        <v>10050</v>
      </c>
      <c r="BE26" s="382"/>
    </row>
    <row r="27" spans="1:57" ht="15.75" customHeight="1">
      <c r="A27" s="545"/>
      <c r="B27" s="546"/>
      <c r="C27" s="533"/>
      <c r="D27" s="548" t="s">
        <v>468</v>
      </c>
      <c r="E27" s="381">
        <f aca="true" t="shared" si="6" ref="E27:BD27">SUM(E24:E26)</f>
        <v>5682</v>
      </c>
      <c r="F27" s="381">
        <f t="shared" si="6"/>
        <v>5682</v>
      </c>
      <c r="G27" s="381">
        <f t="shared" si="6"/>
        <v>5682</v>
      </c>
      <c r="H27" s="381">
        <f t="shared" si="6"/>
        <v>5682</v>
      </c>
      <c r="I27" s="381">
        <f t="shared" si="6"/>
        <v>0</v>
      </c>
      <c r="J27" s="381">
        <f t="shared" si="6"/>
        <v>0</v>
      </c>
      <c r="K27" s="381">
        <f t="shared" si="6"/>
        <v>0</v>
      </c>
      <c r="L27" s="381">
        <f t="shared" si="6"/>
        <v>0</v>
      </c>
      <c r="M27" s="381">
        <f t="shared" si="6"/>
        <v>10000</v>
      </c>
      <c r="N27" s="381">
        <f t="shared" si="6"/>
        <v>10000</v>
      </c>
      <c r="O27" s="381">
        <f t="shared" si="6"/>
        <v>10000</v>
      </c>
      <c r="P27" s="381">
        <f t="shared" si="6"/>
        <v>10000</v>
      </c>
      <c r="Q27" s="381">
        <f t="shared" si="6"/>
        <v>0</v>
      </c>
      <c r="R27" s="381">
        <f t="shared" si="6"/>
        <v>0</v>
      </c>
      <c r="S27" s="381">
        <f t="shared" si="6"/>
        <v>0</v>
      </c>
      <c r="T27" s="381">
        <f t="shared" si="6"/>
        <v>0</v>
      </c>
      <c r="U27" s="381">
        <f t="shared" si="6"/>
        <v>0</v>
      </c>
      <c r="V27" s="381">
        <f t="shared" si="6"/>
        <v>0</v>
      </c>
      <c r="W27" s="381">
        <f t="shared" si="6"/>
        <v>0</v>
      </c>
      <c r="X27" s="381">
        <f t="shared" si="6"/>
        <v>0</v>
      </c>
      <c r="Y27" s="381">
        <f t="shared" si="6"/>
        <v>0</v>
      </c>
      <c r="Z27" s="381">
        <f t="shared" si="6"/>
        <v>0</v>
      </c>
      <c r="AA27" s="381">
        <f t="shared" si="6"/>
        <v>0</v>
      </c>
      <c r="AB27" s="381">
        <f t="shared" si="6"/>
        <v>0</v>
      </c>
      <c r="AC27" s="381">
        <f t="shared" si="6"/>
        <v>0</v>
      </c>
      <c r="AD27" s="381">
        <f t="shared" si="6"/>
        <v>0</v>
      </c>
      <c r="AE27" s="381">
        <f t="shared" si="6"/>
        <v>0</v>
      </c>
      <c r="AF27" s="381">
        <f t="shared" si="6"/>
        <v>0</v>
      </c>
      <c r="AG27" s="381">
        <f t="shared" si="6"/>
        <v>0</v>
      </c>
      <c r="AH27" s="381">
        <f t="shared" si="6"/>
        <v>0</v>
      </c>
      <c r="AI27" s="381">
        <f t="shared" si="6"/>
        <v>0</v>
      </c>
      <c r="AJ27" s="381">
        <f t="shared" si="6"/>
        <v>0</v>
      </c>
      <c r="AK27" s="381">
        <f t="shared" si="6"/>
        <v>0</v>
      </c>
      <c r="AL27" s="381">
        <f t="shared" si="6"/>
        <v>0</v>
      </c>
      <c r="AM27" s="381">
        <f t="shared" si="6"/>
        <v>0</v>
      </c>
      <c r="AN27" s="381">
        <f t="shared" si="6"/>
        <v>0</v>
      </c>
      <c r="AO27" s="381">
        <f t="shared" si="6"/>
        <v>0</v>
      </c>
      <c r="AP27" s="381">
        <f t="shared" si="6"/>
        <v>0</v>
      </c>
      <c r="AQ27" s="381">
        <f t="shared" si="6"/>
        <v>50</v>
      </c>
      <c r="AR27" s="381">
        <f t="shared" si="6"/>
        <v>50</v>
      </c>
      <c r="AS27" s="381">
        <f t="shared" si="6"/>
        <v>0</v>
      </c>
      <c r="AT27" s="381">
        <f t="shared" si="6"/>
        <v>0</v>
      </c>
      <c r="AU27" s="381">
        <f t="shared" si="6"/>
        <v>0</v>
      </c>
      <c r="AV27" s="381">
        <f t="shared" si="6"/>
        <v>0</v>
      </c>
      <c r="AW27" s="381">
        <f t="shared" si="6"/>
        <v>0</v>
      </c>
      <c r="AX27" s="381">
        <f t="shared" si="6"/>
        <v>0</v>
      </c>
      <c r="AY27" s="381">
        <f t="shared" si="6"/>
        <v>0</v>
      </c>
      <c r="AZ27" s="381">
        <f t="shared" si="6"/>
        <v>0</v>
      </c>
      <c r="BA27" s="381">
        <f t="shared" si="6"/>
        <v>15682</v>
      </c>
      <c r="BB27" s="381">
        <f t="shared" si="6"/>
        <v>15682</v>
      </c>
      <c r="BC27" s="381">
        <f t="shared" si="6"/>
        <v>15732</v>
      </c>
      <c r="BD27" s="381">
        <f t="shared" si="6"/>
        <v>15732</v>
      </c>
      <c r="BE27" s="380"/>
    </row>
    <row r="28" spans="1:57" ht="15.75" customHeight="1">
      <c r="A28" s="547" t="s">
        <v>467</v>
      </c>
      <c r="B28" s="536"/>
      <c r="C28" s="544"/>
      <c r="D28" s="543" t="s">
        <v>466</v>
      </c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3">
        <f>SUM(D28:AT28)</f>
        <v>0</v>
      </c>
      <c r="BB28" s="383">
        <v>0</v>
      </c>
      <c r="BC28" s="383"/>
      <c r="BD28" s="383">
        <f>AZ28+AV28+AR28+AN28+AJ28+AF28+AB28+X28+T28+P28+L28+H28</f>
        <v>0</v>
      </c>
      <c r="BE28" s="382"/>
    </row>
    <row r="29" spans="1:115" ht="15.75" customHeight="1">
      <c r="A29" s="545"/>
      <c r="B29" s="532" t="s">
        <v>465</v>
      </c>
      <c r="C29" s="533"/>
      <c r="D29" s="534" t="s">
        <v>464</v>
      </c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3">
        <f>SUM(D29:AT29)</f>
        <v>0</v>
      </c>
      <c r="BB29" s="383">
        <v>0</v>
      </c>
      <c r="BC29" s="383"/>
      <c r="BD29" s="383">
        <f>AZ29+AV29+AR29+AN29+AJ29+AF29+AB29+X29+T29+P29+L29+H29</f>
        <v>0</v>
      </c>
      <c r="BE29" s="382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</row>
    <row r="30" spans="1:57" ht="15.75" customHeight="1">
      <c r="A30" s="545"/>
      <c r="B30" s="546"/>
      <c r="C30" s="533"/>
      <c r="D30" s="548" t="s">
        <v>463</v>
      </c>
      <c r="E30" s="381">
        <f aca="true" t="shared" si="7" ref="E30:BD30">SUM(E29:E29)</f>
        <v>0</v>
      </c>
      <c r="F30" s="381">
        <f t="shared" si="7"/>
        <v>0</v>
      </c>
      <c r="G30" s="381">
        <f t="shared" si="7"/>
        <v>0</v>
      </c>
      <c r="H30" s="381">
        <f t="shared" si="7"/>
        <v>0</v>
      </c>
      <c r="I30" s="381">
        <f t="shared" si="7"/>
        <v>0</v>
      </c>
      <c r="J30" s="381">
        <f t="shared" si="7"/>
        <v>0</v>
      </c>
      <c r="K30" s="381">
        <f>SUM(K27:K29)</f>
        <v>0</v>
      </c>
      <c r="L30" s="381">
        <f>SUM(L27:L29)</f>
        <v>0</v>
      </c>
      <c r="M30" s="381">
        <f t="shared" si="7"/>
        <v>0</v>
      </c>
      <c r="N30" s="381">
        <f t="shared" si="7"/>
        <v>0</v>
      </c>
      <c r="O30" s="381">
        <f t="shared" si="7"/>
        <v>0</v>
      </c>
      <c r="P30" s="381">
        <f t="shared" si="7"/>
        <v>0</v>
      </c>
      <c r="Q30" s="381">
        <f t="shared" si="7"/>
        <v>0</v>
      </c>
      <c r="R30" s="381">
        <f t="shared" si="7"/>
        <v>0</v>
      </c>
      <c r="S30" s="381">
        <f t="shared" si="7"/>
        <v>0</v>
      </c>
      <c r="T30" s="381">
        <f t="shared" si="7"/>
        <v>0</v>
      </c>
      <c r="U30" s="381">
        <f t="shared" si="7"/>
        <v>0</v>
      </c>
      <c r="V30" s="381">
        <f t="shared" si="7"/>
        <v>0</v>
      </c>
      <c r="W30" s="381">
        <f t="shared" si="7"/>
        <v>0</v>
      </c>
      <c r="X30" s="381">
        <f t="shared" si="7"/>
        <v>0</v>
      </c>
      <c r="Y30" s="381">
        <f t="shared" si="7"/>
        <v>0</v>
      </c>
      <c r="Z30" s="381">
        <f t="shared" si="7"/>
        <v>0</v>
      </c>
      <c r="AA30" s="381">
        <f t="shared" si="7"/>
        <v>0</v>
      </c>
      <c r="AB30" s="381">
        <f t="shared" si="7"/>
        <v>0</v>
      </c>
      <c r="AC30" s="381">
        <f t="shared" si="7"/>
        <v>0</v>
      </c>
      <c r="AD30" s="381">
        <f t="shared" si="7"/>
        <v>0</v>
      </c>
      <c r="AE30" s="381">
        <f t="shared" si="7"/>
        <v>0</v>
      </c>
      <c r="AF30" s="381">
        <f t="shared" si="7"/>
        <v>0</v>
      </c>
      <c r="AG30" s="381">
        <f t="shared" si="7"/>
        <v>0</v>
      </c>
      <c r="AH30" s="381">
        <f t="shared" si="7"/>
        <v>0</v>
      </c>
      <c r="AI30" s="381">
        <f t="shared" si="7"/>
        <v>0</v>
      </c>
      <c r="AJ30" s="381">
        <f t="shared" si="7"/>
        <v>0</v>
      </c>
      <c r="AK30" s="381">
        <f t="shared" si="7"/>
        <v>0</v>
      </c>
      <c r="AL30" s="381">
        <f t="shared" si="7"/>
        <v>0</v>
      </c>
      <c r="AM30" s="381">
        <f t="shared" si="7"/>
        <v>0</v>
      </c>
      <c r="AN30" s="381">
        <f t="shared" si="7"/>
        <v>0</v>
      </c>
      <c r="AO30" s="381">
        <f t="shared" si="7"/>
        <v>0</v>
      </c>
      <c r="AP30" s="381">
        <f t="shared" si="7"/>
        <v>0</v>
      </c>
      <c r="AQ30" s="381">
        <f t="shared" si="7"/>
        <v>0</v>
      </c>
      <c r="AR30" s="381">
        <f t="shared" si="7"/>
        <v>0</v>
      </c>
      <c r="AS30" s="381">
        <f t="shared" si="7"/>
        <v>0</v>
      </c>
      <c r="AT30" s="381">
        <f t="shared" si="7"/>
        <v>0</v>
      </c>
      <c r="AU30" s="381">
        <f t="shared" si="7"/>
        <v>0</v>
      </c>
      <c r="AV30" s="381">
        <f t="shared" si="7"/>
        <v>0</v>
      </c>
      <c r="AW30" s="381">
        <f t="shared" si="7"/>
        <v>0</v>
      </c>
      <c r="AX30" s="381">
        <f t="shared" si="7"/>
        <v>0</v>
      </c>
      <c r="AY30" s="381">
        <f t="shared" si="7"/>
        <v>0</v>
      </c>
      <c r="AZ30" s="381">
        <f t="shared" si="7"/>
        <v>0</v>
      </c>
      <c r="BA30" s="381">
        <f t="shared" si="7"/>
        <v>0</v>
      </c>
      <c r="BB30" s="381">
        <f t="shared" si="7"/>
        <v>0</v>
      </c>
      <c r="BC30" s="381">
        <f t="shared" si="7"/>
        <v>0</v>
      </c>
      <c r="BD30" s="381">
        <f t="shared" si="7"/>
        <v>0</v>
      </c>
      <c r="BE30" s="380"/>
    </row>
    <row r="31" spans="1:57" ht="15.75" customHeight="1">
      <c r="A31" s="547" t="s">
        <v>462</v>
      </c>
      <c r="B31" s="536"/>
      <c r="C31" s="544"/>
      <c r="D31" s="543" t="s">
        <v>461</v>
      </c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3">
        <f>SUM(D31:AT31)</f>
        <v>0</v>
      </c>
      <c r="BB31" s="383">
        <v>0</v>
      </c>
      <c r="BC31" s="383"/>
      <c r="BD31" s="383">
        <f>AZ31+AV31+AR31+AN31+AJ31+AF31+AB31+X31+T31+P31+L31+H31</f>
        <v>0</v>
      </c>
      <c r="BE31" s="382"/>
    </row>
    <row r="32" spans="1:57" ht="15.75" customHeight="1">
      <c r="A32" s="545"/>
      <c r="B32" s="532" t="s">
        <v>460</v>
      </c>
      <c r="C32" s="533">
        <v>910110</v>
      </c>
      <c r="D32" s="534" t="s">
        <v>459</v>
      </c>
      <c r="E32" s="387">
        <v>1200</v>
      </c>
      <c r="F32" s="387">
        <v>1200</v>
      </c>
      <c r="G32" s="387">
        <v>1200</v>
      </c>
      <c r="H32" s="387">
        <v>1200</v>
      </c>
      <c r="I32" s="387">
        <v>1235</v>
      </c>
      <c r="J32" s="387">
        <v>1235</v>
      </c>
      <c r="K32" s="387">
        <v>1235</v>
      </c>
      <c r="L32" s="387">
        <v>1235</v>
      </c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3">
        <v>2435</v>
      </c>
      <c r="BB32" s="383">
        <v>2435</v>
      </c>
      <c r="BC32" s="383">
        <v>2435</v>
      </c>
      <c r="BD32" s="383">
        <f>AZ32+AV32+AR32+AN32+AJ32+AF32+AB32+X32+T32+P32+L32+H32</f>
        <v>2435</v>
      </c>
      <c r="BE32" s="382"/>
    </row>
    <row r="33" spans="1:57" ht="15.75" customHeight="1">
      <c r="A33" s="528"/>
      <c r="B33" s="546"/>
      <c r="C33" s="548"/>
      <c r="D33" s="542" t="s">
        <v>458</v>
      </c>
      <c r="E33" s="381">
        <f aca="true" t="shared" si="8" ref="E33:BD33">SUM(E32:E32)</f>
        <v>1200</v>
      </c>
      <c r="F33" s="381">
        <f t="shared" si="8"/>
        <v>1200</v>
      </c>
      <c r="G33" s="381">
        <f t="shared" si="8"/>
        <v>1200</v>
      </c>
      <c r="H33" s="381">
        <f t="shared" si="8"/>
        <v>1200</v>
      </c>
      <c r="I33" s="381">
        <f t="shared" si="8"/>
        <v>1235</v>
      </c>
      <c r="J33" s="381">
        <f t="shared" si="8"/>
        <v>1235</v>
      </c>
      <c r="K33" s="381">
        <f t="shared" si="8"/>
        <v>1235</v>
      </c>
      <c r="L33" s="381">
        <f t="shared" si="8"/>
        <v>1235</v>
      </c>
      <c r="M33" s="381">
        <f t="shared" si="8"/>
        <v>0</v>
      </c>
      <c r="N33" s="381">
        <f t="shared" si="8"/>
        <v>0</v>
      </c>
      <c r="O33" s="381">
        <f t="shared" si="8"/>
        <v>0</v>
      </c>
      <c r="P33" s="381">
        <f t="shared" si="8"/>
        <v>0</v>
      </c>
      <c r="Q33" s="381">
        <f t="shared" si="8"/>
        <v>0</v>
      </c>
      <c r="R33" s="381">
        <f t="shared" si="8"/>
        <v>0</v>
      </c>
      <c r="S33" s="381">
        <f t="shared" si="8"/>
        <v>0</v>
      </c>
      <c r="T33" s="381">
        <f t="shared" si="8"/>
        <v>0</v>
      </c>
      <c r="U33" s="381">
        <f t="shared" si="8"/>
        <v>0</v>
      </c>
      <c r="V33" s="381">
        <f t="shared" si="8"/>
        <v>0</v>
      </c>
      <c r="W33" s="381">
        <f t="shared" si="8"/>
        <v>0</v>
      </c>
      <c r="X33" s="381">
        <f t="shared" si="8"/>
        <v>0</v>
      </c>
      <c r="Y33" s="381">
        <f t="shared" si="8"/>
        <v>0</v>
      </c>
      <c r="Z33" s="381">
        <f t="shared" si="8"/>
        <v>0</v>
      </c>
      <c r="AA33" s="381">
        <f t="shared" si="8"/>
        <v>0</v>
      </c>
      <c r="AB33" s="381">
        <f t="shared" si="8"/>
        <v>0</v>
      </c>
      <c r="AC33" s="381">
        <f t="shared" si="8"/>
        <v>0</v>
      </c>
      <c r="AD33" s="381">
        <f t="shared" si="8"/>
        <v>0</v>
      </c>
      <c r="AE33" s="381">
        <f t="shared" si="8"/>
        <v>0</v>
      </c>
      <c r="AF33" s="381">
        <f t="shared" si="8"/>
        <v>0</v>
      </c>
      <c r="AG33" s="381">
        <f t="shared" si="8"/>
        <v>0</v>
      </c>
      <c r="AH33" s="381">
        <f t="shared" si="8"/>
        <v>0</v>
      </c>
      <c r="AI33" s="381">
        <f t="shared" si="8"/>
        <v>0</v>
      </c>
      <c r="AJ33" s="381">
        <f t="shared" si="8"/>
        <v>0</v>
      </c>
      <c r="AK33" s="381">
        <f t="shared" si="8"/>
        <v>0</v>
      </c>
      <c r="AL33" s="381">
        <f t="shared" si="8"/>
        <v>0</v>
      </c>
      <c r="AM33" s="381">
        <f t="shared" si="8"/>
        <v>0</v>
      </c>
      <c r="AN33" s="381">
        <f t="shared" si="8"/>
        <v>0</v>
      </c>
      <c r="AO33" s="381">
        <f t="shared" si="8"/>
        <v>0</v>
      </c>
      <c r="AP33" s="381">
        <f t="shared" si="8"/>
        <v>0</v>
      </c>
      <c r="AQ33" s="381">
        <f>SUM(AQ32:AQ32)</f>
        <v>0</v>
      </c>
      <c r="AR33" s="381">
        <f>SUM(AR32:AR32)</f>
        <v>0</v>
      </c>
      <c r="AS33" s="381">
        <f t="shared" si="8"/>
        <v>0</v>
      </c>
      <c r="AT33" s="381">
        <f t="shared" si="8"/>
        <v>0</v>
      </c>
      <c r="AU33" s="381">
        <f t="shared" si="8"/>
        <v>0</v>
      </c>
      <c r="AV33" s="381">
        <f t="shared" si="8"/>
        <v>0</v>
      </c>
      <c r="AW33" s="381">
        <f t="shared" si="8"/>
        <v>0</v>
      </c>
      <c r="AX33" s="381">
        <f t="shared" si="8"/>
        <v>0</v>
      </c>
      <c r="AY33" s="381">
        <f t="shared" si="8"/>
        <v>0</v>
      </c>
      <c r="AZ33" s="381">
        <f t="shared" si="8"/>
        <v>0</v>
      </c>
      <c r="BA33" s="381">
        <f t="shared" si="8"/>
        <v>2435</v>
      </c>
      <c r="BB33" s="381">
        <f t="shared" si="8"/>
        <v>2435</v>
      </c>
      <c r="BC33" s="381">
        <f t="shared" si="8"/>
        <v>2435</v>
      </c>
      <c r="BD33" s="381">
        <f t="shared" si="8"/>
        <v>2435</v>
      </c>
      <c r="BE33" s="380"/>
    </row>
    <row r="34" spans="1:57" ht="15.75" customHeight="1">
      <c r="A34" s="547" t="s">
        <v>457</v>
      </c>
      <c r="B34" s="532"/>
      <c r="C34" s="549"/>
      <c r="D34" s="550" t="s">
        <v>456</v>
      </c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3">
        <f>SUM(D34:AT34)</f>
        <v>0</v>
      </c>
      <c r="BB34" s="383">
        <v>0</v>
      </c>
      <c r="BC34" s="383">
        <f>AW34+AS34+AO34+AK34+AG34+AC34+Y34+U34+Q34+M34+I34+E34</f>
        <v>0</v>
      </c>
      <c r="BD34" s="383">
        <f>AZ34+AV34+AR34+AN34+AJ34+AF34+AB34+X34+T34+P34+L34+H34</f>
        <v>0</v>
      </c>
      <c r="BE34" s="382"/>
    </row>
    <row r="35" spans="1:57" ht="15.75" customHeight="1">
      <c r="A35" s="528"/>
      <c r="B35" s="532" t="s">
        <v>440</v>
      </c>
      <c r="C35" s="549"/>
      <c r="D35" s="539" t="s">
        <v>455</v>
      </c>
      <c r="E35" s="387">
        <v>19590</v>
      </c>
      <c r="F35" s="387">
        <v>19590</v>
      </c>
      <c r="G35" s="387">
        <v>19590</v>
      </c>
      <c r="H35" s="387">
        <v>19590</v>
      </c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3">
        <v>19590</v>
      </c>
      <c r="BB35" s="383">
        <v>19590</v>
      </c>
      <c r="BC35" s="383">
        <v>19590</v>
      </c>
      <c r="BD35" s="383">
        <f>AZ35+AV35+AR35+AN35+AJ35+AF35+AB35+X35+T35+P35+L35+H35</f>
        <v>19590</v>
      </c>
      <c r="BE35" s="382"/>
    </row>
    <row r="36" spans="1:57" ht="15.75" customHeight="1">
      <c r="A36" s="528"/>
      <c r="B36" s="532" t="s">
        <v>454</v>
      </c>
      <c r="C36" s="549"/>
      <c r="D36" s="539" t="s">
        <v>453</v>
      </c>
      <c r="E36" s="387"/>
      <c r="F36" s="387">
        <v>161</v>
      </c>
      <c r="G36" s="387">
        <v>161</v>
      </c>
      <c r="H36" s="387">
        <v>273</v>
      </c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3">
        <f>E36</f>
        <v>0</v>
      </c>
      <c r="BB36" s="383">
        <v>161</v>
      </c>
      <c r="BC36" s="383">
        <v>161</v>
      </c>
      <c r="BD36" s="383">
        <f>AZ36+AV36+AR36+AN36+AJ36+AF36+AB36+X36+T36+P36+L36+H36</f>
        <v>273</v>
      </c>
      <c r="BE36" s="382"/>
    </row>
    <row r="37" spans="1:57" ht="15.75" customHeight="1">
      <c r="A37" s="528"/>
      <c r="B37" s="532" t="s">
        <v>438</v>
      </c>
      <c r="C37" s="549" t="s">
        <v>452</v>
      </c>
      <c r="D37" s="539" t="s">
        <v>451</v>
      </c>
      <c r="E37" s="387">
        <v>2364</v>
      </c>
      <c r="F37" s="387">
        <v>2364</v>
      </c>
      <c r="G37" s="387">
        <v>2364</v>
      </c>
      <c r="H37" s="387">
        <v>2364</v>
      </c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3">
        <v>2364</v>
      </c>
      <c r="BB37" s="383">
        <v>2364</v>
      </c>
      <c r="BC37" s="383">
        <v>2364</v>
      </c>
      <c r="BD37" s="383">
        <f>AZ37+AV37+AR37+AN37+AJ37+AF37+AB37+X37+T37+P37+L37+H37</f>
        <v>2364</v>
      </c>
      <c r="BE37" s="382"/>
    </row>
    <row r="38" spans="1:57" ht="15.75" customHeight="1">
      <c r="A38" s="547"/>
      <c r="B38" s="542"/>
      <c r="C38" s="551"/>
      <c r="D38" s="542" t="s">
        <v>450</v>
      </c>
      <c r="E38" s="381">
        <f aca="true" t="shared" si="9" ref="E38:BD38">SUM(E35:E37)</f>
        <v>21954</v>
      </c>
      <c r="F38" s="381">
        <f t="shared" si="9"/>
        <v>22115</v>
      </c>
      <c r="G38" s="381">
        <f t="shared" si="9"/>
        <v>22115</v>
      </c>
      <c r="H38" s="381">
        <f t="shared" si="9"/>
        <v>22227</v>
      </c>
      <c r="I38" s="381">
        <f t="shared" si="9"/>
        <v>0</v>
      </c>
      <c r="J38" s="381">
        <f t="shared" si="9"/>
        <v>0</v>
      </c>
      <c r="K38" s="381">
        <f t="shared" si="9"/>
        <v>0</v>
      </c>
      <c r="L38" s="381">
        <f t="shared" si="9"/>
        <v>0</v>
      </c>
      <c r="M38" s="381">
        <f t="shared" si="9"/>
        <v>0</v>
      </c>
      <c r="N38" s="381">
        <f t="shared" si="9"/>
        <v>0</v>
      </c>
      <c r="O38" s="381">
        <f t="shared" si="9"/>
        <v>0</v>
      </c>
      <c r="P38" s="381">
        <f t="shared" si="9"/>
        <v>0</v>
      </c>
      <c r="Q38" s="381">
        <f t="shared" si="9"/>
        <v>0</v>
      </c>
      <c r="R38" s="381">
        <f t="shared" si="9"/>
        <v>0</v>
      </c>
      <c r="S38" s="381">
        <f t="shared" si="9"/>
        <v>0</v>
      </c>
      <c r="T38" s="381">
        <f t="shared" si="9"/>
        <v>0</v>
      </c>
      <c r="U38" s="381">
        <f t="shared" si="9"/>
        <v>0</v>
      </c>
      <c r="V38" s="381">
        <f t="shared" si="9"/>
        <v>0</v>
      </c>
      <c r="W38" s="381">
        <f t="shared" si="9"/>
        <v>0</v>
      </c>
      <c r="X38" s="381">
        <f t="shared" si="9"/>
        <v>0</v>
      </c>
      <c r="Y38" s="381">
        <f t="shared" si="9"/>
        <v>0</v>
      </c>
      <c r="Z38" s="381">
        <f t="shared" si="9"/>
        <v>0</v>
      </c>
      <c r="AA38" s="381">
        <f t="shared" si="9"/>
        <v>0</v>
      </c>
      <c r="AB38" s="381">
        <f t="shared" si="9"/>
        <v>0</v>
      </c>
      <c r="AC38" s="381">
        <f t="shared" si="9"/>
        <v>0</v>
      </c>
      <c r="AD38" s="381">
        <f t="shared" si="9"/>
        <v>0</v>
      </c>
      <c r="AE38" s="381">
        <f t="shared" si="9"/>
        <v>0</v>
      </c>
      <c r="AF38" s="381">
        <f t="shared" si="9"/>
        <v>0</v>
      </c>
      <c r="AG38" s="381">
        <f t="shared" si="9"/>
        <v>0</v>
      </c>
      <c r="AH38" s="381">
        <f t="shared" si="9"/>
        <v>0</v>
      </c>
      <c r="AI38" s="381">
        <f t="shared" si="9"/>
        <v>0</v>
      </c>
      <c r="AJ38" s="381">
        <f t="shared" si="9"/>
        <v>0</v>
      </c>
      <c r="AK38" s="381">
        <f t="shared" si="9"/>
        <v>0</v>
      </c>
      <c r="AL38" s="381">
        <f t="shared" si="9"/>
        <v>0</v>
      </c>
      <c r="AM38" s="381">
        <f t="shared" si="9"/>
        <v>0</v>
      </c>
      <c r="AN38" s="381">
        <f t="shared" si="9"/>
        <v>0</v>
      </c>
      <c r="AO38" s="381">
        <f t="shared" si="9"/>
        <v>0</v>
      </c>
      <c r="AP38" s="381">
        <f t="shared" si="9"/>
        <v>0</v>
      </c>
      <c r="AQ38" s="381">
        <f t="shared" si="9"/>
        <v>0</v>
      </c>
      <c r="AR38" s="381">
        <f t="shared" si="9"/>
        <v>0</v>
      </c>
      <c r="AS38" s="381">
        <f t="shared" si="9"/>
        <v>0</v>
      </c>
      <c r="AT38" s="381">
        <f t="shared" si="9"/>
        <v>0</v>
      </c>
      <c r="AU38" s="381">
        <f t="shared" si="9"/>
        <v>0</v>
      </c>
      <c r="AV38" s="381">
        <f t="shared" si="9"/>
        <v>0</v>
      </c>
      <c r="AW38" s="381">
        <f t="shared" si="9"/>
        <v>0</v>
      </c>
      <c r="AX38" s="381">
        <f t="shared" si="9"/>
        <v>0</v>
      </c>
      <c r="AY38" s="381">
        <f t="shared" si="9"/>
        <v>0</v>
      </c>
      <c r="AZ38" s="381">
        <f t="shared" si="9"/>
        <v>0</v>
      </c>
      <c r="BA38" s="381">
        <f t="shared" si="9"/>
        <v>21954</v>
      </c>
      <c r="BB38" s="381">
        <f t="shared" si="9"/>
        <v>22115</v>
      </c>
      <c r="BC38" s="381">
        <f t="shared" si="9"/>
        <v>22115</v>
      </c>
      <c r="BD38" s="381">
        <f t="shared" si="9"/>
        <v>22227</v>
      </c>
      <c r="BE38" s="380"/>
    </row>
    <row r="39" spans="1:57" ht="15.75" customHeight="1">
      <c r="A39" s="547" t="s">
        <v>449</v>
      </c>
      <c r="B39" s="536"/>
      <c r="C39" s="544"/>
      <c r="D39" s="543" t="s">
        <v>448</v>
      </c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3">
        <f>SUM(D39:AT39)</f>
        <v>0</v>
      </c>
      <c r="BB39" s="383">
        <v>0</v>
      </c>
      <c r="BC39" s="383">
        <f>AW39+AS39+AO39+AK39+AG39+AC39+Y39+U39+Q39+M39+I39+E39</f>
        <v>0</v>
      </c>
      <c r="BD39" s="383">
        <f>AZ39+AV39+AR39+AN39+AJ39+AF39+AB39+X39+T39+P39+L39+H39</f>
        <v>0</v>
      </c>
      <c r="BE39" s="382"/>
    </row>
    <row r="40" spans="1:57" ht="15.75" customHeight="1">
      <c r="A40" s="547"/>
      <c r="B40" s="533">
        <v>107060</v>
      </c>
      <c r="C40" s="544"/>
      <c r="D40" s="534" t="s">
        <v>447</v>
      </c>
      <c r="E40" s="387">
        <v>3903</v>
      </c>
      <c r="F40" s="387">
        <v>4092</v>
      </c>
      <c r="G40" s="387">
        <v>4092</v>
      </c>
      <c r="H40" s="387">
        <v>4816</v>
      </c>
      <c r="I40" s="387"/>
      <c r="J40" s="387"/>
      <c r="K40" s="387">
        <v>139</v>
      </c>
      <c r="L40" s="387">
        <v>139</v>
      </c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3">
        <f>AW40+AS40+AO40+AK40+AG40+AC40+Y40+U40+Q40+M40+I40+E40</f>
        <v>3903</v>
      </c>
      <c r="BB40" s="383">
        <v>4092</v>
      </c>
      <c r="BC40" s="383">
        <f>G40</f>
        <v>4092</v>
      </c>
      <c r="BD40" s="383">
        <f>AZ40+AV40+AR40+AN40+AJ40+AF40+AB40+X40+T40+P40+L40+H40</f>
        <v>4955</v>
      </c>
      <c r="BE40" s="382"/>
    </row>
    <row r="41" spans="1:57" ht="15.75" customHeight="1">
      <c r="A41" s="547"/>
      <c r="B41" s="533">
        <v>105010</v>
      </c>
      <c r="C41" s="544"/>
      <c r="D41" s="534" t="s">
        <v>446</v>
      </c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3">
        <f>SUM(D41:AT41)</f>
        <v>0</v>
      </c>
      <c r="BB41" s="383">
        <v>0</v>
      </c>
      <c r="BC41" s="383">
        <f>AY41+AU41+AQ41+AM41+AI41+AE41+AA41+W41+S41+O41+K41+G41</f>
        <v>0</v>
      </c>
      <c r="BD41" s="383">
        <f>AZ41+AV41+AR41+AN41+AJ41+AF41+AB41+X41+T41+P41+L41+H41</f>
        <v>0</v>
      </c>
      <c r="BE41" s="382"/>
    </row>
    <row r="42" spans="1:57" ht="15.75" customHeight="1">
      <c r="A42" s="547"/>
      <c r="B42" s="533">
        <v>107051</v>
      </c>
      <c r="C42" s="544"/>
      <c r="D42" s="534" t="s">
        <v>445</v>
      </c>
      <c r="E42" s="387">
        <v>1384</v>
      </c>
      <c r="F42" s="387">
        <v>1384</v>
      </c>
      <c r="G42" s="387">
        <v>1384</v>
      </c>
      <c r="H42" s="387">
        <v>1384</v>
      </c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>
        <v>2520</v>
      </c>
      <c r="V42" s="387">
        <v>2508</v>
      </c>
      <c r="W42" s="387">
        <v>2508</v>
      </c>
      <c r="X42" s="387">
        <v>2508</v>
      </c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3">
        <f>AW42+AS42+AO42+AK42+AG42+AC42+Y42+U42+Q42+M42+I42+E42</f>
        <v>3904</v>
      </c>
      <c r="BB42" s="383">
        <v>3892</v>
      </c>
      <c r="BC42" s="383">
        <f>AY42+AU42+AQ42+AM42+AI42+AE42+AA42+W42+S42+O42+K42+G42</f>
        <v>3892</v>
      </c>
      <c r="BD42" s="383">
        <f>AZ42+AV42+AR42+AN42+AJ42+AF42+AB42+X42+T42+P42+L42+H42</f>
        <v>3892</v>
      </c>
      <c r="BE42" s="382"/>
    </row>
    <row r="43" spans="1:57" ht="15.75" customHeight="1">
      <c r="A43" s="547"/>
      <c r="B43" s="533">
        <v>106020</v>
      </c>
      <c r="C43" s="544"/>
      <c r="D43" s="534" t="s">
        <v>444</v>
      </c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>
        <v>26</v>
      </c>
      <c r="AD43" s="387">
        <v>26</v>
      </c>
      <c r="AE43" s="387">
        <v>26</v>
      </c>
      <c r="AF43" s="387">
        <v>26</v>
      </c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3">
        <f>AW43+AS43+AO43+AK43+AG43+AC43+Y43+U43+Q43+M43+I43+E43</f>
        <v>26</v>
      </c>
      <c r="BB43" s="383">
        <v>26</v>
      </c>
      <c r="BC43" s="383">
        <f>AW43+AS43+AO43+AK43+AG43+AC43+Y43+U43+Q43+M43+I43+E43</f>
        <v>26</v>
      </c>
      <c r="BD43" s="383">
        <f>AZ43+AV43+AR43+AN43+AJ43+AF43+AB43+X43+T43+P43+L43+H43</f>
        <v>26</v>
      </c>
      <c r="BE43" s="382"/>
    </row>
    <row r="44" spans="1:57" ht="15.75" customHeight="1">
      <c r="A44" s="528"/>
      <c r="B44" s="546"/>
      <c r="C44" s="548"/>
      <c r="D44" s="548" t="s">
        <v>443</v>
      </c>
      <c r="E44" s="381">
        <f aca="true" t="shared" si="10" ref="E44:BD44">SUM(E40:E43)</f>
        <v>5287</v>
      </c>
      <c r="F44" s="381">
        <f t="shared" si="10"/>
        <v>5476</v>
      </c>
      <c r="G44" s="381">
        <f t="shared" si="10"/>
        <v>5476</v>
      </c>
      <c r="H44" s="381">
        <f t="shared" si="10"/>
        <v>6200</v>
      </c>
      <c r="I44" s="381">
        <f t="shared" si="10"/>
        <v>0</v>
      </c>
      <c r="J44" s="381">
        <f t="shared" si="10"/>
        <v>0</v>
      </c>
      <c r="K44" s="381">
        <f t="shared" si="10"/>
        <v>139</v>
      </c>
      <c r="L44" s="381">
        <f t="shared" si="10"/>
        <v>139</v>
      </c>
      <c r="M44" s="381">
        <f t="shared" si="10"/>
        <v>0</v>
      </c>
      <c r="N44" s="381">
        <f t="shared" si="10"/>
        <v>0</v>
      </c>
      <c r="O44" s="381">
        <f t="shared" si="10"/>
        <v>0</v>
      </c>
      <c r="P44" s="381">
        <f t="shared" si="10"/>
        <v>0</v>
      </c>
      <c r="Q44" s="381">
        <f t="shared" si="10"/>
        <v>0</v>
      </c>
      <c r="R44" s="381">
        <f t="shared" si="10"/>
        <v>0</v>
      </c>
      <c r="S44" s="381">
        <f t="shared" si="10"/>
        <v>0</v>
      </c>
      <c r="T44" s="381">
        <f t="shared" si="10"/>
        <v>0</v>
      </c>
      <c r="U44" s="381">
        <f t="shared" si="10"/>
        <v>2520</v>
      </c>
      <c r="V44" s="381">
        <f t="shared" si="10"/>
        <v>2508</v>
      </c>
      <c r="W44" s="381">
        <f t="shared" si="10"/>
        <v>2508</v>
      </c>
      <c r="X44" s="381">
        <f t="shared" si="10"/>
        <v>2508</v>
      </c>
      <c r="Y44" s="381">
        <f t="shared" si="10"/>
        <v>0</v>
      </c>
      <c r="Z44" s="381">
        <f t="shared" si="10"/>
        <v>0</v>
      </c>
      <c r="AA44" s="381">
        <f t="shared" si="10"/>
        <v>0</v>
      </c>
      <c r="AB44" s="381">
        <f t="shared" si="10"/>
        <v>0</v>
      </c>
      <c r="AC44" s="381">
        <f t="shared" si="10"/>
        <v>26</v>
      </c>
      <c r="AD44" s="381">
        <f t="shared" si="10"/>
        <v>26</v>
      </c>
      <c r="AE44" s="381">
        <f t="shared" si="10"/>
        <v>26</v>
      </c>
      <c r="AF44" s="381">
        <f t="shared" si="10"/>
        <v>26</v>
      </c>
      <c r="AG44" s="381">
        <f t="shared" si="10"/>
        <v>0</v>
      </c>
      <c r="AH44" s="381">
        <f t="shared" si="10"/>
        <v>0</v>
      </c>
      <c r="AI44" s="381">
        <f t="shared" si="10"/>
        <v>0</v>
      </c>
      <c r="AJ44" s="381">
        <f t="shared" si="10"/>
        <v>0</v>
      </c>
      <c r="AK44" s="381">
        <f t="shared" si="10"/>
        <v>0</v>
      </c>
      <c r="AL44" s="381">
        <f t="shared" si="10"/>
        <v>0</v>
      </c>
      <c r="AM44" s="381">
        <f t="shared" si="10"/>
        <v>0</v>
      </c>
      <c r="AN44" s="381">
        <f t="shared" si="10"/>
        <v>0</v>
      </c>
      <c r="AO44" s="381">
        <f t="shared" si="10"/>
        <v>0</v>
      </c>
      <c r="AP44" s="381">
        <f t="shared" si="10"/>
        <v>0</v>
      </c>
      <c r="AQ44" s="381">
        <f t="shared" si="10"/>
        <v>0</v>
      </c>
      <c r="AR44" s="381">
        <f t="shared" si="10"/>
        <v>0</v>
      </c>
      <c r="AS44" s="381">
        <f t="shared" si="10"/>
        <v>0</v>
      </c>
      <c r="AT44" s="381">
        <f t="shared" si="10"/>
        <v>0</v>
      </c>
      <c r="AU44" s="381">
        <f t="shared" si="10"/>
        <v>0</v>
      </c>
      <c r="AV44" s="381">
        <f t="shared" si="10"/>
        <v>0</v>
      </c>
      <c r="AW44" s="381">
        <f t="shared" si="10"/>
        <v>0</v>
      </c>
      <c r="AX44" s="381">
        <f t="shared" si="10"/>
        <v>0</v>
      </c>
      <c r="AY44" s="381">
        <f t="shared" si="10"/>
        <v>0</v>
      </c>
      <c r="AZ44" s="381">
        <f t="shared" si="10"/>
        <v>0</v>
      </c>
      <c r="BA44" s="381">
        <f t="shared" si="10"/>
        <v>7833</v>
      </c>
      <c r="BB44" s="381">
        <f t="shared" si="10"/>
        <v>8010</v>
      </c>
      <c r="BC44" s="381">
        <f t="shared" si="10"/>
        <v>8010</v>
      </c>
      <c r="BD44" s="381">
        <f t="shared" si="10"/>
        <v>8873</v>
      </c>
      <c r="BE44" s="380"/>
    </row>
    <row r="45" spans="1:57" ht="15.75" customHeight="1">
      <c r="A45" s="528"/>
      <c r="B45" s="546" t="s">
        <v>433</v>
      </c>
      <c r="C45" s="548"/>
      <c r="D45" s="548" t="s">
        <v>432</v>
      </c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>
        <f>I45+Q45</f>
        <v>0</v>
      </c>
      <c r="BB45" s="381">
        <f>I45+Q45</f>
        <v>0</v>
      </c>
      <c r="BC45" s="381">
        <f>I45+Q45</f>
        <v>0</v>
      </c>
      <c r="BD45" s="381">
        <f>J45+R45</f>
        <v>0</v>
      </c>
      <c r="BE45" s="380"/>
    </row>
    <row r="46" spans="1:57" s="379" customFormat="1" ht="15.75" customHeight="1">
      <c r="A46" s="552"/>
      <c r="B46" s="546"/>
      <c r="C46" s="553"/>
      <c r="D46" s="554" t="s">
        <v>442</v>
      </c>
      <c r="E46" s="381">
        <f aca="true" t="shared" si="11" ref="E46:AJ46">SUM(E14,E19,E22,E27,E30,E33,E44,E38,E45)</f>
        <v>42380</v>
      </c>
      <c r="F46" s="381">
        <f t="shared" si="11"/>
        <v>42730</v>
      </c>
      <c r="G46" s="381">
        <f t="shared" si="11"/>
        <v>43498</v>
      </c>
      <c r="H46" s="381">
        <f t="shared" si="11"/>
        <v>44334</v>
      </c>
      <c r="I46" s="381">
        <f t="shared" si="11"/>
        <v>5650</v>
      </c>
      <c r="J46" s="381">
        <f t="shared" si="11"/>
        <v>7020</v>
      </c>
      <c r="K46" s="381">
        <f t="shared" si="11"/>
        <v>10077</v>
      </c>
      <c r="L46" s="381">
        <f t="shared" si="11"/>
        <v>11709</v>
      </c>
      <c r="M46" s="381">
        <f t="shared" si="11"/>
        <v>26523</v>
      </c>
      <c r="N46" s="381">
        <f t="shared" si="11"/>
        <v>26523</v>
      </c>
      <c r="O46" s="381">
        <f t="shared" si="11"/>
        <v>26523</v>
      </c>
      <c r="P46" s="381">
        <f t="shared" si="11"/>
        <v>26523</v>
      </c>
      <c r="Q46" s="381">
        <f t="shared" si="11"/>
        <v>9110</v>
      </c>
      <c r="R46" s="381">
        <f t="shared" si="11"/>
        <v>9122</v>
      </c>
      <c r="S46" s="381">
        <f t="shared" si="11"/>
        <v>9122</v>
      </c>
      <c r="T46" s="381">
        <f t="shared" si="11"/>
        <v>9122</v>
      </c>
      <c r="U46" s="381">
        <f t="shared" si="11"/>
        <v>2800</v>
      </c>
      <c r="V46" s="381">
        <f t="shared" si="11"/>
        <v>2788</v>
      </c>
      <c r="W46" s="381">
        <f t="shared" si="11"/>
        <v>3388</v>
      </c>
      <c r="X46" s="381">
        <f t="shared" si="11"/>
        <v>3388</v>
      </c>
      <c r="Y46" s="381">
        <f t="shared" si="11"/>
        <v>0</v>
      </c>
      <c r="Z46" s="381">
        <f t="shared" si="11"/>
        <v>1145</v>
      </c>
      <c r="AA46" s="381">
        <f t="shared" si="11"/>
        <v>1145</v>
      </c>
      <c r="AB46" s="381">
        <f t="shared" si="11"/>
        <v>1145</v>
      </c>
      <c r="AC46" s="381">
        <f t="shared" si="11"/>
        <v>26</v>
      </c>
      <c r="AD46" s="381">
        <f t="shared" si="11"/>
        <v>26</v>
      </c>
      <c r="AE46" s="381">
        <f t="shared" si="11"/>
        <v>26</v>
      </c>
      <c r="AF46" s="381">
        <f t="shared" si="11"/>
        <v>26</v>
      </c>
      <c r="AG46" s="381">
        <f t="shared" si="11"/>
        <v>0</v>
      </c>
      <c r="AH46" s="381">
        <f t="shared" si="11"/>
        <v>0</v>
      </c>
      <c r="AI46" s="381">
        <f t="shared" si="11"/>
        <v>0</v>
      </c>
      <c r="AJ46" s="381">
        <f t="shared" si="11"/>
        <v>0</v>
      </c>
      <c r="AK46" s="381">
        <f aca="true" t="shared" si="12" ref="AK46:BD46">SUM(AK14,AK19,AK22,AK27,AK30,AK33,AK44,AK38,AK45)</f>
        <v>0</v>
      </c>
      <c r="AL46" s="381">
        <f t="shared" si="12"/>
        <v>0</v>
      </c>
      <c r="AM46" s="381">
        <f t="shared" si="12"/>
        <v>0</v>
      </c>
      <c r="AN46" s="381">
        <f t="shared" si="12"/>
        <v>0</v>
      </c>
      <c r="AO46" s="381">
        <f t="shared" si="12"/>
        <v>0</v>
      </c>
      <c r="AP46" s="381">
        <f t="shared" si="12"/>
        <v>0</v>
      </c>
      <c r="AQ46" s="381">
        <f t="shared" si="12"/>
        <v>50</v>
      </c>
      <c r="AR46" s="381">
        <f t="shared" si="12"/>
        <v>50</v>
      </c>
      <c r="AS46" s="381">
        <f t="shared" si="12"/>
        <v>8000</v>
      </c>
      <c r="AT46" s="381">
        <f t="shared" si="12"/>
        <v>8189</v>
      </c>
      <c r="AU46" s="381">
        <f t="shared" si="12"/>
        <v>8189</v>
      </c>
      <c r="AV46" s="381">
        <f t="shared" si="12"/>
        <v>8189</v>
      </c>
      <c r="AW46" s="381">
        <f t="shared" si="12"/>
        <v>0</v>
      </c>
      <c r="AX46" s="381">
        <f t="shared" si="12"/>
        <v>0</v>
      </c>
      <c r="AY46" s="381">
        <f t="shared" si="12"/>
        <v>0</v>
      </c>
      <c r="AZ46" s="381">
        <f t="shared" si="12"/>
        <v>0</v>
      </c>
      <c r="BA46" s="381">
        <f t="shared" si="12"/>
        <v>94489</v>
      </c>
      <c r="BB46" s="381">
        <f t="shared" si="12"/>
        <v>97543</v>
      </c>
      <c r="BC46" s="381">
        <f t="shared" si="12"/>
        <v>101879</v>
      </c>
      <c r="BD46" s="381">
        <f t="shared" si="12"/>
        <v>104486</v>
      </c>
      <c r="BE46" s="380"/>
    </row>
    <row r="47" spans="1:57" s="379" customFormat="1" ht="15.75" customHeight="1">
      <c r="A47" s="552"/>
      <c r="B47" s="532"/>
      <c r="C47" s="533"/>
      <c r="D47" s="555" t="s">
        <v>441</v>
      </c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>
        <v>0</v>
      </c>
      <c r="BC47" s="383">
        <f>AW47+AS47+AO47+AK47+AG47+AC47+Y47+U47+Q47+M47+I47+E47</f>
        <v>0</v>
      </c>
      <c r="BD47" s="383">
        <f>AZ47+AV47+AR47+AN47+AJ47+AF47+AB47+X47+T47+P47+L47+H47</f>
        <v>0</v>
      </c>
      <c r="BE47" s="382"/>
    </row>
    <row r="48" spans="1:57" s="379" customFormat="1" ht="15.75" customHeight="1">
      <c r="A48" s="556"/>
      <c r="B48" s="532" t="s">
        <v>440</v>
      </c>
      <c r="C48" s="533">
        <v>561000</v>
      </c>
      <c r="D48" s="534" t="s">
        <v>439</v>
      </c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3"/>
      <c r="AX48" s="383"/>
      <c r="AY48" s="383"/>
      <c r="AZ48" s="383"/>
      <c r="BA48" s="383"/>
      <c r="BB48" s="383">
        <v>0</v>
      </c>
      <c r="BC48" s="383">
        <f>AW48+AS48+AO48+AK48+AG48+AC48+Y48+U48+Q48+M48+I48+E48</f>
        <v>0</v>
      </c>
      <c r="BD48" s="383">
        <f>AZ48+AV48+AR48+AN48+AJ48+AF48+AB48+X48+T48+P48+L48+H48</f>
        <v>0</v>
      </c>
      <c r="BE48" s="382"/>
    </row>
    <row r="49" spans="1:57" s="379" customFormat="1" ht="15.75" customHeight="1">
      <c r="A49" s="556"/>
      <c r="B49" s="557" t="s">
        <v>438</v>
      </c>
      <c r="C49" s="533" t="s">
        <v>437</v>
      </c>
      <c r="D49" s="534" t="s">
        <v>436</v>
      </c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>
        <v>401</v>
      </c>
      <c r="V49" s="384">
        <v>401</v>
      </c>
      <c r="W49" s="384">
        <v>401</v>
      </c>
      <c r="X49" s="384">
        <v>401</v>
      </c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>
        <v>46</v>
      </c>
      <c r="AU49" s="384">
        <v>46</v>
      </c>
      <c r="AV49" s="384">
        <v>46</v>
      </c>
      <c r="AW49" s="383"/>
      <c r="AX49" s="383"/>
      <c r="AY49" s="383"/>
      <c r="AZ49" s="383"/>
      <c r="BA49" s="383">
        <f>AW49+AS49+AO49+AK49+AG49+AC49+Y49+U49+Q49+M49+I49+E49</f>
        <v>401</v>
      </c>
      <c r="BB49" s="383">
        <v>447</v>
      </c>
      <c r="BC49" s="383">
        <f>W49+AV49</f>
        <v>447</v>
      </c>
      <c r="BD49" s="383">
        <f>AZ49+AV49+AR49+AN49+AJ49+AF49+AB49+X49+T49+P49+L49+H49</f>
        <v>447</v>
      </c>
      <c r="BE49" s="382"/>
    </row>
    <row r="50" spans="1:57" s="379" customFormat="1" ht="15.75" customHeight="1">
      <c r="A50" s="556"/>
      <c r="B50" s="532" t="s">
        <v>435</v>
      </c>
      <c r="C50" s="533"/>
      <c r="D50" s="534" t="s">
        <v>434</v>
      </c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>
        <v>1511</v>
      </c>
      <c r="V50" s="384">
        <v>1511</v>
      </c>
      <c r="W50" s="384">
        <v>1511</v>
      </c>
      <c r="X50" s="384">
        <v>1511</v>
      </c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3"/>
      <c r="AX50" s="383"/>
      <c r="AY50" s="383"/>
      <c r="AZ50" s="383"/>
      <c r="BA50" s="383">
        <f>AW50+AS50+AO50+AK50+AG50+AC50+Y50+U50+Q50+M50+I50+E50</f>
        <v>1511</v>
      </c>
      <c r="BB50" s="383">
        <v>1511</v>
      </c>
      <c r="BC50" s="383">
        <f>AW50+AS50+AO50+AK50+AG50+AC50+Y50+U50+Q50+M50+I50+E50</f>
        <v>1511</v>
      </c>
      <c r="BD50" s="383">
        <f>AZ50+AV50+AR50+AN50+AJ50+AF50+AB50+X50+T50+P50+L50+H50</f>
        <v>1511</v>
      </c>
      <c r="BE50" s="382"/>
    </row>
    <row r="51" spans="1:57" s="379" customFormat="1" ht="15.75" customHeight="1">
      <c r="A51" s="556"/>
      <c r="B51" s="532" t="s">
        <v>433</v>
      </c>
      <c r="C51" s="533"/>
      <c r="D51" s="534" t="s">
        <v>432</v>
      </c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>
        <v>19580</v>
      </c>
      <c r="V51" s="384">
        <v>19580</v>
      </c>
      <c r="W51" s="384">
        <v>19580</v>
      </c>
      <c r="X51" s="384">
        <v>19580</v>
      </c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3"/>
      <c r="AX51" s="383"/>
      <c r="AY51" s="383"/>
      <c r="AZ51" s="383"/>
      <c r="BA51" s="383">
        <f>AW51+AS51+AO51+AK51+AG51+AC51+Y51+U51+Q51+M51+I51+E51</f>
        <v>19580</v>
      </c>
      <c r="BB51" s="383">
        <v>19580</v>
      </c>
      <c r="BC51" s="383">
        <f>AW51+AS51+AO51+AK51+AG51+AC51+Y51+U51+Q51+M51+I51+E51</f>
        <v>19580</v>
      </c>
      <c r="BD51" s="383">
        <f>AZ51+AV51+AR51+AN51+AJ51+AF51+AB51+X51+T51+P51+L51+H51</f>
        <v>19580</v>
      </c>
      <c r="BE51" s="382"/>
    </row>
    <row r="52" spans="1:57" s="379" customFormat="1" ht="15.75" customHeight="1">
      <c r="A52" s="556"/>
      <c r="B52" s="546"/>
      <c r="C52" s="553"/>
      <c r="D52" s="554" t="s">
        <v>431</v>
      </c>
      <c r="E52" s="381">
        <f aca="true" t="shared" si="13" ref="E52:BA52">SUM(E48:E51)</f>
        <v>0</v>
      </c>
      <c r="F52" s="381">
        <f t="shared" si="13"/>
        <v>0</v>
      </c>
      <c r="G52" s="381">
        <f t="shared" si="13"/>
        <v>0</v>
      </c>
      <c r="H52" s="381">
        <f t="shared" si="13"/>
        <v>0</v>
      </c>
      <c r="I52" s="381">
        <f t="shared" si="13"/>
        <v>0</v>
      </c>
      <c r="J52" s="381">
        <f t="shared" si="13"/>
        <v>0</v>
      </c>
      <c r="K52" s="381">
        <f t="shared" si="13"/>
        <v>0</v>
      </c>
      <c r="L52" s="381">
        <f t="shared" si="13"/>
        <v>0</v>
      </c>
      <c r="M52" s="381">
        <f t="shared" si="13"/>
        <v>0</v>
      </c>
      <c r="N52" s="381">
        <f t="shared" si="13"/>
        <v>0</v>
      </c>
      <c r="O52" s="381">
        <f t="shared" si="13"/>
        <v>0</v>
      </c>
      <c r="P52" s="381">
        <f t="shared" si="13"/>
        <v>0</v>
      </c>
      <c r="Q52" s="381">
        <f t="shared" si="13"/>
        <v>0</v>
      </c>
      <c r="R52" s="381">
        <f t="shared" si="13"/>
        <v>0</v>
      </c>
      <c r="S52" s="381">
        <f t="shared" si="13"/>
        <v>0</v>
      </c>
      <c r="T52" s="381">
        <f t="shared" si="13"/>
        <v>0</v>
      </c>
      <c r="U52" s="381">
        <f t="shared" si="13"/>
        <v>21492</v>
      </c>
      <c r="V52" s="381">
        <f t="shared" si="13"/>
        <v>21492</v>
      </c>
      <c r="W52" s="381">
        <f t="shared" si="13"/>
        <v>21492</v>
      </c>
      <c r="X52" s="381">
        <f t="shared" si="13"/>
        <v>21492</v>
      </c>
      <c r="Y52" s="381">
        <f t="shared" si="13"/>
        <v>0</v>
      </c>
      <c r="Z52" s="381">
        <f t="shared" si="13"/>
        <v>0</v>
      </c>
      <c r="AA52" s="381">
        <f t="shared" si="13"/>
        <v>0</v>
      </c>
      <c r="AB52" s="381">
        <f t="shared" si="13"/>
        <v>0</v>
      </c>
      <c r="AC52" s="381">
        <f t="shared" si="13"/>
        <v>0</v>
      </c>
      <c r="AD52" s="381">
        <f t="shared" si="13"/>
        <v>0</v>
      </c>
      <c r="AE52" s="381">
        <f t="shared" si="13"/>
        <v>0</v>
      </c>
      <c r="AF52" s="381">
        <f t="shared" si="13"/>
        <v>0</v>
      </c>
      <c r="AG52" s="381">
        <f t="shared" si="13"/>
        <v>0</v>
      </c>
      <c r="AH52" s="381">
        <f t="shared" si="13"/>
        <v>0</v>
      </c>
      <c r="AI52" s="381">
        <f t="shared" si="13"/>
        <v>0</v>
      </c>
      <c r="AJ52" s="381">
        <f t="shared" si="13"/>
        <v>0</v>
      </c>
      <c r="AK52" s="381">
        <f t="shared" si="13"/>
        <v>0</v>
      </c>
      <c r="AL52" s="381">
        <f t="shared" si="13"/>
        <v>0</v>
      </c>
      <c r="AM52" s="381">
        <f t="shared" si="13"/>
        <v>0</v>
      </c>
      <c r="AN52" s="381">
        <f t="shared" si="13"/>
        <v>0</v>
      </c>
      <c r="AO52" s="381">
        <f t="shared" si="13"/>
        <v>0</v>
      </c>
      <c r="AP52" s="381">
        <f t="shared" si="13"/>
        <v>0</v>
      </c>
      <c r="AQ52" s="381">
        <f t="shared" si="13"/>
        <v>0</v>
      </c>
      <c r="AR52" s="381">
        <f t="shared" si="13"/>
        <v>0</v>
      </c>
      <c r="AS52" s="381">
        <f t="shared" si="13"/>
        <v>0</v>
      </c>
      <c r="AT52" s="381">
        <f t="shared" si="13"/>
        <v>46</v>
      </c>
      <c r="AU52" s="381">
        <f t="shared" si="13"/>
        <v>46</v>
      </c>
      <c r="AV52" s="381">
        <f t="shared" si="13"/>
        <v>46</v>
      </c>
      <c r="AW52" s="381">
        <f t="shared" si="13"/>
        <v>0</v>
      </c>
      <c r="AX52" s="381">
        <f t="shared" si="13"/>
        <v>0</v>
      </c>
      <c r="AY52" s="381">
        <f t="shared" si="13"/>
        <v>0</v>
      </c>
      <c r="AZ52" s="381">
        <f t="shared" si="13"/>
        <v>0</v>
      </c>
      <c r="BA52" s="381">
        <f t="shared" si="13"/>
        <v>21492</v>
      </c>
      <c r="BB52" s="381">
        <f>SUM(BB47:BB51)</f>
        <v>21538</v>
      </c>
      <c r="BC52" s="381">
        <f>SUM(BC48:BC51)</f>
        <v>21538</v>
      </c>
      <c r="BD52" s="381">
        <f>SUM(BD48:BD51)</f>
        <v>21538</v>
      </c>
      <c r="BE52" s="380"/>
    </row>
    <row r="53" spans="1:57" ht="15.75" customHeight="1">
      <c r="A53" s="558"/>
      <c r="B53" s="548"/>
      <c r="C53" s="548"/>
      <c r="D53" s="559" t="s">
        <v>430</v>
      </c>
      <c r="E53" s="378">
        <f aca="true" t="shared" si="14" ref="E53:BD53">E46+E52</f>
        <v>42380</v>
      </c>
      <c r="F53" s="378">
        <f t="shared" si="14"/>
        <v>42730</v>
      </c>
      <c r="G53" s="378">
        <f t="shared" si="14"/>
        <v>43498</v>
      </c>
      <c r="H53" s="378">
        <f t="shared" si="14"/>
        <v>44334</v>
      </c>
      <c r="I53" s="378">
        <f t="shared" si="14"/>
        <v>5650</v>
      </c>
      <c r="J53" s="378">
        <f t="shared" si="14"/>
        <v>7020</v>
      </c>
      <c r="K53" s="378">
        <f t="shared" si="14"/>
        <v>10077</v>
      </c>
      <c r="L53" s="378">
        <f t="shared" si="14"/>
        <v>11709</v>
      </c>
      <c r="M53" s="378">
        <f t="shared" si="14"/>
        <v>26523</v>
      </c>
      <c r="N53" s="378">
        <f t="shared" si="14"/>
        <v>26523</v>
      </c>
      <c r="O53" s="378">
        <f t="shared" si="14"/>
        <v>26523</v>
      </c>
      <c r="P53" s="378">
        <f t="shared" si="14"/>
        <v>26523</v>
      </c>
      <c r="Q53" s="378">
        <f t="shared" si="14"/>
        <v>9110</v>
      </c>
      <c r="R53" s="378">
        <f t="shared" si="14"/>
        <v>9122</v>
      </c>
      <c r="S53" s="378">
        <f t="shared" si="14"/>
        <v>9122</v>
      </c>
      <c r="T53" s="378">
        <f t="shared" si="14"/>
        <v>9122</v>
      </c>
      <c r="U53" s="378">
        <f t="shared" si="14"/>
        <v>24292</v>
      </c>
      <c r="V53" s="378">
        <f t="shared" si="14"/>
        <v>24280</v>
      </c>
      <c r="W53" s="378">
        <f t="shared" si="14"/>
        <v>24880</v>
      </c>
      <c r="X53" s="378">
        <f t="shared" si="14"/>
        <v>24880</v>
      </c>
      <c r="Y53" s="378">
        <f t="shared" si="14"/>
        <v>0</v>
      </c>
      <c r="Z53" s="378">
        <f t="shared" si="14"/>
        <v>1145</v>
      </c>
      <c r="AA53" s="378">
        <f t="shared" si="14"/>
        <v>1145</v>
      </c>
      <c r="AB53" s="378">
        <f t="shared" si="14"/>
        <v>1145</v>
      </c>
      <c r="AC53" s="378">
        <f t="shared" si="14"/>
        <v>26</v>
      </c>
      <c r="AD53" s="378">
        <f t="shared" si="14"/>
        <v>26</v>
      </c>
      <c r="AE53" s="378">
        <f t="shared" si="14"/>
        <v>26</v>
      </c>
      <c r="AF53" s="378">
        <f t="shared" si="14"/>
        <v>26</v>
      </c>
      <c r="AG53" s="378">
        <f t="shared" si="14"/>
        <v>0</v>
      </c>
      <c r="AH53" s="378">
        <f t="shared" si="14"/>
        <v>0</v>
      </c>
      <c r="AI53" s="378">
        <f t="shared" si="14"/>
        <v>0</v>
      </c>
      <c r="AJ53" s="378">
        <f t="shared" si="14"/>
        <v>0</v>
      </c>
      <c r="AK53" s="378">
        <f t="shared" si="14"/>
        <v>0</v>
      </c>
      <c r="AL53" s="378">
        <f t="shared" si="14"/>
        <v>0</v>
      </c>
      <c r="AM53" s="378">
        <f t="shared" si="14"/>
        <v>0</v>
      </c>
      <c r="AN53" s="378">
        <f t="shared" si="14"/>
        <v>0</v>
      </c>
      <c r="AO53" s="378">
        <f t="shared" si="14"/>
        <v>0</v>
      </c>
      <c r="AP53" s="378">
        <f t="shared" si="14"/>
        <v>0</v>
      </c>
      <c r="AQ53" s="378">
        <f t="shared" si="14"/>
        <v>50</v>
      </c>
      <c r="AR53" s="378">
        <f t="shared" si="14"/>
        <v>50</v>
      </c>
      <c r="AS53" s="378">
        <f t="shared" si="14"/>
        <v>8000</v>
      </c>
      <c r="AT53" s="378">
        <f t="shared" si="14"/>
        <v>8235</v>
      </c>
      <c r="AU53" s="378">
        <f t="shared" si="14"/>
        <v>8235</v>
      </c>
      <c r="AV53" s="378">
        <f t="shared" si="14"/>
        <v>8235</v>
      </c>
      <c r="AW53" s="378">
        <f t="shared" si="14"/>
        <v>0</v>
      </c>
      <c r="AX53" s="378">
        <f t="shared" si="14"/>
        <v>0</v>
      </c>
      <c r="AY53" s="378"/>
      <c r="AZ53" s="378">
        <f t="shared" si="14"/>
        <v>0</v>
      </c>
      <c r="BA53" s="378">
        <f t="shared" si="14"/>
        <v>115981</v>
      </c>
      <c r="BB53" s="378">
        <f t="shared" si="14"/>
        <v>119081</v>
      </c>
      <c r="BC53" s="378">
        <f t="shared" si="14"/>
        <v>123417</v>
      </c>
      <c r="BD53" s="378">
        <f t="shared" si="14"/>
        <v>126024</v>
      </c>
      <c r="BE53" s="377"/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0">
    <mergeCell ref="I2:J2"/>
    <mergeCell ref="M1:N2"/>
    <mergeCell ref="Q1:R2"/>
    <mergeCell ref="BA1:BD2"/>
    <mergeCell ref="AC1:AH1"/>
    <mergeCell ref="Y1:Z2"/>
    <mergeCell ref="AC2:AD2"/>
    <mergeCell ref="AG2:AH2"/>
    <mergeCell ref="AS1:AT2"/>
    <mergeCell ref="AW1:AX2"/>
    <mergeCell ref="A1:A2"/>
    <mergeCell ref="B1:B2"/>
    <mergeCell ref="C1:C2"/>
    <mergeCell ref="D1:D2"/>
    <mergeCell ref="AK2:AL2"/>
    <mergeCell ref="AO2:AP2"/>
    <mergeCell ref="AK1:AP1"/>
    <mergeCell ref="U1:V2"/>
    <mergeCell ref="E2:F2"/>
    <mergeCell ref="E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headerFooter>
    <oddHeader>&amp;C&amp;"Arial CE,Félkövér" 16/2015. (XII.02.) számú költségvetési rendelethez
ZALASZABAR KÖZSÉG  ÖNKORMÁNYZATA ÉS INTÉZMÉNYE 
2015. ÉVI BEVÉTELI ELŐIRÁNYZATAI 
&amp;"Arial CE,Normál" &amp;R&amp;A
&amp;P.oldal
1000.-FT-ban</oddHeader>
  </headerFooter>
  <colBreaks count="1" manualBreakCount="1">
    <brk id="32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L57"/>
  <sheetViews>
    <sheetView view="pageLayout" zoomScale="62" zoomScaleNormal="60" zoomScaleSheetLayoutView="65" zoomScalePageLayoutView="62" workbookViewId="0" topLeftCell="AK1">
      <selection activeCell="BQ39" sqref="BP39:BQ39"/>
    </sheetView>
  </sheetViews>
  <sheetFormatPr defaultColWidth="9.00390625" defaultRowHeight="12.75"/>
  <cols>
    <col min="1" max="1" width="10.75390625" style="0" customWidth="1"/>
    <col min="2" max="2" width="55.375" style="0" customWidth="1"/>
    <col min="3" max="3" width="6.875" style="417" customWidth="1"/>
    <col min="4" max="4" width="6.125" style="417" customWidth="1"/>
    <col min="5" max="5" width="10.375" style="0" customWidth="1"/>
    <col min="6" max="6" width="11.375" style="0" customWidth="1"/>
    <col min="7" max="7" width="10.75390625" style="0" customWidth="1"/>
    <col min="8" max="8" width="10.875" style="0" customWidth="1"/>
    <col min="9" max="9" width="10.375" style="0" customWidth="1"/>
    <col min="10" max="11" width="10.75390625" style="0" customWidth="1"/>
    <col min="12" max="12" width="11.25390625" style="0" customWidth="1"/>
    <col min="13" max="13" width="10.875" style="0" customWidth="1"/>
    <col min="14" max="14" width="11.625" style="0" customWidth="1"/>
    <col min="15" max="15" width="12.875" style="0" customWidth="1"/>
    <col min="16" max="16" width="11.875" style="0" customWidth="1"/>
    <col min="17" max="17" width="9.75390625" style="0" customWidth="1"/>
    <col min="18" max="19" width="10.625" style="0" customWidth="1"/>
    <col min="20" max="21" width="10.125" style="0" customWidth="1"/>
    <col min="22" max="22" width="10.75390625" style="0" customWidth="1"/>
    <col min="23" max="23" width="10.25390625" style="0" customWidth="1"/>
    <col min="24" max="24" width="10.375" style="0" customWidth="1"/>
    <col min="25" max="25" width="11.125" style="0" customWidth="1"/>
    <col min="26" max="26" width="10.125" style="0" customWidth="1"/>
    <col min="27" max="27" width="10.625" style="0" customWidth="1"/>
    <col min="28" max="28" width="10.875" style="0" customWidth="1"/>
    <col min="29" max="30" width="10.125" style="0" customWidth="1"/>
    <col min="31" max="31" width="11.00390625" style="0" customWidth="1"/>
    <col min="32" max="32" width="10.125" style="0" customWidth="1"/>
    <col min="33" max="33" width="10.00390625" style="0" customWidth="1"/>
    <col min="34" max="34" width="9.625" style="0" customWidth="1"/>
    <col min="35" max="35" width="9.875" style="0" customWidth="1"/>
    <col min="36" max="36" width="9.375" style="0" customWidth="1"/>
    <col min="37" max="37" width="10.875" style="0" customWidth="1"/>
    <col min="38" max="38" width="11.625" style="0" customWidth="1"/>
    <col min="39" max="39" width="12.25390625" style="0" customWidth="1"/>
    <col min="40" max="40" width="12.00390625" style="0" customWidth="1"/>
    <col min="41" max="43" width="11.75390625" style="0" customWidth="1"/>
    <col min="44" max="44" width="11.25390625" style="0" customWidth="1"/>
    <col min="45" max="47" width="12.125" style="0" customWidth="1"/>
    <col min="48" max="48" width="11.375" style="0" customWidth="1"/>
    <col min="49" max="49" width="13.125" style="0" customWidth="1"/>
    <col min="50" max="50" width="12.125" style="0" customWidth="1"/>
    <col min="51" max="51" width="12.375" style="0" customWidth="1"/>
    <col min="52" max="52" width="12.125" style="0" customWidth="1"/>
    <col min="53" max="53" width="12.00390625" style="0" customWidth="1"/>
    <col min="54" max="54" width="13.125" style="0" customWidth="1"/>
    <col min="55" max="55" width="12.375" style="0" customWidth="1"/>
    <col min="56" max="57" width="12.625" style="0" customWidth="1"/>
    <col min="58" max="58" width="10.875" style="0" customWidth="1"/>
    <col min="59" max="59" width="11.875" style="0" customWidth="1"/>
    <col min="60" max="60" width="11.75390625" style="0" customWidth="1"/>
    <col min="61" max="61" width="12.375" style="0" customWidth="1"/>
    <col min="62" max="62" width="10.375" style="0" customWidth="1"/>
    <col min="63" max="63" width="11.375" style="0" customWidth="1"/>
    <col min="64" max="65" width="10.375" style="0" customWidth="1"/>
    <col min="66" max="66" width="10.625" style="0" customWidth="1"/>
    <col min="67" max="67" width="10.875" style="0" customWidth="1"/>
    <col min="68" max="68" width="11.25390625" style="0" customWidth="1"/>
    <col min="69" max="69" width="10.375" style="0" customWidth="1"/>
    <col min="70" max="70" width="10.875" style="0" customWidth="1"/>
    <col min="71" max="71" width="10.25390625" style="0" customWidth="1"/>
    <col min="72" max="72" width="11.125" style="0" customWidth="1"/>
    <col min="73" max="75" width="15.125" style="0" customWidth="1"/>
    <col min="76" max="76" width="18.125" style="0" customWidth="1"/>
    <col min="77" max="77" width="19.875" style="0" customWidth="1"/>
    <col min="78" max="78" width="6.125" style="0" customWidth="1"/>
    <col min="79" max="79" width="6.75390625" style="0" customWidth="1"/>
    <col min="80" max="80" width="45.125" style="0" customWidth="1"/>
    <col min="81" max="81" width="10.75390625" style="0" customWidth="1"/>
    <col min="82" max="82" width="12.875" style="0" customWidth="1"/>
    <col min="83" max="86" width="10.75390625" style="0" customWidth="1"/>
    <col min="87" max="89" width="12.625" style="0" customWidth="1"/>
    <col min="90" max="91" width="6.875" style="0" customWidth="1"/>
    <col min="92" max="92" width="8.625" style="0" customWidth="1"/>
  </cols>
  <sheetData>
    <row r="1" spans="1:92" ht="60" customHeight="1">
      <c r="A1" s="643" t="s">
        <v>594</v>
      </c>
      <c r="B1" s="645" t="s">
        <v>11</v>
      </c>
      <c r="C1" s="496" t="s">
        <v>593</v>
      </c>
      <c r="D1" s="647" t="s">
        <v>592</v>
      </c>
      <c r="E1" s="649" t="s">
        <v>591</v>
      </c>
      <c r="F1" s="650"/>
      <c r="G1" s="650"/>
      <c r="H1" s="650"/>
      <c r="I1" s="649" t="s">
        <v>590</v>
      </c>
      <c r="J1" s="650"/>
      <c r="K1" s="650"/>
      <c r="L1" s="650"/>
      <c r="M1" s="649" t="s">
        <v>589</v>
      </c>
      <c r="N1" s="650"/>
      <c r="O1" s="650"/>
      <c r="P1" s="650"/>
      <c r="Q1" s="649" t="s">
        <v>588</v>
      </c>
      <c r="R1" s="650"/>
      <c r="S1" s="650"/>
      <c r="T1" s="650"/>
      <c r="U1" s="649" t="s">
        <v>587</v>
      </c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49" t="s">
        <v>586</v>
      </c>
      <c r="AP1" s="650"/>
      <c r="AQ1" s="650"/>
      <c r="AR1" s="650"/>
      <c r="AS1" s="649" t="s">
        <v>585</v>
      </c>
      <c r="AT1" s="650"/>
      <c r="AU1" s="650"/>
      <c r="AV1" s="650"/>
      <c r="AW1" s="649" t="s">
        <v>584</v>
      </c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650"/>
      <c r="BJ1" s="650"/>
      <c r="BK1" s="650"/>
      <c r="BL1" s="650"/>
      <c r="BM1" s="649" t="s">
        <v>583</v>
      </c>
      <c r="BN1" s="650"/>
      <c r="BO1" s="650"/>
      <c r="BP1" s="650"/>
      <c r="BQ1" s="649" t="s">
        <v>582</v>
      </c>
      <c r="BR1" s="650"/>
      <c r="BS1" s="650"/>
      <c r="BT1" s="650"/>
      <c r="BU1" s="649" t="s">
        <v>581</v>
      </c>
      <c r="BV1" s="650"/>
      <c r="BW1" s="650"/>
      <c r="BX1" s="650"/>
      <c r="BY1" s="498"/>
      <c r="BZ1" s="491"/>
      <c r="CA1" s="491"/>
      <c r="CB1" s="491"/>
      <c r="CC1" s="655"/>
      <c r="CD1" s="655"/>
      <c r="CE1" s="655"/>
      <c r="CF1" s="655"/>
      <c r="CG1" s="655"/>
      <c r="CH1" s="655"/>
      <c r="CI1" s="655"/>
      <c r="CJ1" s="655"/>
      <c r="CK1" s="655"/>
      <c r="CL1" s="655"/>
      <c r="CM1" s="655"/>
      <c r="CN1" s="655"/>
    </row>
    <row r="2" spans="1:92" ht="49.5" customHeight="1">
      <c r="A2" s="644"/>
      <c r="B2" s="646"/>
      <c r="C2" s="496" t="s">
        <v>580</v>
      </c>
      <c r="D2" s="648"/>
      <c r="E2" s="651"/>
      <c r="F2" s="652"/>
      <c r="G2" s="652"/>
      <c r="H2" s="652"/>
      <c r="I2" s="651"/>
      <c r="J2" s="652"/>
      <c r="K2" s="652"/>
      <c r="L2" s="652"/>
      <c r="M2" s="651"/>
      <c r="N2" s="652"/>
      <c r="O2" s="652"/>
      <c r="P2" s="652"/>
      <c r="Q2" s="651"/>
      <c r="R2" s="652"/>
      <c r="S2" s="652"/>
      <c r="T2" s="652"/>
      <c r="U2" s="656" t="s">
        <v>579</v>
      </c>
      <c r="V2" s="657"/>
      <c r="W2" s="657"/>
      <c r="X2" s="657"/>
      <c r="Y2" s="653" t="s">
        <v>578</v>
      </c>
      <c r="Z2" s="654"/>
      <c r="AA2" s="654"/>
      <c r="AB2" s="654"/>
      <c r="AC2" s="653" t="s">
        <v>577</v>
      </c>
      <c r="AD2" s="654"/>
      <c r="AE2" s="654"/>
      <c r="AF2" s="654"/>
      <c r="AG2" s="653" t="s">
        <v>576</v>
      </c>
      <c r="AH2" s="654"/>
      <c r="AI2" s="654"/>
      <c r="AJ2" s="654"/>
      <c r="AK2" s="653" t="s">
        <v>575</v>
      </c>
      <c r="AL2" s="654"/>
      <c r="AM2" s="654"/>
      <c r="AN2" s="654"/>
      <c r="AO2" s="651"/>
      <c r="AP2" s="652"/>
      <c r="AQ2" s="652"/>
      <c r="AR2" s="652"/>
      <c r="AS2" s="651"/>
      <c r="AT2" s="652"/>
      <c r="AU2" s="652"/>
      <c r="AV2" s="652"/>
      <c r="AW2" s="653" t="s">
        <v>574</v>
      </c>
      <c r="AX2" s="654"/>
      <c r="AY2" s="654"/>
      <c r="AZ2" s="654"/>
      <c r="BA2" s="653" t="s">
        <v>573</v>
      </c>
      <c r="BB2" s="654"/>
      <c r="BC2" s="654"/>
      <c r="BD2" s="654"/>
      <c r="BE2" s="653" t="s">
        <v>572</v>
      </c>
      <c r="BF2" s="654"/>
      <c r="BG2" s="654"/>
      <c r="BH2" s="654"/>
      <c r="BI2" s="653" t="s">
        <v>571</v>
      </c>
      <c r="BJ2" s="654"/>
      <c r="BK2" s="654"/>
      <c r="BL2" s="654"/>
      <c r="BM2" s="651"/>
      <c r="BN2" s="652"/>
      <c r="BO2" s="652"/>
      <c r="BP2" s="652"/>
      <c r="BQ2" s="651"/>
      <c r="BR2" s="652"/>
      <c r="BS2" s="652"/>
      <c r="BT2" s="652"/>
      <c r="BU2" s="651"/>
      <c r="BV2" s="652"/>
      <c r="BW2" s="652"/>
      <c r="BX2" s="652"/>
      <c r="BY2" s="498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</row>
    <row r="3" spans="1:92" ht="49.5" customHeight="1">
      <c r="A3" s="560"/>
      <c r="B3" s="497"/>
      <c r="C3" s="496"/>
      <c r="D3" s="495"/>
      <c r="E3" s="494" t="s">
        <v>570</v>
      </c>
      <c r="F3" s="493" t="s">
        <v>510</v>
      </c>
      <c r="G3" s="493" t="s">
        <v>509</v>
      </c>
      <c r="H3" s="493" t="s">
        <v>607</v>
      </c>
      <c r="I3" s="494" t="s">
        <v>570</v>
      </c>
      <c r="J3" s="493" t="s">
        <v>510</v>
      </c>
      <c r="K3" s="493" t="s">
        <v>509</v>
      </c>
      <c r="L3" s="493" t="s">
        <v>607</v>
      </c>
      <c r="M3" s="494" t="s">
        <v>570</v>
      </c>
      <c r="N3" s="493" t="s">
        <v>510</v>
      </c>
      <c r="O3" s="493" t="s">
        <v>509</v>
      </c>
      <c r="P3" s="493" t="s">
        <v>607</v>
      </c>
      <c r="Q3" s="494" t="s">
        <v>570</v>
      </c>
      <c r="R3" s="493" t="s">
        <v>510</v>
      </c>
      <c r="S3" s="493" t="s">
        <v>509</v>
      </c>
      <c r="T3" s="493" t="s">
        <v>607</v>
      </c>
      <c r="U3" s="494" t="s">
        <v>570</v>
      </c>
      <c r="V3" s="493" t="s">
        <v>510</v>
      </c>
      <c r="W3" s="493" t="s">
        <v>509</v>
      </c>
      <c r="X3" s="493" t="s">
        <v>607</v>
      </c>
      <c r="Y3" s="494" t="s">
        <v>570</v>
      </c>
      <c r="Z3" s="493" t="s">
        <v>510</v>
      </c>
      <c r="AA3" s="493" t="s">
        <v>509</v>
      </c>
      <c r="AB3" s="493" t="s">
        <v>607</v>
      </c>
      <c r="AC3" s="494" t="s">
        <v>570</v>
      </c>
      <c r="AD3" s="493" t="s">
        <v>510</v>
      </c>
      <c r="AE3" s="493" t="s">
        <v>509</v>
      </c>
      <c r="AF3" s="493" t="s">
        <v>607</v>
      </c>
      <c r="AG3" s="494" t="s">
        <v>570</v>
      </c>
      <c r="AH3" s="493" t="s">
        <v>510</v>
      </c>
      <c r="AI3" s="493" t="s">
        <v>509</v>
      </c>
      <c r="AJ3" s="493" t="s">
        <v>607</v>
      </c>
      <c r="AK3" s="494" t="s">
        <v>570</v>
      </c>
      <c r="AL3" s="493" t="s">
        <v>510</v>
      </c>
      <c r="AM3" s="493" t="s">
        <v>509</v>
      </c>
      <c r="AN3" s="493" t="s">
        <v>607</v>
      </c>
      <c r="AO3" s="494" t="s">
        <v>570</v>
      </c>
      <c r="AP3" s="493" t="s">
        <v>510</v>
      </c>
      <c r="AQ3" s="493" t="s">
        <v>509</v>
      </c>
      <c r="AR3" s="493" t="s">
        <v>607</v>
      </c>
      <c r="AS3" s="494" t="s">
        <v>570</v>
      </c>
      <c r="AT3" s="493" t="s">
        <v>510</v>
      </c>
      <c r="AU3" s="493" t="s">
        <v>509</v>
      </c>
      <c r="AV3" s="493" t="s">
        <v>607</v>
      </c>
      <c r="AW3" s="494" t="s">
        <v>570</v>
      </c>
      <c r="AX3" s="493" t="s">
        <v>510</v>
      </c>
      <c r="AY3" s="493" t="s">
        <v>509</v>
      </c>
      <c r="AZ3" s="493" t="s">
        <v>607</v>
      </c>
      <c r="BA3" s="494" t="s">
        <v>570</v>
      </c>
      <c r="BB3" s="493" t="s">
        <v>510</v>
      </c>
      <c r="BC3" s="493" t="s">
        <v>509</v>
      </c>
      <c r="BD3" s="493" t="s">
        <v>607</v>
      </c>
      <c r="BE3" s="494" t="s">
        <v>570</v>
      </c>
      <c r="BF3" s="493" t="s">
        <v>510</v>
      </c>
      <c r="BG3" s="493" t="s">
        <v>509</v>
      </c>
      <c r="BH3" s="493" t="s">
        <v>607</v>
      </c>
      <c r="BI3" s="494" t="s">
        <v>570</v>
      </c>
      <c r="BJ3" s="493" t="s">
        <v>510</v>
      </c>
      <c r="BK3" s="493" t="s">
        <v>509</v>
      </c>
      <c r="BL3" s="493" t="s">
        <v>607</v>
      </c>
      <c r="BM3" s="494" t="s">
        <v>570</v>
      </c>
      <c r="BN3" s="493" t="s">
        <v>510</v>
      </c>
      <c r="BO3" s="493" t="s">
        <v>509</v>
      </c>
      <c r="BP3" s="493" t="s">
        <v>607</v>
      </c>
      <c r="BQ3" s="494" t="s">
        <v>570</v>
      </c>
      <c r="BR3" s="493" t="s">
        <v>510</v>
      </c>
      <c r="BS3" s="493" t="s">
        <v>509</v>
      </c>
      <c r="BT3" s="493" t="s">
        <v>607</v>
      </c>
      <c r="BU3" s="494" t="s">
        <v>570</v>
      </c>
      <c r="BV3" s="493" t="s">
        <v>510</v>
      </c>
      <c r="BW3" s="493" t="s">
        <v>509</v>
      </c>
      <c r="BX3" s="493" t="s">
        <v>607</v>
      </c>
      <c r="BY3" s="492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</row>
    <row r="4" spans="1:92" ht="18" customHeight="1">
      <c r="A4" s="561"/>
      <c r="B4" s="490" t="s">
        <v>67</v>
      </c>
      <c r="C4" s="490"/>
      <c r="D4" s="490"/>
      <c r="E4" s="489"/>
      <c r="F4" s="489"/>
      <c r="G4" s="489"/>
      <c r="H4" s="489"/>
      <c r="I4" s="455"/>
      <c r="J4" s="455"/>
      <c r="K4" s="455"/>
      <c r="L4" s="455"/>
      <c r="M4" s="455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7"/>
      <c r="BV4" s="487"/>
      <c r="BW4" s="487"/>
      <c r="BX4" s="487"/>
      <c r="BY4" s="486"/>
      <c r="BZ4" s="484"/>
      <c r="CA4" s="484"/>
      <c r="CB4" s="483"/>
      <c r="CC4" s="472"/>
      <c r="CD4" s="472"/>
      <c r="CE4" s="472"/>
      <c r="CF4" s="472"/>
      <c r="CG4" s="472"/>
      <c r="CH4" s="472"/>
      <c r="CI4" s="472"/>
      <c r="CJ4" s="472"/>
      <c r="CK4" s="472"/>
      <c r="CL4" s="472"/>
      <c r="CM4" s="472"/>
      <c r="CN4" s="472"/>
    </row>
    <row r="5" spans="1:92" ht="18" customHeight="1">
      <c r="A5" s="562" t="s">
        <v>507</v>
      </c>
      <c r="B5" s="567" t="s">
        <v>506</v>
      </c>
      <c r="C5" s="473"/>
      <c r="D5" s="473"/>
      <c r="E5" s="453"/>
      <c r="F5" s="453"/>
      <c r="G5" s="453"/>
      <c r="H5" s="453"/>
      <c r="I5" s="450"/>
      <c r="J5" s="450"/>
      <c r="K5" s="450"/>
      <c r="L5" s="450"/>
      <c r="M5" s="450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485"/>
      <c r="BE5" s="485"/>
      <c r="BF5" s="485"/>
      <c r="BG5" s="485"/>
      <c r="BH5" s="485"/>
      <c r="BI5" s="485"/>
      <c r="BJ5" s="485"/>
      <c r="BK5" s="485"/>
      <c r="BL5" s="485"/>
      <c r="BM5" s="485"/>
      <c r="BN5" s="485"/>
      <c r="BO5" s="485"/>
      <c r="BP5" s="485"/>
      <c r="BQ5" s="485"/>
      <c r="BR5" s="485"/>
      <c r="BS5" s="485"/>
      <c r="BT5" s="485"/>
      <c r="BU5" s="473"/>
      <c r="BV5" s="473"/>
      <c r="BW5" s="473"/>
      <c r="BX5" s="447"/>
      <c r="BY5" s="446"/>
      <c r="BZ5" s="484"/>
      <c r="CA5" s="484"/>
      <c r="CB5" s="483"/>
      <c r="CC5" s="472"/>
      <c r="CD5" s="472"/>
      <c r="CE5" s="472"/>
      <c r="CF5" s="472"/>
      <c r="CG5" s="472"/>
      <c r="CH5" s="472"/>
      <c r="CI5" s="472"/>
      <c r="CJ5" s="472"/>
      <c r="CK5" s="472"/>
      <c r="CL5" s="472"/>
      <c r="CM5" s="472"/>
      <c r="CN5" s="472"/>
    </row>
    <row r="6" spans="1:92" ht="19.5" customHeight="1">
      <c r="A6" s="563" t="s">
        <v>505</v>
      </c>
      <c r="B6" s="386" t="s">
        <v>504</v>
      </c>
      <c r="C6" s="451" t="s">
        <v>181</v>
      </c>
      <c r="D6" s="451"/>
      <c r="E6" s="453">
        <v>1858</v>
      </c>
      <c r="F6" s="453">
        <v>1858</v>
      </c>
      <c r="G6" s="453">
        <v>1858</v>
      </c>
      <c r="H6" s="453">
        <v>1858</v>
      </c>
      <c r="I6" s="453">
        <v>436</v>
      </c>
      <c r="J6" s="453">
        <v>436</v>
      </c>
      <c r="K6" s="453">
        <v>436</v>
      </c>
      <c r="L6" s="453">
        <v>436</v>
      </c>
      <c r="M6" s="453">
        <v>3865</v>
      </c>
      <c r="N6" s="453">
        <v>3865</v>
      </c>
      <c r="O6" s="453">
        <v>3865</v>
      </c>
      <c r="P6" s="453">
        <v>3865</v>
      </c>
      <c r="Q6" s="453"/>
      <c r="R6" s="453"/>
      <c r="S6" s="453"/>
      <c r="T6" s="453"/>
      <c r="U6" s="453"/>
      <c r="V6" s="453"/>
      <c r="W6" s="453"/>
      <c r="X6" s="453"/>
      <c r="Y6" s="453">
        <v>1488</v>
      </c>
      <c r="Z6" s="453">
        <v>1488</v>
      </c>
      <c r="AA6" s="453">
        <v>1488</v>
      </c>
      <c r="AB6" s="453">
        <v>1488</v>
      </c>
      <c r="AC6" s="453"/>
      <c r="AD6" s="453"/>
      <c r="AE6" s="453"/>
      <c r="AF6" s="453"/>
      <c r="AG6" s="453">
        <v>1180</v>
      </c>
      <c r="AH6" s="453">
        <v>1180</v>
      </c>
      <c r="AI6" s="453">
        <v>1180</v>
      </c>
      <c r="AJ6" s="453">
        <v>1180</v>
      </c>
      <c r="AK6" s="453">
        <v>1573</v>
      </c>
      <c r="AL6" s="453">
        <v>828</v>
      </c>
      <c r="AM6" s="453">
        <v>1654</v>
      </c>
      <c r="AN6" s="453">
        <v>1654</v>
      </c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>
        <v>1384</v>
      </c>
      <c r="BO6" s="453">
        <v>1384</v>
      </c>
      <c r="BP6" s="453">
        <v>1384</v>
      </c>
      <c r="BQ6" s="453"/>
      <c r="BR6" s="453"/>
      <c r="BS6" s="453"/>
      <c r="BT6" s="453"/>
      <c r="BU6" s="447">
        <f>E6+I6+M6+Q6+U6+Y6+AC6+AG6+AK6+AO6+AS6+AW6+BA6+BE6+BI6+BQ6+BT10</f>
        <v>10400</v>
      </c>
      <c r="BV6" s="447">
        <v>11039</v>
      </c>
      <c r="BW6" s="447">
        <f aca="true" t="shared" si="0" ref="BW6:BX11">BS6+BO6+BK6+BG6+BC6+AY6+AU6+AQ6+AM6+AI6+AE6+AA6+W6+S6+O6+K6+G6</f>
        <v>11865</v>
      </c>
      <c r="BX6" s="447">
        <f t="shared" si="0"/>
        <v>11865</v>
      </c>
      <c r="BY6" s="446"/>
      <c r="BZ6" s="445"/>
      <c r="CA6" s="445"/>
      <c r="CB6" s="476"/>
      <c r="CC6" s="472"/>
      <c r="CD6" s="472"/>
      <c r="CE6" s="472"/>
      <c r="CF6" s="464"/>
      <c r="CG6" s="464"/>
      <c r="CH6" s="464"/>
      <c r="CI6" s="464"/>
      <c r="CJ6" s="464"/>
      <c r="CK6" s="464"/>
      <c r="CL6" s="464"/>
      <c r="CM6" s="464"/>
      <c r="CN6" s="464"/>
    </row>
    <row r="7" spans="1:92" ht="19.5" customHeight="1">
      <c r="A7" s="563" t="s">
        <v>505</v>
      </c>
      <c r="B7" s="386" t="s">
        <v>569</v>
      </c>
      <c r="C7" s="451" t="s">
        <v>181</v>
      </c>
      <c r="D7" s="451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47">
        <f aca="true" t="shared" si="1" ref="BU7:BV11">E7+I7+M7+Q7+U7+Y7+AC7+AG7+AK7+AO7+AS7+AW7+BA7+BE7+BI7+BQ7</f>
        <v>0</v>
      </c>
      <c r="BV7" s="447">
        <f t="shared" si="1"/>
        <v>0</v>
      </c>
      <c r="BW7" s="447">
        <f t="shared" si="0"/>
        <v>0</v>
      </c>
      <c r="BX7" s="447">
        <f t="shared" si="0"/>
        <v>0</v>
      </c>
      <c r="BY7" s="446"/>
      <c r="BZ7" s="445"/>
      <c r="CA7" s="445"/>
      <c r="CB7" s="476"/>
      <c r="CC7" s="472"/>
      <c r="CD7" s="472"/>
      <c r="CE7" s="472"/>
      <c r="CF7" s="464"/>
      <c r="CG7" s="464"/>
      <c r="CH7" s="464"/>
      <c r="CI7" s="464"/>
      <c r="CJ7" s="464"/>
      <c r="CK7" s="464"/>
      <c r="CL7" s="464"/>
      <c r="CM7" s="464"/>
      <c r="CN7" s="464"/>
    </row>
    <row r="8" spans="1:92" ht="19.5" customHeight="1">
      <c r="A8" s="563" t="s">
        <v>568</v>
      </c>
      <c r="B8" s="388" t="s">
        <v>567</v>
      </c>
      <c r="C8" s="450" t="s">
        <v>181</v>
      </c>
      <c r="D8" s="450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47">
        <f t="shared" si="1"/>
        <v>0</v>
      </c>
      <c r="BV8" s="447">
        <f t="shared" si="1"/>
        <v>0</v>
      </c>
      <c r="BW8" s="447">
        <f t="shared" si="0"/>
        <v>0</v>
      </c>
      <c r="BX8" s="447">
        <f t="shared" si="0"/>
        <v>0</v>
      </c>
      <c r="BY8" s="446"/>
      <c r="BZ8" s="469"/>
      <c r="CA8" s="469"/>
      <c r="CB8" s="445"/>
      <c r="CC8" s="472"/>
      <c r="CD8" s="472"/>
      <c r="CE8" s="443"/>
      <c r="CF8" s="464"/>
      <c r="CG8" s="464"/>
      <c r="CH8" s="443"/>
      <c r="CI8" s="464"/>
      <c r="CJ8" s="465"/>
      <c r="CK8" s="443"/>
      <c r="CL8" s="464"/>
      <c r="CM8" s="464"/>
      <c r="CN8" s="443"/>
    </row>
    <row r="9" spans="1:92" ht="19.5" customHeight="1">
      <c r="A9" s="564" t="s">
        <v>503</v>
      </c>
      <c r="B9" s="578" t="s">
        <v>566</v>
      </c>
      <c r="C9" s="450" t="s">
        <v>181</v>
      </c>
      <c r="D9" s="450"/>
      <c r="E9" s="453"/>
      <c r="F9" s="453"/>
      <c r="G9" s="453"/>
      <c r="H9" s="453"/>
      <c r="I9" s="453"/>
      <c r="J9" s="453"/>
      <c r="K9" s="453"/>
      <c r="L9" s="453"/>
      <c r="M9" s="453">
        <v>646</v>
      </c>
      <c r="N9" s="453">
        <v>646</v>
      </c>
      <c r="O9" s="453">
        <v>646</v>
      </c>
      <c r="P9" s="453">
        <v>646</v>
      </c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47">
        <f t="shared" si="1"/>
        <v>646</v>
      </c>
      <c r="BV9" s="447">
        <f t="shared" si="1"/>
        <v>646</v>
      </c>
      <c r="BW9" s="447">
        <f t="shared" si="0"/>
        <v>646</v>
      </c>
      <c r="BX9" s="447">
        <f t="shared" si="0"/>
        <v>646</v>
      </c>
      <c r="BY9" s="446"/>
      <c r="BZ9" s="445"/>
      <c r="CA9" s="445"/>
      <c r="CB9" s="444"/>
      <c r="CC9" s="475"/>
      <c r="CD9" s="475"/>
      <c r="CE9" s="443"/>
      <c r="CF9" s="475"/>
      <c r="CG9" s="475"/>
      <c r="CH9" s="443"/>
      <c r="CI9" s="441"/>
      <c r="CJ9" s="441"/>
      <c r="CK9" s="439"/>
      <c r="CL9" s="474"/>
      <c r="CM9" s="474"/>
      <c r="CN9" s="443"/>
    </row>
    <row r="10" spans="1:92" ht="19.5" customHeight="1">
      <c r="A10" s="564" t="s">
        <v>501</v>
      </c>
      <c r="B10" s="579" t="s">
        <v>565</v>
      </c>
      <c r="C10" s="451" t="s">
        <v>181</v>
      </c>
      <c r="D10" s="451"/>
      <c r="E10" s="453"/>
      <c r="F10" s="453"/>
      <c r="G10" s="453"/>
      <c r="H10" s="453"/>
      <c r="I10" s="453"/>
      <c r="J10" s="453"/>
      <c r="K10" s="453"/>
      <c r="L10" s="453"/>
      <c r="M10" s="453">
        <v>102</v>
      </c>
      <c r="N10" s="453">
        <v>102</v>
      </c>
      <c r="O10" s="453">
        <v>102</v>
      </c>
      <c r="P10" s="453">
        <v>102</v>
      </c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47">
        <f t="shared" si="1"/>
        <v>102</v>
      </c>
      <c r="BV10" s="447">
        <f t="shared" si="1"/>
        <v>102</v>
      </c>
      <c r="BW10" s="447">
        <f t="shared" si="0"/>
        <v>102</v>
      </c>
      <c r="BX10" s="447">
        <f t="shared" si="0"/>
        <v>102</v>
      </c>
      <c r="BY10" s="446"/>
      <c r="BZ10" s="445"/>
      <c r="CA10" s="445"/>
      <c r="CB10" s="444"/>
      <c r="CC10" s="475"/>
      <c r="CD10" s="475"/>
      <c r="CE10" s="443"/>
      <c r="CF10" s="475"/>
      <c r="CG10" s="475"/>
      <c r="CH10" s="443"/>
      <c r="CI10" s="441"/>
      <c r="CJ10" s="441"/>
      <c r="CK10" s="439"/>
      <c r="CL10" s="474"/>
      <c r="CM10" s="474"/>
      <c r="CN10" s="443"/>
    </row>
    <row r="11" spans="1:92" s="119" customFormat="1" ht="19.5" customHeight="1">
      <c r="A11" s="565" t="s">
        <v>493</v>
      </c>
      <c r="B11" s="577" t="s">
        <v>492</v>
      </c>
      <c r="C11" s="452" t="s">
        <v>181</v>
      </c>
      <c r="D11" s="452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47">
        <f t="shared" si="1"/>
        <v>0</v>
      </c>
      <c r="BV11" s="447">
        <f t="shared" si="1"/>
        <v>0</v>
      </c>
      <c r="BW11" s="447">
        <f t="shared" si="0"/>
        <v>0</v>
      </c>
      <c r="BX11" s="447">
        <f t="shared" si="0"/>
        <v>0</v>
      </c>
      <c r="BY11" s="446"/>
      <c r="BZ11" s="482"/>
      <c r="CA11" s="434"/>
      <c r="CB11" s="458"/>
      <c r="CC11" s="457"/>
      <c r="CD11" s="457"/>
      <c r="CE11" s="457"/>
      <c r="CF11" s="456"/>
      <c r="CG11" s="456"/>
      <c r="CH11" s="456"/>
      <c r="CI11" s="456"/>
      <c r="CJ11" s="456"/>
      <c r="CK11" s="456"/>
      <c r="CL11" s="456"/>
      <c r="CM11" s="456"/>
      <c r="CN11" s="456"/>
    </row>
    <row r="12" spans="1:92" ht="19.5" customHeight="1">
      <c r="A12" s="566"/>
      <c r="B12" s="576" t="s">
        <v>491</v>
      </c>
      <c r="C12" s="463"/>
      <c r="D12" s="461">
        <f aca="true" t="shared" si="2" ref="D12:AS12">SUM(D6:D11)</f>
        <v>0</v>
      </c>
      <c r="E12" s="461">
        <f t="shared" si="2"/>
        <v>1858</v>
      </c>
      <c r="F12" s="461">
        <f t="shared" si="2"/>
        <v>1858</v>
      </c>
      <c r="G12" s="461">
        <f t="shared" si="2"/>
        <v>1858</v>
      </c>
      <c r="H12" s="461">
        <f t="shared" si="2"/>
        <v>1858</v>
      </c>
      <c r="I12" s="461">
        <f t="shared" si="2"/>
        <v>436</v>
      </c>
      <c r="J12" s="461">
        <f t="shared" si="2"/>
        <v>436</v>
      </c>
      <c r="K12" s="461">
        <f t="shared" si="2"/>
        <v>436</v>
      </c>
      <c r="L12" s="461">
        <f t="shared" si="2"/>
        <v>436</v>
      </c>
      <c r="M12" s="461">
        <f t="shared" si="2"/>
        <v>4613</v>
      </c>
      <c r="N12" s="461">
        <f t="shared" si="2"/>
        <v>4613</v>
      </c>
      <c r="O12" s="461">
        <f t="shared" si="2"/>
        <v>4613</v>
      </c>
      <c r="P12" s="461">
        <f t="shared" si="2"/>
        <v>4613</v>
      </c>
      <c r="Q12" s="461">
        <f t="shared" si="2"/>
        <v>0</v>
      </c>
      <c r="R12" s="461">
        <f t="shared" si="2"/>
        <v>0</v>
      </c>
      <c r="S12" s="461">
        <f t="shared" si="2"/>
        <v>0</v>
      </c>
      <c r="T12" s="461">
        <f t="shared" si="2"/>
        <v>0</v>
      </c>
      <c r="U12" s="461">
        <f t="shared" si="2"/>
        <v>0</v>
      </c>
      <c r="V12" s="461">
        <f t="shared" si="2"/>
        <v>0</v>
      </c>
      <c r="W12" s="461">
        <f t="shared" si="2"/>
        <v>0</v>
      </c>
      <c r="X12" s="461">
        <f t="shared" si="2"/>
        <v>0</v>
      </c>
      <c r="Y12" s="461">
        <f t="shared" si="2"/>
        <v>1488</v>
      </c>
      <c r="Z12" s="461">
        <f t="shared" si="2"/>
        <v>1488</v>
      </c>
      <c r="AA12" s="461">
        <f t="shared" si="2"/>
        <v>1488</v>
      </c>
      <c r="AB12" s="461">
        <f t="shared" si="2"/>
        <v>1488</v>
      </c>
      <c r="AC12" s="461">
        <f t="shared" si="2"/>
        <v>0</v>
      </c>
      <c r="AD12" s="461">
        <f t="shared" si="2"/>
        <v>0</v>
      </c>
      <c r="AE12" s="461">
        <f t="shared" si="2"/>
        <v>0</v>
      </c>
      <c r="AF12" s="461">
        <f t="shared" si="2"/>
        <v>0</v>
      </c>
      <c r="AG12" s="461">
        <f t="shared" si="2"/>
        <v>1180</v>
      </c>
      <c r="AH12" s="461">
        <f t="shared" si="2"/>
        <v>1180</v>
      </c>
      <c r="AI12" s="461">
        <f t="shared" si="2"/>
        <v>1180</v>
      </c>
      <c r="AJ12" s="461">
        <f t="shared" si="2"/>
        <v>1180</v>
      </c>
      <c r="AK12" s="461">
        <f t="shared" si="2"/>
        <v>1573</v>
      </c>
      <c r="AL12" s="461">
        <f t="shared" si="2"/>
        <v>828</v>
      </c>
      <c r="AM12" s="461">
        <f t="shared" si="2"/>
        <v>1654</v>
      </c>
      <c r="AN12" s="461">
        <f t="shared" si="2"/>
        <v>1654</v>
      </c>
      <c r="AO12" s="461">
        <f t="shared" si="2"/>
        <v>0</v>
      </c>
      <c r="AP12" s="461">
        <f t="shared" si="2"/>
        <v>0</v>
      </c>
      <c r="AQ12" s="461">
        <f t="shared" si="2"/>
        <v>0</v>
      </c>
      <c r="AR12" s="461">
        <f t="shared" si="2"/>
        <v>0</v>
      </c>
      <c r="AS12" s="461">
        <f t="shared" si="2"/>
        <v>0</v>
      </c>
      <c r="AT12" s="461">
        <f aca="true" t="shared" si="3" ref="AT12:BX12">SUM(AT6:AT11)</f>
        <v>0</v>
      </c>
      <c r="AU12" s="461">
        <f t="shared" si="3"/>
        <v>0</v>
      </c>
      <c r="AV12" s="461">
        <f t="shared" si="3"/>
        <v>0</v>
      </c>
      <c r="AW12" s="461">
        <f t="shared" si="3"/>
        <v>0</v>
      </c>
      <c r="AX12" s="461">
        <f t="shared" si="3"/>
        <v>0</v>
      </c>
      <c r="AY12" s="461">
        <f t="shared" si="3"/>
        <v>0</v>
      </c>
      <c r="AZ12" s="461">
        <f t="shared" si="3"/>
        <v>0</v>
      </c>
      <c r="BA12" s="461">
        <f t="shared" si="3"/>
        <v>0</v>
      </c>
      <c r="BB12" s="461">
        <f t="shared" si="3"/>
        <v>0</v>
      </c>
      <c r="BC12" s="461">
        <f t="shared" si="3"/>
        <v>0</v>
      </c>
      <c r="BD12" s="461">
        <f t="shared" si="3"/>
        <v>0</v>
      </c>
      <c r="BE12" s="461">
        <f t="shared" si="3"/>
        <v>0</v>
      </c>
      <c r="BF12" s="461">
        <f t="shared" si="3"/>
        <v>0</v>
      </c>
      <c r="BG12" s="461">
        <f t="shared" si="3"/>
        <v>0</v>
      </c>
      <c r="BH12" s="461">
        <f t="shared" si="3"/>
        <v>0</v>
      </c>
      <c r="BI12" s="461">
        <f t="shared" si="3"/>
        <v>0</v>
      </c>
      <c r="BJ12" s="461">
        <f t="shared" si="3"/>
        <v>0</v>
      </c>
      <c r="BK12" s="461">
        <f t="shared" si="3"/>
        <v>0</v>
      </c>
      <c r="BL12" s="461">
        <f t="shared" si="3"/>
        <v>0</v>
      </c>
      <c r="BM12" s="461">
        <f t="shared" si="3"/>
        <v>0</v>
      </c>
      <c r="BN12" s="461">
        <f t="shared" si="3"/>
        <v>1384</v>
      </c>
      <c r="BO12" s="461">
        <f t="shared" si="3"/>
        <v>1384</v>
      </c>
      <c r="BP12" s="461">
        <f t="shared" si="3"/>
        <v>1384</v>
      </c>
      <c r="BQ12" s="461">
        <f t="shared" si="3"/>
        <v>0</v>
      </c>
      <c r="BR12" s="461">
        <f t="shared" si="3"/>
        <v>0</v>
      </c>
      <c r="BS12" s="461"/>
      <c r="BT12" s="461">
        <f t="shared" si="3"/>
        <v>0</v>
      </c>
      <c r="BU12" s="461">
        <f t="shared" si="3"/>
        <v>11148</v>
      </c>
      <c r="BV12" s="461">
        <f t="shared" si="3"/>
        <v>11787</v>
      </c>
      <c r="BW12" s="461">
        <f t="shared" si="3"/>
        <v>12613</v>
      </c>
      <c r="BX12" s="461">
        <f t="shared" si="3"/>
        <v>12613</v>
      </c>
      <c r="BY12" s="460"/>
      <c r="BZ12" s="445"/>
      <c r="CA12" s="445"/>
      <c r="CB12" s="444"/>
      <c r="CC12" s="475"/>
      <c r="CD12" s="475"/>
      <c r="CE12" s="443"/>
      <c r="CF12" s="475"/>
      <c r="CG12" s="475"/>
      <c r="CH12" s="443"/>
      <c r="CI12" s="441"/>
      <c r="CJ12" s="441"/>
      <c r="CK12" s="439"/>
      <c r="CL12" s="474"/>
      <c r="CM12" s="474"/>
      <c r="CN12" s="443"/>
    </row>
    <row r="13" spans="1:92" ht="19.5" customHeight="1">
      <c r="A13" s="567" t="s">
        <v>490</v>
      </c>
      <c r="B13" s="567" t="s">
        <v>489</v>
      </c>
      <c r="C13" s="473"/>
      <c r="D13" s="47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47">
        <f>E13+I13+M13+Q13+U13+Y13+AC13+AG13+AK13+AO13+AS13+AW13+BA13+BE13+BI13+BQ13</f>
        <v>0</v>
      </c>
      <c r="BV13" s="447">
        <v>0</v>
      </c>
      <c r="BW13" s="447">
        <f aca="true" t="shared" si="4" ref="BW13:BX15">BS13+BO13+BK13+BG13+BC13+AY13+AU13+AQ13+AM13+AI13+AE13+AA13+W13+S13+O13+K13+G13</f>
        <v>0</v>
      </c>
      <c r="BX13" s="447">
        <f t="shared" si="4"/>
        <v>0</v>
      </c>
      <c r="BY13" s="446"/>
      <c r="BZ13" s="469"/>
      <c r="CA13" s="469"/>
      <c r="CB13" s="445"/>
      <c r="CC13" s="472"/>
      <c r="CD13" s="472"/>
      <c r="CE13" s="443"/>
      <c r="CF13" s="464"/>
      <c r="CG13" s="464"/>
      <c r="CH13" s="443"/>
      <c r="CI13" s="464"/>
      <c r="CJ13" s="465"/>
      <c r="CK13" s="443"/>
      <c r="CL13" s="464"/>
      <c r="CM13" s="464"/>
      <c r="CN13" s="443"/>
    </row>
    <row r="14" spans="1:116" ht="19.5" customHeight="1">
      <c r="A14" s="565" t="s">
        <v>488</v>
      </c>
      <c r="B14" s="580" t="s">
        <v>487</v>
      </c>
      <c r="C14" s="450" t="s">
        <v>181</v>
      </c>
      <c r="D14" s="450"/>
      <c r="E14" s="453">
        <v>2216</v>
      </c>
      <c r="F14" s="453">
        <v>3296</v>
      </c>
      <c r="G14" s="453">
        <v>5963</v>
      </c>
      <c r="H14" s="453">
        <v>7401</v>
      </c>
      <c r="I14" s="453">
        <v>299</v>
      </c>
      <c r="J14" s="453">
        <v>590</v>
      </c>
      <c r="K14" s="453">
        <v>840</v>
      </c>
      <c r="L14" s="453">
        <v>1034</v>
      </c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47">
        <f>E14+I14+M14+Q14+U14+Y14+AC14+AG14+AK14+AO14+AS14+AW14+BA14+BE14+BI14+BQ14</f>
        <v>2515</v>
      </c>
      <c r="BV14" s="447">
        <v>3886</v>
      </c>
      <c r="BW14" s="447">
        <f t="shared" si="4"/>
        <v>6803</v>
      </c>
      <c r="BX14" s="447">
        <f t="shared" si="4"/>
        <v>8435</v>
      </c>
      <c r="BY14" s="446"/>
      <c r="BZ14" s="469"/>
      <c r="CA14" s="469"/>
      <c r="CB14" s="445"/>
      <c r="CC14" s="472"/>
      <c r="CD14" s="472"/>
      <c r="CE14" s="443"/>
      <c r="CF14" s="464"/>
      <c r="CG14" s="464"/>
      <c r="CH14" s="443"/>
      <c r="CI14" s="464"/>
      <c r="CJ14" s="441"/>
      <c r="CK14" s="443"/>
      <c r="CL14" s="464"/>
      <c r="CM14" s="464"/>
      <c r="CN14" s="443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</row>
    <row r="15" spans="1:92" s="119" customFormat="1" ht="19.5" customHeight="1">
      <c r="A15" s="565" t="s">
        <v>486</v>
      </c>
      <c r="B15" s="580" t="s">
        <v>485</v>
      </c>
      <c r="C15" s="480" t="s">
        <v>181</v>
      </c>
      <c r="D15" s="480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47">
        <f>E15+I15+M15+Q15+U15+Y15+AC15+AG15+AK15+AO15+AS15+AW15+BA15+BE15+BI15+BQ15</f>
        <v>0</v>
      </c>
      <c r="BV15" s="447">
        <v>0</v>
      </c>
      <c r="BW15" s="447">
        <f t="shared" si="4"/>
        <v>0</v>
      </c>
      <c r="BX15" s="447">
        <f t="shared" si="4"/>
        <v>0</v>
      </c>
      <c r="BY15" s="446"/>
      <c r="BZ15" s="478"/>
      <c r="CA15" s="478"/>
      <c r="CB15" s="434"/>
      <c r="CC15" s="457"/>
      <c r="CD15" s="457"/>
      <c r="CE15" s="432"/>
      <c r="CF15" s="456"/>
      <c r="CG15" s="456"/>
      <c r="CH15" s="432"/>
      <c r="CI15" s="456"/>
      <c r="CJ15" s="430"/>
      <c r="CK15" s="432"/>
      <c r="CL15" s="456"/>
      <c r="CM15" s="456"/>
      <c r="CN15" s="432"/>
    </row>
    <row r="16" spans="1:92" ht="19.5" customHeight="1">
      <c r="A16" s="563" t="s">
        <v>484</v>
      </c>
      <c r="B16" s="388" t="s">
        <v>564</v>
      </c>
      <c r="C16" s="450" t="s">
        <v>181</v>
      </c>
      <c r="D16" s="450"/>
      <c r="E16" s="453"/>
      <c r="F16" s="453"/>
      <c r="G16" s="453"/>
      <c r="H16" s="453"/>
      <c r="I16" s="453"/>
      <c r="J16" s="453"/>
      <c r="K16" s="453"/>
      <c r="L16" s="453"/>
      <c r="M16" s="453">
        <v>110</v>
      </c>
      <c r="N16" s="453">
        <v>3784</v>
      </c>
      <c r="O16" s="453">
        <v>4359</v>
      </c>
      <c r="P16" s="453">
        <v>4359</v>
      </c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 t="s">
        <v>563</v>
      </c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>
        <v>18446</v>
      </c>
      <c r="AP16" s="453">
        <v>15466</v>
      </c>
      <c r="AQ16" s="453">
        <v>15484</v>
      </c>
      <c r="AR16" s="453">
        <v>775</v>
      </c>
      <c r="AS16" s="453"/>
      <c r="AT16" s="453"/>
      <c r="AU16" s="453"/>
      <c r="AV16" s="453">
        <v>14709</v>
      </c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47">
        <f>E16+I16+M16+Q16+U16+Y16+AC16+AG16+AK16+AO16+AS16+AW16+BA16+BE16+BI16+BQ16</f>
        <v>18556</v>
      </c>
      <c r="BV16" s="447">
        <v>19250</v>
      </c>
      <c r="BW16" s="447">
        <v>19843</v>
      </c>
      <c r="BX16" s="447">
        <v>19843</v>
      </c>
      <c r="BY16" s="446"/>
      <c r="BZ16" s="469"/>
      <c r="CA16" s="469"/>
      <c r="CB16" s="445"/>
      <c r="CC16" s="472"/>
      <c r="CD16" s="472"/>
      <c r="CE16" s="443"/>
      <c r="CF16" s="464"/>
      <c r="CG16" s="464"/>
      <c r="CH16" s="443"/>
      <c r="CI16" s="464"/>
      <c r="CJ16" s="465"/>
      <c r="CK16" s="443"/>
      <c r="CL16" s="464"/>
      <c r="CM16" s="464"/>
      <c r="CN16" s="443"/>
    </row>
    <row r="17" spans="1:92" ht="19.5" customHeight="1">
      <c r="A17" s="563" t="s">
        <v>562</v>
      </c>
      <c r="B17" s="388" t="s">
        <v>561</v>
      </c>
      <c r="C17" s="450" t="s">
        <v>181</v>
      </c>
      <c r="D17" s="450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47">
        <f>E17+I17+M17+Q17+U17+Y17+AC17+AG17+AK17+AO17+AS17+AW17+BA17+BE17+BI17+BQ17</f>
        <v>0</v>
      </c>
      <c r="BV17" s="447">
        <v>0</v>
      </c>
      <c r="BW17" s="447">
        <f>BS17+BO17+BK17+BG17+BC17+AY17+AU17+AQ17+AM17+AI17+AE17+AA17+W17+S17+O17+K17+G17</f>
        <v>0</v>
      </c>
      <c r="BX17" s="447">
        <f>BT17+BP17+BL17+BH17+BD17+AZ17+AV17+AR17+AN17+AJ17+AF17+AB17+X17+T17+P17+L17+H17</f>
        <v>0</v>
      </c>
      <c r="BY17" s="446"/>
      <c r="BZ17" s="469"/>
      <c r="CA17" s="469"/>
      <c r="CB17" s="476"/>
      <c r="CC17" s="472"/>
      <c r="CD17" s="472"/>
      <c r="CE17" s="443"/>
      <c r="CF17" s="472"/>
      <c r="CG17" s="472"/>
      <c r="CH17" s="443"/>
      <c r="CI17" s="464"/>
      <c r="CJ17" s="464"/>
      <c r="CK17" s="443"/>
      <c r="CL17" s="472"/>
      <c r="CM17" s="472"/>
      <c r="CN17" s="443"/>
    </row>
    <row r="18" spans="1:92" ht="19.5" customHeight="1">
      <c r="A18" s="566"/>
      <c r="B18" s="576" t="s">
        <v>482</v>
      </c>
      <c r="C18" s="463"/>
      <c r="D18" s="461">
        <f aca="true" t="shared" si="5" ref="D18:AS18">SUM(D14:D17)</f>
        <v>0</v>
      </c>
      <c r="E18" s="461">
        <f t="shared" si="5"/>
        <v>2216</v>
      </c>
      <c r="F18" s="461">
        <f t="shared" si="5"/>
        <v>3296</v>
      </c>
      <c r="G18" s="461">
        <f t="shared" si="5"/>
        <v>5963</v>
      </c>
      <c r="H18" s="461">
        <f t="shared" si="5"/>
        <v>7401</v>
      </c>
      <c r="I18" s="461">
        <f t="shared" si="5"/>
        <v>299</v>
      </c>
      <c r="J18" s="461">
        <f t="shared" si="5"/>
        <v>590</v>
      </c>
      <c r="K18" s="461">
        <f t="shared" si="5"/>
        <v>840</v>
      </c>
      <c r="L18" s="461">
        <f t="shared" si="5"/>
        <v>1034</v>
      </c>
      <c r="M18" s="461">
        <f t="shared" si="5"/>
        <v>110</v>
      </c>
      <c r="N18" s="461">
        <f t="shared" si="5"/>
        <v>3784</v>
      </c>
      <c r="O18" s="461">
        <f t="shared" si="5"/>
        <v>4359</v>
      </c>
      <c r="P18" s="461">
        <f t="shared" si="5"/>
        <v>4359</v>
      </c>
      <c r="Q18" s="461">
        <f t="shared" si="5"/>
        <v>0</v>
      </c>
      <c r="R18" s="461">
        <f t="shared" si="5"/>
        <v>0</v>
      </c>
      <c r="S18" s="461">
        <f t="shared" si="5"/>
        <v>0</v>
      </c>
      <c r="T18" s="461">
        <f t="shared" si="5"/>
        <v>0</v>
      </c>
      <c r="U18" s="461">
        <f t="shared" si="5"/>
        <v>0</v>
      </c>
      <c r="V18" s="461">
        <f t="shared" si="5"/>
        <v>0</v>
      </c>
      <c r="W18" s="461">
        <f t="shared" si="5"/>
        <v>0</v>
      </c>
      <c r="X18" s="461">
        <f t="shared" si="5"/>
        <v>0</v>
      </c>
      <c r="Y18" s="461">
        <f t="shared" si="5"/>
        <v>0</v>
      </c>
      <c r="Z18" s="461">
        <f t="shared" si="5"/>
        <v>0</v>
      </c>
      <c r="AA18" s="461">
        <f t="shared" si="5"/>
        <v>0</v>
      </c>
      <c r="AB18" s="461">
        <f t="shared" si="5"/>
        <v>0</v>
      </c>
      <c r="AC18" s="461">
        <f t="shared" si="5"/>
        <v>0</v>
      </c>
      <c r="AD18" s="461">
        <f t="shared" si="5"/>
        <v>0</v>
      </c>
      <c r="AE18" s="461">
        <f t="shared" si="5"/>
        <v>0</v>
      </c>
      <c r="AF18" s="461">
        <f t="shared" si="5"/>
        <v>0</v>
      </c>
      <c r="AG18" s="461">
        <f t="shared" si="5"/>
        <v>0</v>
      </c>
      <c r="AH18" s="461">
        <f t="shared" si="5"/>
        <v>0</v>
      </c>
      <c r="AI18" s="461">
        <f t="shared" si="5"/>
        <v>0</v>
      </c>
      <c r="AJ18" s="461">
        <f t="shared" si="5"/>
        <v>0</v>
      </c>
      <c r="AK18" s="461">
        <f t="shared" si="5"/>
        <v>0</v>
      </c>
      <c r="AL18" s="461">
        <f t="shared" si="5"/>
        <v>0</v>
      </c>
      <c r="AM18" s="461">
        <f t="shared" si="5"/>
        <v>0</v>
      </c>
      <c r="AN18" s="461">
        <f t="shared" si="5"/>
        <v>0</v>
      </c>
      <c r="AO18" s="461">
        <f t="shared" si="5"/>
        <v>18446</v>
      </c>
      <c r="AP18" s="461">
        <f t="shared" si="5"/>
        <v>15466</v>
      </c>
      <c r="AQ18" s="461">
        <f t="shared" si="5"/>
        <v>15484</v>
      </c>
      <c r="AR18" s="461">
        <f t="shared" si="5"/>
        <v>775</v>
      </c>
      <c r="AS18" s="461">
        <f t="shared" si="5"/>
        <v>0</v>
      </c>
      <c r="AT18" s="461">
        <f aca="true" t="shared" si="6" ref="AT18:BX18">SUM(AT14:AT17)</f>
        <v>0</v>
      </c>
      <c r="AU18" s="461">
        <f t="shared" si="6"/>
        <v>0</v>
      </c>
      <c r="AV18" s="461">
        <f t="shared" si="6"/>
        <v>14709</v>
      </c>
      <c r="AW18" s="461">
        <f t="shared" si="6"/>
        <v>0</v>
      </c>
      <c r="AX18" s="461">
        <f t="shared" si="6"/>
        <v>0</v>
      </c>
      <c r="AY18" s="461">
        <f t="shared" si="6"/>
        <v>0</v>
      </c>
      <c r="AZ18" s="461">
        <f t="shared" si="6"/>
        <v>0</v>
      </c>
      <c r="BA18" s="461">
        <f t="shared" si="6"/>
        <v>0</v>
      </c>
      <c r="BB18" s="461">
        <f t="shared" si="6"/>
        <v>0</v>
      </c>
      <c r="BC18" s="461">
        <f t="shared" si="6"/>
        <v>0</v>
      </c>
      <c r="BD18" s="461">
        <f t="shared" si="6"/>
        <v>0</v>
      </c>
      <c r="BE18" s="461">
        <f t="shared" si="6"/>
        <v>0</v>
      </c>
      <c r="BF18" s="461">
        <f t="shared" si="6"/>
        <v>0</v>
      </c>
      <c r="BG18" s="461">
        <f t="shared" si="6"/>
        <v>0</v>
      </c>
      <c r="BH18" s="461">
        <f t="shared" si="6"/>
        <v>0</v>
      </c>
      <c r="BI18" s="461">
        <f t="shared" si="6"/>
        <v>0</v>
      </c>
      <c r="BJ18" s="461">
        <f t="shared" si="6"/>
        <v>0</v>
      </c>
      <c r="BK18" s="461">
        <f t="shared" si="6"/>
        <v>0</v>
      </c>
      <c r="BL18" s="461">
        <f t="shared" si="6"/>
        <v>0</v>
      </c>
      <c r="BM18" s="461">
        <f t="shared" si="6"/>
        <v>0</v>
      </c>
      <c r="BN18" s="461">
        <f t="shared" si="6"/>
        <v>0</v>
      </c>
      <c r="BO18" s="461">
        <f t="shared" si="6"/>
        <v>0</v>
      </c>
      <c r="BP18" s="461">
        <f t="shared" si="6"/>
        <v>0</v>
      </c>
      <c r="BQ18" s="461">
        <f t="shared" si="6"/>
        <v>0</v>
      </c>
      <c r="BR18" s="461">
        <f t="shared" si="6"/>
        <v>0</v>
      </c>
      <c r="BS18" s="461"/>
      <c r="BT18" s="461">
        <f t="shared" si="6"/>
        <v>0</v>
      </c>
      <c r="BU18" s="461">
        <f t="shared" si="6"/>
        <v>21071</v>
      </c>
      <c r="BV18" s="461">
        <f t="shared" si="6"/>
        <v>23136</v>
      </c>
      <c r="BW18" s="461">
        <f t="shared" si="6"/>
        <v>26646</v>
      </c>
      <c r="BX18" s="461">
        <f t="shared" si="6"/>
        <v>28278</v>
      </c>
      <c r="BY18" s="460"/>
      <c r="BZ18" s="469"/>
      <c r="CA18" s="469"/>
      <c r="CB18" s="476"/>
      <c r="CC18" s="472"/>
      <c r="CD18" s="472"/>
      <c r="CE18" s="443"/>
      <c r="CF18" s="472"/>
      <c r="CG18" s="472"/>
      <c r="CH18" s="443"/>
      <c r="CI18" s="464"/>
      <c r="CJ18" s="464"/>
      <c r="CK18" s="443"/>
      <c r="CL18" s="472"/>
      <c r="CM18" s="472"/>
      <c r="CN18" s="443"/>
    </row>
    <row r="19" spans="1:92" ht="19.5" customHeight="1">
      <c r="A19" s="568" t="s">
        <v>481</v>
      </c>
      <c r="B19" s="567" t="s">
        <v>480</v>
      </c>
      <c r="C19" s="473"/>
      <c r="D19" s="47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47">
        <f>E19+I19+M19+Q19+U19+Y19+AC19+AG19+AK19+AO19+AS19+AW19+BA19+BE19+BI19+BQ19</f>
        <v>0</v>
      </c>
      <c r="BV19" s="447">
        <v>0</v>
      </c>
      <c r="BW19" s="447">
        <f aca="true" t="shared" si="7" ref="BW19:BX21">BS19+BO19+BK19+BG19+BC19+AY19+AU19+AQ19+AM19+AI19+AE19+AA19+W19+S19+O19+K19+G19</f>
        <v>0</v>
      </c>
      <c r="BX19" s="447">
        <f t="shared" si="7"/>
        <v>0</v>
      </c>
      <c r="BY19" s="446"/>
      <c r="BZ19" s="469"/>
      <c r="CA19" s="469"/>
      <c r="CB19" s="476"/>
      <c r="CC19" s="472"/>
      <c r="CD19" s="472"/>
      <c r="CE19" s="443"/>
      <c r="CF19" s="472"/>
      <c r="CG19" s="472"/>
      <c r="CH19" s="443"/>
      <c r="CI19" s="464"/>
      <c r="CJ19" s="464"/>
      <c r="CK19" s="443"/>
      <c r="CL19" s="472"/>
      <c r="CM19" s="472"/>
      <c r="CN19" s="443"/>
    </row>
    <row r="20" spans="1:92" ht="19.5" customHeight="1">
      <c r="A20" s="563" t="s">
        <v>479</v>
      </c>
      <c r="B20" s="388" t="s">
        <v>478</v>
      </c>
      <c r="C20" s="450" t="s">
        <v>181</v>
      </c>
      <c r="D20" s="450"/>
      <c r="E20" s="447"/>
      <c r="F20" s="447"/>
      <c r="G20" s="447"/>
      <c r="H20" s="447"/>
      <c r="I20" s="447"/>
      <c r="J20" s="447"/>
      <c r="K20" s="447"/>
      <c r="L20" s="447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47"/>
      <c r="Z20" s="447"/>
      <c r="AA20" s="447"/>
      <c r="AB20" s="447"/>
      <c r="AC20" s="447"/>
      <c r="AD20" s="447"/>
      <c r="AE20" s="447"/>
      <c r="AF20" s="447"/>
      <c r="AG20" s="453">
        <v>6949</v>
      </c>
      <c r="AH20" s="453">
        <v>6949</v>
      </c>
      <c r="AI20" s="453">
        <v>6949</v>
      </c>
      <c r="AJ20" s="453">
        <v>6949</v>
      </c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>
        <f>E20+I20+M20+Q20+U20+Y20+AC20+AG20+AK20+AO20+AS20+AW20+BA20+BE20+BI20+BQ20</f>
        <v>6949</v>
      </c>
      <c r="BV20" s="447">
        <v>6949</v>
      </c>
      <c r="BW20" s="447">
        <f t="shared" si="7"/>
        <v>6949</v>
      </c>
      <c r="BX20" s="447">
        <f t="shared" si="7"/>
        <v>6949</v>
      </c>
      <c r="BY20" s="446"/>
      <c r="BZ20" s="444"/>
      <c r="CA20" s="444"/>
      <c r="CB20" s="481"/>
      <c r="CC20" s="475"/>
      <c r="CD20" s="475"/>
      <c r="CE20" s="443"/>
      <c r="CF20" s="475"/>
      <c r="CG20" s="475"/>
      <c r="CH20" s="443"/>
      <c r="CI20" s="441"/>
      <c r="CJ20" s="441"/>
      <c r="CK20" s="439"/>
      <c r="CL20" s="475"/>
      <c r="CM20" s="475"/>
      <c r="CN20" s="443"/>
    </row>
    <row r="21" spans="1:116" s="119" customFormat="1" ht="19.5" customHeight="1">
      <c r="A21" s="565" t="s">
        <v>560</v>
      </c>
      <c r="B21" s="580" t="s">
        <v>559</v>
      </c>
      <c r="C21" s="480" t="s">
        <v>181</v>
      </c>
      <c r="D21" s="480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479"/>
      <c r="AL21" s="479"/>
      <c r="AM21" s="479"/>
      <c r="AN21" s="479"/>
      <c r="AO21" s="479"/>
      <c r="AP21" s="479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47">
        <f>E21+I21+M21+Q21+U21+Y21+AC21+AG21+AK21+AO21+AS21+AW21+BA21+BE21+BI21+BQ21</f>
        <v>0</v>
      </c>
      <c r="BV21" s="447">
        <v>0</v>
      </c>
      <c r="BW21" s="447">
        <f t="shared" si="7"/>
        <v>0</v>
      </c>
      <c r="BX21" s="447">
        <f t="shared" si="7"/>
        <v>0</v>
      </c>
      <c r="BY21" s="446"/>
      <c r="BZ21" s="478"/>
      <c r="CA21" s="478"/>
      <c r="CB21" s="434"/>
      <c r="CC21" s="457"/>
      <c r="CD21" s="457"/>
      <c r="CE21" s="432"/>
      <c r="CF21" s="456"/>
      <c r="CG21" s="456"/>
      <c r="CH21" s="432"/>
      <c r="CI21" s="456"/>
      <c r="CJ21" s="430"/>
      <c r="CK21" s="432"/>
      <c r="CL21" s="456"/>
      <c r="CM21" s="456"/>
      <c r="CN21" s="432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7"/>
      <c r="DD21" s="477"/>
      <c r="DE21" s="477"/>
      <c r="DF21" s="477"/>
      <c r="DG21" s="477"/>
      <c r="DH21" s="477"/>
      <c r="DI21" s="477"/>
      <c r="DJ21" s="477"/>
      <c r="DK21" s="477"/>
      <c r="DL21" s="477"/>
    </row>
    <row r="22" spans="1:116" s="119" customFormat="1" ht="19.5" customHeight="1">
      <c r="A22" s="566"/>
      <c r="B22" s="576" t="s">
        <v>477</v>
      </c>
      <c r="C22" s="463"/>
      <c r="D22" s="463"/>
      <c r="E22" s="461">
        <f aca="true" t="shared" si="8" ref="E22:AT22">SUM(E20:E21)</f>
        <v>0</v>
      </c>
      <c r="F22" s="461">
        <f t="shared" si="8"/>
        <v>0</v>
      </c>
      <c r="G22" s="461">
        <f t="shared" si="8"/>
        <v>0</v>
      </c>
      <c r="H22" s="461">
        <f t="shared" si="8"/>
        <v>0</v>
      </c>
      <c r="I22" s="461">
        <f t="shared" si="8"/>
        <v>0</v>
      </c>
      <c r="J22" s="461">
        <f t="shared" si="8"/>
        <v>0</v>
      </c>
      <c r="K22" s="461">
        <f t="shared" si="8"/>
        <v>0</v>
      </c>
      <c r="L22" s="461">
        <f t="shared" si="8"/>
        <v>0</v>
      </c>
      <c r="M22" s="461">
        <f t="shared" si="8"/>
        <v>0</v>
      </c>
      <c r="N22" s="461">
        <f t="shared" si="8"/>
        <v>0</v>
      </c>
      <c r="O22" s="461">
        <f t="shared" si="8"/>
        <v>0</v>
      </c>
      <c r="P22" s="461">
        <f t="shared" si="8"/>
        <v>0</v>
      </c>
      <c r="Q22" s="461">
        <f t="shared" si="8"/>
        <v>0</v>
      </c>
      <c r="R22" s="461">
        <f t="shared" si="8"/>
        <v>0</v>
      </c>
      <c r="S22" s="461">
        <f t="shared" si="8"/>
        <v>0</v>
      </c>
      <c r="T22" s="461">
        <f t="shared" si="8"/>
        <v>0</v>
      </c>
      <c r="U22" s="461">
        <f t="shared" si="8"/>
        <v>0</v>
      </c>
      <c r="V22" s="461">
        <f t="shared" si="8"/>
        <v>0</v>
      </c>
      <c r="W22" s="461">
        <f t="shared" si="8"/>
        <v>0</v>
      </c>
      <c r="X22" s="461">
        <f t="shared" si="8"/>
        <v>0</v>
      </c>
      <c r="Y22" s="461">
        <f t="shared" si="8"/>
        <v>0</v>
      </c>
      <c r="Z22" s="461">
        <f t="shared" si="8"/>
        <v>0</v>
      </c>
      <c r="AA22" s="461">
        <f t="shared" si="8"/>
        <v>0</v>
      </c>
      <c r="AB22" s="461">
        <f t="shared" si="8"/>
        <v>0</v>
      </c>
      <c r="AC22" s="461">
        <f t="shared" si="8"/>
        <v>0</v>
      </c>
      <c r="AD22" s="461">
        <f t="shared" si="8"/>
        <v>0</v>
      </c>
      <c r="AE22" s="461">
        <f t="shared" si="8"/>
        <v>0</v>
      </c>
      <c r="AF22" s="461">
        <f t="shared" si="8"/>
        <v>0</v>
      </c>
      <c r="AG22" s="461">
        <f t="shared" si="8"/>
        <v>6949</v>
      </c>
      <c r="AH22" s="461">
        <f t="shared" si="8"/>
        <v>6949</v>
      </c>
      <c r="AI22" s="461">
        <f t="shared" si="8"/>
        <v>6949</v>
      </c>
      <c r="AJ22" s="461">
        <f t="shared" si="8"/>
        <v>6949</v>
      </c>
      <c r="AK22" s="461">
        <f t="shared" si="8"/>
        <v>0</v>
      </c>
      <c r="AL22" s="461">
        <f t="shared" si="8"/>
        <v>0</v>
      </c>
      <c r="AM22" s="461">
        <f t="shared" si="8"/>
        <v>0</v>
      </c>
      <c r="AN22" s="461">
        <f t="shared" si="8"/>
        <v>0</v>
      </c>
      <c r="AO22" s="461">
        <f t="shared" si="8"/>
        <v>0</v>
      </c>
      <c r="AP22" s="461">
        <f t="shared" si="8"/>
        <v>0</v>
      </c>
      <c r="AQ22" s="461">
        <f t="shared" si="8"/>
        <v>0</v>
      </c>
      <c r="AR22" s="461">
        <f t="shared" si="8"/>
        <v>0</v>
      </c>
      <c r="AS22" s="461">
        <f t="shared" si="8"/>
        <v>0</v>
      </c>
      <c r="AT22" s="461">
        <f t="shared" si="8"/>
        <v>0</v>
      </c>
      <c r="AU22" s="461">
        <f aca="true" t="shared" si="9" ref="AU22:BX22">SUM(AU20:AU21)</f>
        <v>0</v>
      </c>
      <c r="AV22" s="461">
        <f t="shared" si="9"/>
        <v>0</v>
      </c>
      <c r="AW22" s="461">
        <f t="shared" si="9"/>
        <v>0</v>
      </c>
      <c r="AX22" s="461">
        <f t="shared" si="9"/>
        <v>0</v>
      </c>
      <c r="AY22" s="461">
        <f t="shared" si="9"/>
        <v>0</v>
      </c>
      <c r="AZ22" s="461">
        <f t="shared" si="9"/>
        <v>0</v>
      </c>
      <c r="BA22" s="461">
        <f t="shared" si="9"/>
        <v>0</v>
      </c>
      <c r="BB22" s="461">
        <f t="shared" si="9"/>
        <v>0</v>
      </c>
      <c r="BC22" s="461">
        <f t="shared" si="9"/>
        <v>0</v>
      </c>
      <c r="BD22" s="461">
        <f t="shared" si="9"/>
        <v>0</v>
      </c>
      <c r="BE22" s="461">
        <f t="shared" si="9"/>
        <v>0</v>
      </c>
      <c r="BF22" s="461">
        <f t="shared" si="9"/>
        <v>0</v>
      </c>
      <c r="BG22" s="461">
        <f t="shared" si="9"/>
        <v>0</v>
      </c>
      <c r="BH22" s="461">
        <f t="shared" si="9"/>
        <v>0</v>
      </c>
      <c r="BI22" s="461">
        <f t="shared" si="9"/>
        <v>0</v>
      </c>
      <c r="BJ22" s="461">
        <f t="shared" si="9"/>
        <v>0</v>
      </c>
      <c r="BK22" s="461">
        <f t="shared" si="9"/>
        <v>0</v>
      </c>
      <c r="BL22" s="461">
        <f t="shared" si="9"/>
        <v>0</v>
      </c>
      <c r="BM22" s="461">
        <f t="shared" si="9"/>
        <v>0</v>
      </c>
      <c r="BN22" s="461">
        <f t="shared" si="9"/>
        <v>0</v>
      </c>
      <c r="BO22" s="461">
        <f t="shared" si="9"/>
        <v>0</v>
      </c>
      <c r="BP22" s="461">
        <f t="shared" si="9"/>
        <v>0</v>
      </c>
      <c r="BQ22" s="461">
        <f t="shared" si="9"/>
        <v>0</v>
      </c>
      <c r="BR22" s="461">
        <f t="shared" si="9"/>
        <v>0</v>
      </c>
      <c r="BS22" s="461"/>
      <c r="BT22" s="461">
        <f t="shared" si="9"/>
        <v>0</v>
      </c>
      <c r="BU22" s="461">
        <f t="shared" si="9"/>
        <v>6949</v>
      </c>
      <c r="BV22" s="461">
        <f t="shared" si="9"/>
        <v>6949</v>
      </c>
      <c r="BW22" s="461">
        <f t="shared" si="9"/>
        <v>6949</v>
      </c>
      <c r="BX22" s="461">
        <f t="shared" si="9"/>
        <v>6949</v>
      </c>
      <c r="BY22" s="460"/>
      <c r="BZ22" s="478"/>
      <c r="CA22" s="478"/>
      <c r="CB22" s="434"/>
      <c r="CC22" s="457"/>
      <c r="CD22" s="457"/>
      <c r="CE22" s="432"/>
      <c r="CF22" s="456"/>
      <c r="CG22" s="456"/>
      <c r="CH22" s="432"/>
      <c r="CI22" s="456"/>
      <c r="CJ22" s="430"/>
      <c r="CK22" s="432"/>
      <c r="CL22" s="456"/>
      <c r="CM22" s="456"/>
      <c r="CN22" s="432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477"/>
      <c r="DE22" s="477"/>
      <c r="DF22" s="477"/>
      <c r="DG22" s="477"/>
      <c r="DH22" s="477"/>
      <c r="DI22" s="477"/>
      <c r="DJ22" s="477"/>
      <c r="DK22" s="477"/>
      <c r="DL22" s="477"/>
    </row>
    <row r="23" spans="1:92" ht="19.5" customHeight="1">
      <c r="A23" s="568" t="s">
        <v>476</v>
      </c>
      <c r="B23" s="567" t="s">
        <v>475</v>
      </c>
      <c r="C23" s="473"/>
      <c r="D23" s="473"/>
      <c r="E23" s="447"/>
      <c r="F23" s="447"/>
      <c r="G23" s="447"/>
      <c r="H23" s="447"/>
      <c r="I23" s="447"/>
      <c r="J23" s="447"/>
      <c r="K23" s="447"/>
      <c r="L23" s="447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7"/>
      <c r="BR23" s="447"/>
      <c r="BS23" s="447"/>
      <c r="BT23" s="447"/>
      <c r="BU23" s="447">
        <f>E23+I23+M23+Q23+U23+Y23+AC23+AG23+AK23+AO23+AS23+AW23+BA23+BE23+BI23+BQ23</f>
        <v>0</v>
      </c>
      <c r="BV23" s="447">
        <f>D23+H23+L23+P23+T23+X23+AB23+AF23+AJ23+AN23+AR23+AV23+AZ23+BD23+BH23+BP23</f>
        <v>0</v>
      </c>
      <c r="BW23" s="447">
        <f aca="true" t="shared" si="10" ref="BW23:BX27">BS23+BO23+BK23+BG23+BC23+AY23+AU23+AQ23+AM23+AI23+AE23+AA23+W23+S23+O23+K23+G23</f>
        <v>0</v>
      </c>
      <c r="BX23" s="447">
        <f t="shared" si="10"/>
        <v>0</v>
      </c>
      <c r="BY23" s="446"/>
      <c r="BZ23" s="444"/>
      <c r="CA23" s="444"/>
      <c r="CB23" s="481"/>
      <c r="CC23" s="475"/>
      <c r="CD23" s="475"/>
      <c r="CE23" s="443"/>
      <c r="CF23" s="475"/>
      <c r="CG23" s="475"/>
      <c r="CH23" s="443"/>
      <c r="CI23" s="441"/>
      <c r="CJ23" s="441"/>
      <c r="CK23" s="439"/>
      <c r="CL23" s="475"/>
      <c r="CM23" s="475"/>
      <c r="CN23" s="443"/>
    </row>
    <row r="24" spans="1:116" s="119" customFormat="1" ht="19.5" customHeight="1">
      <c r="A24" s="565" t="s">
        <v>558</v>
      </c>
      <c r="B24" s="580" t="s">
        <v>557</v>
      </c>
      <c r="C24" s="480" t="s">
        <v>181</v>
      </c>
      <c r="D24" s="480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47">
        <f>E24+I24+M24+Q24+U24+Y24+AC24+AG24+AK24+AO24+AS24+AW24+BA24+BE24+BI24+BQ24</f>
        <v>0</v>
      </c>
      <c r="BV24" s="447">
        <f>D24+H24+L24+P24+T24+X24+AB24+AF24+AJ24+AN24+AR24+AV24+AZ24+BD24+BH24+BP24</f>
        <v>0</v>
      </c>
      <c r="BW24" s="447">
        <f t="shared" si="10"/>
        <v>0</v>
      </c>
      <c r="BX24" s="447">
        <f t="shared" si="10"/>
        <v>0</v>
      </c>
      <c r="BY24" s="446"/>
      <c r="BZ24" s="478"/>
      <c r="CA24" s="478"/>
      <c r="CB24" s="434"/>
      <c r="CC24" s="457"/>
      <c r="CD24" s="457"/>
      <c r="CE24" s="432"/>
      <c r="CF24" s="456"/>
      <c r="CG24" s="456"/>
      <c r="CH24" s="432"/>
      <c r="CI24" s="456"/>
      <c r="CJ24" s="430"/>
      <c r="CK24" s="432"/>
      <c r="CL24" s="456"/>
      <c r="CM24" s="456"/>
      <c r="CN24" s="432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477"/>
      <c r="DE24" s="477"/>
      <c r="DF24" s="477"/>
      <c r="DG24" s="477"/>
      <c r="DH24" s="477"/>
      <c r="DI24" s="477"/>
      <c r="DJ24" s="477"/>
      <c r="DK24" s="477"/>
      <c r="DL24" s="477"/>
    </row>
    <row r="25" spans="1:92" ht="19.5" customHeight="1">
      <c r="A25" s="563" t="s">
        <v>474</v>
      </c>
      <c r="B25" s="388" t="s">
        <v>473</v>
      </c>
      <c r="C25" s="450" t="s">
        <v>181</v>
      </c>
      <c r="D25" s="450"/>
      <c r="E25" s="453"/>
      <c r="F25" s="453"/>
      <c r="G25" s="453"/>
      <c r="H25" s="453"/>
      <c r="I25" s="453"/>
      <c r="J25" s="453"/>
      <c r="K25" s="453"/>
      <c r="L25" s="453"/>
      <c r="M25" s="453">
        <v>3360</v>
      </c>
      <c r="N25" s="453">
        <v>3360</v>
      </c>
      <c r="O25" s="453">
        <v>3360</v>
      </c>
      <c r="P25" s="453">
        <v>3360</v>
      </c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47">
        <f>E25+I25+M25+Q25+U25+Y25+AC25+AG25+AK25+AO25+AS25+AW25+BA25+BE25+BI25+BQ25</f>
        <v>3360</v>
      </c>
      <c r="BV25" s="447">
        <v>3360</v>
      </c>
      <c r="BW25" s="447">
        <f t="shared" si="10"/>
        <v>3360</v>
      </c>
      <c r="BX25" s="447">
        <f t="shared" si="10"/>
        <v>3360</v>
      </c>
      <c r="BY25" s="446"/>
      <c r="BZ25" s="469"/>
      <c r="CA25" s="469"/>
      <c r="CB25" s="476"/>
      <c r="CC25" s="472"/>
      <c r="CD25" s="472"/>
      <c r="CE25" s="443"/>
      <c r="CF25" s="464"/>
      <c r="CG25" s="464"/>
      <c r="CH25" s="443"/>
      <c r="CI25" s="464"/>
      <c r="CJ25" s="464"/>
      <c r="CK25" s="443"/>
      <c r="CL25" s="464"/>
      <c r="CM25" s="464"/>
      <c r="CN25" s="443"/>
    </row>
    <row r="26" spans="1:116" ht="19.5" customHeight="1">
      <c r="A26" s="563" t="s">
        <v>472</v>
      </c>
      <c r="B26" s="388" t="s">
        <v>471</v>
      </c>
      <c r="C26" s="450" t="s">
        <v>181</v>
      </c>
      <c r="D26" s="450"/>
      <c r="E26" s="453"/>
      <c r="F26" s="453"/>
      <c r="G26" s="453"/>
      <c r="H26" s="453"/>
      <c r="I26" s="453"/>
      <c r="J26" s="453"/>
      <c r="K26" s="453"/>
      <c r="L26" s="453"/>
      <c r="M26" s="453">
        <v>2322</v>
      </c>
      <c r="N26" s="453">
        <v>2322</v>
      </c>
      <c r="O26" s="453">
        <v>2322</v>
      </c>
      <c r="P26" s="453">
        <v>2322</v>
      </c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47">
        <f>E26+I26+M26+Q26+U26+Y26+AC26+AG26+AK26+AO26+AS26+AW26+BA26+BE26+BI26+BQ26</f>
        <v>2322</v>
      </c>
      <c r="BV26" s="447">
        <v>2322</v>
      </c>
      <c r="BW26" s="447">
        <f t="shared" si="10"/>
        <v>2322</v>
      </c>
      <c r="BX26" s="447">
        <f t="shared" si="10"/>
        <v>2322</v>
      </c>
      <c r="BY26" s="446"/>
      <c r="BZ26" s="469"/>
      <c r="CA26" s="469"/>
      <c r="CB26" s="445"/>
      <c r="CC26" s="472"/>
      <c r="CD26" s="472"/>
      <c r="CE26" s="443"/>
      <c r="CF26" s="464"/>
      <c r="CG26" s="464"/>
      <c r="CH26" s="443"/>
      <c r="CI26" s="464"/>
      <c r="CJ26" s="441"/>
      <c r="CK26" s="443"/>
      <c r="CL26" s="464"/>
      <c r="CM26" s="464"/>
      <c r="CN26" s="443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</row>
    <row r="27" spans="1:92" ht="19.5" customHeight="1">
      <c r="A27" s="563" t="s">
        <v>470</v>
      </c>
      <c r="B27" s="388" t="s">
        <v>469</v>
      </c>
      <c r="C27" s="450" t="s">
        <v>181</v>
      </c>
      <c r="D27" s="450"/>
      <c r="E27" s="453"/>
      <c r="F27" s="453"/>
      <c r="G27" s="453"/>
      <c r="H27" s="453"/>
      <c r="I27" s="453"/>
      <c r="J27" s="453"/>
      <c r="K27" s="453"/>
      <c r="L27" s="453"/>
      <c r="M27" s="453">
        <v>792</v>
      </c>
      <c r="N27" s="453">
        <v>792</v>
      </c>
      <c r="O27" s="453">
        <v>792</v>
      </c>
      <c r="P27" s="453">
        <v>792</v>
      </c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>
        <v>10000</v>
      </c>
      <c r="BB27" s="453">
        <v>10000</v>
      </c>
      <c r="BC27" s="453">
        <v>10000</v>
      </c>
      <c r="BD27" s="453">
        <v>10000</v>
      </c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47">
        <f>E27+I27+M27+Q27+U27+Y27+AC27+AG27+AK27+AO27+AS27+AW27+BA27+BE27+BI27+BQ27</f>
        <v>10792</v>
      </c>
      <c r="BV27" s="447">
        <v>10792</v>
      </c>
      <c r="BW27" s="447">
        <f t="shared" si="10"/>
        <v>10792</v>
      </c>
      <c r="BX27" s="447">
        <f t="shared" si="10"/>
        <v>10792</v>
      </c>
      <c r="BY27" s="446"/>
      <c r="BZ27" s="469"/>
      <c r="CA27" s="469"/>
      <c r="CB27" s="445"/>
      <c r="CC27" s="472"/>
      <c r="CD27" s="472"/>
      <c r="CE27" s="443"/>
      <c r="CF27" s="464"/>
      <c r="CG27" s="464"/>
      <c r="CH27" s="443"/>
      <c r="CI27" s="464"/>
      <c r="CJ27" s="465"/>
      <c r="CK27" s="443"/>
      <c r="CL27" s="464"/>
      <c r="CM27" s="464"/>
      <c r="CN27" s="443"/>
    </row>
    <row r="28" spans="1:92" ht="19.5" customHeight="1">
      <c r="A28" s="566"/>
      <c r="B28" s="576" t="s">
        <v>468</v>
      </c>
      <c r="C28" s="463"/>
      <c r="D28" s="463"/>
      <c r="E28" s="461">
        <f aca="true" t="shared" si="11" ref="E28:AT28">SUM(E24:E27)</f>
        <v>0</v>
      </c>
      <c r="F28" s="461">
        <f t="shared" si="11"/>
        <v>0</v>
      </c>
      <c r="G28" s="461">
        <f t="shared" si="11"/>
        <v>0</v>
      </c>
      <c r="H28" s="461">
        <f t="shared" si="11"/>
        <v>0</v>
      </c>
      <c r="I28" s="461">
        <f t="shared" si="11"/>
        <v>0</v>
      </c>
      <c r="J28" s="461">
        <f t="shared" si="11"/>
        <v>0</v>
      </c>
      <c r="K28" s="461">
        <f t="shared" si="11"/>
        <v>0</v>
      </c>
      <c r="L28" s="461">
        <f t="shared" si="11"/>
        <v>0</v>
      </c>
      <c r="M28" s="461">
        <f t="shared" si="11"/>
        <v>6474</v>
      </c>
      <c r="N28" s="461">
        <f t="shared" si="11"/>
        <v>6474</v>
      </c>
      <c r="O28" s="461">
        <f t="shared" si="11"/>
        <v>6474</v>
      </c>
      <c r="P28" s="461">
        <f t="shared" si="11"/>
        <v>6474</v>
      </c>
      <c r="Q28" s="461">
        <f t="shared" si="11"/>
        <v>0</v>
      </c>
      <c r="R28" s="461">
        <f t="shared" si="11"/>
        <v>0</v>
      </c>
      <c r="S28" s="461">
        <f t="shared" si="11"/>
        <v>0</v>
      </c>
      <c r="T28" s="461">
        <f t="shared" si="11"/>
        <v>0</v>
      </c>
      <c r="U28" s="461">
        <f t="shared" si="11"/>
        <v>0</v>
      </c>
      <c r="V28" s="461">
        <f t="shared" si="11"/>
        <v>0</v>
      </c>
      <c r="W28" s="461">
        <f t="shared" si="11"/>
        <v>0</v>
      </c>
      <c r="X28" s="461">
        <f t="shared" si="11"/>
        <v>0</v>
      </c>
      <c r="Y28" s="461">
        <f t="shared" si="11"/>
        <v>0</v>
      </c>
      <c r="Z28" s="461">
        <f t="shared" si="11"/>
        <v>0</v>
      </c>
      <c r="AA28" s="461">
        <f t="shared" si="11"/>
        <v>0</v>
      </c>
      <c r="AB28" s="461">
        <f t="shared" si="11"/>
        <v>0</v>
      </c>
      <c r="AC28" s="461">
        <f t="shared" si="11"/>
        <v>0</v>
      </c>
      <c r="AD28" s="461">
        <f t="shared" si="11"/>
        <v>0</v>
      </c>
      <c r="AE28" s="461">
        <f t="shared" si="11"/>
        <v>0</v>
      </c>
      <c r="AF28" s="461">
        <f t="shared" si="11"/>
        <v>0</v>
      </c>
      <c r="AG28" s="461">
        <f t="shared" si="11"/>
        <v>0</v>
      </c>
      <c r="AH28" s="461">
        <f t="shared" si="11"/>
        <v>0</v>
      </c>
      <c r="AI28" s="461">
        <f t="shared" si="11"/>
        <v>0</v>
      </c>
      <c r="AJ28" s="461">
        <f t="shared" si="11"/>
        <v>0</v>
      </c>
      <c r="AK28" s="461">
        <f t="shared" si="11"/>
        <v>0</v>
      </c>
      <c r="AL28" s="461">
        <f t="shared" si="11"/>
        <v>0</v>
      </c>
      <c r="AM28" s="461">
        <f t="shared" si="11"/>
        <v>0</v>
      </c>
      <c r="AN28" s="461">
        <f t="shared" si="11"/>
        <v>0</v>
      </c>
      <c r="AO28" s="461">
        <f t="shared" si="11"/>
        <v>0</v>
      </c>
      <c r="AP28" s="461">
        <f t="shared" si="11"/>
        <v>0</v>
      </c>
      <c r="AQ28" s="461">
        <f t="shared" si="11"/>
        <v>0</v>
      </c>
      <c r="AR28" s="461">
        <f t="shared" si="11"/>
        <v>0</v>
      </c>
      <c r="AS28" s="461">
        <f t="shared" si="11"/>
        <v>0</v>
      </c>
      <c r="AT28" s="461">
        <f t="shared" si="11"/>
        <v>0</v>
      </c>
      <c r="AU28" s="461">
        <f aca="true" t="shared" si="12" ref="AU28:BX28">SUM(AU24:AU27)</f>
        <v>0</v>
      </c>
      <c r="AV28" s="461">
        <f t="shared" si="12"/>
        <v>0</v>
      </c>
      <c r="AW28" s="461">
        <f t="shared" si="12"/>
        <v>0</v>
      </c>
      <c r="AX28" s="461">
        <f t="shared" si="12"/>
        <v>0</v>
      </c>
      <c r="AY28" s="461">
        <f t="shared" si="12"/>
        <v>0</v>
      </c>
      <c r="AZ28" s="461">
        <f t="shared" si="12"/>
        <v>0</v>
      </c>
      <c r="BA28" s="461">
        <f t="shared" si="12"/>
        <v>10000</v>
      </c>
      <c r="BB28" s="461">
        <f t="shared" si="12"/>
        <v>10000</v>
      </c>
      <c r="BC28" s="461">
        <f t="shared" si="12"/>
        <v>10000</v>
      </c>
      <c r="BD28" s="461">
        <f t="shared" si="12"/>
        <v>10000</v>
      </c>
      <c r="BE28" s="461">
        <f t="shared" si="12"/>
        <v>0</v>
      </c>
      <c r="BF28" s="461">
        <f t="shared" si="12"/>
        <v>0</v>
      </c>
      <c r="BG28" s="461">
        <f t="shared" si="12"/>
        <v>0</v>
      </c>
      <c r="BH28" s="461">
        <f t="shared" si="12"/>
        <v>0</v>
      </c>
      <c r="BI28" s="461">
        <f t="shared" si="12"/>
        <v>0</v>
      </c>
      <c r="BJ28" s="461">
        <f t="shared" si="12"/>
        <v>0</v>
      </c>
      <c r="BK28" s="461">
        <f t="shared" si="12"/>
        <v>0</v>
      </c>
      <c r="BL28" s="461">
        <f t="shared" si="12"/>
        <v>0</v>
      </c>
      <c r="BM28" s="461">
        <f t="shared" si="12"/>
        <v>0</v>
      </c>
      <c r="BN28" s="461">
        <f t="shared" si="12"/>
        <v>0</v>
      </c>
      <c r="BO28" s="461">
        <f t="shared" si="12"/>
        <v>0</v>
      </c>
      <c r="BP28" s="461">
        <f t="shared" si="12"/>
        <v>0</v>
      </c>
      <c r="BQ28" s="461">
        <f t="shared" si="12"/>
        <v>0</v>
      </c>
      <c r="BR28" s="461">
        <f t="shared" si="12"/>
        <v>0</v>
      </c>
      <c r="BS28" s="461"/>
      <c r="BT28" s="461">
        <f t="shared" si="12"/>
        <v>0</v>
      </c>
      <c r="BU28" s="461">
        <f t="shared" si="12"/>
        <v>16474</v>
      </c>
      <c r="BV28" s="461">
        <f t="shared" si="12"/>
        <v>16474</v>
      </c>
      <c r="BW28" s="461">
        <f t="shared" si="12"/>
        <v>16474</v>
      </c>
      <c r="BX28" s="461">
        <f t="shared" si="12"/>
        <v>16474</v>
      </c>
      <c r="BY28" s="460"/>
      <c r="BZ28" s="469"/>
      <c r="CA28" s="469"/>
      <c r="CB28" s="445"/>
      <c r="CC28" s="472"/>
      <c r="CD28" s="472"/>
      <c r="CE28" s="443"/>
      <c r="CF28" s="464"/>
      <c r="CG28" s="464"/>
      <c r="CH28" s="443"/>
      <c r="CI28" s="464"/>
      <c r="CJ28" s="465"/>
      <c r="CK28" s="443"/>
      <c r="CL28" s="464"/>
      <c r="CM28" s="464"/>
      <c r="CN28" s="443"/>
    </row>
    <row r="29" spans="1:92" ht="19.5" customHeight="1">
      <c r="A29" s="568" t="s">
        <v>467</v>
      </c>
      <c r="B29" s="567" t="s">
        <v>466</v>
      </c>
      <c r="C29" s="473"/>
      <c r="D29" s="47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47">
        <f>E29+I29+M29+Q29+U29+Y29+AC29+AG29+AK29+AO29+AS29+AW29+BA29+BE29+BI29+BQ29</f>
        <v>0</v>
      </c>
      <c r="BV29" s="447">
        <v>0</v>
      </c>
      <c r="BW29" s="447">
        <f aca="true" t="shared" si="13" ref="BW29:BX31">BS29+BO29+BK29+BG29+BC29+AY29+AU29+AQ29+AM29+AI29+AE29+AA29+W29+S29+O29+K29+G29</f>
        <v>0</v>
      </c>
      <c r="BX29" s="447">
        <f t="shared" si="13"/>
        <v>0</v>
      </c>
      <c r="BY29" s="446"/>
      <c r="BZ29" s="469"/>
      <c r="CA29" s="469"/>
      <c r="CB29" s="445"/>
      <c r="CC29" s="472"/>
      <c r="CD29" s="472"/>
      <c r="CE29" s="443"/>
      <c r="CF29" s="464"/>
      <c r="CG29" s="464"/>
      <c r="CH29" s="443"/>
      <c r="CI29" s="464"/>
      <c r="CJ29" s="465"/>
      <c r="CK29" s="443"/>
      <c r="CL29" s="464"/>
      <c r="CM29" s="464"/>
      <c r="CN29" s="443"/>
    </row>
    <row r="30" spans="1:92" ht="19.5" customHeight="1">
      <c r="A30" s="563" t="s">
        <v>465</v>
      </c>
      <c r="B30" s="386" t="s">
        <v>464</v>
      </c>
      <c r="C30" s="451" t="s">
        <v>181</v>
      </c>
      <c r="D30" s="451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47">
        <f>E30+I30+M30+Q30+U30+Y30+AC30+AG30+AK30+AO30+AS30+AW30+BA30+BE30+BI30+BQ30</f>
        <v>0</v>
      </c>
      <c r="BV30" s="447">
        <v>0</v>
      </c>
      <c r="BW30" s="447">
        <f t="shared" si="13"/>
        <v>0</v>
      </c>
      <c r="BX30" s="447">
        <f t="shared" si="13"/>
        <v>0</v>
      </c>
      <c r="BY30" s="446"/>
      <c r="BZ30" s="469"/>
      <c r="CA30" s="469"/>
      <c r="CB30" s="445"/>
      <c r="CC30" s="464"/>
      <c r="CD30" s="464"/>
      <c r="CE30" s="443"/>
      <c r="CF30" s="464"/>
      <c r="CG30" s="464"/>
      <c r="CH30" s="443"/>
      <c r="CI30" s="464"/>
      <c r="CJ30" s="465"/>
      <c r="CK30" s="443"/>
      <c r="CL30" s="464"/>
      <c r="CM30" s="464"/>
      <c r="CN30" s="443"/>
    </row>
    <row r="31" spans="1:92" ht="19.5" customHeight="1">
      <c r="A31" s="563" t="s">
        <v>556</v>
      </c>
      <c r="B31" s="386" t="s">
        <v>555</v>
      </c>
      <c r="C31" s="451" t="s">
        <v>181</v>
      </c>
      <c r="D31" s="451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3"/>
      <c r="BF31" s="453"/>
      <c r="BG31" s="453"/>
      <c r="BH31" s="453"/>
      <c r="BI31" s="453"/>
      <c r="BJ31" s="453"/>
      <c r="BK31" s="453"/>
      <c r="BL31" s="453"/>
      <c r="BM31" s="453"/>
      <c r="BN31" s="453"/>
      <c r="BO31" s="453"/>
      <c r="BP31" s="453"/>
      <c r="BQ31" s="453"/>
      <c r="BR31" s="453"/>
      <c r="BS31" s="453"/>
      <c r="BT31" s="453"/>
      <c r="BU31" s="447">
        <f>E31+I31+M31+Q31+U31+Y31+AC31+AG31+AK31+AO31+AS31+AW31+BA31+BE31+BI31+BQ31</f>
        <v>0</v>
      </c>
      <c r="BV31" s="447">
        <v>0</v>
      </c>
      <c r="BW31" s="447">
        <f t="shared" si="13"/>
        <v>0</v>
      </c>
      <c r="BX31" s="447">
        <f t="shared" si="13"/>
        <v>0</v>
      </c>
      <c r="BY31" s="446"/>
      <c r="BZ31" s="469"/>
      <c r="CA31" s="469"/>
      <c r="CB31" s="445"/>
      <c r="CC31" s="464"/>
      <c r="CD31" s="464"/>
      <c r="CE31" s="443"/>
      <c r="CF31" s="464"/>
      <c r="CG31" s="464"/>
      <c r="CH31" s="443"/>
      <c r="CI31" s="464"/>
      <c r="CJ31" s="465"/>
      <c r="CK31" s="443"/>
      <c r="CL31" s="464"/>
      <c r="CM31" s="464"/>
      <c r="CN31" s="443"/>
    </row>
    <row r="32" spans="1:92" ht="19.5" customHeight="1">
      <c r="A32" s="566"/>
      <c r="B32" s="463" t="s">
        <v>463</v>
      </c>
      <c r="C32" s="463"/>
      <c r="D32" s="461">
        <f aca="true" t="shared" si="14" ref="D32:AS32">SUM(D30:D31)</f>
        <v>0</v>
      </c>
      <c r="E32" s="461">
        <f t="shared" si="14"/>
        <v>0</v>
      </c>
      <c r="F32" s="461">
        <f t="shared" si="14"/>
        <v>0</v>
      </c>
      <c r="G32" s="461">
        <f t="shared" si="14"/>
        <v>0</v>
      </c>
      <c r="H32" s="461">
        <f t="shared" si="14"/>
        <v>0</v>
      </c>
      <c r="I32" s="461">
        <f t="shared" si="14"/>
        <v>0</v>
      </c>
      <c r="J32" s="461">
        <f t="shared" si="14"/>
        <v>0</v>
      </c>
      <c r="K32" s="461">
        <f t="shared" si="14"/>
        <v>0</v>
      </c>
      <c r="L32" s="461">
        <f t="shared" si="14"/>
        <v>0</v>
      </c>
      <c r="M32" s="461">
        <f t="shared" si="14"/>
        <v>0</v>
      </c>
      <c r="N32" s="461">
        <f t="shared" si="14"/>
        <v>0</v>
      </c>
      <c r="O32" s="461">
        <f t="shared" si="14"/>
        <v>0</v>
      </c>
      <c r="P32" s="461">
        <f t="shared" si="14"/>
        <v>0</v>
      </c>
      <c r="Q32" s="461">
        <f t="shared" si="14"/>
        <v>0</v>
      </c>
      <c r="R32" s="461">
        <f t="shared" si="14"/>
        <v>0</v>
      </c>
      <c r="S32" s="461">
        <f t="shared" si="14"/>
        <v>0</v>
      </c>
      <c r="T32" s="461">
        <f t="shared" si="14"/>
        <v>0</v>
      </c>
      <c r="U32" s="461">
        <f t="shared" si="14"/>
        <v>0</v>
      </c>
      <c r="V32" s="461">
        <f t="shared" si="14"/>
        <v>0</v>
      </c>
      <c r="W32" s="461">
        <f t="shared" si="14"/>
        <v>0</v>
      </c>
      <c r="X32" s="461">
        <f t="shared" si="14"/>
        <v>0</v>
      </c>
      <c r="Y32" s="461">
        <f t="shared" si="14"/>
        <v>0</v>
      </c>
      <c r="Z32" s="461">
        <f t="shared" si="14"/>
        <v>0</v>
      </c>
      <c r="AA32" s="461">
        <f t="shared" si="14"/>
        <v>0</v>
      </c>
      <c r="AB32" s="461">
        <f t="shared" si="14"/>
        <v>0</v>
      </c>
      <c r="AC32" s="461">
        <f t="shared" si="14"/>
        <v>0</v>
      </c>
      <c r="AD32" s="461">
        <f t="shared" si="14"/>
        <v>0</v>
      </c>
      <c r="AE32" s="461">
        <f t="shared" si="14"/>
        <v>0</v>
      </c>
      <c r="AF32" s="461">
        <f t="shared" si="14"/>
        <v>0</v>
      </c>
      <c r="AG32" s="461">
        <f t="shared" si="14"/>
        <v>0</v>
      </c>
      <c r="AH32" s="461">
        <f t="shared" si="14"/>
        <v>0</v>
      </c>
      <c r="AI32" s="461">
        <f t="shared" si="14"/>
        <v>0</v>
      </c>
      <c r="AJ32" s="461">
        <f t="shared" si="14"/>
        <v>0</v>
      </c>
      <c r="AK32" s="461">
        <f t="shared" si="14"/>
        <v>0</v>
      </c>
      <c r="AL32" s="461">
        <f t="shared" si="14"/>
        <v>0</v>
      </c>
      <c r="AM32" s="461">
        <f t="shared" si="14"/>
        <v>0</v>
      </c>
      <c r="AN32" s="461">
        <f t="shared" si="14"/>
        <v>0</v>
      </c>
      <c r="AO32" s="461">
        <f t="shared" si="14"/>
        <v>0</v>
      </c>
      <c r="AP32" s="461">
        <f t="shared" si="14"/>
        <v>0</v>
      </c>
      <c r="AQ32" s="461">
        <f t="shared" si="14"/>
        <v>0</v>
      </c>
      <c r="AR32" s="461">
        <f t="shared" si="14"/>
        <v>0</v>
      </c>
      <c r="AS32" s="461">
        <f t="shared" si="14"/>
        <v>0</v>
      </c>
      <c r="AT32" s="461">
        <f aca="true" t="shared" si="15" ref="AT32:BX32">SUM(AT30:AT31)</f>
        <v>0</v>
      </c>
      <c r="AU32" s="461">
        <f t="shared" si="15"/>
        <v>0</v>
      </c>
      <c r="AV32" s="461">
        <f t="shared" si="15"/>
        <v>0</v>
      </c>
      <c r="AW32" s="461">
        <f t="shared" si="15"/>
        <v>0</v>
      </c>
      <c r="AX32" s="461">
        <f t="shared" si="15"/>
        <v>0</v>
      </c>
      <c r="AY32" s="461">
        <f t="shared" si="15"/>
        <v>0</v>
      </c>
      <c r="AZ32" s="461">
        <f t="shared" si="15"/>
        <v>0</v>
      </c>
      <c r="BA32" s="461">
        <f t="shared" si="15"/>
        <v>0</v>
      </c>
      <c r="BB32" s="461">
        <f t="shared" si="15"/>
        <v>0</v>
      </c>
      <c r="BC32" s="461">
        <f t="shared" si="15"/>
        <v>0</v>
      </c>
      <c r="BD32" s="461">
        <f t="shared" si="15"/>
        <v>0</v>
      </c>
      <c r="BE32" s="461">
        <f t="shared" si="15"/>
        <v>0</v>
      </c>
      <c r="BF32" s="461">
        <f t="shared" si="15"/>
        <v>0</v>
      </c>
      <c r="BG32" s="461">
        <f t="shared" si="15"/>
        <v>0</v>
      </c>
      <c r="BH32" s="461">
        <f t="shared" si="15"/>
        <v>0</v>
      </c>
      <c r="BI32" s="461">
        <f t="shared" si="15"/>
        <v>0</v>
      </c>
      <c r="BJ32" s="461">
        <f t="shared" si="15"/>
        <v>0</v>
      </c>
      <c r="BK32" s="461">
        <f t="shared" si="15"/>
        <v>0</v>
      </c>
      <c r="BL32" s="461">
        <f t="shared" si="15"/>
        <v>0</v>
      </c>
      <c r="BM32" s="461">
        <f t="shared" si="15"/>
        <v>0</v>
      </c>
      <c r="BN32" s="461">
        <f t="shared" si="15"/>
        <v>0</v>
      </c>
      <c r="BO32" s="461">
        <f t="shared" si="15"/>
        <v>0</v>
      </c>
      <c r="BP32" s="461">
        <f t="shared" si="15"/>
        <v>0</v>
      </c>
      <c r="BQ32" s="461">
        <f t="shared" si="15"/>
        <v>0</v>
      </c>
      <c r="BR32" s="461">
        <f t="shared" si="15"/>
        <v>0</v>
      </c>
      <c r="BS32" s="461"/>
      <c r="BT32" s="461">
        <f t="shared" si="15"/>
        <v>0</v>
      </c>
      <c r="BU32" s="461">
        <f t="shared" si="15"/>
        <v>0</v>
      </c>
      <c r="BV32" s="461">
        <f t="shared" si="15"/>
        <v>0</v>
      </c>
      <c r="BW32" s="461">
        <f t="shared" si="15"/>
        <v>0</v>
      </c>
      <c r="BX32" s="461">
        <f t="shared" si="15"/>
        <v>0</v>
      </c>
      <c r="BY32" s="460"/>
      <c r="BZ32" s="445"/>
      <c r="CA32" s="445"/>
      <c r="CB32" s="445"/>
      <c r="CC32" s="464"/>
      <c r="CD32" s="464"/>
      <c r="CE32" s="443"/>
      <c r="CF32" s="464"/>
      <c r="CG32" s="464"/>
      <c r="CH32" s="443"/>
      <c r="CI32" s="464"/>
      <c r="CJ32" s="465"/>
      <c r="CK32" s="443"/>
      <c r="CL32" s="464"/>
      <c r="CM32" s="464"/>
      <c r="CN32" s="443"/>
    </row>
    <row r="33" spans="1:92" ht="19.5" customHeight="1">
      <c r="A33" s="568" t="s">
        <v>462</v>
      </c>
      <c r="B33" s="567" t="s">
        <v>461</v>
      </c>
      <c r="C33" s="473"/>
      <c r="D33" s="47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47">
        <f>E33+I33+M33+Q33+U33+Y33+AC33+AG33+AK33+AO33+AS33+AW33+BA33+BE33+BI33+BQ33</f>
        <v>0</v>
      </c>
      <c r="BV33" s="447">
        <v>0</v>
      </c>
      <c r="BW33" s="447">
        <f>BS33+BO33+BK33+BG33+BC33+AY33+AU33+AQ33+AM33+AI33+AE33+AA33+W33+S33+O33+K33+G33</f>
        <v>0</v>
      </c>
      <c r="BX33" s="447">
        <f>BT33+BP33+BL33+BH33+BD33+AZ33+AV33+AR33+AN33+AJ33+AF33+AB33+X33+T33+P33+L33+H33</f>
        <v>0</v>
      </c>
      <c r="BY33" s="446"/>
      <c r="BZ33" s="445"/>
      <c r="CA33" s="445"/>
      <c r="CB33" s="445"/>
      <c r="CC33" s="464"/>
      <c r="CD33" s="464"/>
      <c r="CE33" s="443"/>
      <c r="CF33" s="464"/>
      <c r="CG33" s="464"/>
      <c r="CH33" s="443"/>
      <c r="CI33" s="464"/>
      <c r="CJ33" s="465"/>
      <c r="CK33" s="443"/>
      <c r="CL33" s="464"/>
      <c r="CM33" s="464"/>
      <c r="CN33" s="443"/>
    </row>
    <row r="34" spans="1:92" ht="19.5" customHeight="1">
      <c r="A34" s="563" t="s">
        <v>460</v>
      </c>
      <c r="B34" s="386" t="s">
        <v>459</v>
      </c>
      <c r="C34" s="450" t="s">
        <v>181</v>
      </c>
      <c r="D34" s="450"/>
      <c r="E34" s="453">
        <v>2040</v>
      </c>
      <c r="F34" s="453">
        <v>2040</v>
      </c>
      <c r="G34" s="453">
        <v>2040</v>
      </c>
      <c r="H34" s="453">
        <v>2040</v>
      </c>
      <c r="I34" s="453">
        <v>545</v>
      </c>
      <c r="J34" s="453">
        <v>545</v>
      </c>
      <c r="K34" s="453">
        <v>545</v>
      </c>
      <c r="L34" s="453">
        <v>545</v>
      </c>
      <c r="M34" s="453">
        <v>1680</v>
      </c>
      <c r="N34" s="453">
        <v>1680</v>
      </c>
      <c r="O34" s="453">
        <v>1680</v>
      </c>
      <c r="P34" s="453">
        <v>1680</v>
      </c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47">
        <f>E34+I34+M34+Q34+U34+Y34+AC34+AG34+AK34+AO34+AS34+AW34+BA34+BE34+BI34+BQ34</f>
        <v>4265</v>
      </c>
      <c r="BV34" s="447">
        <v>4265</v>
      </c>
      <c r="BW34" s="447">
        <f>BS34+BO34+BK34+BG34+BC34+AY34+AU34+AQ34+AM34+AI34+AE34+AA34+W34+S34+O34+K34+G34</f>
        <v>4265</v>
      </c>
      <c r="BX34" s="447">
        <f>BT34+BP34+BL34+BH34+BD34+AZ34+AV34+AR34+AN34+AJ34+AF34+AB34+X34+T34+P34+L34+H34</f>
        <v>4265</v>
      </c>
      <c r="BY34" s="446"/>
      <c r="BZ34" s="469"/>
      <c r="CA34" s="469"/>
      <c r="CB34" s="445"/>
      <c r="CC34" s="472"/>
      <c r="CD34" s="472"/>
      <c r="CE34" s="443"/>
      <c r="CF34" s="464"/>
      <c r="CG34" s="464"/>
      <c r="CH34" s="443"/>
      <c r="CI34" s="464"/>
      <c r="CJ34" s="465"/>
      <c r="CK34" s="443"/>
      <c r="CL34" s="464"/>
      <c r="CM34" s="464"/>
      <c r="CN34" s="443"/>
    </row>
    <row r="35" spans="1:92" s="379" customFormat="1" ht="19.5" customHeight="1">
      <c r="A35" s="566"/>
      <c r="B35" s="581" t="s">
        <v>458</v>
      </c>
      <c r="C35" s="463"/>
      <c r="D35" s="463"/>
      <c r="E35" s="461">
        <f aca="true" t="shared" si="16" ref="E35:Y35">SUM(E34:E34)</f>
        <v>2040</v>
      </c>
      <c r="F35" s="461">
        <f t="shared" si="16"/>
        <v>2040</v>
      </c>
      <c r="G35" s="461">
        <f t="shared" si="16"/>
        <v>2040</v>
      </c>
      <c r="H35" s="461">
        <f t="shared" si="16"/>
        <v>2040</v>
      </c>
      <c r="I35" s="461">
        <f t="shared" si="16"/>
        <v>545</v>
      </c>
      <c r="J35" s="461">
        <f t="shared" si="16"/>
        <v>545</v>
      </c>
      <c r="K35" s="461">
        <f t="shared" si="16"/>
        <v>545</v>
      </c>
      <c r="L35" s="461">
        <f t="shared" si="16"/>
        <v>545</v>
      </c>
      <c r="M35" s="461">
        <f t="shared" si="16"/>
        <v>1680</v>
      </c>
      <c r="N35" s="461">
        <f t="shared" si="16"/>
        <v>1680</v>
      </c>
      <c r="O35" s="461">
        <f t="shared" si="16"/>
        <v>1680</v>
      </c>
      <c r="P35" s="461">
        <f t="shared" si="16"/>
        <v>1680</v>
      </c>
      <c r="Q35" s="461">
        <f t="shared" si="16"/>
        <v>0</v>
      </c>
      <c r="R35" s="461">
        <f t="shared" si="16"/>
        <v>0</v>
      </c>
      <c r="S35" s="461">
        <f t="shared" si="16"/>
        <v>0</v>
      </c>
      <c r="T35" s="461">
        <f t="shared" si="16"/>
        <v>0</v>
      </c>
      <c r="U35" s="461">
        <f t="shared" si="16"/>
        <v>0</v>
      </c>
      <c r="V35" s="461">
        <f t="shared" si="16"/>
        <v>0</v>
      </c>
      <c r="W35" s="461">
        <f t="shared" si="16"/>
        <v>0</v>
      </c>
      <c r="X35" s="461">
        <f t="shared" si="16"/>
        <v>0</v>
      </c>
      <c r="Y35" s="461">
        <f t="shared" si="16"/>
        <v>0</v>
      </c>
      <c r="Z35" s="461">
        <f aca="true" t="shared" si="17" ref="Z35:BX35">SUM(Z34:Z34)</f>
        <v>0</v>
      </c>
      <c r="AA35" s="461">
        <f t="shared" si="17"/>
        <v>0</v>
      </c>
      <c r="AB35" s="461">
        <f t="shared" si="17"/>
        <v>0</v>
      </c>
      <c r="AC35" s="461">
        <f t="shared" si="17"/>
        <v>0</v>
      </c>
      <c r="AD35" s="461">
        <f t="shared" si="17"/>
        <v>0</v>
      </c>
      <c r="AE35" s="461">
        <f t="shared" si="17"/>
        <v>0</v>
      </c>
      <c r="AF35" s="461">
        <f t="shared" si="17"/>
        <v>0</v>
      </c>
      <c r="AG35" s="461">
        <f t="shared" si="17"/>
        <v>0</v>
      </c>
      <c r="AH35" s="461">
        <f t="shared" si="17"/>
        <v>0</v>
      </c>
      <c r="AI35" s="461">
        <f t="shared" si="17"/>
        <v>0</v>
      </c>
      <c r="AJ35" s="461">
        <f t="shared" si="17"/>
        <v>0</v>
      </c>
      <c r="AK35" s="461">
        <f t="shared" si="17"/>
        <v>0</v>
      </c>
      <c r="AL35" s="461">
        <f t="shared" si="17"/>
        <v>0</v>
      </c>
      <c r="AM35" s="461">
        <f t="shared" si="17"/>
        <v>0</v>
      </c>
      <c r="AN35" s="461">
        <f t="shared" si="17"/>
        <v>0</v>
      </c>
      <c r="AO35" s="461">
        <f t="shared" si="17"/>
        <v>0</v>
      </c>
      <c r="AP35" s="461">
        <f t="shared" si="17"/>
        <v>0</v>
      </c>
      <c r="AQ35" s="461">
        <f t="shared" si="17"/>
        <v>0</v>
      </c>
      <c r="AR35" s="461">
        <f t="shared" si="17"/>
        <v>0</v>
      </c>
      <c r="AS35" s="461">
        <f t="shared" si="17"/>
        <v>0</v>
      </c>
      <c r="AT35" s="461">
        <f t="shared" si="17"/>
        <v>0</v>
      </c>
      <c r="AU35" s="461">
        <f t="shared" si="17"/>
        <v>0</v>
      </c>
      <c r="AV35" s="461">
        <f t="shared" si="17"/>
        <v>0</v>
      </c>
      <c r="AW35" s="461">
        <f t="shared" si="17"/>
        <v>0</v>
      </c>
      <c r="AX35" s="461">
        <f t="shared" si="17"/>
        <v>0</v>
      </c>
      <c r="AY35" s="461">
        <f t="shared" si="17"/>
        <v>0</v>
      </c>
      <c r="AZ35" s="461">
        <f t="shared" si="17"/>
        <v>0</v>
      </c>
      <c r="BA35" s="461">
        <f t="shared" si="17"/>
        <v>0</v>
      </c>
      <c r="BB35" s="461">
        <f t="shared" si="17"/>
        <v>0</v>
      </c>
      <c r="BC35" s="461">
        <f t="shared" si="17"/>
        <v>0</v>
      </c>
      <c r="BD35" s="461">
        <f t="shared" si="17"/>
        <v>0</v>
      </c>
      <c r="BE35" s="461">
        <f t="shared" si="17"/>
        <v>0</v>
      </c>
      <c r="BF35" s="461">
        <f t="shared" si="17"/>
        <v>0</v>
      </c>
      <c r="BG35" s="461">
        <f t="shared" si="17"/>
        <v>0</v>
      </c>
      <c r="BH35" s="461">
        <f t="shared" si="17"/>
        <v>0</v>
      </c>
      <c r="BI35" s="461">
        <f t="shared" si="17"/>
        <v>0</v>
      </c>
      <c r="BJ35" s="461">
        <f t="shared" si="17"/>
        <v>0</v>
      </c>
      <c r="BK35" s="461">
        <f t="shared" si="17"/>
        <v>0</v>
      </c>
      <c r="BL35" s="461">
        <f t="shared" si="17"/>
        <v>0</v>
      </c>
      <c r="BM35" s="461">
        <f t="shared" si="17"/>
        <v>0</v>
      </c>
      <c r="BN35" s="461">
        <f t="shared" si="17"/>
        <v>0</v>
      </c>
      <c r="BO35" s="461">
        <f t="shared" si="17"/>
        <v>0</v>
      </c>
      <c r="BP35" s="461">
        <f t="shared" si="17"/>
        <v>0</v>
      </c>
      <c r="BQ35" s="461">
        <f t="shared" si="17"/>
        <v>0</v>
      </c>
      <c r="BR35" s="461">
        <f t="shared" si="17"/>
        <v>0</v>
      </c>
      <c r="BS35" s="461"/>
      <c r="BT35" s="461">
        <f t="shared" si="17"/>
        <v>0</v>
      </c>
      <c r="BU35" s="461">
        <f t="shared" si="17"/>
        <v>4265</v>
      </c>
      <c r="BV35" s="461">
        <f t="shared" si="17"/>
        <v>4265</v>
      </c>
      <c r="BW35" s="461">
        <f t="shared" si="17"/>
        <v>4265</v>
      </c>
      <c r="BX35" s="461">
        <f t="shared" si="17"/>
        <v>4265</v>
      </c>
      <c r="BY35" s="460"/>
      <c r="BZ35" s="469"/>
      <c r="CA35" s="469"/>
      <c r="CB35" s="444"/>
      <c r="CC35" s="475"/>
      <c r="CD35" s="475"/>
      <c r="CE35" s="443"/>
      <c r="CF35" s="475"/>
      <c r="CG35" s="475"/>
      <c r="CH35" s="443"/>
      <c r="CI35" s="441"/>
      <c r="CJ35" s="441"/>
      <c r="CK35" s="443"/>
      <c r="CL35" s="474"/>
      <c r="CM35" s="474"/>
      <c r="CN35" s="443"/>
    </row>
    <row r="36" spans="1:92" ht="19.5" customHeight="1">
      <c r="A36" s="568" t="s">
        <v>449</v>
      </c>
      <c r="B36" s="567" t="s">
        <v>554</v>
      </c>
      <c r="C36" s="473"/>
      <c r="D36" s="47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47">
        <f aca="true" t="shared" si="18" ref="BU36:BU44">E36+I36+M36+Q36+U36+Y36+AC36+AG36+AK36+AO36+AS36+AW36+BA36+BE36+BI36+BQ36</f>
        <v>0</v>
      </c>
      <c r="BV36" s="447">
        <f>D36+H36+L36+P36+T36+X36+AB36+AF36+AJ36+AN36+AR36+AV36+AZ36+BD36+BH36+BP36</f>
        <v>0</v>
      </c>
      <c r="BW36" s="447">
        <f aca="true" t="shared" si="19" ref="BW36:BX44">BS36+BO36+BK36+BG36+BC36+AY36+AU36+AQ36+AM36+AI36+AE36+AA36+W36+S36+O36+K36+G36</f>
        <v>0</v>
      </c>
      <c r="BX36" s="447">
        <f t="shared" si="19"/>
        <v>0</v>
      </c>
      <c r="BY36" s="446"/>
      <c r="BZ36" s="469"/>
      <c r="CA36" s="469"/>
      <c r="CB36" s="445"/>
      <c r="CC36" s="472"/>
      <c r="CD36" s="472"/>
      <c r="CE36" s="443"/>
      <c r="CF36" s="464"/>
      <c r="CG36" s="464"/>
      <c r="CH36" s="443"/>
      <c r="CI36" s="464"/>
      <c r="CJ36" s="465"/>
      <c r="CK36" s="443"/>
      <c r="CL36" s="464"/>
      <c r="CM36" s="464"/>
      <c r="CN36" s="443"/>
    </row>
    <row r="37" spans="1:92" ht="19.5" customHeight="1">
      <c r="A37" s="563" t="s">
        <v>553</v>
      </c>
      <c r="B37" s="388" t="s">
        <v>552</v>
      </c>
      <c r="C37" s="450" t="s">
        <v>181</v>
      </c>
      <c r="D37" s="450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47">
        <f t="shared" si="18"/>
        <v>0</v>
      </c>
      <c r="BV37" s="447">
        <f>D37+H37+L37+P37+T37+X37+AB37+AF37+AJ37+AN37+AR37+AV37+AZ37+BD37+BH37+BP37</f>
        <v>0</v>
      </c>
      <c r="BW37" s="447">
        <f t="shared" si="19"/>
        <v>0</v>
      </c>
      <c r="BX37" s="447">
        <f t="shared" si="19"/>
        <v>0</v>
      </c>
      <c r="BY37" s="446"/>
      <c r="BZ37" s="469"/>
      <c r="CA37" s="469"/>
      <c r="CB37" s="445"/>
      <c r="CC37" s="472"/>
      <c r="CD37" s="472"/>
      <c r="CE37" s="443"/>
      <c r="CF37" s="464"/>
      <c r="CG37" s="464"/>
      <c r="CH37" s="443"/>
      <c r="CI37" s="464"/>
      <c r="CJ37" s="465"/>
      <c r="CK37" s="443"/>
      <c r="CL37" s="464"/>
      <c r="CM37" s="464"/>
      <c r="CN37" s="443"/>
    </row>
    <row r="38" spans="1:92" ht="19.5" customHeight="1">
      <c r="A38" s="563" t="s">
        <v>551</v>
      </c>
      <c r="B38" s="386" t="s">
        <v>550</v>
      </c>
      <c r="C38" s="450" t="s">
        <v>181</v>
      </c>
      <c r="D38" s="450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3"/>
      <c r="BU38" s="447">
        <f t="shared" si="18"/>
        <v>0</v>
      </c>
      <c r="BV38" s="447">
        <f>D38+H38+L38+P38+T38+X38+AB38+AF38+AJ38+AN38+AR38+AV38+AZ38+BD38+BH38+BP38</f>
        <v>0</v>
      </c>
      <c r="BW38" s="447">
        <f t="shared" si="19"/>
        <v>0</v>
      </c>
      <c r="BX38" s="447">
        <f t="shared" si="19"/>
        <v>0</v>
      </c>
      <c r="BY38" s="446"/>
      <c r="BZ38" s="469"/>
      <c r="CA38" s="469"/>
      <c r="CB38" s="445"/>
      <c r="CC38" s="472"/>
      <c r="CD38" s="472"/>
      <c r="CE38" s="443"/>
      <c r="CF38" s="464"/>
      <c r="CG38" s="464"/>
      <c r="CH38" s="443"/>
      <c r="CI38" s="464"/>
      <c r="CJ38" s="465"/>
      <c r="CK38" s="443"/>
      <c r="CL38" s="464"/>
      <c r="CM38" s="464"/>
      <c r="CN38" s="443"/>
    </row>
    <row r="39" spans="1:92" ht="19.5" customHeight="1">
      <c r="A39" s="563" t="s">
        <v>549</v>
      </c>
      <c r="B39" s="388" t="s">
        <v>548</v>
      </c>
      <c r="C39" s="450" t="s">
        <v>181</v>
      </c>
      <c r="D39" s="450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453"/>
      <c r="BB39" s="453"/>
      <c r="BC39" s="453"/>
      <c r="BD39" s="453"/>
      <c r="BE39" s="453"/>
      <c r="BF39" s="453"/>
      <c r="BG39" s="453"/>
      <c r="BH39" s="453"/>
      <c r="BI39" s="453"/>
      <c r="BJ39" s="453"/>
      <c r="BK39" s="453"/>
      <c r="BL39" s="453"/>
      <c r="BM39" s="453"/>
      <c r="BN39" s="453"/>
      <c r="BO39" s="453"/>
      <c r="BP39" s="453"/>
      <c r="BQ39" s="453"/>
      <c r="BR39" s="453"/>
      <c r="BS39" s="453"/>
      <c r="BT39" s="453"/>
      <c r="BU39" s="447">
        <f t="shared" si="18"/>
        <v>0</v>
      </c>
      <c r="BV39" s="447">
        <f>D39+H39+L39+P39+T39+X39+AB39+AF39+AJ39+AN39+AR39+AV39+AZ39+BD39+BH39+BP39</f>
        <v>0</v>
      </c>
      <c r="BW39" s="447">
        <f t="shared" si="19"/>
        <v>0</v>
      </c>
      <c r="BX39" s="447">
        <f t="shared" si="19"/>
        <v>0</v>
      </c>
      <c r="BY39" s="446"/>
      <c r="BZ39" s="469"/>
      <c r="CA39" s="469"/>
      <c r="CB39" s="445"/>
      <c r="CC39" s="472"/>
      <c r="CD39" s="472"/>
      <c r="CE39" s="443"/>
      <c r="CF39" s="464"/>
      <c r="CG39" s="464"/>
      <c r="CH39" s="443"/>
      <c r="CI39" s="464"/>
      <c r="CJ39" s="465"/>
      <c r="CK39" s="443"/>
      <c r="CL39" s="464"/>
      <c r="CM39" s="464"/>
      <c r="CN39" s="443"/>
    </row>
    <row r="40" spans="1:92" ht="19.5" customHeight="1">
      <c r="A40" s="563" t="s">
        <v>547</v>
      </c>
      <c r="B40" s="388" t="s">
        <v>546</v>
      </c>
      <c r="C40" s="450" t="s">
        <v>181</v>
      </c>
      <c r="D40" s="450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>
        <v>556</v>
      </c>
      <c r="R40" s="453">
        <v>1159</v>
      </c>
      <c r="S40" s="453">
        <v>1159</v>
      </c>
      <c r="T40" s="453">
        <v>1009</v>
      </c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  <c r="BK40" s="453"/>
      <c r="BL40" s="453"/>
      <c r="BM40" s="453"/>
      <c r="BN40" s="453"/>
      <c r="BO40" s="453"/>
      <c r="BP40" s="453"/>
      <c r="BQ40" s="453"/>
      <c r="BR40" s="453"/>
      <c r="BS40" s="453"/>
      <c r="BT40" s="453"/>
      <c r="BU40" s="447">
        <f t="shared" si="18"/>
        <v>556</v>
      </c>
      <c r="BV40" s="447">
        <v>1159</v>
      </c>
      <c r="BW40" s="447">
        <f t="shared" si="19"/>
        <v>1159</v>
      </c>
      <c r="BX40" s="447">
        <f t="shared" si="19"/>
        <v>1009</v>
      </c>
      <c r="BY40" s="446"/>
      <c r="BZ40" s="469"/>
      <c r="CA40" s="469"/>
      <c r="CB40" s="445"/>
      <c r="CC40" s="472"/>
      <c r="CD40" s="472"/>
      <c r="CE40" s="443"/>
      <c r="CF40" s="464"/>
      <c r="CG40" s="464"/>
      <c r="CH40" s="443"/>
      <c r="CI40" s="464"/>
      <c r="CJ40" s="465"/>
      <c r="CK40" s="443"/>
      <c r="CL40" s="464"/>
      <c r="CM40" s="464"/>
      <c r="CN40" s="443"/>
    </row>
    <row r="41" spans="1:92" ht="19.5" customHeight="1">
      <c r="A41" s="563" t="s">
        <v>545</v>
      </c>
      <c r="B41" s="388" t="s">
        <v>544</v>
      </c>
      <c r="C41" s="450" t="s">
        <v>181</v>
      </c>
      <c r="D41" s="450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>
        <v>950</v>
      </c>
      <c r="R41" s="453">
        <v>950</v>
      </c>
      <c r="S41" s="453">
        <v>950</v>
      </c>
      <c r="T41" s="453">
        <v>1100</v>
      </c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3"/>
      <c r="BE41" s="453"/>
      <c r="BF41" s="453"/>
      <c r="BG41" s="453"/>
      <c r="BH41" s="453"/>
      <c r="BI41" s="453"/>
      <c r="BJ41" s="453"/>
      <c r="BK41" s="453"/>
      <c r="BL41" s="453"/>
      <c r="BM41" s="453"/>
      <c r="BN41" s="453"/>
      <c r="BO41" s="453"/>
      <c r="BP41" s="453"/>
      <c r="BQ41" s="453"/>
      <c r="BR41" s="453"/>
      <c r="BS41" s="453"/>
      <c r="BT41" s="453"/>
      <c r="BU41" s="447">
        <f t="shared" si="18"/>
        <v>950</v>
      </c>
      <c r="BV41" s="447">
        <v>950</v>
      </c>
      <c r="BW41" s="447">
        <f t="shared" si="19"/>
        <v>950</v>
      </c>
      <c r="BX41" s="447">
        <f t="shared" si="19"/>
        <v>1100</v>
      </c>
      <c r="BY41" s="446"/>
      <c r="BZ41" s="469"/>
      <c r="CA41" s="469"/>
      <c r="CB41" s="445"/>
      <c r="CC41" s="472"/>
      <c r="CD41" s="472"/>
      <c r="CE41" s="443"/>
      <c r="CF41" s="464"/>
      <c r="CG41" s="464"/>
      <c r="CH41" s="443"/>
      <c r="CI41" s="464"/>
      <c r="CJ41" s="465"/>
      <c r="CK41" s="443"/>
      <c r="CL41" s="464"/>
      <c r="CM41" s="464"/>
      <c r="CN41" s="443"/>
    </row>
    <row r="42" spans="1:92" ht="19.5" customHeight="1">
      <c r="A42" s="569">
        <v>107051</v>
      </c>
      <c r="B42" s="388" t="s">
        <v>543</v>
      </c>
      <c r="C42" s="450" t="s">
        <v>181</v>
      </c>
      <c r="D42" s="450"/>
      <c r="E42" s="453"/>
      <c r="F42" s="453"/>
      <c r="G42" s="453"/>
      <c r="H42" s="453"/>
      <c r="I42" s="453"/>
      <c r="J42" s="453"/>
      <c r="K42" s="453"/>
      <c r="L42" s="453"/>
      <c r="M42" s="453">
        <v>4530</v>
      </c>
      <c r="N42" s="453">
        <v>4530</v>
      </c>
      <c r="O42" s="453">
        <v>4530</v>
      </c>
      <c r="P42" s="453">
        <v>4530</v>
      </c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453"/>
      <c r="BE42" s="453"/>
      <c r="BF42" s="453"/>
      <c r="BG42" s="453"/>
      <c r="BH42" s="453"/>
      <c r="BI42" s="453"/>
      <c r="BJ42" s="453"/>
      <c r="BK42" s="453"/>
      <c r="BL42" s="453"/>
      <c r="BM42" s="453"/>
      <c r="BN42" s="453"/>
      <c r="BO42" s="453"/>
      <c r="BP42" s="453"/>
      <c r="BQ42" s="453"/>
      <c r="BR42" s="453"/>
      <c r="BS42" s="453"/>
      <c r="BT42" s="453"/>
      <c r="BU42" s="447">
        <f t="shared" si="18"/>
        <v>4530</v>
      </c>
      <c r="BV42" s="447">
        <v>4530</v>
      </c>
      <c r="BW42" s="447">
        <f t="shared" si="19"/>
        <v>4530</v>
      </c>
      <c r="BX42" s="447">
        <f t="shared" si="19"/>
        <v>4530</v>
      </c>
      <c r="BY42" s="446"/>
      <c r="BZ42" s="469"/>
      <c r="CA42" s="469"/>
      <c r="CB42" s="445"/>
      <c r="CC42" s="464"/>
      <c r="CD42" s="464"/>
      <c r="CE42" s="443"/>
      <c r="CF42" s="464"/>
      <c r="CG42" s="464"/>
      <c r="CH42" s="443"/>
      <c r="CI42" s="464"/>
      <c r="CJ42" s="465"/>
      <c r="CK42" s="443"/>
      <c r="CL42" s="443"/>
      <c r="CM42" s="443"/>
      <c r="CN42" s="443"/>
    </row>
    <row r="43" spans="1:92" ht="19.5" customHeight="1">
      <c r="A43" s="563" t="s">
        <v>542</v>
      </c>
      <c r="B43" s="386" t="s">
        <v>541</v>
      </c>
      <c r="C43" s="471" t="s">
        <v>181</v>
      </c>
      <c r="D43" s="471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470"/>
      <c r="AL43" s="470"/>
      <c r="AM43" s="470"/>
      <c r="AN43" s="470"/>
      <c r="AO43" s="470"/>
      <c r="AP43" s="470"/>
      <c r="AQ43" s="470"/>
      <c r="AR43" s="470"/>
      <c r="AS43" s="470"/>
      <c r="AT43" s="470"/>
      <c r="AU43" s="470"/>
      <c r="AV43" s="470"/>
      <c r="AW43" s="470"/>
      <c r="AX43" s="470"/>
      <c r="AY43" s="470"/>
      <c r="AZ43" s="470"/>
      <c r="BA43" s="470"/>
      <c r="BB43" s="470"/>
      <c r="BC43" s="470"/>
      <c r="BD43" s="470"/>
      <c r="BE43" s="470"/>
      <c r="BF43" s="470"/>
      <c r="BG43" s="470"/>
      <c r="BH43" s="470"/>
      <c r="BI43" s="470"/>
      <c r="BJ43" s="470"/>
      <c r="BK43" s="470"/>
      <c r="BL43" s="470"/>
      <c r="BM43" s="470"/>
      <c r="BN43" s="470"/>
      <c r="BO43" s="470"/>
      <c r="BP43" s="470"/>
      <c r="BQ43" s="470"/>
      <c r="BR43" s="470"/>
      <c r="BS43" s="470"/>
      <c r="BT43" s="470"/>
      <c r="BU43" s="447">
        <f t="shared" si="18"/>
        <v>0</v>
      </c>
      <c r="BV43" s="447">
        <v>0</v>
      </c>
      <c r="BW43" s="447">
        <f t="shared" si="19"/>
        <v>0</v>
      </c>
      <c r="BX43" s="447">
        <f t="shared" si="19"/>
        <v>0</v>
      </c>
      <c r="BY43" s="446"/>
      <c r="BZ43" s="469"/>
      <c r="CA43" s="469"/>
      <c r="CB43" s="445"/>
      <c r="CC43" s="464"/>
      <c r="CD43" s="464"/>
      <c r="CE43" s="443"/>
      <c r="CF43" s="464"/>
      <c r="CG43" s="464"/>
      <c r="CH43" s="443"/>
      <c r="CI43" s="464"/>
      <c r="CJ43" s="465"/>
      <c r="CK43" s="443"/>
      <c r="CL43" s="443"/>
      <c r="CM43" s="443"/>
      <c r="CN43" s="443"/>
    </row>
    <row r="44" spans="1:92" s="119" customFormat="1" ht="19.5" customHeight="1">
      <c r="A44" s="570">
        <v>107060</v>
      </c>
      <c r="B44" s="386" t="s">
        <v>540</v>
      </c>
      <c r="C44" s="468" t="s">
        <v>181</v>
      </c>
      <c r="D44" s="468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>
        <v>2397</v>
      </c>
      <c r="R44" s="467">
        <v>1983</v>
      </c>
      <c r="S44" s="467">
        <v>2122</v>
      </c>
      <c r="T44" s="467">
        <v>2846</v>
      </c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47">
        <f t="shared" si="18"/>
        <v>2397</v>
      </c>
      <c r="BV44" s="447">
        <v>1983</v>
      </c>
      <c r="BW44" s="447">
        <f t="shared" si="19"/>
        <v>2122</v>
      </c>
      <c r="BX44" s="447">
        <f t="shared" si="19"/>
        <v>2846</v>
      </c>
      <c r="BY44" s="446"/>
      <c r="BZ44" s="434"/>
      <c r="CA44" s="434"/>
      <c r="CB44" s="434"/>
      <c r="CC44" s="456"/>
      <c r="CD44" s="456"/>
      <c r="CE44" s="432"/>
      <c r="CF44" s="456"/>
      <c r="CG44" s="456"/>
      <c r="CH44" s="432"/>
      <c r="CI44" s="456"/>
      <c r="CJ44" s="466"/>
      <c r="CK44" s="432"/>
      <c r="CL44" s="456"/>
      <c r="CM44" s="456"/>
      <c r="CN44" s="432"/>
    </row>
    <row r="45" spans="1:92" ht="19.5" customHeight="1">
      <c r="A45" s="571"/>
      <c r="B45" s="581" t="s">
        <v>443</v>
      </c>
      <c r="C45" s="463"/>
      <c r="D45" s="461">
        <f aca="true" t="shared" si="20" ref="D45:AS45">SUM(D37:D44)</f>
        <v>0</v>
      </c>
      <c r="E45" s="461">
        <f t="shared" si="20"/>
        <v>0</v>
      </c>
      <c r="F45" s="461">
        <f t="shared" si="20"/>
        <v>0</v>
      </c>
      <c r="G45" s="461">
        <f t="shared" si="20"/>
        <v>0</v>
      </c>
      <c r="H45" s="461">
        <f t="shared" si="20"/>
        <v>0</v>
      </c>
      <c r="I45" s="461">
        <f t="shared" si="20"/>
        <v>0</v>
      </c>
      <c r="J45" s="461">
        <f t="shared" si="20"/>
        <v>0</v>
      </c>
      <c r="K45" s="461">
        <f t="shared" si="20"/>
        <v>0</v>
      </c>
      <c r="L45" s="461">
        <f t="shared" si="20"/>
        <v>0</v>
      </c>
      <c r="M45" s="461">
        <f t="shared" si="20"/>
        <v>4530</v>
      </c>
      <c r="N45" s="461">
        <f t="shared" si="20"/>
        <v>4530</v>
      </c>
      <c r="O45" s="461">
        <f t="shared" si="20"/>
        <v>4530</v>
      </c>
      <c r="P45" s="461">
        <f t="shared" si="20"/>
        <v>4530</v>
      </c>
      <c r="Q45" s="461">
        <f t="shared" si="20"/>
        <v>3903</v>
      </c>
      <c r="R45" s="461">
        <f t="shared" si="20"/>
        <v>4092</v>
      </c>
      <c r="S45" s="461">
        <f t="shared" si="20"/>
        <v>4231</v>
      </c>
      <c r="T45" s="461">
        <f t="shared" si="20"/>
        <v>4955</v>
      </c>
      <c r="U45" s="461">
        <f t="shared" si="20"/>
        <v>0</v>
      </c>
      <c r="V45" s="461">
        <f t="shared" si="20"/>
        <v>0</v>
      </c>
      <c r="W45" s="461">
        <f t="shared" si="20"/>
        <v>0</v>
      </c>
      <c r="X45" s="461">
        <f t="shared" si="20"/>
        <v>0</v>
      </c>
      <c r="Y45" s="461">
        <f t="shared" si="20"/>
        <v>0</v>
      </c>
      <c r="Z45" s="461">
        <f t="shared" si="20"/>
        <v>0</v>
      </c>
      <c r="AA45" s="461">
        <f t="shared" si="20"/>
        <v>0</v>
      </c>
      <c r="AB45" s="461">
        <f t="shared" si="20"/>
        <v>0</v>
      </c>
      <c r="AC45" s="461">
        <f t="shared" si="20"/>
        <v>0</v>
      </c>
      <c r="AD45" s="461">
        <f t="shared" si="20"/>
        <v>0</v>
      </c>
      <c r="AE45" s="461">
        <f t="shared" si="20"/>
        <v>0</v>
      </c>
      <c r="AF45" s="461">
        <f t="shared" si="20"/>
        <v>0</v>
      </c>
      <c r="AG45" s="461">
        <f t="shared" si="20"/>
        <v>0</v>
      </c>
      <c r="AH45" s="461">
        <f t="shared" si="20"/>
        <v>0</v>
      </c>
      <c r="AI45" s="461">
        <f t="shared" si="20"/>
        <v>0</v>
      </c>
      <c r="AJ45" s="461">
        <f t="shared" si="20"/>
        <v>0</v>
      </c>
      <c r="AK45" s="461">
        <f t="shared" si="20"/>
        <v>0</v>
      </c>
      <c r="AL45" s="461">
        <f t="shared" si="20"/>
        <v>0</v>
      </c>
      <c r="AM45" s="461">
        <f t="shared" si="20"/>
        <v>0</v>
      </c>
      <c r="AN45" s="461">
        <f t="shared" si="20"/>
        <v>0</v>
      </c>
      <c r="AO45" s="461">
        <f t="shared" si="20"/>
        <v>0</v>
      </c>
      <c r="AP45" s="461">
        <f t="shared" si="20"/>
        <v>0</v>
      </c>
      <c r="AQ45" s="461">
        <f t="shared" si="20"/>
        <v>0</v>
      </c>
      <c r="AR45" s="461">
        <f t="shared" si="20"/>
        <v>0</v>
      </c>
      <c r="AS45" s="461">
        <f t="shared" si="20"/>
        <v>0</v>
      </c>
      <c r="AT45" s="461">
        <f aca="true" t="shared" si="21" ref="AT45:BX45">SUM(AT37:AT44)</f>
        <v>0</v>
      </c>
      <c r="AU45" s="461">
        <f t="shared" si="21"/>
        <v>0</v>
      </c>
      <c r="AV45" s="461">
        <f t="shared" si="21"/>
        <v>0</v>
      </c>
      <c r="AW45" s="461">
        <f t="shared" si="21"/>
        <v>0</v>
      </c>
      <c r="AX45" s="461">
        <f t="shared" si="21"/>
        <v>0</v>
      </c>
      <c r="AY45" s="461">
        <f t="shared" si="21"/>
        <v>0</v>
      </c>
      <c r="AZ45" s="461">
        <f t="shared" si="21"/>
        <v>0</v>
      </c>
      <c r="BA45" s="461">
        <f t="shared" si="21"/>
        <v>0</v>
      </c>
      <c r="BB45" s="461">
        <f t="shared" si="21"/>
        <v>0</v>
      </c>
      <c r="BC45" s="461">
        <f t="shared" si="21"/>
        <v>0</v>
      </c>
      <c r="BD45" s="461">
        <f t="shared" si="21"/>
        <v>0</v>
      </c>
      <c r="BE45" s="461">
        <f t="shared" si="21"/>
        <v>0</v>
      </c>
      <c r="BF45" s="461">
        <f t="shared" si="21"/>
        <v>0</v>
      </c>
      <c r="BG45" s="461">
        <f t="shared" si="21"/>
        <v>0</v>
      </c>
      <c r="BH45" s="461">
        <f t="shared" si="21"/>
        <v>0</v>
      </c>
      <c r="BI45" s="461">
        <f t="shared" si="21"/>
        <v>0</v>
      </c>
      <c r="BJ45" s="461">
        <f t="shared" si="21"/>
        <v>0</v>
      </c>
      <c r="BK45" s="461">
        <f t="shared" si="21"/>
        <v>0</v>
      </c>
      <c r="BL45" s="461">
        <f t="shared" si="21"/>
        <v>0</v>
      </c>
      <c r="BM45" s="461">
        <f t="shared" si="21"/>
        <v>0</v>
      </c>
      <c r="BN45" s="461">
        <f t="shared" si="21"/>
        <v>0</v>
      </c>
      <c r="BO45" s="461">
        <f t="shared" si="21"/>
        <v>0</v>
      </c>
      <c r="BP45" s="461">
        <f t="shared" si="21"/>
        <v>0</v>
      </c>
      <c r="BQ45" s="461">
        <f t="shared" si="21"/>
        <v>0</v>
      </c>
      <c r="BR45" s="461">
        <f t="shared" si="21"/>
        <v>0</v>
      </c>
      <c r="BS45" s="461"/>
      <c r="BT45" s="461">
        <f t="shared" si="21"/>
        <v>0</v>
      </c>
      <c r="BU45" s="461">
        <f t="shared" si="21"/>
        <v>8433</v>
      </c>
      <c r="BV45" s="461">
        <f t="shared" si="21"/>
        <v>8622</v>
      </c>
      <c r="BW45" s="461">
        <f t="shared" si="21"/>
        <v>8761</v>
      </c>
      <c r="BX45" s="461">
        <f t="shared" si="21"/>
        <v>9485</v>
      </c>
      <c r="BY45" s="460"/>
      <c r="BZ45" s="445"/>
      <c r="CA45" s="445"/>
      <c r="CB45" s="445"/>
      <c r="CC45" s="464"/>
      <c r="CD45" s="464"/>
      <c r="CE45" s="443"/>
      <c r="CF45" s="464"/>
      <c r="CG45" s="464"/>
      <c r="CH45" s="443"/>
      <c r="CI45" s="464"/>
      <c r="CJ45" s="465"/>
      <c r="CK45" s="443"/>
      <c r="CL45" s="464"/>
      <c r="CM45" s="464"/>
      <c r="CN45" s="443"/>
    </row>
    <row r="46" spans="1:92" s="119" customFormat="1" ht="19.5" customHeight="1">
      <c r="A46" s="566" t="s">
        <v>539</v>
      </c>
      <c r="B46" s="581" t="s">
        <v>538</v>
      </c>
      <c r="C46" s="462"/>
      <c r="D46" s="462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1"/>
      <c r="AX46" s="461"/>
      <c r="AY46" s="461"/>
      <c r="AZ46" s="461"/>
      <c r="BA46" s="461"/>
      <c r="BB46" s="461"/>
      <c r="BC46" s="461"/>
      <c r="BD46" s="461"/>
      <c r="BE46" s="461"/>
      <c r="BF46" s="461"/>
      <c r="BG46" s="461"/>
      <c r="BH46" s="461"/>
      <c r="BI46" s="461"/>
      <c r="BJ46" s="461"/>
      <c r="BK46" s="461"/>
      <c r="BL46" s="461"/>
      <c r="BM46" s="461"/>
      <c r="BN46" s="461"/>
      <c r="BO46" s="461"/>
      <c r="BP46" s="461"/>
      <c r="BQ46" s="461"/>
      <c r="BR46" s="461"/>
      <c r="BS46" s="461"/>
      <c r="BT46" s="461"/>
      <c r="BU46" s="461">
        <f>SUM(D46:BL46)</f>
        <v>0</v>
      </c>
      <c r="BV46" s="461">
        <f>SUM(E46:BM46)</f>
        <v>0</v>
      </c>
      <c r="BW46" s="461">
        <f>SUM(C46:BO46)</f>
        <v>0</v>
      </c>
      <c r="BX46" s="461">
        <f>SUM(D46:BP46)</f>
        <v>0</v>
      </c>
      <c r="BY46" s="460"/>
      <c r="BZ46" s="434"/>
      <c r="CA46" s="434"/>
      <c r="CB46" s="458"/>
      <c r="CC46" s="457"/>
      <c r="CD46" s="457"/>
      <c r="CE46" s="457"/>
      <c r="CF46" s="456"/>
      <c r="CG46" s="456"/>
      <c r="CH46" s="456"/>
      <c r="CI46" s="456"/>
      <c r="CJ46" s="456"/>
      <c r="CK46" s="456"/>
      <c r="CL46" s="456"/>
      <c r="CM46" s="456"/>
      <c r="CN46" s="456"/>
    </row>
    <row r="47" spans="1:92" s="119" customFormat="1" ht="19.5" customHeight="1">
      <c r="A47" s="572"/>
      <c r="B47" s="438" t="s">
        <v>537</v>
      </c>
      <c r="C47" s="438"/>
      <c r="D47" s="436">
        <f aca="true" t="shared" si="22" ref="D47:AS47">SUM(D12,D18,D22,D28,D32,D35,D45,D46)</f>
        <v>0</v>
      </c>
      <c r="E47" s="436">
        <f t="shared" si="22"/>
        <v>6114</v>
      </c>
      <c r="F47" s="436">
        <f t="shared" si="22"/>
        <v>7194</v>
      </c>
      <c r="G47" s="459">
        <f t="shared" si="22"/>
        <v>9861</v>
      </c>
      <c r="H47" s="459">
        <f t="shared" si="22"/>
        <v>11299</v>
      </c>
      <c r="I47" s="436">
        <f t="shared" si="22"/>
        <v>1280</v>
      </c>
      <c r="J47" s="436">
        <f t="shared" si="22"/>
        <v>1571</v>
      </c>
      <c r="K47" s="459">
        <f t="shared" si="22"/>
        <v>1821</v>
      </c>
      <c r="L47" s="459">
        <f t="shared" si="22"/>
        <v>2015</v>
      </c>
      <c r="M47" s="436">
        <f t="shared" si="22"/>
        <v>17407</v>
      </c>
      <c r="N47" s="436">
        <f t="shared" si="22"/>
        <v>21081</v>
      </c>
      <c r="O47" s="459">
        <f t="shared" si="22"/>
        <v>21656</v>
      </c>
      <c r="P47" s="459">
        <f t="shared" si="22"/>
        <v>21656</v>
      </c>
      <c r="Q47" s="436">
        <f t="shared" si="22"/>
        <v>3903</v>
      </c>
      <c r="R47" s="436">
        <f t="shared" si="22"/>
        <v>4092</v>
      </c>
      <c r="S47" s="459">
        <f t="shared" si="22"/>
        <v>4231</v>
      </c>
      <c r="T47" s="459">
        <f t="shared" si="22"/>
        <v>4955</v>
      </c>
      <c r="U47" s="436">
        <f t="shared" si="22"/>
        <v>0</v>
      </c>
      <c r="V47" s="436">
        <f t="shared" si="22"/>
        <v>0</v>
      </c>
      <c r="W47" s="436">
        <f t="shared" si="22"/>
        <v>0</v>
      </c>
      <c r="X47" s="436">
        <f t="shared" si="22"/>
        <v>0</v>
      </c>
      <c r="Y47" s="436">
        <f t="shared" si="22"/>
        <v>1488</v>
      </c>
      <c r="Z47" s="436">
        <f t="shared" si="22"/>
        <v>1488</v>
      </c>
      <c r="AA47" s="459">
        <f t="shared" si="22"/>
        <v>1488</v>
      </c>
      <c r="AB47" s="459">
        <f t="shared" si="22"/>
        <v>1488</v>
      </c>
      <c r="AC47" s="436">
        <f t="shared" si="22"/>
        <v>0</v>
      </c>
      <c r="AD47" s="436">
        <f t="shared" si="22"/>
        <v>0</v>
      </c>
      <c r="AE47" s="436">
        <f t="shared" si="22"/>
        <v>0</v>
      </c>
      <c r="AF47" s="436">
        <f t="shared" si="22"/>
        <v>0</v>
      </c>
      <c r="AG47" s="436">
        <f t="shared" si="22"/>
        <v>8129</v>
      </c>
      <c r="AH47" s="436">
        <f t="shared" si="22"/>
        <v>8129</v>
      </c>
      <c r="AI47" s="459">
        <f t="shared" si="22"/>
        <v>8129</v>
      </c>
      <c r="AJ47" s="459">
        <f t="shared" si="22"/>
        <v>8129</v>
      </c>
      <c r="AK47" s="436">
        <f t="shared" si="22"/>
        <v>1573</v>
      </c>
      <c r="AL47" s="436">
        <f t="shared" si="22"/>
        <v>828</v>
      </c>
      <c r="AM47" s="459">
        <f t="shared" si="22"/>
        <v>1654</v>
      </c>
      <c r="AN47" s="459">
        <f t="shared" si="22"/>
        <v>1654</v>
      </c>
      <c r="AO47" s="436">
        <f t="shared" si="22"/>
        <v>18446</v>
      </c>
      <c r="AP47" s="436">
        <f t="shared" si="22"/>
        <v>15466</v>
      </c>
      <c r="AQ47" s="459">
        <f t="shared" si="22"/>
        <v>15484</v>
      </c>
      <c r="AR47" s="459">
        <f t="shared" si="22"/>
        <v>775</v>
      </c>
      <c r="AS47" s="436">
        <f t="shared" si="22"/>
        <v>0</v>
      </c>
      <c r="AT47" s="436">
        <f aca="true" t="shared" si="23" ref="AT47:BX47">SUM(AT12,AT18,AT22,AT28,AT32,AT35,AT45,AT46)</f>
        <v>0</v>
      </c>
      <c r="AU47" s="436">
        <f t="shared" si="23"/>
        <v>0</v>
      </c>
      <c r="AV47" s="436">
        <f t="shared" si="23"/>
        <v>14709</v>
      </c>
      <c r="AW47" s="436">
        <f t="shared" si="23"/>
        <v>0</v>
      </c>
      <c r="AX47" s="436">
        <f t="shared" si="23"/>
        <v>0</v>
      </c>
      <c r="AY47" s="436">
        <f t="shared" si="23"/>
        <v>0</v>
      </c>
      <c r="AZ47" s="436">
        <f t="shared" si="23"/>
        <v>0</v>
      </c>
      <c r="BA47" s="436">
        <f t="shared" si="23"/>
        <v>10000</v>
      </c>
      <c r="BB47" s="436">
        <f t="shared" si="23"/>
        <v>10000</v>
      </c>
      <c r="BC47" s="459">
        <f t="shared" si="23"/>
        <v>10000</v>
      </c>
      <c r="BD47" s="459">
        <f t="shared" si="23"/>
        <v>10000</v>
      </c>
      <c r="BE47" s="436">
        <f t="shared" si="23"/>
        <v>0</v>
      </c>
      <c r="BF47" s="436">
        <f t="shared" si="23"/>
        <v>0</v>
      </c>
      <c r="BG47" s="436">
        <f t="shared" si="23"/>
        <v>0</v>
      </c>
      <c r="BH47" s="436">
        <f t="shared" si="23"/>
        <v>0</v>
      </c>
      <c r="BI47" s="436">
        <f t="shared" si="23"/>
        <v>0</v>
      </c>
      <c r="BJ47" s="436">
        <f t="shared" si="23"/>
        <v>0</v>
      </c>
      <c r="BK47" s="436">
        <f t="shared" si="23"/>
        <v>0</v>
      </c>
      <c r="BL47" s="436">
        <f t="shared" si="23"/>
        <v>0</v>
      </c>
      <c r="BM47" s="436">
        <f t="shared" si="23"/>
        <v>0</v>
      </c>
      <c r="BN47" s="436">
        <f t="shared" si="23"/>
        <v>1384</v>
      </c>
      <c r="BO47" s="459">
        <f t="shared" si="23"/>
        <v>1384</v>
      </c>
      <c r="BP47" s="459">
        <f t="shared" si="23"/>
        <v>1384</v>
      </c>
      <c r="BQ47" s="459">
        <f t="shared" si="23"/>
        <v>0</v>
      </c>
      <c r="BR47" s="459">
        <f t="shared" si="23"/>
        <v>0</v>
      </c>
      <c r="BS47" s="459"/>
      <c r="BT47" s="459">
        <f t="shared" si="23"/>
        <v>0</v>
      </c>
      <c r="BU47" s="459">
        <f t="shared" si="23"/>
        <v>68340</v>
      </c>
      <c r="BV47" s="459">
        <f t="shared" si="23"/>
        <v>71233</v>
      </c>
      <c r="BW47" s="459">
        <f t="shared" si="23"/>
        <v>75708</v>
      </c>
      <c r="BX47" s="459">
        <f t="shared" si="23"/>
        <v>78064</v>
      </c>
      <c r="BY47" s="435"/>
      <c r="BZ47" s="434"/>
      <c r="CA47" s="434"/>
      <c r="CB47" s="458"/>
      <c r="CC47" s="457"/>
      <c r="CD47" s="457"/>
      <c r="CE47" s="457"/>
      <c r="CF47" s="456"/>
      <c r="CG47" s="456"/>
      <c r="CH47" s="456"/>
      <c r="CI47" s="456"/>
      <c r="CJ47" s="456"/>
      <c r="CK47" s="456"/>
      <c r="CL47" s="456"/>
      <c r="CM47" s="456"/>
      <c r="CN47" s="456"/>
    </row>
    <row r="48" spans="1:92" ht="19.5" customHeight="1">
      <c r="A48" s="561"/>
      <c r="B48" s="640" t="s">
        <v>536</v>
      </c>
      <c r="C48" s="641"/>
      <c r="D48" s="641"/>
      <c r="E48" s="642"/>
      <c r="F48" s="454"/>
      <c r="G48" s="454"/>
      <c r="H48" s="454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  <c r="BL48" s="447"/>
      <c r="BM48" s="447"/>
      <c r="BN48" s="447"/>
      <c r="BO48" s="447"/>
      <c r="BP48" s="447"/>
      <c r="BQ48" s="447"/>
      <c r="BR48" s="447"/>
      <c r="BS48" s="447"/>
      <c r="BT48" s="447"/>
      <c r="BU48" s="447">
        <f aca="true" t="shared" si="24" ref="BU48:BU53">E48+I48+M48+Q48+U48+Y48+AC48+AG48+AK48+AO48+AS48+AW48+BA48+BE48+BI48+BQ48</f>
        <v>0</v>
      </c>
      <c r="BV48" s="447">
        <v>0</v>
      </c>
      <c r="BW48" s="447">
        <f aca="true" t="shared" si="25" ref="BW48:BX53">BS48+BO48+BK48+BG48+BC48+AY48+AU48+AQ48+AM48+AI48+AE48+AA48+W48+S48+O48+K48+G48</f>
        <v>0</v>
      </c>
      <c r="BX48" s="447">
        <f t="shared" si="25"/>
        <v>0</v>
      </c>
      <c r="BY48" s="446"/>
      <c r="BZ48" s="445"/>
      <c r="CA48" s="445"/>
      <c r="CB48" s="444"/>
      <c r="CC48" s="442"/>
      <c r="CD48" s="442"/>
      <c r="CE48" s="443"/>
      <c r="CF48" s="442"/>
      <c r="CG48" s="442"/>
      <c r="CH48" s="439"/>
      <c r="CI48" s="441"/>
      <c r="CJ48" s="441"/>
      <c r="CK48" s="439"/>
      <c r="CL48" s="440"/>
      <c r="CM48" s="440"/>
      <c r="CN48" s="439"/>
    </row>
    <row r="49" spans="1:92" ht="19.5" customHeight="1">
      <c r="A49" s="573" t="s">
        <v>535</v>
      </c>
      <c r="B49" s="386" t="s">
        <v>534</v>
      </c>
      <c r="C49" s="450" t="s">
        <v>181</v>
      </c>
      <c r="D49" s="450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8"/>
      <c r="R49" s="448"/>
      <c r="S49" s="448"/>
      <c r="T49" s="448"/>
      <c r="U49" s="448"/>
      <c r="V49" s="448"/>
      <c r="W49" s="448"/>
      <c r="X49" s="448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47"/>
      <c r="BN49" s="447"/>
      <c r="BO49" s="447"/>
      <c r="BP49" s="447"/>
      <c r="BQ49" s="447"/>
      <c r="BR49" s="447"/>
      <c r="BS49" s="447"/>
      <c r="BT49" s="447"/>
      <c r="BU49" s="447">
        <f t="shared" si="24"/>
        <v>0</v>
      </c>
      <c r="BV49" s="447">
        <v>0</v>
      </c>
      <c r="BW49" s="447">
        <f t="shared" si="25"/>
        <v>0</v>
      </c>
      <c r="BX49" s="447">
        <f t="shared" si="25"/>
        <v>0</v>
      </c>
      <c r="BY49" s="446"/>
      <c r="BZ49" s="445"/>
      <c r="CA49" s="445"/>
      <c r="CB49" s="444"/>
      <c r="CC49" s="442"/>
      <c r="CD49" s="442"/>
      <c r="CE49" s="443"/>
      <c r="CF49" s="442"/>
      <c r="CG49" s="442"/>
      <c r="CH49" s="439"/>
      <c r="CI49" s="441"/>
      <c r="CJ49" s="441"/>
      <c r="CK49" s="439"/>
      <c r="CL49" s="440"/>
      <c r="CM49" s="440"/>
      <c r="CN49" s="439"/>
    </row>
    <row r="50" spans="1:92" ht="19.5" customHeight="1">
      <c r="A50" s="573" t="s">
        <v>440</v>
      </c>
      <c r="B50" s="386" t="s">
        <v>439</v>
      </c>
      <c r="C50" s="450" t="s">
        <v>181</v>
      </c>
      <c r="D50" s="450"/>
      <c r="E50" s="449">
        <v>17258</v>
      </c>
      <c r="F50" s="449">
        <v>17385</v>
      </c>
      <c r="G50" s="449">
        <v>17385</v>
      </c>
      <c r="H50" s="449">
        <v>17473</v>
      </c>
      <c r="I50" s="449">
        <v>4732</v>
      </c>
      <c r="J50" s="449">
        <v>4766</v>
      </c>
      <c r="K50" s="449">
        <v>4766</v>
      </c>
      <c r="L50" s="449">
        <v>4790</v>
      </c>
      <c r="M50" s="449">
        <v>3243</v>
      </c>
      <c r="N50" s="449">
        <v>3260</v>
      </c>
      <c r="O50" s="449">
        <v>3260</v>
      </c>
      <c r="P50" s="449">
        <v>3260</v>
      </c>
      <c r="Q50" s="448"/>
      <c r="R50" s="448"/>
      <c r="S50" s="448"/>
      <c r="T50" s="448"/>
      <c r="U50" s="448"/>
      <c r="V50" s="448"/>
      <c r="W50" s="448"/>
      <c r="X50" s="448"/>
      <c r="Y50" s="447"/>
      <c r="Z50" s="447">
        <v>29</v>
      </c>
      <c r="AA50" s="447">
        <v>29</v>
      </c>
      <c r="AB50" s="447">
        <v>29</v>
      </c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53"/>
      <c r="AP50" s="453"/>
      <c r="AQ50" s="453"/>
      <c r="AR50" s="453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7"/>
      <c r="BE50" s="447"/>
      <c r="BF50" s="447"/>
      <c r="BG50" s="447"/>
      <c r="BH50" s="447"/>
      <c r="BI50" s="447"/>
      <c r="BJ50" s="447"/>
      <c r="BK50" s="447"/>
      <c r="BL50" s="447"/>
      <c r="BM50" s="447"/>
      <c r="BN50" s="447"/>
      <c r="BO50" s="447"/>
      <c r="BP50" s="447"/>
      <c r="BQ50" s="447"/>
      <c r="BR50" s="447"/>
      <c r="BS50" s="447"/>
      <c r="BT50" s="447"/>
      <c r="BU50" s="447">
        <f t="shared" si="24"/>
        <v>25233</v>
      </c>
      <c r="BV50" s="447">
        <v>25440</v>
      </c>
      <c r="BW50" s="447">
        <f t="shared" si="25"/>
        <v>25440</v>
      </c>
      <c r="BX50" s="447">
        <f t="shared" si="25"/>
        <v>25552</v>
      </c>
      <c r="BY50" s="446"/>
      <c r="BZ50" s="445"/>
      <c r="CA50" s="445"/>
      <c r="CB50" s="444"/>
      <c r="CC50" s="442"/>
      <c r="CD50" s="442"/>
      <c r="CE50" s="443"/>
      <c r="CF50" s="442"/>
      <c r="CG50" s="442"/>
      <c r="CH50" s="439"/>
      <c r="CI50" s="441"/>
      <c r="CJ50" s="441"/>
      <c r="CK50" s="439"/>
      <c r="CL50" s="440"/>
      <c r="CM50" s="440"/>
      <c r="CN50" s="439"/>
    </row>
    <row r="51" spans="1:92" ht="19.5" customHeight="1">
      <c r="A51" s="573" t="s">
        <v>438</v>
      </c>
      <c r="B51" s="386" t="s">
        <v>436</v>
      </c>
      <c r="C51" s="450" t="s">
        <v>181</v>
      </c>
      <c r="D51" s="450"/>
      <c r="E51" s="449">
        <v>1016</v>
      </c>
      <c r="F51" s="449">
        <v>1016</v>
      </c>
      <c r="G51" s="449">
        <v>1016</v>
      </c>
      <c r="H51" s="449">
        <v>1016</v>
      </c>
      <c r="I51" s="449">
        <v>277</v>
      </c>
      <c r="J51" s="449">
        <v>277</v>
      </c>
      <c r="K51" s="449">
        <v>277</v>
      </c>
      <c r="L51" s="449">
        <v>277</v>
      </c>
      <c r="M51" s="449">
        <v>2287</v>
      </c>
      <c r="N51" s="449">
        <v>2287</v>
      </c>
      <c r="O51" s="449">
        <v>2287</v>
      </c>
      <c r="P51" s="449">
        <v>2287</v>
      </c>
      <c r="Q51" s="448"/>
      <c r="R51" s="448"/>
      <c r="S51" s="448"/>
      <c r="T51" s="448"/>
      <c r="U51" s="448"/>
      <c r="V51" s="448"/>
      <c r="W51" s="448"/>
      <c r="X51" s="448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53">
        <v>260</v>
      </c>
      <c r="AP51" s="453">
        <v>260</v>
      </c>
      <c r="AQ51" s="453">
        <v>260</v>
      </c>
      <c r="AR51" s="453">
        <v>260</v>
      </c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7"/>
      <c r="BE51" s="447"/>
      <c r="BF51" s="447"/>
      <c r="BG51" s="447"/>
      <c r="BH51" s="447"/>
      <c r="BI51" s="447"/>
      <c r="BJ51" s="447"/>
      <c r="BK51" s="447"/>
      <c r="BL51" s="447"/>
      <c r="BM51" s="447"/>
      <c r="BN51" s="447"/>
      <c r="BO51" s="447"/>
      <c r="BP51" s="447"/>
      <c r="BQ51" s="447"/>
      <c r="BR51" s="447"/>
      <c r="BS51" s="447"/>
      <c r="BT51" s="447"/>
      <c r="BU51" s="447">
        <f t="shared" si="24"/>
        <v>3840</v>
      </c>
      <c r="BV51" s="447">
        <v>3840</v>
      </c>
      <c r="BW51" s="447">
        <f t="shared" si="25"/>
        <v>3840</v>
      </c>
      <c r="BX51" s="447">
        <f t="shared" si="25"/>
        <v>3840</v>
      </c>
      <c r="BY51" s="446"/>
      <c r="BZ51" s="445"/>
      <c r="CA51" s="445"/>
      <c r="CB51" s="444"/>
      <c r="CC51" s="442"/>
      <c r="CD51" s="442"/>
      <c r="CE51" s="443"/>
      <c r="CF51" s="442"/>
      <c r="CG51" s="442"/>
      <c r="CH51" s="439"/>
      <c r="CI51" s="441"/>
      <c r="CJ51" s="441"/>
      <c r="CK51" s="439"/>
      <c r="CL51" s="440"/>
      <c r="CM51" s="440"/>
      <c r="CN51" s="439"/>
    </row>
    <row r="52" spans="1:92" ht="19.5" customHeight="1">
      <c r="A52" s="573" t="s">
        <v>433</v>
      </c>
      <c r="B52" s="577" t="s">
        <v>533</v>
      </c>
      <c r="C52" s="450" t="s">
        <v>181</v>
      </c>
      <c r="D52" s="450"/>
      <c r="E52" s="449">
        <v>4946</v>
      </c>
      <c r="F52" s="449">
        <v>4946</v>
      </c>
      <c r="G52" s="449">
        <v>4946</v>
      </c>
      <c r="H52" s="449">
        <v>4946</v>
      </c>
      <c r="I52" s="449">
        <v>1352</v>
      </c>
      <c r="J52" s="449">
        <v>1352</v>
      </c>
      <c r="K52" s="449">
        <v>1352</v>
      </c>
      <c r="L52" s="449">
        <v>1352</v>
      </c>
      <c r="M52" s="449">
        <v>10944</v>
      </c>
      <c r="N52" s="449">
        <v>10944</v>
      </c>
      <c r="O52" s="449">
        <v>10944</v>
      </c>
      <c r="P52" s="449">
        <v>10944</v>
      </c>
      <c r="Q52" s="448"/>
      <c r="R52" s="448"/>
      <c r="S52" s="448"/>
      <c r="T52" s="448"/>
      <c r="U52" s="448"/>
      <c r="V52" s="448"/>
      <c r="W52" s="448"/>
      <c r="X52" s="448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47"/>
      <c r="BT52" s="447"/>
      <c r="BU52" s="447">
        <f t="shared" si="24"/>
        <v>17242</v>
      </c>
      <c r="BV52" s="447">
        <v>17242</v>
      </c>
      <c r="BW52" s="447">
        <f t="shared" si="25"/>
        <v>17242</v>
      </c>
      <c r="BX52" s="447">
        <f t="shared" si="25"/>
        <v>17242</v>
      </c>
      <c r="BY52" s="446"/>
      <c r="BZ52" s="445"/>
      <c r="CA52" s="445"/>
      <c r="CB52" s="444"/>
      <c r="CC52" s="442"/>
      <c r="CD52" s="442"/>
      <c r="CE52" s="443"/>
      <c r="CF52" s="442"/>
      <c r="CG52" s="442"/>
      <c r="CH52" s="439"/>
      <c r="CI52" s="441"/>
      <c r="CJ52" s="441"/>
      <c r="CK52" s="439"/>
      <c r="CL52" s="440"/>
      <c r="CM52" s="440"/>
      <c r="CN52" s="439"/>
    </row>
    <row r="53" spans="1:92" ht="19.5" customHeight="1">
      <c r="A53" s="573" t="s">
        <v>435</v>
      </c>
      <c r="B53" s="386" t="s">
        <v>532</v>
      </c>
      <c r="C53" s="450" t="s">
        <v>181</v>
      </c>
      <c r="D53" s="450"/>
      <c r="E53" s="449">
        <v>381</v>
      </c>
      <c r="F53" s="449">
        <v>381</v>
      </c>
      <c r="G53" s="449">
        <v>381</v>
      </c>
      <c r="H53" s="449">
        <v>381</v>
      </c>
      <c r="I53" s="449">
        <v>104</v>
      </c>
      <c r="J53" s="449">
        <v>104</v>
      </c>
      <c r="K53" s="449">
        <v>104</v>
      </c>
      <c r="L53" s="449">
        <v>104</v>
      </c>
      <c r="M53" s="449">
        <v>841</v>
      </c>
      <c r="N53" s="449">
        <v>841</v>
      </c>
      <c r="O53" s="449">
        <v>841</v>
      </c>
      <c r="P53" s="449">
        <v>841</v>
      </c>
      <c r="Q53" s="448"/>
      <c r="R53" s="448"/>
      <c r="S53" s="448"/>
      <c r="T53" s="448"/>
      <c r="U53" s="448"/>
      <c r="V53" s="448"/>
      <c r="W53" s="448"/>
      <c r="X53" s="448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7"/>
      <c r="BF53" s="447"/>
      <c r="BG53" s="447"/>
      <c r="BH53" s="447"/>
      <c r="BI53" s="447"/>
      <c r="BJ53" s="447"/>
      <c r="BK53" s="447"/>
      <c r="BL53" s="447"/>
      <c r="BM53" s="447"/>
      <c r="BN53" s="447"/>
      <c r="BO53" s="447"/>
      <c r="BP53" s="447"/>
      <c r="BQ53" s="447"/>
      <c r="BR53" s="447"/>
      <c r="BS53" s="447"/>
      <c r="BT53" s="447"/>
      <c r="BU53" s="447">
        <f t="shared" si="24"/>
        <v>1326</v>
      </c>
      <c r="BV53" s="447">
        <v>1326</v>
      </c>
      <c r="BW53" s="447">
        <f t="shared" si="25"/>
        <v>1326</v>
      </c>
      <c r="BX53" s="447">
        <f t="shared" si="25"/>
        <v>1326</v>
      </c>
      <c r="BY53" s="446"/>
      <c r="BZ53" s="445"/>
      <c r="CA53" s="445"/>
      <c r="CB53" s="444"/>
      <c r="CC53" s="442"/>
      <c r="CD53" s="442"/>
      <c r="CE53" s="443"/>
      <c r="CF53" s="442"/>
      <c r="CG53" s="442"/>
      <c r="CH53" s="439"/>
      <c r="CI53" s="441"/>
      <c r="CJ53" s="441"/>
      <c r="CK53" s="439"/>
      <c r="CL53" s="440"/>
      <c r="CM53" s="440"/>
      <c r="CN53" s="439"/>
    </row>
    <row r="54" spans="1:92" s="119" customFormat="1" ht="19.5" customHeight="1">
      <c r="A54" s="574"/>
      <c r="B54" s="438" t="s">
        <v>531</v>
      </c>
      <c r="C54" s="438"/>
      <c r="D54" s="437">
        <f aca="true" t="shared" si="26" ref="D54:AS54">SUM(D49:D53)</f>
        <v>0</v>
      </c>
      <c r="E54" s="436">
        <f t="shared" si="26"/>
        <v>23601</v>
      </c>
      <c r="F54" s="436">
        <f t="shared" si="26"/>
        <v>23728</v>
      </c>
      <c r="G54" s="436">
        <f t="shared" si="26"/>
        <v>23728</v>
      </c>
      <c r="H54" s="436">
        <f t="shared" si="26"/>
        <v>23816</v>
      </c>
      <c r="I54" s="436">
        <f t="shared" si="26"/>
        <v>6465</v>
      </c>
      <c r="J54" s="436">
        <f t="shared" si="26"/>
        <v>6499</v>
      </c>
      <c r="K54" s="436">
        <f t="shared" si="26"/>
        <v>6499</v>
      </c>
      <c r="L54" s="436">
        <f t="shared" si="26"/>
        <v>6523</v>
      </c>
      <c r="M54" s="436">
        <f t="shared" si="26"/>
        <v>17315</v>
      </c>
      <c r="N54" s="436">
        <f t="shared" si="26"/>
        <v>17332</v>
      </c>
      <c r="O54" s="436">
        <f t="shared" si="26"/>
        <v>17332</v>
      </c>
      <c r="P54" s="436">
        <f t="shared" si="26"/>
        <v>17332</v>
      </c>
      <c r="Q54" s="436">
        <f t="shared" si="26"/>
        <v>0</v>
      </c>
      <c r="R54" s="436">
        <f t="shared" si="26"/>
        <v>0</v>
      </c>
      <c r="S54" s="436">
        <f t="shared" si="26"/>
        <v>0</v>
      </c>
      <c r="T54" s="436">
        <f t="shared" si="26"/>
        <v>0</v>
      </c>
      <c r="U54" s="436">
        <f t="shared" si="26"/>
        <v>0</v>
      </c>
      <c r="V54" s="436">
        <f t="shared" si="26"/>
        <v>0</v>
      </c>
      <c r="W54" s="436">
        <f t="shared" si="26"/>
        <v>0</v>
      </c>
      <c r="X54" s="436">
        <f t="shared" si="26"/>
        <v>0</v>
      </c>
      <c r="Y54" s="436">
        <f t="shared" si="26"/>
        <v>0</v>
      </c>
      <c r="Z54" s="436">
        <f t="shared" si="26"/>
        <v>29</v>
      </c>
      <c r="AA54" s="436">
        <f t="shared" si="26"/>
        <v>29</v>
      </c>
      <c r="AB54" s="436">
        <f t="shared" si="26"/>
        <v>29</v>
      </c>
      <c r="AC54" s="436">
        <f t="shared" si="26"/>
        <v>0</v>
      </c>
      <c r="AD54" s="436">
        <f t="shared" si="26"/>
        <v>0</v>
      </c>
      <c r="AE54" s="436">
        <f t="shared" si="26"/>
        <v>0</v>
      </c>
      <c r="AF54" s="436">
        <f t="shared" si="26"/>
        <v>0</v>
      </c>
      <c r="AG54" s="436">
        <f t="shared" si="26"/>
        <v>0</v>
      </c>
      <c r="AH54" s="436">
        <f t="shared" si="26"/>
        <v>0</v>
      </c>
      <c r="AI54" s="436">
        <f t="shared" si="26"/>
        <v>0</v>
      </c>
      <c r="AJ54" s="436">
        <f t="shared" si="26"/>
        <v>0</v>
      </c>
      <c r="AK54" s="436">
        <f t="shared" si="26"/>
        <v>0</v>
      </c>
      <c r="AL54" s="436">
        <f t="shared" si="26"/>
        <v>0</v>
      </c>
      <c r="AM54" s="436">
        <f t="shared" si="26"/>
        <v>0</v>
      </c>
      <c r="AN54" s="436">
        <f t="shared" si="26"/>
        <v>0</v>
      </c>
      <c r="AO54" s="436">
        <f t="shared" si="26"/>
        <v>260</v>
      </c>
      <c r="AP54" s="436">
        <f t="shared" si="26"/>
        <v>260</v>
      </c>
      <c r="AQ54" s="436">
        <f t="shared" si="26"/>
        <v>260</v>
      </c>
      <c r="AR54" s="436">
        <f t="shared" si="26"/>
        <v>260</v>
      </c>
      <c r="AS54" s="436">
        <f t="shared" si="26"/>
        <v>0</v>
      </c>
      <c r="AT54" s="436">
        <f aca="true" t="shared" si="27" ref="AT54:BX54">SUM(AT49:AT53)</f>
        <v>0</v>
      </c>
      <c r="AU54" s="436">
        <f t="shared" si="27"/>
        <v>0</v>
      </c>
      <c r="AV54" s="436">
        <f t="shared" si="27"/>
        <v>0</v>
      </c>
      <c r="AW54" s="436">
        <f t="shared" si="27"/>
        <v>0</v>
      </c>
      <c r="AX54" s="436">
        <f t="shared" si="27"/>
        <v>0</v>
      </c>
      <c r="AY54" s="436">
        <f t="shared" si="27"/>
        <v>0</v>
      </c>
      <c r="AZ54" s="436">
        <f t="shared" si="27"/>
        <v>0</v>
      </c>
      <c r="BA54" s="436">
        <f t="shared" si="27"/>
        <v>0</v>
      </c>
      <c r="BB54" s="436">
        <f t="shared" si="27"/>
        <v>0</v>
      </c>
      <c r="BC54" s="436">
        <f t="shared" si="27"/>
        <v>0</v>
      </c>
      <c r="BD54" s="436">
        <f t="shared" si="27"/>
        <v>0</v>
      </c>
      <c r="BE54" s="436">
        <f t="shared" si="27"/>
        <v>0</v>
      </c>
      <c r="BF54" s="436">
        <f t="shared" si="27"/>
        <v>0</v>
      </c>
      <c r="BG54" s="436">
        <f t="shared" si="27"/>
        <v>0</v>
      </c>
      <c r="BH54" s="436">
        <f t="shared" si="27"/>
        <v>0</v>
      </c>
      <c r="BI54" s="436">
        <f t="shared" si="27"/>
        <v>0</v>
      </c>
      <c r="BJ54" s="436">
        <f t="shared" si="27"/>
        <v>0</v>
      </c>
      <c r="BK54" s="436">
        <f t="shared" si="27"/>
        <v>0</v>
      </c>
      <c r="BL54" s="436">
        <f t="shared" si="27"/>
        <v>0</v>
      </c>
      <c r="BM54" s="436">
        <f t="shared" si="27"/>
        <v>0</v>
      </c>
      <c r="BN54" s="436">
        <f t="shared" si="27"/>
        <v>0</v>
      </c>
      <c r="BO54" s="436">
        <f t="shared" si="27"/>
        <v>0</v>
      </c>
      <c r="BP54" s="436">
        <f t="shared" si="27"/>
        <v>0</v>
      </c>
      <c r="BQ54" s="436">
        <f t="shared" si="27"/>
        <v>0</v>
      </c>
      <c r="BR54" s="436">
        <f t="shared" si="27"/>
        <v>0</v>
      </c>
      <c r="BS54" s="436"/>
      <c r="BT54" s="436">
        <f t="shared" si="27"/>
        <v>0</v>
      </c>
      <c r="BU54" s="436">
        <f t="shared" si="27"/>
        <v>47641</v>
      </c>
      <c r="BV54" s="436">
        <f t="shared" si="27"/>
        <v>47848</v>
      </c>
      <c r="BW54" s="436">
        <f t="shared" si="27"/>
        <v>47848</v>
      </c>
      <c r="BX54" s="436">
        <f t="shared" si="27"/>
        <v>47960</v>
      </c>
      <c r="BY54" s="435"/>
      <c r="BZ54" s="434"/>
      <c r="CA54" s="434"/>
      <c r="CB54" s="433"/>
      <c r="CC54" s="431"/>
      <c r="CD54" s="431"/>
      <c r="CE54" s="432"/>
      <c r="CF54" s="431"/>
      <c r="CG54" s="431"/>
      <c r="CH54" s="428"/>
      <c r="CI54" s="430"/>
      <c r="CJ54" s="430"/>
      <c r="CK54" s="428"/>
      <c r="CL54" s="429"/>
      <c r="CM54" s="429"/>
      <c r="CN54" s="428"/>
    </row>
    <row r="55" spans="1:92" s="420" customFormat="1" ht="24.75" customHeight="1">
      <c r="A55" s="575"/>
      <c r="B55" s="427" t="s">
        <v>530</v>
      </c>
      <c r="C55" s="427"/>
      <c r="D55" s="426">
        <f aca="true" t="shared" si="28" ref="D55:AS55">D47+D54</f>
        <v>0</v>
      </c>
      <c r="E55" s="426">
        <f t="shared" si="28"/>
        <v>29715</v>
      </c>
      <c r="F55" s="426">
        <f t="shared" si="28"/>
        <v>30922</v>
      </c>
      <c r="G55" s="426">
        <f t="shared" si="28"/>
        <v>33589</v>
      </c>
      <c r="H55" s="426">
        <f t="shared" si="28"/>
        <v>35115</v>
      </c>
      <c r="I55" s="426">
        <f t="shared" si="28"/>
        <v>7745</v>
      </c>
      <c r="J55" s="426">
        <f t="shared" si="28"/>
        <v>8070</v>
      </c>
      <c r="K55" s="426">
        <f t="shared" si="28"/>
        <v>8320</v>
      </c>
      <c r="L55" s="426">
        <f t="shared" si="28"/>
        <v>8538</v>
      </c>
      <c r="M55" s="426">
        <f t="shared" si="28"/>
        <v>34722</v>
      </c>
      <c r="N55" s="426">
        <f t="shared" si="28"/>
        <v>38413</v>
      </c>
      <c r="O55" s="426">
        <f t="shared" si="28"/>
        <v>38988</v>
      </c>
      <c r="P55" s="426">
        <f t="shared" si="28"/>
        <v>38988</v>
      </c>
      <c r="Q55" s="426">
        <f t="shared" si="28"/>
        <v>3903</v>
      </c>
      <c r="R55" s="426">
        <f t="shared" si="28"/>
        <v>4092</v>
      </c>
      <c r="S55" s="426">
        <f t="shared" si="28"/>
        <v>4231</v>
      </c>
      <c r="T55" s="426">
        <f t="shared" si="28"/>
        <v>4955</v>
      </c>
      <c r="U55" s="426">
        <f t="shared" si="28"/>
        <v>0</v>
      </c>
      <c r="V55" s="426">
        <f t="shared" si="28"/>
        <v>0</v>
      </c>
      <c r="W55" s="426">
        <f t="shared" si="28"/>
        <v>0</v>
      </c>
      <c r="X55" s="426">
        <f t="shared" si="28"/>
        <v>0</v>
      </c>
      <c r="Y55" s="426">
        <f t="shared" si="28"/>
        <v>1488</v>
      </c>
      <c r="Z55" s="426">
        <f t="shared" si="28"/>
        <v>1517</v>
      </c>
      <c r="AA55" s="426">
        <f t="shared" si="28"/>
        <v>1517</v>
      </c>
      <c r="AB55" s="426">
        <f t="shared" si="28"/>
        <v>1517</v>
      </c>
      <c r="AC55" s="426">
        <f t="shared" si="28"/>
        <v>0</v>
      </c>
      <c r="AD55" s="426">
        <f t="shared" si="28"/>
        <v>0</v>
      </c>
      <c r="AE55" s="426">
        <f t="shared" si="28"/>
        <v>0</v>
      </c>
      <c r="AF55" s="426">
        <f t="shared" si="28"/>
        <v>0</v>
      </c>
      <c r="AG55" s="426">
        <f t="shared" si="28"/>
        <v>8129</v>
      </c>
      <c r="AH55" s="426">
        <f t="shared" si="28"/>
        <v>8129</v>
      </c>
      <c r="AI55" s="426">
        <f t="shared" si="28"/>
        <v>8129</v>
      </c>
      <c r="AJ55" s="426">
        <f t="shared" si="28"/>
        <v>8129</v>
      </c>
      <c r="AK55" s="426">
        <f t="shared" si="28"/>
        <v>1573</v>
      </c>
      <c r="AL55" s="426">
        <f t="shared" si="28"/>
        <v>828</v>
      </c>
      <c r="AM55" s="426">
        <f t="shared" si="28"/>
        <v>1654</v>
      </c>
      <c r="AN55" s="426">
        <f t="shared" si="28"/>
        <v>1654</v>
      </c>
      <c r="AO55" s="426">
        <f t="shared" si="28"/>
        <v>18706</v>
      </c>
      <c r="AP55" s="426">
        <f t="shared" si="28"/>
        <v>15726</v>
      </c>
      <c r="AQ55" s="426">
        <f t="shared" si="28"/>
        <v>15744</v>
      </c>
      <c r="AR55" s="426">
        <f t="shared" si="28"/>
        <v>1035</v>
      </c>
      <c r="AS55" s="426">
        <f t="shared" si="28"/>
        <v>0</v>
      </c>
      <c r="AT55" s="426">
        <f aca="true" t="shared" si="29" ref="AT55:BX55">AT47+AT54</f>
        <v>0</v>
      </c>
      <c r="AU55" s="426">
        <f t="shared" si="29"/>
        <v>0</v>
      </c>
      <c r="AV55" s="426">
        <f t="shared" si="29"/>
        <v>14709</v>
      </c>
      <c r="AW55" s="426">
        <f t="shared" si="29"/>
        <v>0</v>
      </c>
      <c r="AX55" s="426">
        <f t="shared" si="29"/>
        <v>0</v>
      </c>
      <c r="AY55" s="426">
        <f t="shared" si="29"/>
        <v>0</v>
      </c>
      <c r="AZ55" s="426">
        <f t="shared" si="29"/>
        <v>0</v>
      </c>
      <c r="BA55" s="426">
        <f t="shared" si="29"/>
        <v>10000</v>
      </c>
      <c r="BB55" s="426">
        <f t="shared" si="29"/>
        <v>10000</v>
      </c>
      <c r="BC55" s="426">
        <f t="shared" si="29"/>
        <v>10000</v>
      </c>
      <c r="BD55" s="426">
        <f t="shared" si="29"/>
        <v>10000</v>
      </c>
      <c r="BE55" s="426">
        <f t="shared" si="29"/>
        <v>0</v>
      </c>
      <c r="BF55" s="426">
        <f t="shared" si="29"/>
        <v>0</v>
      </c>
      <c r="BG55" s="426">
        <f t="shared" si="29"/>
        <v>0</v>
      </c>
      <c r="BH55" s="426">
        <f t="shared" si="29"/>
        <v>0</v>
      </c>
      <c r="BI55" s="426">
        <f t="shared" si="29"/>
        <v>0</v>
      </c>
      <c r="BJ55" s="426">
        <f t="shared" si="29"/>
        <v>0</v>
      </c>
      <c r="BK55" s="426">
        <f t="shared" si="29"/>
        <v>0</v>
      </c>
      <c r="BL55" s="426">
        <f t="shared" si="29"/>
        <v>0</v>
      </c>
      <c r="BM55" s="426">
        <f t="shared" si="29"/>
        <v>0</v>
      </c>
      <c r="BN55" s="426">
        <f t="shared" si="29"/>
        <v>1384</v>
      </c>
      <c r="BO55" s="426">
        <f t="shared" si="29"/>
        <v>1384</v>
      </c>
      <c r="BP55" s="426">
        <f t="shared" si="29"/>
        <v>1384</v>
      </c>
      <c r="BQ55" s="426">
        <f t="shared" si="29"/>
        <v>0</v>
      </c>
      <c r="BR55" s="426">
        <f t="shared" si="29"/>
        <v>0</v>
      </c>
      <c r="BS55" s="426"/>
      <c r="BT55" s="426">
        <f t="shared" si="29"/>
        <v>0</v>
      </c>
      <c r="BU55" s="426">
        <f t="shared" si="29"/>
        <v>115981</v>
      </c>
      <c r="BV55" s="426">
        <f t="shared" si="29"/>
        <v>119081</v>
      </c>
      <c r="BW55" s="426">
        <f t="shared" si="29"/>
        <v>123556</v>
      </c>
      <c r="BX55" s="426">
        <f t="shared" si="29"/>
        <v>126024</v>
      </c>
      <c r="BY55" s="425"/>
      <c r="BZ55" s="424"/>
      <c r="CA55" s="424"/>
      <c r="CB55" s="423"/>
      <c r="CC55" s="422"/>
      <c r="CD55" s="422"/>
      <c r="CE55" s="421"/>
      <c r="CF55" s="422"/>
      <c r="CG55" s="422"/>
      <c r="CH55" s="421"/>
      <c r="CI55" s="422"/>
      <c r="CJ55" s="422"/>
      <c r="CK55" s="421"/>
      <c r="CL55" s="421"/>
      <c r="CM55" s="422"/>
      <c r="CN55" s="421"/>
    </row>
    <row r="56" ht="13.5" customHeight="1"/>
    <row r="57" spans="2:12" ht="13.5" customHeight="1">
      <c r="B57" s="418"/>
      <c r="C57" s="419"/>
      <c r="D57" s="419"/>
      <c r="E57" s="418"/>
      <c r="F57" s="418"/>
      <c r="G57" s="418"/>
      <c r="H57" s="418"/>
      <c r="I57" s="418"/>
      <c r="J57" s="418"/>
      <c r="K57" s="418"/>
      <c r="L57" s="418"/>
    </row>
    <row r="58" ht="13.5" customHeight="1"/>
    <row r="59" ht="13.5" customHeight="1"/>
    <row r="60" ht="13.5" customHeight="1"/>
  </sheetData>
  <sheetProtection/>
  <mergeCells count="29">
    <mergeCell ref="BM1:BP2"/>
    <mergeCell ref="BQ1:BT2"/>
    <mergeCell ref="AO1:AR2"/>
    <mergeCell ref="AS1:AV2"/>
    <mergeCell ref="AW2:AZ2"/>
    <mergeCell ref="BA2:BD2"/>
    <mergeCell ref="BE2:BH2"/>
    <mergeCell ref="BI2:BL2"/>
    <mergeCell ref="AW1:BL1"/>
    <mergeCell ref="CL1:CN1"/>
    <mergeCell ref="CF1:CH1"/>
    <mergeCell ref="CI1:CK1"/>
    <mergeCell ref="CC1:CE1"/>
    <mergeCell ref="I1:L2"/>
    <mergeCell ref="M1:P2"/>
    <mergeCell ref="Q1:T2"/>
    <mergeCell ref="U2:X2"/>
    <mergeCell ref="Y2:AB2"/>
    <mergeCell ref="AC2:AF2"/>
    <mergeCell ref="B48:E48"/>
    <mergeCell ref="A1:A2"/>
    <mergeCell ref="B1:B2"/>
    <mergeCell ref="D1:D2"/>
    <mergeCell ref="E1:H2"/>
    <mergeCell ref="BU1:BX1"/>
    <mergeCell ref="BU2:BX2"/>
    <mergeCell ref="AG2:AJ2"/>
    <mergeCell ref="AK2:AN2"/>
    <mergeCell ref="U1:AN1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9" scale="35" r:id="rId1"/>
  <headerFooter alignWithMargins="0">
    <oddHeader>&amp;C&amp;"Garamond,Félkövér"&amp;12 16/2015.(XII.02.) számú költségvetési rendelethez
ZALASZABAR KÖZSÉG  ÖNKORMÁNYZATA ÉS INTÉZMÉNYE
2015. ÉVI KIADÁSI ELŐIRÁNYZATAI 
 &amp;R&amp;A
&amp;P.oldal
1000.-Ft-ban
</oddHeader>
  </headerFooter>
  <colBreaks count="2" manualBreakCount="2">
    <brk id="36" max="56" man="1"/>
    <brk id="7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view="pageLayout" zoomScaleSheetLayoutView="100" workbookViewId="0" topLeftCell="A1">
      <selection activeCell="H25" sqref="H25"/>
    </sheetView>
  </sheetViews>
  <sheetFormatPr defaultColWidth="11.375" defaultRowHeight="12.75"/>
  <cols>
    <col min="1" max="1" width="5.625" style="1" customWidth="1"/>
    <col min="2" max="2" width="66.625" style="1" customWidth="1"/>
    <col min="3" max="3" width="11.75390625" style="1" customWidth="1"/>
    <col min="4" max="4" width="10.125" style="1" customWidth="1"/>
    <col min="5" max="5" width="11.125" style="1" customWidth="1"/>
    <col min="6" max="6" width="10.875" style="1" customWidth="1"/>
    <col min="7" max="7" width="11.375" style="1" customWidth="1"/>
    <col min="8" max="8" width="10.625" style="1" customWidth="1"/>
    <col min="9" max="9" width="11.00390625" style="1" customWidth="1"/>
    <col min="10" max="16384" width="11.375" style="1" customWidth="1"/>
  </cols>
  <sheetData>
    <row r="1" spans="1:9" ht="19.5" customHeight="1">
      <c r="A1" s="143" t="s">
        <v>602</v>
      </c>
      <c r="B1" s="144" t="s">
        <v>11</v>
      </c>
      <c r="C1" s="658" t="s">
        <v>269</v>
      </c>
      <c r="D1" s="658" t="s">
        <v>266</v>
      </c>
      <c r="E1" s="285" t="s">
        <v>346</v>
      </c>
      <c r="F1" s="285" t="s">
        <v>346</v>
      </c>
      <c r="G1" s="285" t="s">
        <v>346</v>
      </c>
      <c r="H1" s="658" t="s">
        <v>270</v>
      </c>
      <c r="I1" s="658" t="s">
        <v>271</v>
      </c>
    </row>
    <row r="2" spans="1:9" ht="19.5" customHeight="1">
      <c r="A2" s="145"/>
      <c r="B2" s="146"/>
      <c r="C2" s="659"/>
      <c r="D2" s="659"/>
      <c r="E2" s="286" t="s">
        <v>347</v>
      </c>
      <c r="F2" s="286" t="s">
        <v>366</v>
      </c>
      <c r="G2" s="286" t="s">
        <v>601</v>
      </c>
      <c r="H2" s="659"/>
      <c r="I2" s="659"/>
    </row>
    <row r="3" spans="1:11" ht="30" customHeight="1">
      <c r="A3" s="277"/>
      <c r="B3" s="279" t="s">
        <v>193</v>
      </c>
      <c r="C3" s="280"/>
      <c r="D3" s="280"/>
      <c r="E3" s="280"/>
      <c r="F3" s="280"/>
      <c r="G3" s="280"/>
      <c r="H3" s="281"/>
      <c r="I3" s="280"/>
      <c r="J3" s="8"/>
      <c r="K3" s="8"/>
    </row>
    <row r="4" spans="1:9" ht="24.75" customHeight="1">
      <c r="A4" s="4" t="s">
        <v>70</v>
      </c>
      <c r="B4" s="167" t="s">
        <v>72</v>
      </c>
      <c r="C4" s="5"/>
      <c r="D4" s="3"/>
      <c r="E4" s="5"/>
      <c r="F4" s="5"/>
      <c r="G4" s="5"/>
      <c r="H4" s="7"/>
      <c r="I4" s="3"/>
    </row>
    <row r="5" spans="1:9" ht="24.75" customHeight="1">
      <c r="A5" s="4" t="s">
        <v>1</v>
      </c>
      <c r="B5" s="4" t="s">
        <v>99</v>
      </c>
      <c r="C5" s="5"/>
      <c r="D5" s="3"/>
      <c r="E5" s="3"/>
      <c r="F5" s="3"/>
      <c r="G5" s="3"/>
      <c r="H5" s="3"/>
      <c r="I5" s="3"/>
    </row>
    <row r="6" spans="1:9" ht="24.75" customHeight="1">
      <c r="A6" s="4"/>
      <c r="B6" s="79" t="s">
        <v>165</v>
      </c>
      <c r="C6" s="233">
        <v>400</v>
      </c>
      <c r="D6" s="193">
        <v>350</v>
      </c>
      <c r="E6" s="193">
        <v>350</v>
      </c>
      <c r="F6" s="193">
        <v>350</v>
      </c>
      <c r="G6" s="193">
        <v>350</v>
      </c>
      <c r="H6" s="62">
        <v>350</v>
      </c>
      <c r="I6" s="62">
        <v>350</v>
      </c>
    </row>
    <row r="7" spans="1:9" ht="24.75" customHeight="1">
      <c r="A7" s="4"/>
      <c r="B7" s="6" t="s">
        <v>272</v>
      </c>
      <c r="C7" s="233">
        <v>258</v>
      </c>
      <c r="D7" s="62">
        <v>189</v>
      </c>
      <c r="E7" s="62">
        <v>189</v>
      </c>
      <c r="F7" s="62">
        <v>189</v>
      </c>
      <c r="G7" s="62">
        <v>189</v>
      </c>
      <c r="H7" s="62"/>
      <c r="I7" s="62"/>
    </row>
    <row r="8" spans="1:9" ht="24.75" customHeight="1">
      <c r="A8" s="4"/>
      <c r="B8" s="79" t="s">
        <v>164</v>
      </c>
      <c r="C8" s="233">
        <v>505</v>
      </c>
      <c r="D8" s="62">
        <v>500</v>
      </c>
      <c r="E8" s="62">
        <v>500</v>
      </c>
      <c r="F8" s="62">
        <v>500</v>
      </c>
      <c r="G8" s="62">
        <v>500</v>
      </c>
      <c r="H8" s="62"/>
      <c r="I8" s="62"/>
    </row>
    <row r="9" spans="1:9" ht="24.75" customHeight="1">
      <c r="A9" s="4"/>
      <c r="B9" s="6" t="s">
        <v>321</v>
      </c>
      <c r="C9" s="233"/>
      <c r="D9" s="62">
        <v>70</v>
      </c>
      <c r="E9" s="62">
        <v>70</v>
      </c>
      <c r="F9" s="62">
        <v>70</v>
      </c>
      <c r="G9" s="62">
        <v>70</v>
      </c>
      <c r="H9" s="62"/>
      <c r="I9" s="62"/>
    </row>
    <row r="10" spans="1:9" ht="24.75" customHeight="1">
      <c r="A10" s="4"/>
      <c r="B10" s="6" t="s">
        <v>322</v>
      </c>
      <c r="C10" s="233">
        <v>780</v>
      </c>
      <c r="D10" s="62">
        <v>700</v>
      </c>
      <c r="E10" s="62">
        <v>700</v>
      </c>
      <c r="F10" s="62">
        <v>700</v>
      </c>
      <c r="G10" s="62">
        <v>700</v>
      </c>
      <c r="H10" s="62"/>
      <c r="I10" s="62"/>
    </row>
    <row r="11" spans="1:9" ht="24.75" customHeight="1">
      <c r="A11" s="4"/>
      <c r="B11" s="6" t="s">
        <v>323</v>
      </c>
      <c r="C11" s="233">
        <v>972</v>
      </c>
      <c r="D11" s="193">
        <v>830</v>
      </c>
      <c r="E11" s="193">
        <v>830</v>
      </c>
      <c r="F11" s="193">
        <v>830</v>
      </c>
      <c r="G11" s="193">
        <v>830</v>
      </c>
      <c r="H11" s="62"/>
      <c r="I11" s="62"/>
    </row>
    <row r="12" spans="1:9" ht="24.75" customHeight="1">
      <c r="A12" s="80"/>
      <c r="B12" s="6" t="s">
        <v>324</v>
      </c>
      <c r="C12" s="142">
        <v>30</v>
      </c>
      <c r="D12" s="62">
        <v>29</v>
      </c>
      <c r="E12" s="62">
        <v>29</v>
      </c>
      <c r="F12" s="62">
        <v>29</v>
      </c>
      <c r="G12" s="62">
        <v>29</v>
      </c>
      <c r="H12" s="62"/>
      <c r="I12" s="62"/>
    </row>
    <row r="13" spans="1:9" ht="24.75" customHeight="1">
      <c r="A13" s="80"/>
      <c r="B13" s="167" t="s">
        <v>103</v>
      </c>
      <c r="C13" s="92">
        <f aca="true" t="shared" si="0" ref="C13:I13">SUM(C6:C12)</f>
        <v>2945</v>
      </c>
      <c r="D13" s="92">
        <f t="shared" si="0"/>
        <v>2668</v>
      </c>
      <c r="E13" s="92">
        <f t="shared" si="0"/>
        <v>2668</v>
      </c>
      <c r="F13" s="92">
        <f t="shared" si="0"/>
        <v>2668</v>
      </c>
      <c r="G13" s="92">
        <f t="shared" si="0"/>
        <v>2668</v>
      </c>
      <c r="H13" s="92">
        <f t="shared" si="0"/>
        <v>350</v>
      </c>
      <c r="I13" s="92">
        <f t="shared" si="0"/>
        <v>350</v>
      </c>
    </row>
    <row r="14" spans="1:9" ht="24.75" customHeight="1">
      <c r="A14" s="168" t="s">
        <v>3</v>
      </c>
      <c r="B14" s="2" t="s">
        <v>273</v>
      </c>
      <c r="C14" s="62"/>
      <c r="D14" s="62"/>
      <c r="E14" s="62"/>
      <c r="F14" s="62"/>
      <c r="G14" s="62"/>
      <c r="H14" s="92"/>
      <c r="I14" s="62"/>
    </row>
    <row r="15" spans="1:9" ht="24.75" customHeight="1">
      <c r="A15" s="78"/>
      <c r="B15" s="6" t="s">
        <v>325</v>
      </c>
      <c r="C15" s="62"/>
      <c r="D15" s="193">
        <v>2761</v>
      </c>
      <c r="E15" s="193">
        <v>2761</v>
      </c>
      <c r="F15" s="193">
        <v>2761</v>
      </c>
      <c r="G15" s="193">
        <v>2761</v>
      </c>
      <c r="H15" s="62"/>
      <c r="I15" s="62"/>
    </row>
    <row r="16" spans="1:9" ht="24.75" customHeight="1">
      <c r="A16" s="78"/>
      <c r="B16" s="6" t="s">
        <v>326</v>
      </c>
      <c r="C16" s="62"/>
      <c r="D16" s="193">
        <v>4188</v>
      </c>
      <c r="E16" s="193">
        <v>4188</v>
      </c>
      <c r="F16" s="193">
        <v>4188</v>
      </c>
      <c r="G16" s="193">
        <v>4188</v>
      </c>
      <c r="H16" s="62"/>
      <c r="I16" s="62"/>
    </row>
    <row r="17" spans="1:9" ht="24.75" customHeight="1">
      <c r="A17" s="6"/>
      <c r="B17" s="169" t="s">
        <v>104</v>
      </c>
      <c r="C17" s="92">
        <f aca="true" t="shared" si="1" ref="C17:I17">SUM(C15:C16)</f>
        <v>0</v>
      </c>
      <c r="D17" s="92">
        <f t="shared" si="1"/>
        <v>6949</v>
      </c>
      <c r="E17" s="92">
        <f t="shared" si="1"/>
        <v>6949</v>
      </c>
      <c r="F17" s="92">
        <f t="shared" si="1"/>
        <v>6949</v>
      </c>
      <c r="G17" s="92">
        <f t="shared" si="1"/>
        <v>6949</v>
      </c>
      <c r="H17" s="92">
        <f t="shared" si="1"/>
        <v>0</v>
      </c>
      <c r="I17" s="92">
        <f t="shared" si="1"/>
        <v>0</v>
      </c>
    </row>
    <row r="18" spans="1:9" ht="24.75" customHeight="1">
      <c r="A18" s="6" t="s">
        <v>231</v>
      </c>
      <c r="B18" s="167" t="s">
        <v>274</v>
      </c>
      <c r="C18" s="92"/>
      <c r="D18" s="92"/>
      <c r="E18" s="92"/>
      <c r="F18" s="92"/>
      <c r="G18" s="92"/>
      <c r="H18" s="92"/>
      <c r="I18" s="92"/>
    </row>
    <row r="19" spans="1:9" ht="24.75" customHeight="1">
      <c r="A19" s="6"/>
      <c r="B19" s="167" t="s">
        <v>232</v>
      </c>
      <c r="C19" s="63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</row>
    <row r="20" spans="1:9" ht="24.75" customHeight="1">
      <c r="A20" s="2" t="s">
        <v>5</v>
      </c>
      <c r="B20" s="167" t="s">
        <v>294</v>
      </c>
      <c r="C20" s="63"/>
      <c r="D20" s="92"/>
      <c r="E20" s="92">
        <v>29</v>
      </c>
      <c r="F20" s="92">
        <v>29</v>
      </c>
      <c r="G20" s="92">
        <v>29</v>
      </c>
      <c r="H20" s="92"/>
      <c r="I20" s="92"/>
    </row>
    <row r="21" spans="1:9" ht="24.75" customHeight="1">
      <c r="A21" s="2" t="s">
        <v>7</v>
      </c>
      <c r="B21" s="4" t="s">
        <v>275</v>
      </c>
      <c r="C21" s="92"/>
      <c r="D21" s="92">
        <v>1573</v>
      </c>
      <c r="E21" s="92">
        <v>828</v>
      </c>
      <c r="F21" s="92">
        <v>1654</v>
      </c>
      <c r="G21" s="92">
        <v>1654</v>
      </c>
      <c r="H21" s="92"/>
      <c r="I21" s="92"/>
    </row>
    <row r="22" spans="1:9" ht="24.75" customHeight="1">
      <c r="A22" s="276"/>
      <c r="B22" s="277" t="s">
        <v>192</v>
      </c>
      <c r="C22" s="278">
        <f>C13+C17+C21</f>
        <v>2945</v>
      </c>
      <c r="D22" s="278">
        <f>D13+D17+D21</f>
        <v>11190</v>
      </c>
      <c r="E22" s="278">
        <f>E13+E17+E21+E20</f>
        <v>10474</v>
      </c>
      <c r="F22" s="278">
        <f>F13+F17+F21+F20</f>
        <v>11300</v>
      </c>
      <c r="G22" s="278">
        <f>G13+G17+G21+G20</f>
        <v>11300</v>
      </c>
      <c r="H22" s="278">
        <f>H13+H17+H21</f>
        <v>350</v>
      </c>
      <c r="I22" s="278">
        <f>I13+I17+I21</f>
        <v>350</v>
      </c>
    </row>
    <row r="23" spans="1:9" ht="30" customHeight="1">
      <c r="A23" s="282"/>
      <c r="B23" s="279" t="s">
        <v>101</v>
      </c>
      <c r="C23" s="283"/>
      <c r="D23" s="283"/>
      <c r="E23" s="283"/>
      <c r="F23" s="283"/>
      <c r="G23" s="283"/>
      <c r="H23" s="278"/>
      <c r="I23" s="283"/>
    </row>
    <row r="24" spans="1:9" ht="24.75" customHeight="1">
      <c r="A24" s="2" t="s">
        <v>70</v>
      </c>
      <c r="B24" s="167" t="s">
        <v>72</v>
      </c>
      <c r="C24" s="63"/>
      <c r="D24" s="63"/>
      <c r="E24" s="63"/>
      <c r="F24" s="63"/>
      <c r="G24" s="63"/>
      <c r="H24" s="63"/>
      <c r="I24" s="63"/>
    </row>
    <row r="25" spans="1:9" ht="24.75" customHeight="1">
      <c r="A25" s="2" t="s">
        <v>1</v>
      </c>
      <c r="B25" s="167" t="s">
        <v>102</v>
      </c>
      <c r="C25" s="63"/>
      <c r="D25" s="63"/>
      <c r="E25" s="63"/>
      <c r="F25" s="63"/>
      <c r="G25" s="63"/>
      <c r="H25" s="63"/>
      <c r="I25" s="63"/>
    </row>
    <row r="26" spans="1:9" ht="24.75" customHeight="1">
      <c r="A26" s="2" t="s">
        <v>3</v>
      </c>
      <c r="B26" s="4" t="s">
        <v>105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</row>
    <row r="27" spans="1:9" ht="24.75" customHeight="1">
      <c r="A27" s="6"/>
      <c r="B27" s="167" t="s">
        <v>276</v>
      </c>
      <c r="C27" s="63"/>
      <c r="D27" s="63"/>
      <c r="E27" s="63"/>
      <c r="F27" s="63"/>
      <c r="G27" s="63"/>
      <c r="H27" s="63"/>
      <c r="I27" s="63"/>
    </row>
    <row r="28" spans="1:9" ht="24.75" customHeight="1">
      <c r="A28" s="2"/>
      <c r="B28" s="117" t="s">
        <v>106</v>
      </c>
      <c r="C28" s="63">
        <v>0</v>
      </c>
      <c r="D28" s="63"/>
      <c r="E28" s="63"/>
      <c r="F28" s="63"/>
      <c r="G28" s="63"/>
      <c r="H28" s="63"/>
      <c r="I28" s="63"/>
    </row>
    <row r="29" spans="1:9" ht="24.75" customHeight="1">
      <c r="A29" s="2" t="s">
        <v>4</v>
      </c>
      <c r="B29" s="2" t="s">
        <v>238</v>
      </c>
      <c r="C29" s="63">
        <f aca="true" t="shared" si="2" ref="C29:I29">C26+C28</f>
        <v>0</v>
      </c>
      <c r="D29" s="63">
        <f t="shared" si="2"/>
        <v>0</v>
      </c>
      <c r="E29" s="63">
        <f t="shared" si="2"/>
        <v>0</v>
      </c>
      <c r="F29" s="63">
        <f t="shared" si="2"/>
        <v>0</v>
      </c>
      <c r="G29" s="63">
        <f t="shared" si="2"/>
        <v>0</v>
      </c>
      <c r="H29" s="63">
        <f t="shared" si="2"/>
        <v>0</v>
      </c>
      <c r="I29" s="63">
        <f t="shared" si="2"/>
        <v>0</v>
      </c>
    </row>
    <row r="30" spans="1:9" s="118" customFormat="1" ht="24.75" customHeight="1">
      <c r="A30" s="2" t="s">
        <v>5</v>
      </c>
      <c r="B30" s="2" t="s">
        <v>327</v>
      </c>
      <c r="C30" s="63">
        <v>11629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</row>
    <row r="31" spans="1:9" s="118" customFormat="1" ht="27" customHeight="1">
      <c r="A31" s="2"/>
      <c r="B31" s="282" t="s">
        <v>295</v>
      </c>
      <c r="C31" s="283">
        <f>SUM(C30+C29+C26)</f>
        <v>11629</v>
      </c>
      <c r="D31" s="283">
        <f>SUM(D30+D29+D26)</f>
        <v>0</v>
      </c>
      <c r="E31" s="283">
        <f>SUM(E30+E29+E26)</f>
        <v>0</v>
      </c>
      <c r="F31" s="283">
        <f>SUM(F30+F29+F26)</f>
        <v>0</v>
      </c>
      <c r="G31" s="283">
        <f>SUM(G30+G29+G26)</f>
        <v>0</v>
      </c>
      <c r="H31" s="283">
        <v>0</v>
      </c>
      <c r="I31" s="283">
        <v>0</v>
      </c>
    </row>
    <row r="32" spans="1:9" s="118" customFormat="1" ht="27" customHeight="1">
      <c r="A32" s="29"/>
      <c r="B32" s="29"/>
      <c r="C32" s="147"/>
      <c r="D32" s="147"/>
      <c r="E32" s="147"/>
      <c r="F32" s="147"/>
      <c r="G32" s="147"/>
      <c r="H32" s="147"/>
      <c r="I32" s="147"/>
    </row>
    <row r="33" spans="1:9" ht="24.75" customHeight="1">
      <c r="A33" s="29"/>
      <c r="B33" s="29"/>
      <c r="C33" s="29"/>
      <c r="D33" s="29"/>
      <c r="E33" s="29"/>
      <c r="F33" s="29"/>
      <c r="G33" s="29"/>
      <c r="H33" s="29"/>
      <c r="I33" s="29"/>
    </row>
    <row r="34" spans="3:9" ht="24.75" customHeight="1">
      <c r="C34" s="29"/>
      <c r="D34" s="29"/>
      <c r="E34" s="29"/>
      <c r="F34" s="29"/>
      <c r="G34" s="29"/>
      <c r="H34" s="29"/>
      <c r="I34" s="29"/>
    </row>
  </sheetData>
  <sheetProtection/>
  <mergeCells count="4">
    <mergeCell ref="H1:H2"/>
    <mergeCell ref="I1:I2"/>
    <mergeCell ref="D1:D2"/>
    <mergeCell ref="C1:C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16/2015.(XII.02.) számú költségvetési rendelethez
ZALASZABAR KÖZSÉG ÖNKORMÁNYZATA ÉS INTÉZMÉNYE   
EGYÉB MŰKÖDÉSI ÉS EGYÉB FEJLESZTÉSI CÉLÚ KIADÁSAI 
ÁLLAMHÁZTARTÁSON BELÜLRE ÉS KÍVÜLRE 2015.évben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G30"/>
  <sheetViews>
    <sheetView view="pageLayout" workbookViewId="0" topLeftCell="A1">
      <selection activeCell="H24" sqref="H24"/>
    </sheetView>
  </sheetViews>
  <sheetFormatPr defaultColWidth="9.00390625" defaultRowHeight="12.75"/>
  <cols>
    <col min="1" max="1" width="5.00390625" style="17" customWidth="1"/>
    <col min="2" max="2" width="46.125" style="17" customWidth="1"/>
    <col min="3" max="3" width="11.25390625" style="17" customWidth="1"/>
    <col min="4" max="4" width="11.00390625" style="17" customWidth="1"/>
    <col min="5" max="5" width="10.875" style="17" customWidth="1"/>
    <col min="6" max="6" width="11.00390625" style="17" customWidth="1"/>
    <col min="7" max="7" width="11.625" style="17" customWidth="1"/>
    <col min="8" max="16384" width="9.125" style="17" customWidth="1"/>
  </cols>
  <sheetData>
    <row r="2" spans="1:7" ht="15" customHeight="1">
      <c r="A2" s="666" t="s">
        <v>344</v>
      </c>
      <c r="B2" s="663" t="s">
        <v>11</v>
      </c>
      <c r="C2" s="666" t="s">
        <v>277</v>
      </c>
      <c r="D2" s="666" t="s">
        <v>278</v>
      </c>
      <c r="E2" s="666" t="s">
        <v>345</v>
      </c>
      <c r="F2" s="666" t="s">
        <v>367</v>
      </c>
      <c r="G2" s="666" t="s">
        <v>603</v>
      </c>
    </row>
    <row r="3" spans="1:7" ht="15" customHeight="1">
      <c r="A3" s="667"/>
      <c r="B3" s="664"/>
      <c r="C3" s="667"/>
      <c r="D3" s="667"/>
      <c r="E3" s="667"/>
      <c r="F3" s="667"/>
      <c r="G3" s="667"/>
    </row>
    <row r="4" spans="1:7" ht="15" customHeight="1">
      <c r="A4" s="667"/>
      <c r="B4" s="664"/>
      <c r="C4" s="667"/>
      <c r="D4" s="667"/>
      <c r="E4" s="667"/>
      <c r="F4" s="667"/>
      <c r="G4" s="667"/>
    </row>
    <row r="5" spans="1:7" ht="15" customHeight="1">
      <c r="A5" s="668"/>
      <c r="B5" s="665"/>
      <c r="C5" s="668"/>
      <c r="D5" s="668"/>
      <c r="E5" s="668"/>
      <c r="F5" s="668"/>
      <c r="G5" s="668"/>
    </row>
    <row r="6" spans="1:7" ht="27.75" customHeight="1">
      <c r="A6" s="660" t="s">
        <v>126</v>
      </c>
      <c r="B6" s="661"/>
      <c r="C6" s="661"/>
      <c r="D6" s="661"/>
      <c r="E6" s="661"/>
      <c r="F6" s="661"/>
      <c r="G6" s="662"/>
    </row>
    <row r="7" spans="1:7" ht="24.75" customHeight="1">
      <c r="A7" s="234" t="s">
        <v>1</v>
      </c>
      <c r="B7" s="137" t="s">
        <v>114</v>
      </c>
      <c r="C7" s="137"/>
      <c r="D7" s="137"/>
      <c r="E7" s="137"/>
      <c r="F7" s="137"/>
      <c r="G7" s="108"/>
    </row>
    <row r="8" spans="1:7" ht="24.75" customHeight="1">
      <c r="A8" s="234"/>
      <c r="B8" s="100" t="s">
        <v>77</v>
      </c>
      <c r="C8" s="108">
        <v>362</v>
      </c>
      <c r="D8" s="108">
        <v>556</v>
      </c>
      <c r="E8" s="108">
        <v>556</v>
      </c>
      <c r="F8" s="108">
        <v>505</v>
      </c>
      <c r="G8" s="108">
        <v>406</v>
      </c>
    </row>
    <row r="9" spans="1:7" ht="24.75" customHeight="1">
      <c r="A9" s="234"/>
      <c r="B9" s="97" t="s">
        <v>115</v>
      </c>
      <c r="C9" s="82">
        <v>250</v>
      </c>
      <c r="D9" s="82"/>
      <c r="E9" s="82"/>
      <c r="F9" s="82"/>
      <c r="G9" s="309"/>
    </row>
    <row r="10" spans="1:7" ht="24.75" customHeight="1">
      <c r="A10" s="234"/>
      <c r="B10" s="98" t="s">
        <v>116</v>
      </c>
      <c r="C10" s="114">
        <f>SUM(C8:C9)</f>
        <v>612</v>
      </c>
      <c r="D10" s="114">
        <f>SUM(D8:D9)</f>
        <v>556</v>
      </c>
      <c r="E10" s="114">
        <f>SUM(E8:E9)</f>
        <v>556</v>
      </c>
      <c r="F10" s="114">
        <f>SUM(F8:F9)</f>
        <v>505</v>
      </c>
      <c r="G10" s="114">
        <f>SUM(G8:G9)</f>
        <v>406</v>
      </c>
    </row>
    <row r="11" spans="1:7" ht="24.75" customHeight="1">
      <c r="A11" s="234" t="s">
        <v>3</v>
      </c>
      <c r="B11" s="98" t="s">
        <v>118</v>
      </c>
      <c r="C11" s="82"/>
      <c r="D11" s="82"/>
      <c r="E11" s="82"/>
      <c r="F11" s="82"/>
      <c r="G11" s="82"/>
    </row>
    <row r="12" spans="1:7" ht="24.75" customHeight="1">
      <c r="A12" s="234"/>
      <c r="B12" s="97" t="s">
        <v>117</v>
      </c>
      <c r="C12" s="82">
        <v>4700</v>
      </c>
      <c r="D12" s="82"/>
      <c r="E12" s="82">
        <v>603</v>
      </c>
      <c r="F12" s="82">
        <v>603</v>
      </c>
      <c r="G12" s="82">
        <v>603</v>
      </c>
    </row>
    <row r="13" spans="1:7" ht="24.75" customHeight="1">
      <c r="A13" s="234"/>
      <c r="B13" s="98" t="s">
        <v>119</v>
      </c>
      <c r="C13" s="138">
        <f>SUM(C12)</f>
        <v>4700</v>
      </c>
      <c r="D13" s="138">
        <f>SUM(D12)</f>
        <v>0</v>
      </c>
      <c r="E13" s="138">
        <f>SUM(E12)</f>
        <v>603</v>
      </c>
      <c r="F13" s="138">
        <f>SUM(F12)</f>
        <v>603</v>
      </c>
      <c r="G13" s="138">
        <f>SUM(G12)</f>
        <v>603</v>
      </c>
    </row>
    <row r="14" spans="1:7" ht="24.75" customHeight="1">
      <c r="A14" s="234" t="s">
        <v>4</v>
      </c>
      <c r="B14" s="98" t="s">
        <v>120</v>
      </c>
      <c r="C14" s="61"/>
      <c r="D14" s="61"/>
      <c r="E14" s="61"/>
      <c r="F14" s="61"/>
      <c r="G14" s="61"/>
    </row>
    <row r="15" spans="1:7" ht="24.75" customHeight="1">
      <c r="A15" s="234"/>
      <c r="B15" s="97" t="s">
        <v>121</v>
      </c>
      <c r="C15" s="91">
        <v>2900</v>
      </c>
      <c r="D15" s="91">
        <v>950</v>
      </c>
      <c r="E15" s="91">
        <v>950</v>
      </c>
      <c r="F15" s="91">
        <v>1001</v>
      </c>
      <c r="G15" s="91">
        <v>1100</v>
      </c>
    </row>
    <row r="16" spans="1:7" ht="24.75" customHeight="1">
      <c r="A16" s="234"/>
      <c r="B16" s="97" t="s">
        <v>122</v>
      </c>
      <c r="C16" s="91"/>
      <c r="D16" s="91">
        <v>0</v>
      </c>
      <c r="E16" s="91"/>
      <c r="F16" s="91"/>
      <c r="G16" s="91"/>
    </row>
    <row r="17" spans="1:7" ht="24.75" customHeight="1">
      <c r="A17" s="235"/>
      <c r="B17" s="98" t="s">
        <v>120</v>
      </c>
      <c r="C17" s="114">
        <f>SUM(C15:C16)</f>
        <v>2900</v>
      </c>
      <c r="D17" s="114">
        <f>SUM(D15:D16)</f>
        <v>950</v>
      </c>
      <c r="E17" s="114">
        <f>SUM(E15:E16)</f>
        <v>950</v>
      </c>
      <c r="F17" s="114">
        <f>SUM(F15:F16)</f>
        <v>1001</v>
      </c>
      <c r="G17" s="114">
        <f>SUM(G15:G16)</f>
        <v>1100</v>
      </c>
    </row>
    <row r="18" spans="1:7" ht="24.75" customHeight="1">
      <c r="A18" s="298" t="s">
        <v>5</v>
      </c>
      <c r="B18" s="98" t="s">
        <v>123</v>
      </c>
      <c r="C18" s="91"/>
      <c r="D18" s="91"/>
      <c r="E18" s="91"/>
      <c r="F18" s="91"/>
      <c r="G18" s="91"/>
    </row>
    <row r="19" spans="1:7" ht="24.75" customHeight="1">
      <c r="A19" s="235"/>
      <c r="B19" s="98" t="s">
        <v>124</v>
      </c>
      <c r="C19" s="91">
        <v>2085</v>
      </c>
      <c r="D19" s="91">
        <v>2397</v>
      </c>
      <c r="E19" s="91">
        <v>1983</v>
      </c>
      <c r="F19" s="91">
        <v>1983</v>
      </c>
      <c r="G19" s="91">
        <v>1983</v>
      </c>
    </row>
    <row r="20" spans="1:7" ht="24.75" customHeight="1">
      <c r="A20" s="235"/>
      <c r="B20" s="98" t="s">
        <v>125</v>
      </c>
      <c r="C20" s="114">
        <f>C19</f>
        <v>2085</v>
      </c>
      <c r="D20" s="114">
        <f>D19</f>
        <v>2397</v>
      </c>
      <c r="E20" s="114">
        <f>E19</f>
        <v>1983</v>
      </c>
      <c r="F20" s="91">
        <f>F19</f>
        <v>1983</v>
      </c>
      <c r="G20" s="91">
        <f>G19</f>
        <v>1983</v>
      </c>
    </row>
    <row r="21" spans="1:7" ht="24.75" customHeight="1">
      <c r="A21" s="96"/>
      <c r="B21" s="99" t="s">
        <v>127</v>
      </c>
      <c r="C21" s="115">
        <f>C20+C17+C13+C10</f>
        <v>10297</v>
      </c>
      <c r="D21" s="115">
        <f>D20+D17+D13+D10</f>
        <v>3903</v>
      </c>
      <c r="E21" s="115">
        <f>E20+E17+E13+E10</f>
        <v>4092</v>
      </c>
      <c r="F21" s="115">
        <f>F20+F17+F13+F10</f>
        <v>4092</v>
      </c>
      <c r="G21" s="115">
        <f>G20+G17+G13+G10</f>
        <v>4092</v>
      </c>
    </row>
    <row r="22" spans="1:7" ht="24.75" customHeight="1">
      <c r="A22" s="315" t="s">
        <v>7</v>
      </c>
      <c r="B22" s="98" t="s">
        <v>610</v>
      </c>
      <c r="C22" s="114"/>
      <c r="D22" s="114"/>
      <c r="E22" s="114"/>
      <c r="F22" s="583"/>
      <c r="G22" s="91"/>
    </row>
    <row r="23" spans="1:7" ht="24.75" customHeight="1">
      <c r="A23" s="315"/>
      <c r="B23" s="98" t="s">
        <v>378</v>
      </c>
      <c r="C23" s="114"/>
      <c r="D23" s="114"/>
      <c r="E23" s="114"/>
      <c r="F23" s="583">
        <v>139</v>
      </c>
      <c r="G23" s="91">
        <v>139</v>
      </c>
    </row>
    <row r="24" spans="1:7" ht="24.75" customHeight="1">
      <c r="A24" s="315"/>
      <c r="B24" s="98" t="s">
        <v>608</v>
      </c>
      <c r="C24" s="114"/>
      <c r="D24" s="114"/>
      <c r="E24" s="114"/>
      <c r="F24" s="114"/>
      <c r="G24" s="91">
        <v>724</v>
      </c>
    </row>
    <row r="25" spans="1:7" ht="24.75" customHeight="1">
      <c r="A25" s="315"/>
      <c r="B25" s="98" t="s">
        <v>609</v>
      </c>
      <c r="C25" s="114"/>
      <c r="D25" s="114"/>
      <c r="E25" s="114"/>
      <c r="F25" s="114">
        <f>SUM(F23:F24)</f>
        <v>139</v>
      </c>
      <c r="G25" s="114">
        <f>SUM(G23:G24)</f>
        <v>863</v>
      </c>
    </row>
    <row r="26" spans="1:7" ht="24.75" customHeight="1">
      <c r="A26" s="96"/>
      <c r="B26" s="316" t="s">
        <v>376</v>
      </c>
      <c r="C26" s="115">
        <f>SUM(C21:C22)</f>
        <v>10297</v>
      </c>
      <c r="D26" s="115">
        <f>SUM(D21:D22)</f>
        <v>3903</v>
      </c>
      <c r="E26" s="115">
        <f>SUM(E21:E22)</f>
        <v>4092</v>
      </c>
      <c r="F26" s="115">
        <f>SUM(F21:F24)</f>
        <v>4231</v>
      </c>
      <c r="G26" s="115">
        <f>SUM(G21:G24)</f>
        <v>4955</v>
      </c>
    </row>
    <row r="29" spans="2:6" ht="12.75">
      <c r="B29" s="139"/>
      <c r="C29" s="139"/>
      <c r="D29" s="139"/>
      <c r="E29" s="139"/>
      <c r="F29" s="139"/>
    </row>
    <row r="30" spans="2:6" ht="12.75">
      <c r="B30" s="139"/>
      <c r="C30" s="139"/>
      <c r="D30" s="139"/>
      <c r="E30" s="139"/>
      <c r="F30" s="139"/>
    </row>
  </sheetData>
  <sheetProtection/>
  <mergeCells count="8">
    <mergeCell ref="A6:G6"/>
    <mergeCell ref="B2:B5"/>
    <mergeCell ref="A2:A5"/>
    <mergeCell ref="G2:G5"/>
    <mergeCell ref="C2:C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16/2015.(XII.02.) számú költségvetési rendelethez
Z&amp;12ALASZABAR KÖZSÉG ÖNKORMÁNYZATA ÁLTAL FOLYÓSÍTOTT 
ELLÁTÁSOK (SZOCIÁLIS) RÉSZLETEZÉSE  2015.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I26"/>
  <sheetViews>
    <sheetView view="pageLayout" zoomScaleSheetLayoutView="80" workbookViewId="0" topLeftCell="A1">
      <selection activeCell="F13" sqref="F13"/>
    </sheetView>
  </sheetViews>
  <sheetFormatPr defaultColWidth="9.00390625" defaultRowHeight="12.75"/>
  <cols>
    <col min="1" max="1" width="5.00390625" style="17" customWidth="1"/>
    <col min="2" max="2" width="34.75390625" style="17" customWidth="1"/>
    <col min="3" max="3" width="10.75390625" style="17" customWidth="1"/>
    <col min="4" max="4" width="9.875" style="17" customWidth="1"/>
    <col min="5" max="6" width="10.625" style="17" customWidth="1"/>
    <col min="7" max="7" width="10.00390625" style="17" customWidth="1"/>
    <col min="8" max="8" width="10.375" style="17" customWidth="1"/>
    <col min="9" max="9" width="10.625" style="17" customWidth="1"/>
    <col min="10" max="16384" width="9.125" style="17" customWidth="1"/>
  </cols>
  <sheetData>
    <row r="2" spans="1:9" ht="15" customHeight="1">
      <c r="A2" s="672" t="s">
        <v>604</v>
      </c>
      <c r="B2" s="669" t="s">
        <v>10</v>
      </c>
      <c r="C2" s="666" t="s">
        <v>605</v>
      </c>
      <c r="D2" s="666" t="s">
        <v>348</v>
      </c>
      <c r="E2" s="287"/>
      <c r="F2" s="287"/>
      <c r="G2" s="287"/>
      <c r="H2" s="674" t="s">
        <v>128</v>
      </c>
      <c r="I2" s="666" t="s">
        <v>279</v>
      </c>
    </row>
    <row r="3" spans="1:9" ht="15" customHeight="1">
      <c r="A3" s="673"/>
      <c r="B3" s="669"/>
      <c r="C3" s="667"/>
      <c r="D3" s="670"/>
      <c r="E3" s="289" t="s">
        <v>346</v>
      </c>
      <c r="F3" s="289" t="s">
        <v>346</v>
      </c>
      <c r="G3" s="289" t="s">
        <v>346</v>
      </c>
      <c r="H3" s="670"/>
      <c r="I3" s="670"/>
    </row>
    <row r="4" spans="1:9" ht="15" customHeight="1">
      <c r="A4" s="673"/>
      <c r="B4" s="669"/>
      <c r="C4" s="667"/>
      <c r="D4" s="670"/>
      <c r="E4" s="289" t="s">
        <v>347</v>
      </c>
      <c r="F4" s="289" t="s">
        <v>366</v>
      </c>
      <c r="G4" s="289" t="s">
        <v>601</v>
      </c>
      <c r="H4" s="670"/>
      <c r="I4" s="670"/>
    </row>
    <row r="5" spans="1:9" ht="15" customHeight="1">
      <c r="A5" s="673"/>
      <c r="B5" s="669"/>
      <c r="C5" s="668"/>
      <c r="D5" s="671"/>
      <c r="E5" s="288"/>
      <c r="F5" s="288"/>
      <c r="G5" s="288"/>
      <c r="H5" s="671"/>
      <c r="I5" s="671"/>
    </row>
    <row r="6" spans="1:9" ht="19.5" customHeight="1">
      <c r="A6" s="19"/>
      <c r="B6" s="93" t="s">
        <v>61</v>
      </c>
      <c r="C6" s="48"/>
      <c r="D6" s="19"/>
      <c r="E6" s="19"/>
      <c r="F6" s="19"/>
      <c r="G6" s="19"/>
      <c r="H6" s="19"/>
      <c r="I6" s="19"/>
    </row>
    <row r="7" spans="1:9" ht="19.5" customHeight="1">
      <c r="A7" s="94" t="s">
        <v>30</v>
      </c>
      <c r="B7" s="110" t="s">
        <v>62</v>
      </c>
      <c r="C7" s="19"/>
      <c r="D7" s="19"/>
      <c r="E7" s="19"/>
      <c r="F7" s="19"/>
      <c r="G7" s="19"/>
      <c r="H7" s="19"/>
      <c r="I7" s="19"/>
    </row>
    <row r="8" spans="1:9" ht="19.5" customHeight="1">
      <c r="A8" s="94"/>
      <c r="B8" s="93" t="s">
        <v>73</v>
      </c>
      <c r="C8" s="19"/>
      <c r="D8" s="19"/>
      <c r="E8" s="19"/>
      <c r="F8" s="19"/>
      <c r="G8" s="19"/>
      <c r="H8" s="19"/>
      <c r="I8" s="19"/>
    </row>
    <row r="9" spans="1:9" ht="19.5" customHeight="1">
      <c r="A9" s="241" t="s">
        <v>1</v>
      </c>
      <c r="B9" s="239" t="s">
        <v>612</v>
      </c>
      <c r="C9" s="584"/>
      <c r="D9" s="584">
        <v>737</v>
      </c>
      <c r="E9" s="584">
        <v>737</v>
      </c>
      <c r="F9" s="584">
        <v>737</v>
      </c>
      <c r="G9" s="584">
        <v>737</v>
      </c>
      <c r="H9" s="82"/>
      <c r="I9" s="82"/>
    </row>
    <row r="10" spans="1:9" ht="19.5" customHeight="1">
      <c r="A10" s="241" t="s">
        <v>3</v>
      </c>
      <c r="B10" s="239" t="s">
        <v>613</v>
      </c>
      <c r="C10" s="584">
        <v>826</v>
      </c>
      <c r="D10" s="584">
        <v>17709</v>
      </c>
      <c r="E10" s="584">
        <v>14729</v>
      </c>
      <c r="F10" s="584">
        <v>14729</v>
      </c>
      <c r="G10" s="584">
        <v>0</v>
      </c>
      <c r="H10" s="82"/>
      <c r="I10" s="82"/>
    </row>
    <row r="11" spans="1:9" ht="19.5" customHeight="1">
      <c r="A11" s="241" t="s">
        <v>4</v>
      </c>
      <c r="B11" s="239" t="s">
        <v>611</v>
      </c>
      <c r="C11" s="584"/>
      <c r="D11" s="584"/>
      <c r="E11" s="584"/>
      <c r="F11" s="584">
        <v>18</v>
      </c>
      <c r="G11" s="584">
        <v>38</v>
      </c>
      <c r="H11" s="82"/>
      <c r="I11" s="82"/>
    </row>
    <row r="12" spans="1:9" ht="19.5" customHeight="1">
      <c r="A12" s="242"/>
      <c r="B12" s="84" t="s">
        <v>74</v>
      </c>
      <c r="C12" s="85">
        <f>SUM(C9:C10)</f>
        <v>826</v>
      </c>
      <c r="D12" s="170">
        <f>SUM(D9:D10)</f>
        <v>18446</v>
      </c>
      <c r="E12" s="170">
        <f>SUM(E9:E10)</f>
        <v>15466</v>
      </c>
      <c r="F12" s="170">
        <f>SUM(F9:F11)</f>
        <v>15484</v>
      </c>
      <c r="G12" s="170">
        <f>SUM(G9:G11)</f>
        <v>775</v>
      </c>
      <c r="H12" s="170">
        <f>SUM(H9:H11)</f>
        <v>0</v>
      </c>
      <c r="I12" s="170">
        <f>SUM(I9:I11)</f>
        <v>0</v>
      </c>
    </row>
    <row r="13" spans="1:9" ht="19.5" customHeight="1">
      <c r="A13" s="242"/>
      <c r="B13" s="109"/>
      <c r="C13" s="82"/>
      <c r="D13" s="61"/>
      <c r="E13" s="61"/>
      <c r="F13" s="61"/>
      <c r="G13" s="61"/>
      <c r="H13" s="18"/>
      <c r="I13" s="18"/>
    </row>
    <row r="14" spans="1:9" ht="19.5" customHeight="1">
      <c r="A14" s="242"/>
      <c r="B14" s="109" t="s">
        <v>334</v>
      </c>
      <c r="C14" s="82"/>
      <c r="D14" s="61"/>
      <c r="E14" s="61"/>
      <c r="F14" s="61"/>
      <c r="G14" s="61"/>
      <c r="H14" s="18"/>
      <c r="I14" s="18"/>
    </row>
    <row r="15" spans="1:9" ht="19.5" customHeight="1">
      <c r="A15" s="242" t="s">
        <v>1</v>
      </c>
      <c r="B15" s="239" t="s">
        <v>614</v>
      </c>
      <c r="C15" s="584"/>
      <c r="D15" s="61">
        <v>160</v>
      </c>
      <c r="E15" s="61">
        <v>160</v>
      </c>
      <c r="F15" s="61">
        <v>160</v>
      </c>
      <c r="G15" s="61">
        <v>160</v>
      </c>
      <c r="H15" s="18"/>
      <c r="I15" s="18"/>
    </row>
    <row r="16" spans="1:9" ht="19.5" customHeight="1">
      <c r="A16" s="242" t="s">
        <v>3</v>
      </c>
      <c r="B16" s="81" t="s">
        <v>615</v>
      </c>
      <c r="C16" s="584"/>
      <c r="D16" s="61">
        <v>100</v>
      </c>
      <c r="E16" s="61">
        <v>100</v>
      </c>
      <c r="F16" s="61">
        <v>100</v>
      </c>
      <c r="G16" s="61">
        <v>100</v>
      </c>
      <c r="H16" s="18"/>
      <c r="I16" s="18"/>
    </row>
    <row r="17" spans="1:9" ht="19.5" customHeight="1">
      <c r="A17" s="242"/>
      <c r="B17" s="84" t="s">
        <v>359</v>
      </c>
      <c r="C17" s="82">
        <f>C14</f>
        <v>0</v>
      </c>
      <c r="D17" s="114">
        <f>SUM(D14:D16)</f>
        <v>260</v>
      </c>
      <c r="E17" s="114">
        <f>SUM(E14:E16)</f>
        <v>260</v>
      </c>
      <c r="F17" s="114">
        <f>SUM(F14:F16)</f>
        <v>260</v>
      </c>
      <c r="G17" s="114">
        <f>SUM(G14:G16)</f>
        <v>260</v>
      </c>
      <c r="H17" s="82">
        <f>H14</f>
        <v>0</v>
      </c>
      <c r="I17" s="82">
        <f>I14</f>
        <v>0</v>
      </c>
    </row>
    <row r="18" spans="1:9" ht="19.5" customHeight="1">
      <c r="A18" s="243"/>
      <c r="B18" s="172" t="s">
        <v>64</v>
      </c>
      <c r="C18" s="173">
        <f aca="true" t="shared" si="0" ref="C18:I18">SUM(C17+C12)</f>
        <v>826</v>
      </c>
      <c r="D18" s="173">
        <f t="shared" si="0"/>
        <v>18706</v>
      </c>
      <c r="E18" s="173">
        <f t="shared" si="0"/>
        <v>15726</v>
      </c>
      <c r="F18" s="173">
        <f t="shared" si="0"/>
        <v>15744</v>
      </c>
      <c r="G18" s="173">
        <f t="shared" si="0"/>
        <v>1035</v>
      </c>
      <c r="H18" s="173">
        <f t="shared" si="0"/>
        <v>0</v>
      </c>
      <c r="I18" s="173">
        <f t="shared" si="0"/>
        <v>0</v>
      </c>
    </row>
    <row r="19" spans="1:9" ht="19.5" customHeight="1">
      <c r="A19" s="94" t="s">
        <v>291</v>
      </c>
      <c r="B19" s="238" t="s">
        <v>80</v>
      </c>
      <c r="C19" s="83"/>
      <c r="D19" s="236"/>
      <c r="E19" s="236"/>
      <c r="F19" s="236"/>
      <c r="G19" s="236"/>
      <c r="H19" s="18"/>
      <c r="I19" s="18"/>
    </row>
    <row r="20" spans="1:9" ht="19.5" customHeight="1">
      <c r="A20" s="94"/>
      <c r="B20" s="93" t="s">
        <v>73</v>
      </c>
      <c r="C20" s="83"/>
      <c r="D20" s="236"/>
      <c r="E20" s="236"/>
      <c r="F20" s="236"/>
      <c r="G20" s="236"/>
      <c r="H20" s="18"/>
      <c r="I20" s="18"/>
    </row>
    <row r="21" spans="1:9" ht="19.5" customHeight="1">
      <c r="A21" s="94" t="s">
        <v>1</v>
      </c>
      <c r="B21" s="239" t="s">
        <v>613</v>
      </c>
      <c r="C21" s="82"/>
      <c r="D21" s="82"/>
      <c r="E21" s="82"/>
      <c r="F21" s="82"/>
      <c r="G21" s="585">
        <v>14709</v>
      </c>
      <c r="H21" s="18"/>
      <c r="I21" s="18"/>
    </row>
    <row r="22" spans="1:9" ht="19.5" customHeight="1">
      <c r="A22" s="94"/>
      <c r="B22" s="84" t="s">
        <v>74</v>
      </c>
      <c r="C22" s="83"/>
      <c r="D22" s="236"/>
      <c r="E22" s="236"/>
      <c r="F22" s="236"/>
      <c r="G22" s="586">
        <f>SUM(G21)</f>
        <v>14709</v>
      </c>
      <c r="H22" s="237">
        <f>SUM(H21)</f>
        <v>0</v>
      </c>
      <c r="I22" s="237">
        <f>SUM(I21)</f>
        <v>0</v>
      </c>
    </row>
    <row r="23" spans="1:9" ht="19.5" customHeight="1">
      <c r="A23" s="94"/>
      <c r="B23" s="238"/>
      <c r="C23" s="83"/>
      <c r="D23" s="236"/>
      <c r="E23" s="236"/>
      <c r="F23" s="236"/>
      <c r="G23" s="236"/>
      <c r="H23" s="18"/>
      <c r="I23" s="18"/>
    </row>
    <row r="24" spans="1:9" ht="19.5" customHeight="1">
      <c r="A24" s="242"/>
      <c r="B24" s="109"/>
      <c r="C24" s="83"/>
      <c r="D24" s="236"/>
      <c r="E24" s="236"/>
      <c r="F24" s="236"/>
      <c r="G24" s="236"/>
      <c r="H24" s="18"/>
      <c r="I24" s="18"/>
    </row>
    <row r="25" spans="1:9" ht="19.5" customHeight="1">
      <c r="A25" s="171"/>
      <c r="B25" s="172" t="s">
        <v>293</v>
      </c>
      <c r="C25" s="173"/>
      <c r="D25" s="173"/>
      <c r="E25" s="173"/>
      <c r="F25" s="173"/>
      <c r="G25" s="173">
        <f>SUM(G22)</f>
        <v>14709</v>
      </c>
      <c r="H25" s="173">
        <f>SUM(H22)</f>
        <v>0</v>
      </c>
      <c r="I25" s="173">
        <f>SUM(I22)</f>
        <v>0</v>
      </c>
    </row>
    <row r="26" spans="1:9" ht="19.5" customHeight="1">
      <c r="A26" s="171"/>
      <c r="B26" s="172" t="s">
        <v>292</v>
      </c>
      <c r="C26" s="173">
        <f aca="true" t="shared" si="1" ref="C26:I26">C18+C25</f>
        <v>826</v>
      </c>
      <c r="D26" s="173">
        <f t="shared" si="1"/>
        <v>18706</v>
      </c>
      <c r="E26" s="173">
        <f t="shared" si="1"/>
        <v>15726</v>
      </c>
      <c r="F26" s="173">
        <f t="shared" si="1"/>
        <v>15744</v>
      </c>
      <c r="G26" s="173">
        <f t="shared" si="1"/>
        <v>15744</v>
      </c>
      <c r="H26" s="173">
        <f t="shared" si="1"/>
        <v>0</v>
      </c>
      <c r="I26" s="173">
        <f t="shared" si="1"/>
        <v>0</v>
      </c>
    </row>
  </sheetData>
  <sheetProtection/>
  <mergeCells count="6">
    <mergeCell ref="B2:B5"/>
    <mergeCell ref="I2:I5"/>
    <mergeCell ref="D2:D5"/>
    <mergeCell ref="A2:A5"/>
    <mergeCell ref="H2:H5"/>
    <mergeCell ref="C2:C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&amp;C16/2015.(XII.02.) számú költségvetési rendelethez 
ZALASZABAR KÖZSÉG ÖNKORMÁNYZATÁNAK ÉS INTÉZMÉNYÉNEK
2015.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2015-11-19T09:50:56Z</cp:lastPrinted>
  <dcterms:created xsi:type="dcterms:W3CDTF">2001-01-10T12:44:25Z</dcterms:created>
  <dcterms:modified xsi:type="dcterms:W3CDTF">2015-12-02T14:43:15Z</dcterms:modified>
  <cp:category/>
  <cp:version/>
  <cp:contentType/>
  <cp:contentStatus/>
</cp:coreProperties>
</file>