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495" windowWidth="11220" windowHeight="7230"/>
  </bookViews>
  <sheets>
    <sheet name="Munka1" sheetId="1" r:id="rId1"/>
    <sheet name="Munka2" sheetId="2" r:id="rId2"/>
    <sheet name="Munka3" sheetId="3" r:id="rId3"/>
  </sheets>
  <definedNames>
    <definedName name="_xlnm.Print_Titles" localSheetId="0">Munka1!$7:$8</definedName>
    <definedName name="_xlnm.Print_Area" localSheetId="0">Munka1!$A$1:$I$76</definedName>
  </definedNames>
  <calcPr calcId="144525"/>
</workbook>
</file>

<file path=xl/calcChain.xml><?xml version="1.0" encoding="utf-8"?>
<calcChain xmlns="http://schemas.openxmlformats.org/spreadsheetml/2006/main">
  <c r="H42" i="1" l="1"/>
  <c r="H19" i="1"/>
  <c r="H21" i="1"/>
  <c r="H22" i="1"/>
  <c r="H15" i="1"/>
  <c r="G31" i="1"/>
  <c r="H31" i="1"/>
  <c r="G11" i="1"/>
  <c r="G10" i="1" s="1"/>
  <c r="I37" i="1"/>
  <c r="I35" i="1"/>
  <c r="I33" i="1"/>
  <c r="H27" i="1"/>
  <c r="H28" i="1"/>
  <c r="H13" i="1"/>
  <c r="H14" i="1"/>
  <c r="H16" i="1"/>
  <c r="H17" i="1"/>
  <c r="G25" i="1"/>
  <c r="I50" i="1"/>
  <c r="I32" i="1"/>
  <c r="I75" i="1"/>
  <c r="I54" i="1"/>
  <c r="I12" i="1"/>
  <c r="I11" i="1" s="1"/>
  <c r="H73" i="1"/>
  <c r="H69" i="1" s="1"/>
  <c r="G73" i="1"/>
  <c r="G70" i="1"/>
  <c r="G63" i="1"/>
  <c r="G57" i="1"/>
  <c r="G44" i="1"/>
  <c r="F49" i="1"/>
  <c r="F73" i="1"/>
  <c r="F11" i="1"/>
  <c r="F10" i="1" s="1"/>
  <c r="F31" i="1"/>
  <c r="F63" i="1"/>
  <c r="F44" i="1"/>
  <c r="F57" i="1"/>
  <c r="F66" i="1" s="1"/>
  <c r="F70" i="1"/>
  <c r="H49" i="1"/>
  <c r="H57" i="1"/>
  <c r="H66" i="1" s="1"/>
  <c r="H63" i="1"/>
  <c r="F25" i="1"/>
  <c r="H44" i="1"/>
  <c r="I44" i="1" s="1"/>
  <c r="I23" i="1"/>
  <c r="I24" i="1"/>
  <c r="I29" i="1"/>
  <c r="I30" i="1"/>
  <c r="I34" i="1"/>
  <c r="I36" i="1"/>
  <c r="I38" i="1"/>
  <c r="I39" i="1"/>
  <c r="I40" i="1"/>
  <c r="I41" i="1"/>
  <c r="I43" i="1"/>
  <c r="I45" i="1"/>
  <c r="I46" i="1"/>
  <c r="I51" i="1"/>
  <c r="I52" i="1"/>
  <c r="I53" i="1"/>
  <c r="I55" i="1"/>
  <c r="I56" i="1"/>
  <c r="I58" i="1"/>
  <c r="I59" i="1"/>
  <c r="I60" i="1"/>
  <c r="I61" i="1"/>
  <c r="I62" i="1"/>
  <c r="I64" i="1"/>
  <c r="I65" i="1"/>
  <c r="I71" i="1"/>
  <c r="I72" i="1"/>
  <c r="I74" i="1"/>
  <c r="G49" i="1"/>
  <c r="I49" i="1" s="1"/>
  <c r="I70" i="1"/>
  <c r="G69" i="1"/>
  <c r="G68" i="1"/>
  <c r="I31" i="1" l="1"/>
  <c r="F69" i="1"/>
  <c r="F68" i="1" s="1"/>
  <c r="I63" i="1"/>
  <c r="F47" i="1"/>
  <c r="G66" i="1"/>
  <c r="I66" i="1" s="1"/>
  <c r="H11" i="1"/>
  <c r="I57" i="1"/>
  <c r="H68" i="1"/>
  <c r="I68" i="1" s="1"/>
  <c r="I69" i="1"/>
  <c r="I73" i="1"/>
  <c r="F67" i="1"/>
  <c r="F76" i="1" s="1"/>
  <c r="G47" i="1"/>
  <c r="G67" i="1" l="1"/>
  <c r="G76" i="1" l="1"/>
  <c r="H26" i="1"/>
  <c r="H25" i="1" s="1"/>
  <c r="I25" i="1" l="1"/>
  <c r="H20" i="1"/>
  <c r="H10" i="1" s="1"/>
  <c r="H47" i="1" s="1"/>
  <c r="I10" i="1"/>
  <c r="I47" i="1" l="1"/>
  <c r="H67" i="1"/>
  <c r="H76" i="1" l="1"/>
  <c r="I76" i="1" s="1"/>
  <c r="I67" i="1"/>
  <c r="H18" i="1"/>
</calcChain>
</file>

<file path=xl/sharedStrings.xml><?xml version="1.0" encoding="utf-8"?>
<sst xmlns="http://schemas.openxmlformats.org/spreadsheetml/2006/main" count="120" uniqueCount="119">
  <si>
    <t>Megnevezés</t>
  </si>
  <si>
    <t>Módosított előirányzat</t>
  </si>
  <si>
    <t>Jelenlegi módosítás</t>
  </si>
  <si>
    <t>I.</t>
  </si>
  <si>
    <t>Közhatalmi bevételek</t>
  </si>
  <si>
    <t>Működési célú támogatás államháztartáson belülről</t>
  </si>
  <si>
    <t xml:space="preserve">Működési célú átvett pénzeszköz </t>
  </si>
  <si>
    <t>MŰKÖDÉSI KÖLTSÉGVETÉSI BEVÉTELEK ÖSSZESEN</t>
  </si>
  <si>
    <t>II.</t>
  </si>
  <si>
    <t>Felhalmozási bevételek</t>
  </si>
  <si>
    <t>Felhalmozási célú támogatás államháztartáson belülről</t>
  </si>
  <si>
    <t>Felhalmozási célú átvett pénzeszköz</t>
  </si>
  <si>
    <t xml:space="preserve">KÖLTSÉGVETÉSI BEVÉTELEK ÖSSZESEN </t>
  </si>
  <si>
    <t>B1.</t>
  </si>
  <si>
    <t>B11.</t>
  </si>
  <si>
    <t>B111.</t>
  </si>
  <si>
    <t>Helyi önk. működésének általános támogatása</t>
  </si>
  <si>
    <t>B112.</t>
  </si>
  <si>
    <t xml:space="preserve">B113. </t>
  </si>
  <si>
    <t>Telep.önk.szociális, gyermekjóléti és gyermekétkeztetési feladatainak támogatása</t>
  </si>
  <si>
    <t>B114.</t>
  </si>
  <si>
    <t>B115.</t>
  </si>
  <si>
    <t>B116.</t>
  </si>
  <si>
    <t>B12.</t>
  </si>
  <si>
    <t>Elvonások és befizetések bevételei</t>
  </si>
  <si>
    <t>B16.</t>
  </si>
  <si>
    <t>B3.</t>
  </si>
  <si>
    <t>B34.</t>
  </si>
  <si>
    <t>Vagyoni típusú adók</t>
  </si>
  <si>
    <t>B35.</t>
  </si>
  <si>
    <t>Termékek és szolgáltatások adói</t>
  </si>
  <si>
    <t>B36.</t>
  </si>
  <si>
    <t>Egyéb közhatalmi bevételek</t>
  </si>
  <si>
    <t>B4 .</t>
  </si>
  <si>
    <t>Működési bevételek</t>
  </si>
  <si>
    <t>B401.</t>
  </si>
  <si>
    <t>Készletértékesítés ellenértéke</t>
  </si>
  <si>
    <t>B402.</t>
  </si>
  <si>
    <t>Szolgáltatások ellenértéke</t>
  </si>
  <si>
    <t>B403.</t>
  </si>
  <si>
    <t>Közvetített szolgáltatások ellenértéke</t>
  </si>
  <si>
    <t>B404.</t>
  </si>
  <si>
    <t>Tulajdonosi bevételek</t>
  </si>
  <si>
    <t>B405.</t>
  </si>
  <si>
    <t>Ellátási díjak</t>
  </si>
  <si>
    <t>B406.</t>
  </si>
  <si>
    <t>Kiszámlázott általános forgalmi adó</t>
  </si>
  <si>
    <t>B407.</t>
  </si>
  <si>
    <t>Általános forgalmi adó visszatérítése</t>
  </si>
  <si>
    <t>B408.</t>
  </si>
  <si>
    <t>Kamatbevételek</t>
  </si>
  <si>
    <t>B409.</t>
  </si>
  <si>
    <t>Egyéb pénzügyi műveletek bevételei</t>
  </si>
  <si>
    <t>B6.</t>
  </si>
  <si>
    <t>Egyéb működési célú átvett pénzeszköz</t>
  </si>
  <si>
    <t>B1+B3+B4+B6</t>
  </si>
  <si>
    <t>B2.</t>
  </si>
  <si>
    <t>B21.</t>
  </si>
  <si>
    <t>Felhalmozási célú önkormányzati támogatások</t>
  </si>
  <si>
    <t>B25</t>
  </si>
  <si>
    <t>Egyéb felhalmozási célú támogatások bevételei áht-n belülről</t>
  </si>
  <si>
    <t>B5.</t>
  </si>
  <si>
    <t>B51.</t>
  </si>
  <si>
    <t>Immateriális javak értékesítése</t>
  </si>
  <si>
    <t>B52.</t>
  </si>
  <si>
    <t>Ingatlanok értékesítése</t>
  </si>
  <si>
    <t>B53.</t>
  </si>
  <si>
    <t>Egyéb tárgyi eszközök értékesítése</t>
  </si>
  <si>
    <t>B54.</t>
  </si>
  <si>
    <t>Részesedések értékesítése</t>
  </si>
  <si>
    <t>B7.</t>
  </si>
  <si>
    <t>Egyéb felhalmozási célú átvett pénzeszköz</t>
  </si>
  <si>
    <t>B2+B5+B7</t>
  </si>
  <si>
    <t>FELHALMOZÁSI KÖLTSÉGVETÉSI  BEVÉTELEK ÖSSZESEN</t>
  </si>
  <si>
    <t>c</t>
  </si>
  <si>
    <t>B1-B7</t>
  </si>
  <si>
    <t>B8.</t>
  </si>
  <si>
    <t>Finanszírozási bevételek</t>
  </si>
  <si>
    <t>B81.</t>
  </si>
  <si>
    <t>Belföldi finanszírozás bevételei</t>
  </si>
  <si>
    <t>B811.</t>
  </si>
  <si>
    <t>B8111.</t>
  </si>
  <si>
    <t>Hosszú lejáratú hitelek,kölcsönök felvétele</t>
  </si>
  <si>
    <t>B8113.</t>
  </si>
  <si>
    <t>Rövid lejáratú hitelek, kölcsönök felvétele</t>
  </si>
  <si>
    <t>B813.</t>
  </si>
  <si>
    <t>Maradvány igénybevétele</t>
  </si>
  <si>
    <t>BEVÉTELEK MINDÖSSZESEN</t>
  </si>
  <si>
    <t>Egyéb működési célú támogatások bevételi áht-n belülről</t>
  </si>
  <si>
    <t xml:space="preserve"> Önkormányzatok  működési támogatása</t>
  </si>
  <si>
    <t>(ezer Ft)</t>
  </si>
  <si>
    <t>Eredeti előirányzat</t>
  </si>
  <si>
    <t>Települési önkorm. egyes köznev. fa. tám. óvoda</t>
  </si>
  <si>
    <t>Telep.önk. kulturális támogatása</t>
  </si>
  <si>
    <t>Működési célú költségvetési támogatások és kiegészítő támogatások</t>
  </si>
  <si>
    <t>Elszámolásból származó bevételek</t>
  </si>
  <si>
    <t>Biztosító által fizetett kártérítés</t>
  </si>
  <si>
    <t>B410.</t>
  </si>
  <si>
    <t>B411.</t>
  </si>
  <si>
    <t>B64.</t>
  </si>
  <si>
    <t>Működési célú visszatérítendő tám., kölcsönök visszatérülése ÁHT-n kívülről</t>
  </si>
  <si>
    <t>B65.</t>
  </si>
  <si>
    <t>B74.</t>
  </si>
  <si>
    <t>B75.</t>
  </si>
  <si>
    <t>Felhalmozási célú visszatétítendő támogatások, kölcsönök visszatérülése államháztartáson kívülről</t>
  </si>
  <si>
    <t>Hitel,-kölcsönfelvétel áht-n kívülről</t>
  </si>
  <si>
    <t>Egyéb működési célú átvett pénzeszközök</t>
  </si>
  <si>
    <t>Előző évi ktgv. maradványának igénybevétele</t>
  </si>
  <si>
    <t>B8131.</t>
  </si>
  <si>
    <t>B14.</t>
  </si>
  <si>
    <t>Működési célú visszatérÍtendő támogatás, kölcsön visszatérülése ÁHT-n belülről</t>
  </si>
  <si>
    <t xml:space="preserve">  Fülöp Község Önkormányzata </t>
  </si>
  <si>
    <t xml:space="preserve">MŰKÖDÉSI BEVÉTEL </t>
  </si>
  <si>
    <t xml:space="preserve">FELHALMOZÁSI BEVÉTEL </t>
  </si>
  <si>
    <t>Bevételek kiemelt előirányzatonként</t>
  </si>
  <si>
    <t>B814</t>
  </si>
  <si>
    <t>Áh-on belüli megelőlegezés</t>
  </si>
  <si>
    <t>2018. évi költségvetés II. módosítá</t>
  </si>
  <si>
    <t>2/a számú melléklet a 9/2018.(V.29.)ÖR-hez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</si>
</sst>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6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0" fillId="0" borderId="0" xfId="0" applyNumberFormat="1"/>
    <xf numFmtId="0" fontId="0" fillId="0" borderId="0" xfId="0" applyFill="1"/>
    <xf numFmtId="0" fontId="0" fillId="2" borderId="0" xfId="0" applyFill="1"/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2" fillId="2" borderId="8" xfId="0" applyFont="1" applyFill="1" applyBorder="1" applyAlignment="1"/>
    <xf numFmtId="0" fontId="2" fillId="2" borderId="5" xfId="0" applyFont="1" applyFill="1" applyBorder="1" applyAlignment="1">
      <alignment wrapText="1"/>
    </xf>
    <xf numFmtId="0" fontId="0" fillId="2" borderId="0" xfId="0" applyFill="1" applyBorder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3" fontId="0" fillId="2" borderId="0" xfId="0" applyNumberFormat="1" applyFill="1"/>
    <xf numFmtId="0" fontId="8" fillId="2" borderId="0" xfId="0" applyFont="1" applyFill="1"/>
    <xf numFmtId="0" fontId="12" fillId="2" borderId="0" xfId="0" applyFont="1" applyFill="1"/>
    <xf numFmtId="0" fontId="12" fillId="0" borderId="0" xfId="0" applyFont="1"/>
    <xf numFmtId="0" fontId="12" fillId="0" borderId="0" xfId="0" applyFont="1" applyFill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wrapText="1"/>
    </xf>
    <xf numFmtId="0" fontId="13" fillId="2" borderId="0" xfId="0" applyFont="1" applyFill="1"/>
    <xf numFmtId="49" fontId="1" fillId="2" borderId="4" xfId="0" applyNumberFormat="1" applyFont="1" applyFill="1" applyBorder="1" applyAlignment="1">
      <alignment horizontal="left" vertical="center" wrapText="1"/>
    </xf>
    <xf numFmtId="0" fontId="13" fillId="0" borderId="0" xfId="0" applyFont="1"/>
    <xf numFmtId="3" fontId="13" fillId="0" borderId="0" xfId="0" applyNumberFormat="1" applyFont="1"/>
    <xf numFmtId="3" fontId="1" fillId="2" borderId="31" xfId="0" applyNumberFormat="1" applyFont="1" applyFill="1" applyBorder="1" applyAlignment="1">
      <alignment horizontal="right" vertical="center" wrapText="1"/>
    </xf>
    <xf numFmtId="3" fontId="1" fillId="2" borderId="32" xfId="0" applyNumberFormat="1" applyFont="1" applyFill="1" applyBorder="1" applyAlignment="1">
      <alignment horizontal="right" vertical="center" wrapText="1"/>
    </xf>
    <xf numFmtId="3" fontId="2" fillId="2" borderId="32" xfId="0" applyNumberFormat="1" applyFont="1" applyFill="1" applyBorder="1" applyAlignment="1">
      <alignment horizontal="right" vertical="center" wrapText="1"/>
    </xf>
    <xf numFmtId="3" fontId="4" fillId="2" borderId="25" xfId="0" applyNumberFormat="1" applyFont="1" applyFill="1" applyBorder="1" applyAlignment="1">
      <alignment horizontal="right" vertical="center" wrapText="1"/>
    </xf>
    <xf numFmtId="3" fontId="2" fillId="2" borderId="25" xfId="0" applyNumberFormat="1" applyFont="1" applyFill="1" applyBorder="1" applyAlignment="1">
      <alignment horizontal="right" vertical="center" wrapText="1"/>
    </xf>
    <xf numFmtId="3" fontId="3" fillId="2" borderId="32" xfId="0" applyNumberFormat="1" applyFont="1" applyFill="1" applyBorder="1" applyAlignment="1">
      <alignment horizontal="right" vertical="center" wrapText="1"/>
    </xf>
    <xf numFmtId="3" fontId="4" fillId="2" borderId="32" xfId="0" applyNumberFormat="1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right" vertical="center" wrapText="1"/>
    </xf>
    <xf numFmtId="3" fontId="1" fillId="2" borderId="32" xfId="0" applyNumberFormat="1" applyFont="1" applyFill="1" applyBorder="1" applyAlignment="1">
      <alignment horizontal="right" vertical="center"/>
    </xf>
    <xf numFmtId="3" fontId="2" fillId="2" borderId="32" xfId="0" applyNumberFormat="1" applyFont="1" applyFill="1" applyBorder="1" applyAlignment="1">
      <alignment horizontal="right" vertical="center"/>
    </xf>
    <xf numFmtId="3" fontId="2" fillId="2" borderId="25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right" vertical="center" wrapText="1"/>
    </xf>
    <xf numFmtId="3" fontId="3" fillId="2" borderId="25" xfId="0" applyNumberFormat="1" applyFont="1" applyFill="1" applyBorder="1" applyAlignment="1">
      <alignment horizontal="right" vertical="center" wrapText="1"/>
    </xf>
    <xf numFmtId="3" fontId="4" fillId="2" borderId="34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1" fillId="2" borderId="35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0" fontId="1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C1" workbookViewId="0">
      <selection activeCell="D1" sqref="D1:I1"/>
    </sheetView>
  </sheetViews>
  <sheetFormatPr defaultRowHeight="12.75" x14ac:dyDescent="0.2"/>
  <cols>
    <col min="1" max="1" width="8.28515625" style="14" hidden="1" customWidth="1"/>
    <col min="2" max="2" width="0.7109375" style="14" hidden="1" customWidth="1"/>
    <col min="3" max="3" width="0.140625" style="53" customWidth="1"/>
    <col min="4" max="4" width="11.28515625" style="14" customWidth="1"/>
    <col min="5" max="5" width="47.140625" style="14" customWidth="1"/>
    <col min="6" max="8" width="13.7109375" style="14" customWidth="1"/>
    <col min="9" max="9" width="13.7109375" style="57" customWidth="1"/>
  </cols>
  <sheetData>
    <row r="1" spans="1:11" ht="32.25" customHeight="1" x14ac:dyDescent="0.25">
      <c r="C1" s="15"/>
      <c r="D1" s="89" t="s">
        <v>118</v>
      </c>
      <c r="E1" s="89"/>
      <c r="F1" s="89"/>
      <c r="G1" s="89"/>
      <c r="H1" s="89"/>
      <c r="I1" s="89"/>
    </row>
    <row r="3" spans="1:11" ht="20.25" x14ac:dyDescent="0.2">
      <c r="C3" s="85" t="s">
        <v>111</v>
      </c>
      <c r="D3" s="86"/>
      <c r="E3" s="86"/>
      <c r="F3" s="86"/>
      <c r="G3" s="87"/>
      <c r="H3" s="87"/>
      <c r="I3" s="87"/>
    </row>
    <row r="4" spans="1:11" ht="20.25" x14ac:dyDescent="0.2">
      <c r="C4" s="85" t="s">
        <v>114</v>
      </c>
      <c r="D4" s="88"/>
      <c r="E4" s="88"/>
      <c r="F4" s="86"/>
      <c r="G4" s="87"/>
      <c r="H4" s="87"/>
      <c r="I4" s="87"/>
    </row>
    <row r="5" spans="1:11" ht="20.25" x14ac:dyDescent="0.2">
      <c r="C5" s="85" t="s">
        <v>117</v>
      </c>
      <c r="D5" s="88"/>
      <c r="E5" s="88"/>
      <c r="F5" s="86"/>
      <c r="G5" s="87"/>
      <c r="H5" s="87"/>
      <c r="I5" s="87"/>
    </row>
    <row r="6" spans="1:11" ht="21.75" customHeight="1" thickBot="1" x14ac:dyDescent="0.25">
      <c r="C6" s="15"/>
      <c r="D6" s="16"/>
      <c r="E6" s="9"/>
      <c r="F6" s="55"/>
      <c r="G6" s="54"/>
      <c r="H6" s="54"/>
      <c r="I6" s="55" t="s">
        <v>90</v>
      </c>
    </row>
    <row r="7" spans="1:11" x14ac:dyDescent="0.2">
      <c r="C7" s="103" t="s">
        <v>0</v>
      </c>
      <c r="D7" s="104"/>
      <c r="E7" s="105"/>
      <c r="F7" s="92" t="s">
        <v>91</v>
      </c>
      <c r="G7" s="90" t="s">
        <v>1</v>
      </c>
      <c r="H7" s="94" t="s">
        <v>2</v>
      </c>
      <c r="I7" s="90" t="s">
        <v>1</v>
      </c>
    </row>
    <row r="8" spans="1:11" ht="20.25" customHeight="1" thickBot="1" x14ac:dyDescent="0.25">
      <c r="C8" s="106"/>
      <c r="D8" s="107"/>
      <c r="E8" s="108"/>
      <c r="F8" s="93"/>
      <c r="G8" s="91"/>
      <c r="H8" s="95"/>
      <c r="I8" s="91"/>
    </row>
    <row r="9" spans="1:11" ht="30" customHeight="1" thickBot="1" x14ac:dyDescent="0.25">
      <c r="C9" s="101" t="s">
        <v>3</v>
      </c>
      <c r="D9" s="102"/>
      <c r="E9" s="109" t="s">
        <v>112</v>
      </c>
      <c r="F9" s="110"/>
      <c r="G9" s="110"/>
      <c r="H9" s="110"/>
      <c r="I9" s="111"/>
    </row>
    <row r="10" spans="1:11" ht="28.5" x14ac:dyDescent="0.2">
      <c r="C10" s="17"/>
      <c r="D10" s="18" t="s">
        <v>13</v>
      </c>
      <c r="E10" s="19" t="s">
        <v>5</v>
      </c>
      <c r="F10" s="67">
        <f>+F11+F20+F21+F22</f>
        <v>192499</v>
      </c>
      <c r="G10" s="67">
        <f>+G11+G20+G21+G22</f>
        <v>247438</v>
      </c>
      <c r="H10" s="67">
        <f t="shared" ref="H10:I10" si="0">+H11+H20+H21+H22</f>
        <v>22986</v>
      </c>
      <c r="I10" s="67">
        <f t="shared" si="0"/>
        <v>270424</v>
      </c>
    </row>
    <row r="11" spans="1:11" s="65" customFormat="1" ht="15" x14ac:dyDescent="0.2">
      <c r="A11" s="63"/>
      <c r="B11" s="63"/>
      <c r="C11" s="17"/>
      <c r="D11" s="64" t="s">
        <v>14</v>
      </c>
      <c r="E11" s="31" t="s">
        <v>89</v>
      </c>
      <c r="F11" s="68">
        <f>SUM(F12:F15)</f>
        <v>129894</v>
      </c>
      <c r="G11" s="68">
        <f>SUM(G12:G17)</f>
        <v>132421</v>
      </c>
      <c r="H11" s="68">
        <f t="shared" ref="H11:I11" si="1">SUM(H12:H17)</f>
        <v>19086</v>
      </c>
      <c r="I11" s="68">
        <f t="shared" si="1"/>
        <v>151507</v>
      </c>
      <c r="K11" s="66"/>
    </row>
    <row r="12" spans="1:11" ht="15" x14ac:dyDescent="0.2">
      <c r="C12" s="17"/>
      <c r="D12" s="20" t="s">
        <v>15</v>
      </c>
      <c r="E12" s="21" t="s">
        <v>16</v>
      </c>
      <c r="F12" s="69">
        <v>50221</v>
      </c>
      <c r="G12" s="69">
        <v>50311</v>
      </c>
      <c r="H12" s="71"/>
      <c r="I12" s="69">
        <f t="shared" ref="I12:I75" si="2">+G12+H12</f>
        <v>50311</v>
      </c>
      <c r="K12" s="12"/>
    </row>
    <row r="13" spans="1:11" ht="15" x14ac:dyDescent="0.2">
      <c r="C13" s="17"/>
      <c r="D13" s="20" t="s">
        <v>17</v>
      </c>
      <c r="E13" s="21" t="s">
        <v>92</v>
      </c>
      <c r="F13" s="69">
        <v>30311</v>
      </c>
      <c r="G13" s="69">
        <v>30311</v>
      </c>
      <c r="H13" s="71">
        <f t="shared" ref="H13:H16" si="3">I13-G13</f>
        <v>900</v>
      </c>
      <c r="I13" s="69">
        <v>31211</v>
      </c>
    </row>
    <row r="14" spans="1:11" ht="30" x14ac:dyDescent="0.2">
      <c r="C14" s="17"/>
      <c r="D14" s="20" t="s">
        <v>18</v>
      </c>
      <c r="E14" s="21" t="s">
        <v>19</v>
      </c>
      <c r="F14" s="69">
        <v>47237</v>
      </c>
      <c r="G14" s="69">
        <v>47350</v>
      </c>
      <c r="H14" s="71">
        <f t="shared" si="3"/>
        <v>-145</v>
      </c>
      <c r="I14" s="69">
        <v>47205</v>
      </c>
    </row>
    <row r="15" spans="1:11" ht="15" x14ac:dyDescent="0.2">
      <c r="C15" s="17"/>
      <c r="D15" s="20" t="s">
        <v>20</v>
      </c>
      <c r="E15" s="21" t="s">
        <v>93</v>
      </c>
      <c r="F15" s="69">
        <v>2125</v>
      </c>
      <c r="G15" s="69">
        <v>2372</v>
      </c>
      <c r="H15" s="71">
        <f t="shared" si="3"/>
        <v>123</v>
      </c>
      <c r="I15" s="69">
        <v>2495</v>
      </c>
    </row>
    <row r="16" spans="1:11" s="13" customFormat="1" ht="24" customHeight="1" x14ac:dyDescent="0.2">
      <c r="A16" s="14"/>
      <c r="B16" s="14"/>
      <c r="C16" s="17"/>
      <c r="D16" s="22" t="s">
        <v>21</v>
      </c>
      <c r="E16" s="21" t="s">
        <v>94</v>
      </c>
      <c r="F16" s="69"/>
      <c r="G16" s="69">
        <v>1381</v>
      </c>
      <c r="H16" s="71">
        <f t="shared" si="3"/>
        <v>18208</v>
      </c>
      <c r="I16" s="69">
        <v>19589</v>
      </c>
    </row>
    <row r="17" spans="1:11" s="13" customFormat="1" ht="15" x14ac:dyDescent="0.2">
      <c r="A17" s="23"/>
      <c r="B17" s="23"/>
      <c r="C17" s="17"/>
      <c r="D17" s="22" t="s">
        <v>22</v>
      </c>
      <c r="E17" s="21" t="s">
        <v>95</v>
      </c>
      <c r="F17" s="69"/>
      <c r="G17" s="69">
        <v>696</v>
      </c>
      <c r="H17" s="71">
        <f>I17-G17</f>
        <v>0</v>
      </c>
      <c r="I17" s="69">
        <v>696</v>
      </c>
      <c r="J17" s="2"/>
      <c r="K17" s="2"/>
    </row>
    <row r="18" spans="1:11" ht="15" x14ac:dyDescent="0.2">
      <c r="A18" s="23"/>
      <c r="B18" s="23"/>
      <c r="C18" s="17"/>
      <c r="D18" s="22"/>
      <c r="E18" s="21"/>
      <c r="F18" s="72"/>
      <c r="G18" s="72"/>
      <c r="H18" s="71">
        <f t="shared" ref="H18:H22" si="4">I18-G18</f>
        <v>0</v>
      </c>
      <c r="I18" s="69"/>
      <c r="J18" s="2"/>
      <c r="K18" s="2"/>
    </row>
    <row r="19" spans="1:11" ht="15" x14ac:dyDescent="0.2">
      <c r="A19" s="23"/>
      <c r="B19" s="23"/>
      <c r="C19" s="17"/>
      <c r="D19" s="22"/>
      <c r="E19" s="21"/>
      <c r="F19" s="72"/>
      <c r="G19" s="72"/>
      <c r="H19" s="71">
        <f t="shared" si="4"/>
        <v>0</v>
      </c>
      <c r="I19" s="69"/>
      <c r="J19" s="2"/>
      <c r="K19" s="2"/>
    </row>
    <row r="20" spans="1:11" ht="15" x14ac:dyDescent="0.2">
      <c r="A20" s="9"/>
      <c r="B20" s="9"/>
      <c r="C20" s="24"/>
      <c r="D20" s="22" t="s">
        <v>23</v>
      </c>
      <c r="E20" s="21" t="s">
        <v>24</v>
      </c>
      <c r="F20" s="73"/>
      <c r="G20" s="73"/>
      <c r="H20" s="71">
        <f t="shared" si="4"/>
        <v>0</v>
      </c>
      <c r="I20" s="69"/>
      <c r="J20" s="3"/>
      <c r="K20" s="3"/>
    </row>
    <row r="21" spans="1:11" ht="30" x14ac:dyDescent="0.2">
      <c r="A21" s="9"/>
      <c r="B21" s="9"/>
      <c r="C21" s="24"/>
      <c r="D21" s="22" t="s">
        <v>109</v>
      </c>
      <c r="E21" s="21" t="s">
        <v>110</v>
      </c>
      <c r="F21" s="73"/>
      <c r="G21" s="73"/>
      <c r="H21" s="71">
        <f t="shared" si="4"/>
        <v>0</v>
      </c>
      <c r="I21" s="69"/>
      <c r="J21" s="3"/>
      <c r="K21" s="3"/>
    </row>
    <row r="22" spans="1:11" ht="30" x14ac:dyDescent="0.2">
      <c r="A22" s="9"/>
      <c r="B22" s="9"/>
      <c r="C22" s="24"/>
      <c r="D22" s="25" t="s">
        <v>25</v>
      </c>
      <c r="E22" s="21" t="s">
        <v>88</v>
      </c>
      <c r="F22" s="69">
        <v>62605</v>
      </c>
      <c r="G22" s="69">
        <v>115017</v>
      </c>
      <c r="H22" s="71">
        <f t="shared" si="4"/>
        <v>3900</v>
      </c>
      <c r="I22" s="69">
        <v>118917</v>
      </c>
      <c r="J22" s="3"/>
      <c r="K22" s="3"/>
    </row>
    <row r="23" spans="1:11" ht="15" x14ac:dyDescent="0.2">
      <c r="A23" s="9"/>
      <c r="B23" s="9"/>
      <c r="C23" s="24"/>
      <c r="D23" s="26"/>
      <c r="E23" s="27"/>
      <c r="F23" s="73"/>
      <c r="G23" s="73"/>
      <c r="H23" s="70"/>
      <c r="I23" s="69">
        <f t="shared" si="2"/>
        <v>0</v>
      </c>
      <c r="J23" s="3"/>
      <c r="K23" s="3"/>
    </row>
    <row r="24" spans="1:11" ht="15" x14ac:dyDescent="0.2">
      <c r="A24" s="23"/>
      <c r="B24" s="23"/>
      <c r="C24" s="28"/>
      <c r="D24" s="29"/>
      <c r="E24" s="21"/>
      <c r="F24" s="69"/>
      <c r="G24" s="69"/>
      <c r="H24" s="74"/>
      <c r="I24" s="69">
        <f t="shared" si="2"/>
        <v>0</v>
      </c>
      <c r="J24" s="4"/>
      <c r="K24" s="4"/>
    </row>
    <row r="25" spans="1:11" ht="14.25" x14ac:dyDescent="0.2">
      <c r="A25" s="23"/>
      <c r="B25" s="23"/>
      <c r="C25" s="28"/>
      <c r="D25" s="30" t="s">
        <v>26</v>
      </c>
      <c r="E25" s="31" t="s">
        <v>4</v>
      </c>
      <c r="F25" s="68">
        <f>+F26+F27+F28</f>
        <v>12600</v>
      </c>
      <c r="G25" s="68">
        <f>+G26+G27+G28</f>
        <v>12600</v>
      </c>
      <c r="H25" s="68">
        <f>+H26+H27+H28</f>
        <v>2350</v>
      </c>
      <c r="I25" s="68">
        <f t="shared" si="2"/>
        <v>14950</v>
      </c>
      <c r="J25" s="4"/>
      <c r="K25" s="4"/>
    </row>
    <row r="26" spans="1:11" ht="15" x14ac:dyDescent="0.2">
      <c r="A26" s="9"/>
      <c r="B26" s="9"/>
      <c r="C26" s="32"/>
      <c r="D26" s="29" t="s">
        <v>27</v>
      </c>
      <c r="E26" s="21" t="s">
        <v>28</v>
      </c>
      <c r="F26" s="69">
        <v>2800</v>
      </c>
      <c r="G26" s="69">
        <v>2800</v>
      </c>
      <c r="H26" s="71">
        <f>I26-G26</f>
        <v>0</v>
      </c>
      <c r="I26" s="68">
        <v>2800</v>
      </c>
      <c r="J26" s="1"/>
      <c r="K26" s="11"/>
    </row>
    <row r="27" spans="1:11" ht="15" x14ac:dyDescent="0.2">
      <c r="A27" s="9"/>
      <c r="B27" s="9"/>
      <c r="C27" s="32"/>
      <c r="D27" s="29" t="s">
        <v>29</v>
      </c>
      <c r="E27" s="21" t="s">
        <v>30</v>
      </c>
      <c r="F27" s="69">
        <v>9500</v>
      </c>
      <c r="G27" s="69">
        <v>9500</v>
      </c>
      <c r="H27" s="71">
        <f>I27-G27</f>
        <v>2350</v>
      </c>
      <c r="I27" s="68">
        <v>11850</v>
      </c>
      <c r="J27" s="1"/>
      <c r="K27" s="1"/>
    </row>
    <row r="28" spans="1:11" ht="15" x14ac:dyDescent="0.2">
      <c r="A28" s="9"/>
      <c r="B28" s="9"/>
      <c r="C28" s="32"/>
      <c r="D28" s="29" t="s">
        <v>31</v>
      </c>
      <c r="E28" s="21" t="s">
        <v>32</v>
      </c>
      <c r="F28" s="69">
        <v>300</v>
      </c>
      <c r="G28" s="69">
        <v>300</v>
      </c>
      <c r="H28" s="71">
        <f>I28-G28</f>
        <v>0</v>
      </c>
      <c r="I28" s="68">
        <v>300</v>
      </c>
      <c r="J28" s="1"/>
      <c r="K28" s="1"/>
    </row>
    <row r="29" spans="1:11" ht="15" x14ac:dyDescent="0.2">
      <c r="A29" s="9"/>
      <c r="B29" s="9"/>
      <c r="C29" s="32"/>
      <c r="D29" s="29"/>
      <c r="E29" s="33"/>
      <c r="F29" s="69"/>
      <c r="G29" s="69"/>
      <c r="H29" s="74"/>
      <c r="I29" s="68">
        <f t="shared" si="2"/>
        <v>0</v>
      </c>
      <c r="J29" s="1"/>
      <c r="K29" s="1"/>
    </row>
    <row r="30" spans="1:11" ht="15" x14ac:dyDescent="0.2">
      <c r="A30" s="9"/>
      <c r="B30" s="9"/>
      <c r="C30" s="28"/>
      <c r="D30" s="29"/>
      <c r="E30" s="33"/>
      <c r="F30" s="69"/>
      <c r="G30" s="69"/>
      <c r="H30" s="75"/>
      <c r="I30" s="68">
        <f t="shared" si="2"/>
        <v>0</v>
      </c>
      <c r="J30" s="1"/>
      <c r="K30" s="1"/>
    </row>
    <row r="31" spans="1:11" ht="14.25" x14ac:dyDescent="0.2">
      <c r="A31" s="34"/>
      <c r="B31" s="34"/>
      <c r="C31" s="35"/>
      <c r="D31" s="36" t="s">
        <v>33</v>
      </c>
      <c r="E31" s="37" t="s">
        <v>34</v>
      </c>
      <c r="F31" s="76">
        <f>SUM(F32:F43)</f>
        <v>21616</v>
      </c>
      <c r="G31" s="76">
        <f t="shared" ref="G31:H31" si="5">SUM(G32:G43)</f>
        <v>22568</v>
      </c>
      <c r="H31" s="76">
        <f t="shared" si="5"/>
        <v>7870</v>
      </c>
      <c r="I31" s="68">
        <f t="shared" si="2"/>
        <v>30438</v>
      </c>
      <c r="J31" s="5"/>
      <c r="K31" s="5"/>
    </row>
    <row r="32" spans="1:11" ht="15" x14ac:dyDescent="0.2">
      <c r="A32" s="38"/>
      <c r="B32" s="38"/>
      <c r="C32" s="39"/>
      <c r="D32" s="40" t="s">
        <v>35</v>
      </c>
      <c r="E32" s="41" t="s">
        <v>36</v>
      </c>
      <c r="F32" s="77">
        <v>12700</v>
      </c>
      <c r="G32" s="77">
        <v>12700</v>
      </c>
      <c r="H32" s="78"/>
      <c r="I32" s="68">
        <f t="shared" si="2"/>
        <v>12700</v>
      </c>
      <c r="J32" s="6"/>
      <c r="K32" s="6"/>
    </row>
    <row r="33" spans="1:12" ht="15" x14ac:dyDescent="0.2">
      <c r="A33" s="38"/>
      <c r="B33" s="38"/>
      <c r="C33" s="39"/>
      <c r="D33" s="40" t="s">
        <v>37</v>
      </c>
      <c r="E33" s="41" t="s">
        <v>38</v>
      </c>
      <c r="F33" s="77">
        <v>1828</v>
      </c>
      <c r="G33" s="77">
        <v>2328</v>
      </c>
      <c r="H33" s="78">
        <v>2200</v>
      </c>
      <c r="I33" s="68">
        <f t="shared" si="2"/>
        <v>4528</v>
      </c>
      <c r="J33" s="6"/>
      <c r="K33" s="6"/>
    </row>
    <row r="34" spans="1:12" ht="15" x14ac:dyDescent="0.2">
      <c r="A34" s="38"/>
      <c r="B34" s="38"/>
      <c r="C34" s="39"/>
      <c r="D34" s="40" t="s">
        <v>39</v>
      </c>
      <c r="E34" s="41" t="s">
        <v>40</v>
      </c>
      <c r="F34" s="77"/>
      <c r="G34" s="77"/>
      <c r="H34" s="78"/>
      <c r="I34" s="68">
        <f t="shared" si="2"/>
        <v>0</v>
      </c>
      <c r="J34" s="6"/>
      <c r="K34" s="6"/>
    </row>
    <row r="35" spans="1:12" ht="15" x14ac:dyDescent="0.2">
      <c r="A35" s="38"/>
      <c r="B35" s="38"/>
      <c r="C35" s="39"/>
      <c r="D35" s="40" t="s">
        <v>41</v>
      </c>
      <c r="E35" s="41" t="s">
        <v>42</v>
      </c>
      <c r="F35" s="77">
        <v>3021</v>
      </c>
      <c r="G35" s="77">
        <v>3021</v>
      </c>
      <c r="H35" s="78">
        <v>470</v>
      </c>
      <c r="I35" s="68">
        <f t="shared" si="2"/>
        <v>3491</v>
      </c>
      <c r="J35" s="6"/>
      <c r="K35" s="6"/>
    </row>
    <row r="36" spans="1:12" ht="15" x14ac:dyDescent="0.2">
      <c r="A36" s="38"/>
      <c r="B36" s="38"/>
      <c r="C36" s="39"/>
      <c r="D36" s="40" t="s">
        <v>43</v>
      </c>
      <c r="E36" s="41" t="s">
        <v>44</v>
      </c>
      <c r="F36" s="77"/>
      <c r="G36" s="77"/>
      <c r="H36" s="78"/>
      <c r="I36" s="68">
        <f t="shared" si="2"/>
        <v>0</v>
      </c>
      <c r="J36" s="6"/>
      <c r="K36" s="6"/>
    </row>
    <row r="37" spans="1:12" ht="15" x14ac:dyDescent="0.2">
      <c r="A37" s="38"/>
      <c r="B37" s="38"/>
      <c r="C37" s="39"/>
      <c r="D37" s="40" t="s">
        <v>45</v>
      </c>
      <c r="E37" s="41" t="s">
        <v>46</v>
      </c>
      <c r="F37" s="77">
        <v>3947</v>
      </c>
      <c r="G37" s="77">
        <v>4125</v>
      </c>
      <c r="H37" s="78"/>
      <c r="I37" s="68">
        <f t="shared" si="2"/>
        <v>4125</v>
      </c>
      <c r="J37" s="6"/>
      <c r="K37" s="6"/>
    </row>
    <row r="38" spans="1:12" ht="15" x14ac:dyDescent="0.2">
      <c r="A38" s="38"/>
      <c r="B38" s="38"/>
      <c r="C38" s="39"/>
      <c r="D38" s="40" t="s">
        <v>47</v>
      </c>
      <c r="E38" s="41" t="s">
        <v>48</v>
      </c>
      <c r="F38" s="77"/>
      <c r="G38" s="77"/>
      <c r="H38" s="78"/>
      <c r="I38" s="68">
        <f t="shared" si="2"/>
        <v>0</v>
      </c>
      <c r="J38" s="7"/>
      <c r="K38" s="7"/>
    </row>
    <row r="39" spans="1:12" ht="15" x14ac:dyDescent="0.2">
      <c r="A39" s="38"/>
      <c r="B39" s="38"/>
      <c r="C39" s="39"/>
      <c r="D39" s="40" t="s">
        <v>49</v>
      </c>
      <c r="E39" s="41" t="s">
        <v>50</v>
      </c>
      <c r="F39" s="77">
        <v>20</v>
      </c>
      <c r="G39" s="77">
        <v>70</v>
      </c>
      <c r="H39" s="78"/>
      <c r="I39" s="68">
        <f t="shared" si="2"/>
        <v>70</v>
      </c>
      <c r="J39" s="7"/>
      <c r="K39" s="7"/>
    </row>
    <row r="40" spans="1:12" ht="15" x14ac:dyDescent="0.2">
      <c r="A40" s="38"/>
      <c r="B40" s="38"/>
      <c r="C40" s="39"/>
      <c r="D40" s="40" t="s">
        <v>51</v>
      </c>
      <c r="E40" s="41" t="s">
        <v>52</v>
      </c>
      <c r="F40" s="77"/>
      <c r="G40" s="77"/>
      <c r="H40" s="78"/>
      <c r="I40" s="68">
        <f t="shared" si="2"/>
        <v>0</v>
      </c>
      <c r="J40" s="7"/>
      <c r="K40" s="7"/>
    </row>
    <row r="41" spans="1:12" s="13" customFormat="1" ht="15" x14ac:dyDescent="0.2">
      <c r="A41" s="38"/>
      <c r="B41" s="38"/>
      <c r="C41" s="39"/>
      <c r="D41" s="40" t="s">
        <v>97</v>
      </c>
      <c r="E41" s="41" t="s">
        <v>96</v>
      </c>
      <c r="F41" s="77"/>
      <c r="G41" s="77">
        <v>65</v>
      </c>
      <c r="H41" s="78"/>
      <c r="I41" s="68">
        <f t="shared" si="2"/>
        <v>65</v>
      </c>
      <c r="J41" s="6"/>
      <c r="K41" s="6"/>
    </row>
    <row r="42" spans="1:12" s="13" customFormat="1" ht="15" x14ac:dyDescent="0.2">
      <c r="A42" s="38"/>
      <c r="B42" s="38"/>
      <c r="C42" s="39"/>
      <c r="D42" s="40" t="s">
        <v>98</v>
      </c>
      <c r="E42" s="42" t="s">
        <v>54</v>
      </c>
      <c r="F42" s="77">
        <v>100</v>
      </c>
      <c r="G42" s="77">
        <v>259</v>
      </c>
      <c r="H42" s="78">
        <f>I42-G42</f>
        <v>5200</v>
      </c>
      <c r="I42" s="68">
        <v>5459</v>
      </c>
      <c r="J42" s="6"/>
      <c r="K42" s="6"/>
    </row>
    <row r="43" spans="1:12" ht="15" x14ac:dyDescent="0.2">
      <c r="A43" s="38"/>
      <c r="B43" s="38"/>
      <c r="C43" s="39"/>
      <c r="D43" s="40"/>
      <c r="E43" s="42"/>
      <c r="F43" s="77"/>
      <c r="G43" s="77"/>
      <c r="H43" s="78"/>
      <c r="I43" s="68">
        <f t="shared" si="2"/>
        <v>0</v>
      </c>
      <c r="J43" s="7"/>
      <c r="K43" s="7"/>
    </row>
    <row r="44" spans="1:12" ht="15" x14ac:dyDescent="0.2">
      <c r="A44" s="9"/>
      <c r="B44" s="9"/>
      <c r="C44" s="28"/>
      <c r="D44" s="30" t="s">
        <v>53</v>
      </c>
      <c r="E44" s="31" t="s">
        <v>6</v>
      </c>
      <c r="F44" s="68">
        <f>F45+F46</f>
        <v>0</v>
      </c>
      <c r="G44" s="68">
        <f>G45+G46</f>
        <v>70</v>
      </c>
      <c r="H44" s="68">
        <f>H45+H46</f>
        <v>0</v>
      </c>
      <c r="I44" s="68">
        <f t="shared" si="2"/>
        <v>70</v>
      </c>
      <c r="J44" s="1"/>
      <c r="K44" s="1"/>
      <c r="L44" s="12"/>
    </row>
    <row r="45" spans="1:12" s="13" customFormat="1" ht="30" x14ac:dyDescent="0.2">
      <c r="A45" s="9"/>
      <c r="B45" s="9"/>
      <c r="C45" s="32"/>
      <c r="D45" s="29" t="s">
        <v>99</v>
      </c>
      <c r="E45" s="21" t="s">
        <v>100</v>
      </c>
      <c r="F45" s="69"/>
      <c r="G45" s="69">
        <v>70</v>
      </c>
      <c r="H45" s="71"/>
      <c r="I45" s="68">
        <f t="shared" si="2"/>
        <v>70</v>
      </c>
      <c r="J45" s="3"/>
      <c r="K45" s="3"/>
    </row>
    <row r="46" spans="1:12" s="13" customFormat="1" ht="15" x14ac:dyDescent="0.2">
      <c r="A46" s="9"/>
      <c r="B46" s="9"/>
      <c r="C46" s="32"/>
      <c r="D46" s="29" t="s">
        <v>101</v>
      </c>
      <c r="E46" s="21" t="s">
        <v>106</v>
      </c>
      <c r="F46" s="69"/>
      <c r="G46" s="69"/>
      <c r="H46" s="74"/>
      <c r="I46" s="68">
        <f t="shared" si="2"/>
        <v>0</v>
      </c>
      <c r="J46" s="3"/>
      <c r="K46" s="3"/>
    </row>
    <row r="47" spans="1:12" ht="28.5" x14ac:dyDescent="0.2">
      <c r="A47" s="9"/>
      <c r="B47" s="9"/>
      <c r="C47" s="28"/>
      <c r="D47" s="43" t="s">
        <v>55</v>
      </c>
      <c r="E47" s="31" t="s">
        <v>7</v>
      </c>
      <c r="F47" s="68">
        <f>F10+F25+F31+F44</f>
        <v>226715</v>
      </c>
      <c r="G47" s="68">
        <f>G10+G25+G31+G44</f>
        <v>282676</v>
      </c>
      <c r="H47" s="68">
        <f>H10+H25+H31+H44</f>
        <v>33206</v>
      </c>
      <c r="I47" s="68">
        <f t="shared" si="2"/>
        <v>315882</v>
      </c>
      <c r="J47" s="1">
        <v>315812</v>
      </c>
      <c r="K47" s="1"/>
    </row>
    <row r="48" spans="1:12" ht="28.5" customHeight="1" x14ac:dyDescent="0.2">
      <c r="A48" s="9"/>
      <c r="B48" s="9"/>
      <c r="C48" s="96" t="s">
        <v>8</v>
      </c>
      <c r="D48" s="97"/>
      <c r="E48" s="112" t="s">
        <v>113</v>
      </c>
      <c r="F48" s="113"/>
      <c r="G48" s="113"/>
      <c r="H48" s="113"/>
      <c r="I48" s="114"/>
      <c r="J48" s="1"/>
      <c r="K48" s="1"/>
    </row>
    <row r="49" spans="1:11" ht="28.5" x14ac:dyDescent="0.2">
      <c r="A49" s="9"/>
      <c r="B49" s="9"/>
      <c r="C49" s="28"/>
      <c r="D49" s="30" t="s">
        <v>56</v>
      </c>
      <c r="E49" s="31" t="s">
        <v>10</v>
      </c>
      <c r="F49" s="68">
        <f>F50+F54</f>
        <v>15972</v>
      </c>
      <c r="G49" s="68">
        <f>G50+G54</f>
        <v>27862</v>
      </c>
      <c r="H49" s="68">
        <f>H50+H54</f>
        <v>0</v>
      </c>
      <c r="I49" s="68">
        <f t="shared" si="2"/>
        <v>27862</v>
      </c>
      <c r="J49" s="1">
        <v>27862</v>
      </c>
      <c r="K49" s="1"/>
    </row>
    <row r="50" spans="1:11" ht="13.15" customHeight="1" x14ac:dyDescent="0.2">
      <c r="A50" s="9"/>
      <c r="B50" s="9"/>
      <c r="C50" s="32"/>
      <c r="D50" s="29" t="s">
        <v>57</v>
      </c>
      <c r="E50" s="21" t="s">
        <v>58</v>
      </c>
      <c r="F50" s="69"/>
      <c r="G50" s="69"/>
      <c r="H50" s="69"/>
      <c r="I50" s="68">
        <f t="shared" si="2"/>
        <v>0</v>
      </c>
      <c r="J50" s="3"/>
      <c r="K50" s="3"/>
    </row>
    <row r="51" spans="1:11" ht="15" hidden="1" x14ac:dyDescent="0.2">
      <c r="A51" s="9"/>
      <c r="B51" s="9"/>
      <c r="C51" s="32"/>
      <c r="D51" s="29"/>
      <c r="E51" s="44"/>
      <c r="F51" s="69"/>
      <c r="G51" s="69"/>
      <c r="H51" s="71"/>
      <c r="I51" s="68">
        <f t="shared" si="2"/>
        <v>0</v>
      </c>
      <c r="J51" s="3"/>
      <c r="K51" s="3"/>
    </row>
    <row r="52" spans="1:11" ht="15" hidden="1" x14ac:dyDescent="0.2">
      <c r="A52" s="9"/>
      <c r="B52" s="9"/>
      <c r="C52" s="32"/>
      <c r="D52" s="29"/>
      <c r="E52" s="21"/>
      <c r="F52" s="69"/>
      <c r="G52" s="69"/>
      <c r="H52" s="71"/>
      <c r="I52" s="68">
        <f t="shared" si="2"/>
        <v>0</v>
      </c>
      <c r="J52" s="3"/>
      <c r="K52" s="8"/>
    </row>
    <row r="53" spans="1:11" ht="15" hidden="1" x14ac:dyDescent="0.2">
      <c r="A53" s="9"/>
      <c r="B53" s="9"/>
      <c r="C53" s="32"/>
      <c r="D53" s="29"/>
      <c r="E53" s="21"/>
      <c r="F53" s="69"/>
      <c r="G53" s="69"/>
      <c r="H53" s="71"/>
      <c r="I53" s="68">
        <f t="shared" si="2"/>
        <v>0</v>
      </c>
      <c r="J53" s="3"/>
      <c r="K53" s="8"/>
    </row>
    <row r="54" spans="1:11" ht="30" x14ac:dyDescent="0.2">
      <c r="A54" s="9"/>
      <c r="B54" s="9"/>
      <c r="C54" s="32"/>
      <c r="D54" s="29" t="s">
        <v>59</v>
      </c>
      <c r="E54" s="21" t="s">
        <v>60</v>
      </c>
      <c r="F54" s="69">
        <v>15972</v>
      </c>
      <c r="G54" s="69">
        <v>27862</v>
      </c>
      <c r="H54" s="69"/>
      <c r="I54" s="68">
        <f t="shared" si="2"/>
        <v>27862</v>
      </c>
      <c r="J54" s="3"/>
      <c r="K54" s="3"/>
    </row>
    <row r="55" spans="1:11" ht="15" hidden="1" x14ac:dyDescent="0.2">
      <c r="A55" s="9"/>
      <c r="B55" s="9"/>
      <c r="C55" s="32"/>
      <c r="D55" s="29"/>
      <c r="E55" s="21"/>
      <c r="F55" s="69"/>
      <c r="G55" s="69"/>
      <c r="H55" s="71"/>
      <c r="I55" s="68">
        <f t="shared" si="2"/>
        <v>0</v>
      </c>
      <c r="J55" s="3"/>
      <c r="K55" s="3"/>
    </row>
    <row r="56" spans="1:11" ht="15" hidden="1" x14ac:dyDescent="0.2">
      <c r="A56" s="9"/>
      <c r="B56" s="9"/>
      <c r="C56" s="32"/>
      <c r="D56" s="29"/>
      <c r="E56" s="21"/>
      <c r="F56" s="69"/>
      <c r="G56" s="69"/>
      <c r="H56" s="74"/>
      <c r="I56" s="68">
        <f t="shared" si="2"/>
        <v>0</v>
      </c>
      <c r="J56" s="3"/>
      <c r="K56" s="3"/>
    </row>
    <row r="57" spans="1:11" ht="15" x14ac:dyDescent="0.2">
      <c r="A57" s="9"/>
      <c r="B57" s="9"/>
      <c r="C57" s="28"/>
      <c r="D57" s="30" t="s">
        <v>61</v>
      </c>
      <c r="E57" s="31" t="s">
        <v>9</v>
      </c>
      <c r="F57" s="68">
        <f>F58+F59+F60+F61</f>
        <v>0</v>
      </c>
      <c r="G57" s="68">
        <f>G58+G59+G60+G61</f>
        <v>500</v>
      </c>
      <c r="H57" s="68">
        <f>H58+H59+H60+H61</f>
        <v>0</v>
      </c>
      <c r="I57" s="68">
        <f t="shared" si="2"/>
        <v>500</v>
      </c>
      <c r="J57" s="3"/>
      <c r="K57" s="3"/>
    </row>
    <row r="58" spans="1:11" ht="15" x14ac:dyDescent="0.2">
      <c r="A58" s="9"/>
      <c r="B58" s="9"/>
      <c r="C58" s="32"/>
      <c r="D58" s="29" t="s">
        <v>62</v>
      </c>
      <c r="E58" s="21" t="s">
        <v>63</v>
      </c>
      <c r="F58" s="69"/>
      <c r="G58" s="69"/>
      <c r="H58" s="74"/>
      <c r="I58" s="68">
        <f t="shared" si="2"/>
        <v>0</v>
      </c>
      <c r="J58" s="3"/>
      <c r="K58" s="3"/>
    </row>
    <row r="59" spans="1:11" ht="15" x14ac:dyDescent="0.2">
      <c r="A59" s="9"/>
      <c r="B59" s="9"/>
      <c r="C59" s="32"/>
      <c r="D59" s="29" t="s">
        <v>64</v>
      </c>
      <c r="E59" s="21" t="s">
        <v>65</v>
      </c>
      <c r="F59" s="69"/>
      <c r="G59" s="74">
        <v>500</v>
      </c>
      <c r="H59" s="79"/>
      <c r="I59" s="80">
        <f t="shared" si="2"/>
        <v>500</v>
      </c>
      <c r="J59" s="3"/>
      <c r="K59" s="3"/>
    </row>
    <row r="60" spans="1:11" ht="15" x14ac:dyDescent="0.25">
      <c r="A60" s="9"/>
      <c r="B60" s="9"/>
      <c r="C60" s="32"/>
      <c r="D60" s="29" t="s">
        <v>66</v>
      </c>
      <c r="E60" s="45" t="s">
        <v>67</v>
      </c>
      <c r="F60" s="69"/>
      <c r="G60" s="69"/>
      <c r="H60" s="74"/>
      <c r="I60" s="68">
        <f t="shared" si="2"/>
        <v>0</v>
      </c>
      <c r="J60" s="3"/>
      <c r="K60" s="3"/>
    </row>
    <row r="61" spans="1:11" ht="15" x14ac:dyDescent="0.2">
      <c r="A61" s="9"/>
      <c r="B61" s="9"/>
      <c r="C61" s="32"/>
      <c r="D61" s="29" t="s">
        <v>68</v>
      </c>
      <c r="E61" s="21" t="s">
        <v>69</v>
      </c>
      <c r="F61" s="69"/>
      <c r="G61" s="69"/>
      <c r="H61" s="74"/>
      <c r="I61" s="68">
        <f t="shared" si="2"/>
        <v>0</v>
      </c>
      <c r="J61" s="3"/>
      <c r="K61" s="3"/>
    </row>
    <row r="62" spans="1:11" ht="15" x14ac:dyDescent="0.2">
      <c r="A62" s="9"/>
      <c r="B62" s="9"/>
      <c r="C62" s="28"/>
      <c r="D62" s="30"/>
      <c r="E62" s="31"/>
      <c r="F62" s="69"/>
      <c r="G62" s="69"/>
      <c r="H62" s="74"/>
      <c r="I62" s="68">
        <f t="shared" si="2"/>
        <v>0</v>
      </c>
      <c r="J62" s="3"/>
      <c r="K62" s="3"/>
    </row>
    <row r="63" spans="1:11" ht="15" x14ac:dyDescent="0.2">
      <c r="A63" s="9"/>
      <c r="B63" s="9"/>
      <c r="C63" s="28"/>
      <c r="D63" s="30" t="s">
        <v>70</v>
      </c>
      <c r="E63" s="31" t="s">
        <v>11</v>
      </c>
      <c r="F63" s="68">
        <f>+F64+F65</f>
        <v>0</v>
      </c>
      <c r="G63" s="68">
        <f>+G64+G65</f>
        <v>0</v>
      </c>
      <c r="H63" s="68">
        <f>+H64</f>
        <v>0</v>
      </c>
      <c r="I63" s="68">
        <f t="shared" si="2"/>
        <v>0</v>
      </c>
      <c r="J63" s="1"/>
      <c r="K63" s="1"/>
    </row>
    <row r="64" spans="1:11" s="13" customFormat="1" ht="30" x14ac:dyDescent="0.2">
      <c r="A64" s="9"/>
      <c r="B64" s="9"/>
      <c r="C64" s="32"/>
      <c r="D64" s="46" t="s">
        <v>102</v>
      </c>
      <c r="E64" s="44" t="s">
        <v>104</v>
      </c>
      <c r="F64" s="69"/>
      <c r="G64" s="69"/>
      <c r="H64" s="71"/>
      <c r="I64" s="68">
        <f t="shared" si="2"/>
        <v>0</v>
      </c>
      <c r="J64" s="3"/>
      <c r="K64" s="3"/>
    </row>
    <row r="65" spans="1:11" s="13" customFormat="1" ht="15" x14ac:dyDescent="0.2">
      <c r="A65" s="9"/>
      <c r="B65" s="9"/>
      <c r="C65" s="32"/>
      <c r="D65" s="46" t="s">
        <v>103</v>
      </c>
      <c r="E65" s="44" t="s">
        <v>71</v>
      </c>
      <c r="F65" s="69"/>
      <c r="G65" s="69"/>
      <c r="H65" s="74"/>
      <c r="I65" s="68">
        <f t="shared" si="2"/>
        <v>0</v>
      </c>
      <c r="J65" s="3"/>
      <c r="K65" s="3"/>
    </row>
    <row r="66" spans="1:11" ht="28.5" x14ac:dyDescent="0.2">
      <c r="A66" s="9"/>
      <c r="B66" s="9"/>
      <c r="C66" s="28"/>
      <c r="D66" s="30" t="s">
        <v>72</v>
      </c>
      <c r="E66" s="31" t="s">
        <v>73</v>
      </c>
      <c r="F66" s="68">
        <f>+F49+F57+F63</f>
        <v>15972</v>
      </c>
      <c r="G66" s="68">
        <f>+G49+G57+G63</f>
        <v>28362</v>
      </c>
      <c r="H66" s="68">
        <f>+H49+H57+H63</f>
        <v>0</v>
      </c>
      <c r="I66" s="68">
        <f t="shared" si="2"/>
        <v>28362</v>
      </c>
      <c r="J66" s="3"/>
      <c r="K66" s="3"/>
    </row>
    <row r="67" spans="1:11" s="59" customFormat="1" ht="15.75" x14ac:dyDescent="0.25">
      <c r="A67" s="58"/>
      <c r="B67" s="23"/>
      <c r="C67" s="17" t="s">
        <v>74</v>
      </c>
      <c r="D67" s="47" t="s">
        <v>75</v>
      </c>
      <c r="E67" s="48" t="s">
        <v>12</v>
      </c>
      <c r="F67" s="68">
        <f>F47+F66</f>
        <v>242687</v>
      </c>
      <c r="G67" s="68">
        <f>G47+G66</f>
        <v>311038</v>
      </c>
      <c r="H67" s="68">
        <f>H47+H66</f>
        <v>33206</v>
      </c>
      <c r="I67" s="68">
        <f t="shared" si="2"/>
        <v>344244</v>
      </c>
      <c r="J67" s="9"/>
    </row>
    <row r="68" spans="1:11" s="59" customFormat="1" ht="15.75" x14ac:dyDescent="0.25">
      <c r="A68" s="58"/>
      <c r="B68" s="23"/>
      <c r="C68" s="17"/>
      <c r="D68" s="47" t="s">
        <v>76</v>
      </c>
      <c r="E68" s="48" t="s">
        <v>77</v>
      </c>
      <c r="F68" s="68">
        <f>F69</f>
        <v>296753</v>
      </c>
      <c r="G68" s="68">
        <f>G69</f>
        <v>316316</v>
      </c>
      <c r="H68" s="68">
        <f>H69</f>
        <v>6317</v>
      </c>
      <c r="I68" s="68">
        <f t="shared" si="2"/>
        <v>322633</v>
      </c>
      <c r="J68" s="3"/>
    </row>
    <row r="69" spans="1:11" s="65" customFormat="1" ht="15.75" x14ac:dyDescent="0.25">
      <c r="A69" s="63"/>
      <c r="B69" s="23"/>
      <c r="C69" s="17"/>
      <c r="D69" s="47" t="s">
        <v>78</v>
      </c>
      <c r="E69" s="48" t="s">
        <v>79</v>
      </c>
      <c r="F69" s="68">
        <f>+F70+F73</f>
        <v>296753</v>
      </c>
      <c r="G69" s="68">
        <f>+G70+G73+G75</f>
        <v>316316</v>
      </c>
      <c r="H69" s="68">
        <f>+H70+H73+H75</f>
        <v>6317</v>
      </c>
      <c r="I69" s="68">
        <f t="shared" si="2"/>
        <v>322633</v>
      </c>
      <c r="J69" s="2"/>
    </row>
    <row r="70" spans="1:11" s="59" customFormat="1" ht="15.75" x14ac:dyDescent="0.25">
      <c r="A70" s="58"/>
      <c r="B70" s="23"/>
      <c r="C70" s="17"/>
      <c r="D70" s="49" t="s">
        <v>80</v>
      </c>
      <c r="E70" s="50" t="s">
        <v>105</v>
      </c>
      <c r="F70" s="73">
        <f>+F71+F72</f>
        <v>0</v>
      </c>
      <c r="G70" s="73">
        <f>+G71+G72</f>
        <v>0</v>
      </c>
      <c r="H70" s="81"/>
      <c r="I70" s="68">
        <f t="shared" si="2"/>
        <v>0</v>
      </c>
      <c r="J70" s="3"/>
    </row>
    <row r="71" spans="1:11" s="59" customFormat="1" ht="15.75" x14ac:dyDescent="0.25">
      <c r="A71" s="58"/>
      <c r="B71" s="23"/>
      <c r="C71" s="17"/>
      <c r="D71" s="49" t="s">
        <v>81</v>
      </c>
      <c r="E71" s="50" t="s">
        <v>82</v>
      </c>
      <c r="F71" s="73"/>
      <c r="G71" s="73"/>
      <c r="H71" s="81"/>
      <c r="I71" s="68">
        <f t="shared" si="2"/>
        <v>0</v>
      </c>
      <c r="J71" s="3"/>
    </row>
    <row r="72" spans="1:11" s="59" customFormat="1" ht="15.75" x14ac:dyDescent="0.25">
      <c r="A72" s="58"/>
      <c r="B72" s="23"/>
      <c r="C72" s="17"/>
      <c r="D72" s="49" t="s">
        <v>83</v>
      </c>
      <c r="E72" s="50" t="s">
        <v>84</v>
      </c>
      <c r="F72" s="73"/>
      <c r="G72" s="73"/>
      <c r="H72" s="81"/>
      <c r="I72" s="68">
        <f t="shared" si="2"/>
        <v>0</v>
      </c>
      <c r="J72" s="3"/>
    </row>
    <row r="73" spans="1:11" s="65" customFormat="1" ht="15.75" x14ac:dyDescent="0.25">
      <c r="A73" s="63"/>
      <c r="B73" s="23"/>
      <c r="C73" s="17"/>
      <c r="D73" s="47" t="s">
        <v>85</v>
      </c>
      <c r="E73" s="48" t="s">
        <v>86</v>
      </c>
      <c r="F73" s="68">
        <f>+F74</f>
        <v>296753</v>
      </c>
      <c r="G73" s="68">
        <f>+G74</f>
        <v>316316</v>
      </c>
      <c r="H73" s="68">
        <f>+H74</f>
        <v>0</v>
      </c>
      <c r="I73" s="68">
        <f t="shared" si="2"/>
        <v>316316</v>
      </c>
      <c r="J73" s="23"/>
    </row>
    <row r="74" spans="1:11" s="60" customFormat="1" ht="15" x14ac:dyDescent="0.25">
      <c r="A74" s="58"/>
      <c r="B74" s="23"/>
      <c r="C74" s="17"/>
      <c r="D74" s="51" t="s">
        <v>108</v>
      </c>
      <c r="E74" s="52" t="s">
        <v>107</v>
      </c>
      <c r="F74" s="69">
        <v>296753</v>
      </c>
      <c r="G74" s="69">
        <v>316316</v>
      </c>
      <c r="H74" s="71"/>
      <c r="I74" s="68">
        <f t="shared" si="2"/>
        <v>316316</v>
      </c>
      <c r="J74" s="3"/>
    </row>
    <row r="75" spans="1:11" s="60" customFormat="1" ht="15.75" thickBot="1" x14ac:dyDescent="0.3">
      <c r="A75" s="58"/>
      <c r="B75" s="23"/>
      <c r="C75" s="17"/>
      <c r="D75" s="61" t="s">
        <v>115</v>
      </c>
      <c r="E75" s="62" t="s">
        <v>116</v>
      </c>
      <c r="F75" s="82"/>
      <c r="G75" s="83"/>
      <c r="H75" s="83">
        <v>6317</v>
      </c>
      <c r="I75" s="68">
        <f t="shared" si="2"/>
        <v>6317</v>
      </c>
      <c r="J75" s="3"/>
    </row>
    <row r="76" spans="1:11" s="59" customFormat="1" ht="15.75" thickBot="1" x14ac:dyDescent="0.25">
      <c r="A76" s="58"/>
      <c r="B76" s="23"/>
      <c r="C76" s="98" t="s">
        <v>87</v>
      </c>
      <c r="D76" s="99"/>
      <c r="E76" s="100"/>
      <c r="F76" s="84">
        <f>F67+F68</f>
        <v>539440</v>
      </c>
      <c r="G76" s="84">
        <f>G67+G68</f>
        <v>627354</v>
      </c>
      <c r="H76" s="84">
        <f>H67+H68</f>
        <v>39523</v>
      </c>
      <c r="I76" s="84">
        <f>+G76+H76</f>
        <v>666877</v>
      </c>
      <c r="J76" s="10"/>
    </row>
    <row r="78" spans="1:11" x14ac:dyDescent="0.2">
      <c r="F78" s="56"/>
    </row>
  </sheetData>
  <mergeCells count="14">
    <mergeCell ref="C48:D48"/>
    <mergeCell ref="C76:E76"/>
    <mergeCell ref="C9:D9"/>
    <mergeCell ref="C7:E8"/>
    <mergeCell ref="E9:I9"/>
    <mergeCell ref="E48:I48"/>
    <mergeCell ref="C3:I3"/>
    <mergeCell ref="C4:I4"/>
    <mergeCell ref="C5:I5"/>
    <mergeCell ref="D1:I1"/>
    <mergeCell ref="I7:I8"/>
    <mergeCell ref="F7:F8"/>
    <mergeCell ref="G7:G8"/>
    <mergeCell ref="H7:H8"/>
  </mergeCells>
  <phoneticPr fontId="7" type="noConversion"/>
  <pageMargins left="0.59055118110236227" right="0.19685039370078741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Munka1</vt:lpstr>
      <vt:lpstr>Munka2</vt:lpstr>
      <vt:lpstr>Munka3</vt:lpstr>
      <vt:lpstr>Munka1!Nyomtatási_cím</vt:lpstr>
      <vt:lpstr>Munka1!Nyomtatási_terület</vt:lpstr>
    </vt:vector>
  </TitlesOfParts>
  <Company>Int. Gond.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szabo.herceg.aniko</dc:creator>
  <cp:lastModifiedBy>Dell</cp:lastModifiedBy>
  <cp:lastPrinted>2019-05-19T11:08:08Z</cp:lastPrinted>
  <dcterms:created xsi:type="dcterms:W3CDTF">2014-02-03T08:21:52Z</dcterms:created>
  <dcterms:modified xsi:type="dcterms:W3CDTF">2019-07-06T16:02:29Z</dcterms:modified>
</cp:coreProperties>
</file>