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97" firstSheet="1" activeTab="9"/>
  </bookViews>
  <sheets>
    <sheet name="1.normatíva" sheetId="1" r:id="rId1"/>
    <sheet name="2.mérleg" sheetId="2" r:id="rId2"/>
    <sheet name="3aműködési" sheetId="3" r:id="rId3"/>
    <sheet name="3bFelhalm." sheetId="4" r:id="rId4"/>
    <sheet name="4abevétel" sheetId="5" r:id="rId5"/>
    <sheet name="4bkiadás" sheetId="6" r:id="rId6"/>
    <sheet name="5felújítás" sheetId="7" r:id="rId7"/>
    <sheet name="6beruházás" sheetId="8" r:id="rId8"/>
    <sheet name="7közvetett" sheetId="9" r:id="rId9"/>
    <sheet name="8Ütemterv" sheetId="10" r:id="rId10"/>
    <sheet name="9hitel" sheetId="11" r:id="rId11"/>
    <sheet name="10gördülő" sheetId="12" r:id="rId12"/>
    <sheet name="11EU" sheetId="13" r:id="rId13"/>
  </sheets>
  <definedNames>
    <definedName name="_xlnm.Print_Titles" localSheetId="5">'4bkiadás'!$1:$1</definedName>
    <definedName name="_xlnm.Print_Area" localSheetId="0">'1.normatíva'!$A$1:$F$51</definedName>
    <definedName name="_xlnm.Print_Area" localSheetId="5">'4bkiadás'!$A$1:$N$40</definedName>
    <definedName name="_xlnm.Print_Area" localSheetId="9">'8Ütemterv'!$A$1:$O$25</definedName>
    <definedName name="_xlnm.Print_Area" localSheetId="10">'9hitel'!$A$1:$H$3</definedName>
    <definedName name="pr562" localSheetId="4">'4abevétel'!$C$16</definedName>
  </definedNames>
  <calcPr fullCalcOnLoad="1"/>
</workbook>
</file>

<file path=xl/sharedStrings.xml><?xml version="1.0" encoding="utf-8"?>
<sst xmlns="http://schemas.openxmlformats.org/spreadsheetml/2006/main" count="642" uniqueCount="349">
  <si>
    <t>Építményadó</t>
  </si>
  <si>
    <t>Gépjárműadó</t>
  </si>
  <si>
    <t>Munkahelyi vendéglátás</t>
  </si>
  <si>
    <t>Összesen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</si>
  <si>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</si>
  <si>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</si>
  <si>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</si>
  <si>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</si>
  <si>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</si>
  <si>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</si>
  <si>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</si>
  <si>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</si>
  <si>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</si>
  <si>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</si>
  <si>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</si>
  <si>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</si>
  <si>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</si>
  <si>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</si>
  <si>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</si>
  <si>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</si>
  <si>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</si>
  <si>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</si>
  <si>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Kiadás</t>
  </si>
  <si>
    <t>Felhalmozási kiadások</t>
  </si>
  <si>
    <t>18.</t>
  </si>
  <si>
    <t>19.</t>
  </si>
  <si>
    <t>20.</t>
  </si>
  <si>
    <t>21.</t>
  </si>
  <si>
    <t>22.</t>
  </si>
  <si>
    <t>23.</t>
  </si>
  <si>
    <t>24.</t>
  </si>
  <si>
    <t>2. számú melléklet</t>
  </si>
  <si>
    <t>Megnevezés</t>
  </si>
  <si>
    <t>BEVÉTELEK</t>
  </si>
  <si>
    <t>I.</t>
  </si>
  <si>
    <t>Működési bevételek</t>
  </si>
  <si>
    <t>II.</t>
  </si>
  <si>
    <t>III.</t>
  </si>
  <si>
    <t>IV.</t>
  </si>
  <si>
    <t>V.</t>
  </si>
  <si>
    <t>VI.</t>
  </si>
  <si>
    <t>VII.</t>
  </si>
  <si>
    <t>Bevételek mindösszesen</t>
  </si>
  <si>
    <t>KIADÁSOK</t>
  </si>
  <si>
    <t xml:space="preserve">Működési kiadások </t>
  </si>
  <si>
    <t>Tartalékok</t>
  </si>
  <si>
    <t>3/a. számú melléklet</t>
  </si>
  <si>
    <t>Tiszasüly Községi Önkormányzat</t>
  </si>
  <si>
    <t>Ellátottak pénzbeli juttatásai</t>
  </si>
  <si>
    <t>Általános tartalék</t>
  </si>
  <si>
    <t>Céltartalék</t>
  </si>
  <si>
    <t>3/b. számú melléklet</t>
  </si>
  <si>
    <t xml:space="preserve">Tiszasüly Községi Önkormányzat </t>
  </si>
  <si>
    <t>Bevételek összesen:</t>
  </si>
  <si>
    <t>Kiadások összesen:</t>
  </si>
  <si>
    <t>6. számú melléklet</t>
  </si>
  <si>
    <t>Feladat megnevezése</t>
  </si>
  <si>
    <t>Aktiválás éve</t>
  </si>
  <si>
    <t>Összesen:</t>
  </si>
  <si>
    <t>7. számú melléklet</t>
  </si>
  <si>
    <t>Sor-szám</t>
  </si>
  <si>
    <t>Aktviálás éve</t>
  </si>
  <si>
    <t>Bevételek</t>
  </si>
  <si>
    <t>Támogatás</t>
  </si>
  <si>
    <t>Kiadások</t>
  </si>
  <si>
    <t>Költségvetési létszámkeret</t>
  </si>
  <si>
    <t xml:space="preserve"> </t>
  </si>
  <si>
    <t>Tiszasüly Községi Önkormányzat sajátos bevételei</t>
  </si>
  <si>
    <t>Iparűzési adó</t>
  </si>
  <si>
    <t>Talajterhelési díj</t>
  </si>
  <si>
    <t>Felvétel éve</t>
  </si>
  <si>
    <t>Lejárat éve</t>
  </si>
  <si>
    <t>Fejlesztési hitelek összesen:</t>
  </si>
  <si>
    <t>kedvezményezettje</t>
  </si>
  <si>
    <t>Kedvezmény</t>
  </si>
  <si>
    <t>Jogcíme</t>
  </si>
  <si>
    <t>Tiszasüly Községi Önkormányzat EU-s támogatással megvalósuló programjai</t>
  </si>
  <si>
    <t>ezer Ft-ban</t>
  </si>
  <si>
    <t>25.</t>
  </si>
  <si>
    <t>VIII.</t>
  </si>
  <si>
    <t>Január</t>
  </si>
  <si>
    <t>Március</t>
  </si>
  <si>
    <t>Április</t>
  </si>
  <si>
    <t>Május</t>
  </si>
  <si>
    <t>Június</t>
  </si>
  <si>
    <t>Július</t>
  </si>
  <si>
    <t xml:space="preserve">Mértéke </t>
  </si>
  <si>
    <t>Általános iskoláskorú tanulók</t>
  </si>
  <si>
    <t>Térítési díj kedvezmény</t>
  </si>
  <si>
    <t>Óvodáskorú gyermekek</t>
  </si>
  <si>
    <t>Piactér üzemeltetése</t>
  </si>
  <si>
    <t>26.</t>
  </si>
  <si>
    <t>27.</t>
  </si>
  <si>
    <t>28.</t>
  </si>
  <si>
    <t>29.</t>
  </si>
  <si>
    <t>30.</t>
  </si>
  <si>
    <t>31.</t>
  </si>
  <si>
    <t>Bevételek mindösszesen:</t>
  </si>
  <si>
    <t>Kiadások mindösszesen:</t>
  </si>
  <si>
    <t>Törlesztőrészletek</t>
  </si>
  <si>
    <t>32.</t>
  </si>
  <si>
    <t>Háziorvosi alapellátás</t>
  </si>
  <si>
    <t>Fogorvosi alapellátás</t>
  </si>
  <si>
    <t>Közvilágítás</t>
  </si>
  <si>
    <t>33.</t>
  </si>
  <si>
    <t>34.</t>
  </si>
  <si>
    <t>35.</t>
  </si>
  <si>
    <t>36.</t>
  </si>
  <si>
    <t>37.</t>
  </si>
  <si>
    <t>38.</t>
  </si>
  <si>
    <t>Magánszemélyek kommunális adója</t>
  </si>
  <si>
    <t>Eredeti előirányzat</t>
  </si>
  <si>
    <t>Létszám</t>
  </si>
  <si>
    <t>Egyéb kiegészítő támogatás</t>
  </si>
  <si>
    <t xml:space="preserve">Bevételek mindösszesen: </t>
  </si>
  <si>
    <t>Jogcím</t>
  </si>
  <si>
    <t>Mennyiségi egység</t>
  </si>
  <si>
    <t>Mutató</t>
  </si>
  <si>
    <t>A helyi önkormányzatok működésének általános támogatása                                                                   
(költségvetési törvény 2. számú melléklete szerint)</t>
  </si>
  <si>
    <t>fő</t>
  </si>
  <si>
    <t>I.1.b)</t>
  </si>
  <si>
    <t>I.1.ba)</t>
  </si>
  <si>
    <t>A zöldterület-gazdálkodással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</si>
  <si>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</si>
  <si>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</si>
  <si>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</si>
  <si>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</si>
  <si>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</si>
  <si>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</si>
  <si>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</si>
  <si>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</si>
  <si>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Hozzájárulás a pénzbeli szociális ellátásokhoz</t>
  </si>
  <si>
    <t>Működési célú átvett pénzeszközök - mezőgazdasági tevékenység -</t>
  </si>
  <si>
    <t>Dolgozói kedvezményes étkeztetés</t>
  </si>
  <si>
    <t>II.1.(1)</t>
  </si>
  <si>
    <t xml:space="preserve">Óvodapedagógusok bértámogatása 8 havi </t>
  </si>
  <si>
    <t>II.1.(2)</t>
  </si>
  <si>
    <t>Segítők bértámogatása 8 havi</t>
  </si>
  <si>
    <t xml:space="preserve">Óvodapedagógusok bértámogatása 4 havi </t>
  </si>
  <si>
    <t>Segítők bértámogatása 4 havi</t>
  </si>
  <si>
    <t>III.5.a)</t>
  </si>
  <si>
    <t>Gyermekétkeztetés támogatása bértámogatás</t>
  </si>
  <si>
    <t>III.5.b)</t>
  </si>
  <si>
    <t>Gyermekétkeztetés üzemeltetési támogatás</t>
  </si>
  <si>
    <t>IV.1.d</t>
  </si>
  <si>
    <t>Pótlékok, bírság</t>
  </si>
  <si>
    <t>39.</t>
  </si>
  <si>
    <t>40.</t>
  </si>
  <si>
    <t>5. számú melléklet</t>
  </si>
  <si>
    <t>Mindösszesen:</t>
  </si>
  <si>
    <t>11. számú melléklet</t>
  </si>
  <si>
    <t>Település-üzemeltetéshez kapcsolódó feladatellátás összesen (2+…+5):</t>
  </si>
  <si>
    <t>I.1.d)</t>
  </si>
  <si>
    <t>Lakott külterülettel kapcsolatos feladatok támogatása</t>
  </si>
  <si>
    <t>I.6</t>
  </si>
  <si>
    <t>II.2. (2)</t>
  </si>
  <si>
    <t>Óvodaműködtetési támogatás 8 havi (8 órát eléri a gyermek nevelése)</t>
  </si>
  <si>
    <t>Óvodaműködtetési támogatás 4 havi (8 órát eléri a gyermek nevelése)</t>
  </si>
  <si>
    <t>Pedagógus II.kategóriába sorolt óvodapedagógus kiegészítő támogatása</t>
  </si>
  <si>
    <t>III.2</t>
  </si>
  <si>
    <t>Települési önkormányzatok nyilvános könyvtári és közművelődési feladatainak támogatása</t>
  </si>
  <si>
    <t>Kormányzati funkció száma</t>
  </si>
  <si>
    <t>Önkormányzatok és önkormányzati hivatalok
jogalkotó és általános igazgatási tevékenysége</t>
  </si>
  <si>
    <t>Közhatalmi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</si>
  <si>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</si>
  <si>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</si>
  <si>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</si>
  <si>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</si>
  <si>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Önkormányzatok működési támogatásai</t>
  </si>
  <si>
    <t>Felhalmozási célú támogatások áht-n belülről</t>
  </si>
  <si>
    <t>Működési célú támogatások áht-n belülről</t>
  </si>
  <si>
    <t>Köztemető-fenntartás és -működtetés</t>
  </si>
  <si>
    <t>Az önkormányzati vagyonnal való gazdálkodással kapcsolatos feladatok</t>
  </si>
  <si>
    <t>Önkormányzatok elszámolásai a központi költségvetéssel</t>
  </si>
  <si>
    <t>018010</t>
  </si>
  <si>
    <t>011130</t>
  </si>
  <si>
    <t>013320</t>
  </si>
  <si>
    <t>013350</t>
  </si>
  <si>
    <t>051030</t>
  </si>
  <si>
    <t>066020</t>
  </si>
  <si>
    <t>Város-, községgazdálkodási egyéb szolgáltatások</t>
  </si>
  <si>
    <t>072111</t>
  </si>
  <si>
    <t>072311</t>
  </si>
  <si>
    <t>074031</t>
  </si>
  <si>
    <t>Család és nővédelmi egészségügyi gondozás</t>
  </si>
  <si>
    <t>082092</t>
  </si>
  <si>
    <t>Közművelődés</t>
  </si>
  <si>
    <t>Gyermekétkeztetés köznevelési intézményben - óvodai int.étk.</t>
  </si>
  <si>
    <t>Gyermekétkeztetés köznevelési intézményben - iskolai int.étk.</t>
  </si>
  <si>
    <t>Külső étkeztetés</t>
  </si>
  <si>
    <t>Kormányzati funkció megnevezése</t>
  </si>
  <si>
    <t>018030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</si>
  <si>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</si>
  <si>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</si>
  <si>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</si>
  <si>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</si>
  <si>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</si>
  <si>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</si>
  <si>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Finanszírozási kiadások</t>
  </si>
  <si>
    <t>Egyéb felhalmozási célú kiadások</t>
  </si>
  <si>
    <t>Iskola fenntartási kiadások</t>
  </si>
  <si>
    <t>Hosszabb időtartamú közfoglalkoztatás</t>
  </si>
  <si>
    <t>041233</t>
  </si>
  <si>
    <t>064010</t>
  </si>
  <si>
    <t>045160</t>
  </si>
  <si>
    <t>Közutak, hidak, alagutak üzemeltetése, fenntartása</t>
  </si>
  <si>
    <t>Gépjármű üzemeltetése</t>
  </si>
  <si>
    <t>082044</t>
  </si>
  <si>
    <t>Könyvtári szolgáltatások</t>
  </si>
  <si>
    <t>091140</t>
  </si>
  <si>
    <t>Óvodai nevelés, ellátás működtetési feladatai</t>
  </si>
  <si>
    <t>Egyéb szociális pénzbeli és természetbeni ellátások, támogatások</t>
  </si>
  <si>
    <t>091110</t>
  </si>
  <si>
    <t>Óvodai nevelés, ellátás szakmai feladatai</t>
  </si>
  <si>
    <t>Nem veszélyes (települési) hulladék vegyes begyűjtése, szállítása</t>
  </si>
  <si>
    <t>Összeg
(Forintban)</t>
  </si>
  <si>
    <t xml:space="preserve">Finanszírozási bevételek </t>
  </si>
  <si>
    <t xml:space="preserve">     Általános tartalék</t>
  </si>
  <si>
    <t xml:space="preserve">     Céltartalék</t>
  </si>
  <si>
    <t>Költségvetési bevételek összesen:</t>
  </si>
  <si>
    <t>Költségvetési kiadások összesen:</t>
  </si>
  <si>
    <t>Egyéb műk.célú támogatás -MVH területalapú tám.-</t>
  </si>
  <si>
    <t xml:space="preserve"> Építményadó</t>
  </si>
  <si>
    <t xml:space="preserve"> Magánszemélyek kommunális adója</t>
  </si>
  <si>
    <t xml:space="preserve"> Iparűzési adó</t>
  </si>
  <si>
    <t xml:space="preserve"> Gépjárműadó</t>
  </si>
  <si>
    <t xml:space="preserve"> Egyéb közhatalmi bevételek</t>
  </si>
  <si>
    <t>Munkaadókat terhelő járulékok és szociális hozzájár.adó</t>
  </si>
  <si>
    <t>Működési bevételek összesen:</t>
  </si>
  <si>
    <t xml:space="preserve">Működési kiadások összesen: </t>
  </si>
  <si>
    <t xml:space="preserve"> Működési bevételek</t>
  </si>
  <si>
    <t>Lakosság részére lakásépítéshez,
lakásfelújításhoz nyújtott kölcsönök
elengedése</t>
  </si>
  <si>
    <t>Helyi adónál, gépjárműadónál biztosított kedvezmény, mentesség</t>
  </si>
  <si>
    <t>Helyiségek, eszközök hasznosításából származó bevételből nyújtott kedvezmény</t>
  </si>
  <si>
    <t>8. számú melléklet</t>
  </si>
  <si>
    <t>Február</t>
  </si>
  <si>
    <t>Auguszt.</t>
  </si>
  <si>
    <t>Szept.</t>
  </si>
  <si>
    <t>Okt.</t>
  </si>
  <si>
    <t>Nov.</t>
  </si>
  <si>
    <t>Dec.</t>
  </si>
  <si>
    <t>Működési célú támogatások ÁHT-on belül</t>
  </si>
  <si>
    <t>Felhalmozási célú támogatások ÁHT-on belül</t>
  </si>
  <si>
    <t>Sor-
szám</t>
  </si>
  <si>
    <t>adókedvezmény</t>
  </si>
  <si>
    <t xml:space="preserve">     gépjárműadó</t>
  </si>
  <si>
    <t xml:space="preserve">     kommunális adó</t>
  </si>
  <si>
    <t>III.5.c)</t>
  </si>
  <si>
    <t>A rászoruló gyermekek intézményen kívüli szünidei étkeztetésének támogatása</t>
  </si>
  <si>
    <t>Előző évi maradvány igénybevétele</t>
  </si>
  <si>
    <t>Maradvány igénybevétele</t>
  </si>
  <si>
    <t xml:space="preserve">Működési célú átvett pénzeszközök </t>
  </si>
  <si>
    <t>063080</t>
  </si>
  <si>
    <t>066010</t>
  </si>
  <si>
    <t>104037</t>
  </si>
  <si>
    <t>Intézményen kívüli szünidei étkeztetés</t>
  </si>
  <si>
    <t>107051</t>
  </si>
  <si>
    <t>Szociális étkeztetés</t>
  </si>
  <si>
    <t>IX.</t>
  </si>
  <si>
    <t>Vízellátással kapcsolatos feladatok</t>
  </si>
  <si>
    <t xml:space="preserve"> Maradvány igénybevétele</t>
  </si>
  <si>
    <t>091220</t>
  </si>
  <si>
    <t>Irányító szervi támogatás óvoda és konyha</t>
  </si>
  <si>
    <t>Köznevelési feladatok támogatása összesen (10+…+17):</t>
  </si>
  <si>
    <t>Gyermekétkeztetés támogatása összesen (20+…+22):</t>
  </si>
  <si>
    <t>096015</t>
  </si>
  <si>
    <t>900020</t>
  </si>
  <si>
    <t>Helyi adóbevételek</t>
  </si>
  <si>
    <t>Iskolai gyermekétkeztetés</t>
  </si>
  <si>
    <t>Állami megelőlegezés visszafizetése</t>
  </si>
  <si>
    <t>Konyhaüzem</t>
  </si>
  <si>
    <t>2020. évi előirányzat</t>
  </si>
  <si>
    <t>Polgármesteri illetmény támogatása</t>
  </si>
  <si>
    <t>II.2. (1)</t>
  </si>
  <si>
    <t>II.4.a(1)</t>
  </si>
  <si>
    <t>A helyi önkormányzatok működésének általános támogatása össz.:(1+6+…+8)</t>
  </si>
  <si>
    <t>Támogatások mindösszesen (9+18+19+23+24):</t>
  </si>
  <si>
    <t>2021. évi előirányzat</t>
  </si>
  <si>
    <t>047120</t>
  </si>
  <si>
    <t>621</t>
  </si>
  <si>
    <t xml:space="preserve">086090 </t>
  </si>
  <si>
    <t>Egyéb szabadid.tev. -horgásztó-</t>
  </si>
  <si>
    <t>Óvoda működtetés</t>
  </si>
  <si>
    <t xml:space="preserve">Támogatási célú finanszírozási műveletek </t>
  </si>
  <si>
    <t>Piac üzemeltetése</t>
  </si>
  <si>
    <t>072112</t>
  </si>
  <si>
    <t>Háziorvosi ügyelet</t>
  </si>
  <si>
    <t>086090</t>
  </si>
  <si>
    <t>096025</t>
  </si>
  <si>
    <t>013360</t>
  </si>
  <si>
    <t>Tisza Praxis pályázati támogatás</t>
  </si>
  <si>
    <t>Közhatalmi bevételek (27+…+32)</t>
  </si>
  <si>
    <t>Összeg Forintban</t>
  </si>
  <si>
    <t>Tiszasüly Községi Önkormányzat 2019. évi pénzforgalmi mérlege</t>
  </si>
  <si>
    <t>adatok Ft-ban</t>
  </si>
  <si>
    <t>2019. évi működési célú bevételei és kiadásai</t>
  </si>
  <si>
    <t xml:space="preserve">NEA finanszírozás </t>
  </si>
  <si>
    <t>Műk. célú pénzeszköz NEA finanszírozás</t>
  </si>
  <si>
    <t>2019. évi felhalmozási célú bevételei és kiadásai</t>
  </si>
  <si>
    <t>2019. évi közvetett támogatásai</t>
  </si>
  <si>
    <t>2019. évi előirányzat felhasználási terv</t>
  </si>
  <si>
    <t>Hiteltartozás
2019.01.01-én
ezer Ft</t>
  </si>
  <si>
    <t>2022. évi előirányzat</t>
  </si>
  <si>
    <t>2019. év</t>
  </si>
  <si>
    <t>2019. évi beruházási kiadásai feladatonként</t>
  </si>
  <si>
    <t>2019. évi felújítási kiadásai célonként</t>
  </si>
  <si>
    <t>Az önkormányzati vagyonnal való gazdálkodással kapcs.fela.</t>
  </si>
  <si>
    <t>Támogatási célú finanszírozási műveletek - óvoda -</t>
  </si>
  <si>
    <t>Helyi önkormányzat bevételei összesen (1+…+15):</t>
  </si>
  <si>
    <t>Óvodai ellátás</t>
  </si>
  <si>
    <t>Tiszasülyi Vackor Óvoda és Konyha bevételei összesen (16+…+21):</t>
  </si>
  <si>
    <t>62</t>
  </si>
  <si>
    <t>084031</t>
  </si>
  <si>
    <t>Civil szervezetek támogatása</t>
  </si>
  <si>
    <t>Gyermekétkeztetés - villamos energia -</t>
  </si>
  <si>
    <t>Óvodai nevelés, ellátás működési feladatai</t>
  </si>
  <si>
    <t>Utak aszfaltozása</t>
  </si>
  <si>
    <t>Eü.alapellátás fejlesztése orvosi rendelő</t>
  </si>
  <si>
    <t>Traktor beszerzés önerő</t>
  </si>
  <si>
    <t>Könyvtár gázkazán beszerelése</t>
  </si>
  <si>
    <t>Konyha fejlesztés, eszközök beszerzése</t>
  </si>
  <si>
    <t>Összege Ft</t>
  </si>
  <si>
    <t>Rendkívüli önkormányzati támogatás</t>
  </si>
  <si>
    <t>Előző évi állami többlettámogatás</t>
  </si>
  <si>
    <t>Közfoglalkoztatás, diákmunka támogatása</t>
  </si>
  <si>
    <t>Szociális célú tüzelőanyag vásárlásának támogatása</t>
  </si>
  <si>
    <t>2019.évi bérkompenzáció</t>
  </si>
  <si>
    <t>Egészségügyi kiegészítő pótlék</t>
  </si>
  <si>
    <t>Pénzbeli gyermekvédelmi támogatás</t>
  </si>
  <si>
    <t>Felhalmozási bevétel - lakások eladása, MVH támogatás (traktor)</t>
  </si>
  <si>
    <t>41.</t>
  </si>
  <si>
    <t>42.</t>
  </si>
  <si>
    <t>43.</t>
  </si>
  <si>
    <t>44.</t>
  </si>
  <si>
    <t>Egyéb működési célú támogatások összesen (34+…+43):</t>
  </si>
  <si>
    <t>45.</t>
  </si>
  <si>
    <t>46.</t>
  </si>
  <si>
    <t>47.</t>
  </si>
  <si>
    <t>48.</t>
  </si>
  <si>
    <t>BEVÉTELEK MINDÖSSZESEN (25+26+33+44+...+47):</t>
  </si>
  <si>
    <t xml:space="preserve">              1. számú módosítás 2019.09.30.</t>
  </si>
  <si>
    <t>Helyi önkormányzat összesen (1+…+27):</t>
  </si>
  <si>
    <t>Tiszasülyi Vackor Óvoda és Konyha összesen (29+…+37):</t>
  </si>
  <si>
    <t>Kiadások mindösszesen (28+38):</t>
  </si>
  <si>
    <t xml:space="preserve">                         1.számú módosítás 2019.09.30.</t>
  </si>
  <si>
    <t>Módosított előirányzat</t>
  </si>
  <si>
    <t xml:space="preserve">Traktor beszerzés </t>
  </si>
  <si>
    <t xml:space="preserve">                 1. számú módosítás 2019.09.30.</t>
  </si>
  <si>
    <t>1.számú módosítás 2019.09.30.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</si>
</sst>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#"/>
  </numFmts>
  <fonts count="5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6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 indent="1"/>
    </xf>
    <xf numFmtId="167" fontId="3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29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36" xfId="0" applyFont="1" applyBorder="1" applyAlignment="1">
      <alignment vertical="top" wrapText="1"/>
    </xf>
    <xf numFmtId="0" fontId="7" fillId="0" borderId="36" xfId="0" applyFont="1" applyBorder="1" applyAlignment="1">
      <alignment horizontal="right" vertical="top" wrapText="1" indent="2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1" fillId="0" borderId="10" xfId="0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center" wrapText="1"/>
    </xf>
    <xf numFmtId="49" fontId="0" fillId="0" borderId="40" xfId="0" applyNumberFormat="1" applyBorder="1" applyAlignment="1">
      <alignment/>
    </xf>
    <xf numFmtId="0" fontId="15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/>
    </xf>
    <xf numFmtId="167" fontId="14" fillId="0" borderId="4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vertical="center"/>
    </xf>
    <xf numFmtId="167" fontId="15" fillId="0" borderId="41" xfId="0" applyNumberFormat="1" applyFont="1" applyBorder="1" applyAlignment="1">
      <alignment horizontal="right" vertical="center"/>
    </xf>
    <xf numFmtId="0" fontId="15" fillId="0" borderId="42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0" xfId="0" applyFont="1" applyBorder="1" applyAlignment="1">
      <alignment wrapText="1"/>
    </xf>
    <xf numFmtId="0" fontId="14" fillId="0" borderId="40" xfId="0" applyFont="1" applyBorder="1" applyAlignment="1">
      <alignment horizontal="right" vertical="center"/>
    </xf>
    <xf numFmtId="167" fontId="14" fillId="0" borderId="43" xfId="0" applyNumberFormat="1" applyFont="1" applyBorder="1" applyAlignment="1">
      <alignment horizontal="right" vertical="center"/>
    </xf>
    <xf numFmtId="0" fontId="15" fillId="0" borderId="29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42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16" xfId="0" applyFont="1" applyBorder="1" applyAlignment="1">
      <alignment/>
    </xf>
    <xf numFmtId="0" fontId="15" fillId="0" borderId="26" xfId="0" applyFont="1" applyBorder="1" applyAlignment="1">
      <alignment/>
    </xf>
    <xf numFmtId="0" fontId="14" fillId="0" borderId="29" xfId="0" applyFont="1" applyBorder="1" applyAlignment="1">
      <alignment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0" fontId="15" fillId="0" borderId="40" xfId="0" applyFont="1" applyBorder="1" applyAlignment="1">
      <alignment wrapText="1"/>
    </xf>
    <xf numFmtId="0" fontId="15" fillId="0" borderId="40" xfId="0" applyFont="1" applyBorder="1" applyAlignment="1">
      <alignment horizontal="right" vertical="center"/>
    </xf>
    <xf numFmtId="167" fontId="15" fillId="0" borderId="4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top" wrapText="1"/>
    </xf>
    <xf numFmtId="0" fontId="7" fillId="0" borderId="38" xfId="0" applyFont="1" applyBorder="1" applyAlignment="1">
      <alignment horizontal="center" vertical="top"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0" xfId="0" applyFont="1" applyAlignment="1">
      <alignment/>
    </xf>
    <xf numFmtId="0" fontId="5" fillId="0" borderId="41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/>
    </xf>
    <xf numFmtId="0" fontId="0" fillId="0" borderId="4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top" wrapText="1"/>
    </xf>
    <xf numFmtId="0" fontId="0" fillId="0" borderId="15" xfId="0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wrapText="1"/>
    </xf>
    <xf numFmtId="0" fontId="14" fillId="0" borderId="13" xfId="0" applyFont="1" applyBorder="1" applyAlignment="1">
      <alignment/>
    </xf>
    <xf numFmtId="3" fontId="14" fillId="0" borderId="34" xfId="0" applyNumberFormat="1" applyFont="1" applyBorder="1" applyAlignment="1">
      <alignment horizontal="right" vertical="center"/>
    </xf>
    <xf numFmtId="3" fontId="14" fillId="0" borderId="36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4" fillId="0" borderId="27" xfId="0" applyFont="1" applyBorder="1" applyAlignment="1">
      <alignment wrapText="1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0" fillId="0" borderId="4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40" xfId="0" applyFont="1" applyBorder="1" applyAlignment="1">
      <alignment/>
    </xf>
    <xf numFmtId="0" fontId="5" fillId="0" borderId="17" xfId="0" applyFont="1" applyBorder="1" applyAlignment="1">
      <alignment horizontal="left" vertical="top" wrapText="1"/>
    </xf>
    <xf numFmtId="171" fontId="17" fillId="0" borderId="46" xfId="54" applyNumberFormat="1" applyFont="1" applyBorder="1" applyAlignment="1" applyProtection="1">
      <alignment vertical="center"/>
      <protection locked="0"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0" fillId="0" borderId="29" xfId="54" applyFont="1" applyBorder="1" applyAlignment="1">
      <alignment horizontal="left" vertical="center" indent="1"/>
      <protection/>
    </xf>
    <xf numFmtId="0" fontId="0" fillId="0" borderId="15" xfId="54" applyFont="1" applyBorder="1" applyAlignment="1">
      <alignment horizontal="left" vertical="center" indent="1"/>
      <protection/>
    </xf>
    <xf numFmtId="0" fontId="0" fillId="0" borderId="10" xfId="54" applyFont="1" applyBorder="1" applyAlignment="1">
      <alignment horizontal="left" vertical="center" wrapText="1" indent="1"/>
      <protection/>
    </xf>
    <xf numFmtId="171" fontId="0" fillId="0" borderId="10" xfId="54" applyNumberFormat="1" applyFont="1" applyBorder="1" applyAlignment="1" applyProtection="1">
      <alignment vertical="center"/>
      <protection locked="0"/>
    </xf>
    <xf numFmtId="171" fontId="0" fillId="0" borderId="41" xfId="54" applyNumberFormat="1" applyFont="1" applyBorder="1" applyAlignment="1">
      <alignment vertical="center"/>
      <protection/>
    </xf>
    <xf numFmtId="0" fontId="0" fillId="0" borderId="17" xfId="54" applyFont="1" applyBorder="1" applyAlignment="1">
      <alignment horizontal="left" vertical="center" wrapText="1" indent="1"/>
      <protection/>
    </xf>
    <xf numFmtId="171" fontId="0" fillId="0" borderId="17" xfId="54" applyNumberFormat="1" applyFont="1" applyBorder="1" applyAlignment="1" applyProtection="1">
      <alignment vertical="center"/>
      <protection locked="0"/>
    </xf>
    <xf numFmtId="171" fontId="0" fillId="0" borderId="47" xfId="54" applyNumberFormat="1" applyFont="1" applyBorder="1" applyAlignment="1">
      <alignment vertical="center"/>
      <protection/>
    </xf>
    <xf numFmtId="0" fontId="0" fillId="0" borderId="10" xfId="54" applyFont="1" applyBorder="1" applyAlignment="1">
      <alignment horizontal="left" vertical="center" indent="1"/>
      <protection/>
    </xf>
    <xf numFmtId="0" fontId="2" fillId="0" borderId="13" xfId="54" applyFont="1" applyBorder="1" applyAlignment="1">
      <alignment horizontal="left" vertical="center" indent="1"/>
      <protection/>
    </xf>
    <xf numFmtId="171" fontId="2" fillId="0" borderId="13" xfId="54" applyNumberFormat="1" applyFont="1" applyBorder="1" applyAlignment="1">
      <alignment vertical="center"/>
      <protection/>
    </xf>
    <xf numFmtId="171" fontId="2" fillId="0" borderId="30" xfId="54" applyNumberFormat="1" applyFont="1" applyBorder="1" applyAlignment="1">
      <alignment vertical="center"/>
      <protection/>
    </xf>
    <xf numFmtId="0" fontId="0" fillId="0" borderId="2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9" xfId="54" applyFont="1" applyBorder="1" applyAlignment="1">
      <alignment horizontal="left" vertical="center" indent="1"/>
      <protection/>
    </xf>
    <xf numFmtId="0" fontId="0" fillId="0" borderId="16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14" fillId="0" borderId="34" xfId="0" applyFont="1" applyBorder="1" applyAlignment="1">
      <alignment wrapText="1"/>
    </xf>
    <xf numFmtId="0" fontId="14" fillId="0" borderId="3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/>
    </xf>
    <xf numFmtId="0" fontId="0" fillId="0" borderId="29" xfId="0" applyBorder="1" applyAlignment="1">
      <alignment/>
    </xf>
    <xf numFmtId="0" fontId="2" fillId="0" borderId="13" xfId="0" applyFont="1" applyBorder="1" applyAlignment="1">
      <alignment/>
    </xf>
    <xf numFmtId="0" fontId="0" fillId="0" borderId="30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7" xfId="0" applyFont="1" applyBorder="1" applyAlignment="1">
      <alignment horizontal="right"/>
    </xf>
    <xf numFmtId="171" fontId="0" fillId="0" borderId="0" xfId="54" applyNumberFormat="1" applyFont="1" applyAlignment="1" applyProtection="1">
      <alignment vertical="center"/>
      <protection locked="0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14" fillId="0" borderId="29" xfId="0" applyFont="1" applyBorder="1" applyAlignment="1">
      <alignment horizontal="center" vertical="center" textRotation="90"/>
    </xf>
    <xf numFmtId="0" fontId="14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center" vertical="center" textRotation="90" wrapText="1"/>
    </xf>
    <xf numFmtId="49" fontId="15" fillId="0" borderId="17" xfId="0" applyNumberFormat="1" applyFont="1" applyBorder="1" applyAlignment="1">
      <alignment/>
    </xf>
    <xf numFmtId="0" fontId="15" fillId="0" borderId="33" xfId="0" applyFont="1" applyBorder="1" applyAlignment="1">
      <alignment wrapText="1"/>
    </xf>
    <xf numFmtId="0" fontId="15" fillId="0" borderId="33" xfId="0" applyFont="1" applyBorder="1" applyAlignment="1">
      <alignment/>
    </xf>
    <xf numFmtId="0" fontId="15" fillId="0" borderId="48" xfId="0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0" fontId="15" fillId="0" borderId="11" xfId="0" applyFont="1" applyBorder="1" applyAlignment="1">
      <alignment wrapText="1"/>
    </xf>
    <xf numFmtId="49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horizontal="left" wrapText="1"/>
    </xf>
    <xf numFmtId="0" fontId="15" fillId="0" borderId="45" xfId="0" applyFont="1" applyBorder="1" applyAlignment="1">
      <alignment/>
    </xf>
    <xf numFmtId="0" fontId="15" fillId="0" borderId="49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4" fillId="0" borderId="14" xfId="0" applyFont="1" applyBorder="1" applyAlignment="1">
      <alignment/>
    </xf>
    <xf numFmtId="49" fontId="15" fillId="0" borderId="17" xfId="0" applyNumberFormat="1" applyFont="1" applyBorder="1" applyAlignment="1">
      <alignment horizontal="left"/>
    </xf>
    <xf numFmtId="49" fontId="15" fillId="0" borderId="40" xfId="0" applyNumberFormat="1" applyFont="1" applyBorder="1" applyAlignment="1">
      <alignment horizontal="left" wrapText="1"/>
    </xf>
    <xf numFmtId="49" fontId="15" fillId="0" borderId="40" xfId="0" applyNumberFormat="1" applyFont="1" applyBorder="1" applyAlignment="1">
      <alignment horizontal="left"/>
    </xf>
    <xf numFmtId="0" fontId="18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8" fillId="0" borderId="5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4" fillId="0" borderId="29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7" fillId="0" borderId="15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5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29" xfId="0" applyFont="1" applyBorder="1" applyAlignment="1">
      <alignment horizontal="right" vertical="top" wrapText="1"/>
    </xf>
    <xf numFmtId="0" fontId="7" fillId="0" borderId="13" xfId="0" applyFont="1" applyBorder="1" applyAlignment="1">
      <alignment vertical="top" wrapText="1"/>
    </xf>
    <xf numFmtId="0" fontId="7" fillId="0" borderId="44" xfId="0" applyFont="1" applyBorder="1" applyAlignment="1">
      <alignment horizontal="right" vertical="top" wrapText="1"/>
    </xf>
    <xf numFmtId="0" fontId="7" fillId="0" borderId="52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166" fontId="1" fillId="0" borderId="30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3" fontId="15" fillId="0" borderId="17" xfId="0" applyNumberFormat="1" applyFont="1" applyBorder="1" applyAlignment="1">
      <alignment horizontal="right" vertical="center"/>
    </xf>
    <xf numFmtId="3" fontId="15" fillId="0" borderId="47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vertical="center"/>
    </xf>
    <xf numFmtId="3" fontId="0" fillId="0" borderId="53" xfId="0" applyNumberForma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56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2" fillId="0" borderId="58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7" fillId="0" borderId="41" xfId="0" applyNumberFormat="1" applyFont="1" applyBorder="1" applyAlignment="1">
      <alignment vertical="top" wrapText="1"/>
    </xf>
    <xf numFmtId="3" fontId="7" fillId="0" borderId="53" xfId="0" applyNumberFormat="1" applyFont="1" applyBorder="1" applyAlignment="1">
      <alignment vertical="top" wrapText="1"/>
    </xf>
    <xf numFmtId="3" fontId="7" fillId="0" borderId="53" xfId="0" applyNumberFormat="1" applyFont="1" applyBorder="1" applyAlignment="1">
      <alignment/>
    </xf>
    <xf numFmtId="3" fontId="8" fillId="0" borderId="30" xfId="0" applyNumberFormat="1" applyFont="1" applyBorder="1" applyAlignment="1">
      <alignment vertical="top" wrapText="1"/>
    </xf>
    <xf numFmtId="3" fontId="2" fillId="0" borderId="41" xfId="0" applyNumberFormat="1" applyFont="1" applyBorder="1" applyAlignment="1">
      <alignment/>
    </xf>
    <xf numFmtId="3" fontId="8" fillId="0" borderId="14" xfId="0" applyNumberFormat="1" applyFont="1" applyBorder="1" applyAlignment="1">
      <alignment vertical="top" wrapText="1"/>
    </xf>
    <xf numFmtId="3" fontId="8" fillId="0" borderId="3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3" fontId="0" fillId="0" borderId="40" xfId="0" applyNumberForma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0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32" xfId="0" applyNumberForma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/>
    </xf>
    <xf numFmtId="3" fontId="15" fillId="0" borderId="5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5" fillId="0" borderId="6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4" fillId="0" borderId="49" xfId="0" applyNumberFormat="1" applyFont="1" applyBorder="1" applyAlignment="1">
      <alignment/>
    </xf>
    <xf numFmtId="3" fontId="15" fillId="0" borderId="61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5" fillId="0" borderId="45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0" fillId="0" borderId="0" xfId="0" applyNumberFormat="1" applyAlignment="1">
      <alignment/>
    </xf>
    <xf numFmtId="0" fontId="15" fillId="0" borderId="22" xfId="0" applyFont="1" applyBorder="1" applyAlignment="1">
      <alignment/>
    </xf>
    <xf numFmtId="49" fontId="15" fillId="0" borderId="23" xfId="0" applyNumberFormat="1" applyFont="1" applyBorder="1" applyAlignment="1">
      <alignment/>
    </xf>
    <xf numFmtId="0" fontId="15" fillId="0" borderId="32" xfId="0" applyFont="1" applyBorder="1" applyAlignment="1">
      <alignment wrapText="1"/>
    </xf>
    <xf numFmtId="3" fontId="14" fillId="0" borderId="31" xfId="0" applyNumberFormat="1" applyFont="1" applyBorder="1" applyAlignment="1">
      <alignment/>
    </xf>
    <xf numFmtId="3" fontId="15" fillId="0" borderId="6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0" fontId="15" fillId="0" borderId="31" xfId="0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5" fillId="0" borderId="64" xfId="0" applyNumberFormat="1" applyFont="1" applyBorder="1" applyAlignment="1">
      <alignment/>
    </xf>
    <xf numFmtId="3" fontId="15" fillId="0" borderId="51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0" fontId="15" fillId="0" borderId="62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47" xfId="0" applyNumberFormat="1" applyFont="1" applyBorder="1" applyAlignment="1">
      <alignment horizontal="right" vertical="top" wrapText="1" indent="2"/>
    </xf>
    <xf numFmtId="3" fontId="5" fillId="0" borderId="41" xfId="0" applyNumberFormat="1" applyFont="1" applyBorder="1" applyAlignment="1">
      <alignment horizontal="right" vertical="top" wrapText="1" indent="2"/>
    </xf>
    <xf numFmtId="3" fontId="7" fillId="0" borderId="36" xfId="0" applyNumberFormat="1" applyFont="1" applyBorder="1" applyAlignment="1">
      <alignment horizontal="right" vertical="top" wrapText="1" indent="2"/>
    </xf>
    <xf numFmtId="3" fontId="2" fillId="0" borderId="23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 wrapText="1"/>
    </xf>
    <xf numFmtId="3" fontId="7" fillId="0" borderId="41" xfId="0" applyNumberFormat="1" applyFont="1" applyBorder="1" applyAlignment="1">
      <alignment vertical="top" wrapText="1"/>
    </xf>
    <xf numFmtId="3" fontId="2" fillId="0" borderId="51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7" fillId="0" borderId="13" xfId="0" applyNumberFormat="1" applyFont="1" applyBorder="1" applyAlignment="1">
      <alignment vertical="top" wrapText="1"/>
    </xf>
    <xf numFmtId="3" fontId="7" fillId="0" borderId="30" xfId="0" applyNumberFormat="1" applyFont="1" applyBorder="1" applyAlignment="1">
      <alignment vertical="top" wrapText="1"/>
    </xf>
    <xf numFmtId="3" fontId="2" fillId="0" borderId="52" xfId="0" applyNumberFormat="1" applyFont="1" applyBorder="1" applyAlignment="1">
      <alignment vertical="center"/>
    </xf>
    <xf numFmtId="3" fontId="2" fillId="0" borderId="65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top" wrapText="1"/>
    </xf>
    <xf numFmtId="0" fontId="14" fillId="0" borderId="13" xfId="0" applyFont="1" applyBorder="1" applyAlignment="1">
      <alignment horizontal="right" vertical="center"/>
    </xf>
    <xf numFmtId="167" fontId="14" fillId="0" borderId="30" xfId="0" applyNumberFormat="1" applyFont="1" applyBorder="1" applyAlignment="1">
      <alignment horizontal="right" vertical="center"/>
    </xf>
    <xf numFmtId="3" fontId="14" fillId="0" borderId="35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 vertical="top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167" fontId="14" fillId="0" borderId="13" xfId="0" applyNumberFormat="1" applyFont="1" applyBorder="1" applyAlignment="1">
      <alignment horizontal="center" vertical="center"/>
    </xf>
    <xf numFmtId="167" fontId="14" fillId="0" borderId="3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4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0" fontId="15" fillId="0" borderId="41" xfId="0" applyFont="1" applyBorder="1" applyAlignment="1">
      <alignment horizontal="right" vertical="center"/>
    </xf>
    <xf numFmtId="3" fontId="15" fillId="0" borderId="40" xfId="0" applyNumberFormat="1" applyFont="1" applyBorder="1" applyAlignment="1">
      <alignment horizontal="right" vertical="center"/>
    </xf>
    <xf numFmtId="3" fontId="15" fillId="0" borderId="43" xfId="0" applyNumberFormat="1" applyFont="1" applyBorder="1" applyAlignment="1">
      <alignment horizontal="right" vertical="center"/>
    </xf>
    <xf numFmtId="167" fontId="14" fillId="0" borderId="13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66" xfId="0" applyFont="1" applyBorder="1" applyAlignment="1">
      <alignment horizontal="center" vertical="top" wrapText="1"/>
    </xf>
    <xf numFmtId="0" fontId="0" fillId="0" borderId="6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1" fillId="0" borderId="34" xfId="54" applyFont="1" applyBorder="1" applyAlignment="1">
      <alignment horizontal="left" vertical="center" indent="1"/>
      <protection/>
    </xf>
    <xf numFmtId="0" fontId="1" fillId="0" borderId="66" xfId="54" applyFont="1" applyBorder="1" applyAlignment="1">
      <alignment horizontal="left" vertical="center" indent="1"/>
      <protection/>
    </xf>
    <xf numFmtId="0" fontId="1" fillId="0" borderId="36" xfId="54" applyFont="1" applyBorder="1" applyAlignment="1">
      <alignment horizontal="left" vertical="center" indent="1"/>
      <protection/>
    </xf>
    <xf numFmtId="0" fontId="2" fillId="0" borderId="7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1" xfId="0" applyFont="1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7" fillId="0" borderId="71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zoomScaleSheetLayoutView="75" workbookViewId="0" topLeftCell="A13">
      <selection activeCell="E49" sqref="E49:F49"/>
    </sheetView>
  </sheetViews>
  <sheetFormatPr defaultColWidth="9.140625" defaultRowHeight="12.75"/>
  <cols>
    <col min="2" max="2" width="10.421875" style="0" customWidth="1"/>
    <col min="3" max="3" width="98.00390625" style="0" customWidth="1"/>
    <col min="4" max="4" width="8.00390625" style="0" bestFit="1" customWidth="1"/>
    <col min="5" max="5" width="11.7109375" style="0" customWidth="1"/>
    <col min="6" max="6" width="17.8515625" style="0" bestFit="1" customWidth="1"/>
  </cols>
  <sheetData>
    <row r="1" spans="1:6" ht="96.75" customHeight="1" thickBot="1">
      <c r="A1" s="118" t="s">
        <v>4</v>
      </c>
      <c r="B1" s="119" t="s">
        <v>66</v>
      </c>
      <c r="C1" s="120" t="s">
        <v>115</v>
      </c>
      <c r="D1" s="121" t="s">
        <v>116</v>
      </c>
      <c r="E1" s="119" t="s">
        <v>117</v>
      </c>
      <c r="F1" s="122" t="s">
        <v>215</v>
      </c>
    </row>
    <row r="2" spans="1:6" ht="37.5" customHeight="1" thickBot="1">
      <c r="A2" s="117"/>
      <c r="B2" s="375" t="s">
        <v>118</v>
      </c>
      <c r="C2" s="375"/>
      <c r="D2" s="375"/>
      <c r="E2" s="375"/>
      <c r="F2" s="376"/>
    </row>
    <row r="3" spans="1:6" ht="17.25">
      <c r="A3" s="93" t="s">
        <v>5</v>
      </c>
      <c r="B3" s="94" t="s">
        <v>120</v>
      </c>
      <c r="C3" s="95" t="s">
        <v>151</v>
      </c>
      <c r="D3" s="95"/>
      <c r="E3" s="96"/>
      <c r="F3" s="97">
        <f>SUM(F4:F7)</f>
        <v>14306581</v>
      </c>
    </row>
    <row r="4" spans="1:6" ht="17.25">
      <c r="A4" s="92" t="s">
        <v>6</v>
      </c>
      <c r="B4" s="98" t="s">
        <v>121</v>
      </c>
      <c r="C4" s="99" t="s">
        <v>122</v>
      </c>
      <c r="D4" s="99"/>
      <c r="E4" s="100"/>
      <c r="F4" s="101">
        <v>3782080</v>
      </c>
    </row>
    <row r="5" spans="1:6" ht="17.25">
      <c r="A5" s="92" t="s">
        <v>7</v>
      </c>
      <c r="B5" s="98" t="s">
        <v>123</v>
      </c>
      <c r="C5" s="99" t="s">
        <v>124</v>
      </c>
      <c r="D5" s="99"/>
      <c r="E5" s="100"/>
      <c r="F5" s="101">
        <v>5664000</v>
      </c>
    </row>
    <row r="6" spans="1:6" ht="17.25">
      <c r="A6" s="92" t="s">
        <v>8</v>
      </c>
      <c r="B6" s="98" t="s">
        <v>125</v>
      </c>
      <c r="C6" s="99" t="s">
        <v>126</v>
      </c>
      <c r="D6" s="99"/>
      <c r="E6" s="100"/>
      <c r="F6" s="101">
        <v>1952631</v>
      </c>
    </row>
    <row r="7" spans="1:6" ht="17.25">
      <c r="A7" s="92" t="s">
        <v>9</v>
      </c>
      <c r="B7" s="98" t="s">
        <v>127</v>
      </c>
      <c r="C7" s="99" t="s">
        <v>128</v>
      </c>
      <c r="D7" s="99"/>
      <c r="E7" s="100"/>
      <c r="F7" s="101">
        <v>2907870</v>
      </c>
    </row>
    <row r="8" spans="1:6" ht="17.25">
      <c r="A8" s="93" t="s">
        <v>10</v>
      </c>
      <c r="B8" s="94" t="s">
        <v>129</v>
      </c>
      <c r="C8" s="95" t="s">
        <v>130</v>
      </c>
      <c r="D8" s="95"/>
      <c r="E8" s="96"/>
      <c r="F8" s="97">
        <v>1428878</v>
      </c>
    </row>
    <row r="9" spans="1:6" ht="17.25">
      <c r="A9" s="93" t="s">
        <v>11</v>
      </c>
      <c r="B9" s="94" t="s">
        <v>152</v>
      </c>
      <c r="C9" s="95" t="s">
        <v>153</v>
      </c>
      <c r="D9" s="95"/>
      <c r="E9" s="96"/>
      <c r="F9" s="97">
        <v>178500</v>
      </c>
    </row>
    <row r="10" spans="1:6" ht="17.25">
      <c r="A10" s="93" t="s">
        <v>12</v>
      </c>
      <c r="B10" s="94" t="s">
        <v>154</v>
      </c>
      <c r="C10" s="95" t="s">
        <v>272</v>
      </c>
      <c r="D10" s="95"/>
      <c r="E10" s="96"/>
      <c r="F10" s="97">
        <v>261900</v>
      </c>
    </row>
    <row r="11" spans="1:6" ht="34.5">
      <c r="A11" s="93" t="s">
        <v>13</v>
      </c>
      <c r="B11" s="94" t="s">
        <v>34</v>
      </c>
      <c r="C11" s="95" t="s">
        <v>275</v>
      </c>
      <c r="D11" s="95"/>
      <c r="E11" s="96"/>
      <c r="F11" s="97">
        <f>SUM(F3+F8+F9+F10)</f>
        <v>16175859</v>
      </c>
    </row>
    <row r="12" spans="1:6" ht="17.25">
      <c r="A12" s="129" t="s">
        <v>14</v>
      </c>
      <c r="B12" s="98" t="s">
        <v>134</v>
      </c>
      <c r="C12" s="99" t="s">
        <v>135</v>
      </c>
      <c r="D12" s="99" t="s">
        <v>119</v>
      </c>
      <c r="E12" s="100">
        <v>5.1</v>
      </c>
      <c r="F12" s="101">
        <v>14863100</v>
      </c>
    </row>
    <row r="13" spans="1:6" ht="17.25">
      <c r="A13" s="129" t="s">
        <v>15</v>
      </c>
      <c r="B13" s="98" t="s">
        <v>136</v>
      </c>
      <c r="C13" s="99" t="s">
        <v>137</v>
      </c>
      <c r="D13" s="99" t="s">
        <v>119</v>
      </c>
      <c r="E13" s="100">
        <v>2</v>
      </c>
      <c r="F13" s="101">
        <v>3330000</v>
      </c>
    </row>
    <row r="14" spans="1:6" ht="17.25">
      <c r="A14" s="129" t="s">
        <v>16</v>
      </c>
      <c r="B14" s="98" t="s">
        <v>134</v>
      </c>
      <c r="C14" s="99" t="s">
        <v>138</v>
      </c>
      <c r="D14" s="99" t="s">
        <v>119</v>
      </c>
      <c r="E14" s="100">
        <v>5.1</v>
      </c>
      <c r="F14" s="101">
        <v>7431550</v>
      </c>
    </row>
    <row r="15" spans="1:6" ht="17.25">
      <c r="A15" s="129" t="s">
        <v>18</v>
      </c>
      <c r="B15" s="98" t="s">
        <v>136</v>
      </c>
      <c r="C15" s="99" t="s">
        <v>139</v>
      </c>
      <c r="D15" s="99" t="s">
        <v>119</v>
      </c>
      <c r="E15" s="100">
        <v>2</v>
      </c>
      <c r="F15" s="101">
        <v>1470000</v>
      </c>
    </row>
    <row r="16" spans="1:6" ht="17.25">
      <c r="A16" s="129" t="s">
        <v>19</v>
      </c>
      <c r="B16" s="98" t="s">
        <v>273</v>
      </c>
      <c r="C16" s="99" t="s">
        <v>156</v>
      </c>
      <c r="D16" s="99" t="s">
        <v>119</v>
      </c>
      <c r="E16" s="100">
        <v>56</v>
      </c>
      <c r="F16" s="101">
        <v>3927700</v>
      </c>
    </row>
    <row r="17" spans="1:6" ht="17.25">
      <c r="A17" s="129" t="s">
        <v>20</v>
      </c>
      <c r="B17" s="98" t="s">
        <v>155</v>
      </c>
      <c r="C17" s="99" t="s">
        <v>157</v>
      </c>
      <c r="D17" s="99" t="s">
        <v>119</v>
      </c>
      <c r="E17" s="100">
        <v>54</v>
      </c>
      <c r="F17" s="101">
        <v>1753200</v>
      </c>
    </row>
    <row r="18" spans="1:6" ht="17.25">
      <c r="A18" s="129" t="s">
        <v>21</v>
      </c>
      <c r="B18" s="98" t="s">
        <v>274</v>
      </c>
      <c r="C18" s="99" t="s">
        <v>158</v>
      </c>
      <c r="D18" s="99" t="s">
        <v>119</v>
      </c>
      <c r="E18" s="100">
        <v>2</v>
      </c>
      <c r="F18" s="101">
        <v>793400</v>
      </c>
    </row>
    <row r="19" spans="1:6" ht="17.25">
      <c r="A19" s="93" t="s">
        <v>24</v>
      </c>
      <c r="B19" s="94"/>
      <c r="C19" s="95" t="s">
        <v>263</v>
      </c>
      <c r="D19" s="95"/>
      <c r="E19" s="96"/>
      <c r="F19" s="97">
        <f>SUM(F12:F18)</f>
        <v>33568950</v>
      </c>
    </row>
    <row r="20" spans="1:6" ht="17.25">
      <c r="A20" s="113" t="s">
        <v>25</v>
      </c>
      <c r="B20" s="103" t="s">
        <v>159</v>
      </c>
      <c r="C20" s="104" t="s">
        <v>131</v>
      </c>
      <c r="D20" s="104"/>
      <c r="E20" s="105"/>
      <c r="F20" s="106">
        <v>16857000</v>
      </c>
    </row>
    <row r="21" spans="1:6" ht="17.25">
      <c r="A21" s="102" t="s">
        <v>26</v>
      </c>
      <c r="B21" s="123" t="s">
        <v>140</v>
      </c>
      <c r="C21" s="124" t="s">
        <v>141</v>
      </c>
      <c r="D21" s="124" t="s">
        <v>119</v>
      </c>
      <c r="E21" s="125">
        <v>5.01</v>
      </c>
      <c r="F21" s="126">
        <v>10521000</v>
      </c>
    </row>
    <row r="22" spans="1:6" ht="17.25">
      <c r="A22" s="102" t="s">
        <v>27</v>
      </c>
      <c r="B22" s="123" t="s">
        <v>142</v>
      </c>
      <c r="C22" s="124" t="s">
        <v>143</v>
      </c>
      <c r="D22" s="124"/>
      <c r="E22" s="125"/>
      <c r="F22" s="126">
        <v>18643583</v>
      </c>
    </row>
    <row r="23" spans="1:6" ht="26.25" customHeight="1">
      <c r="A23" s="102" t="s">
        <v>28</v>
      </c>
      <c r="B23" s="123" t="s">
        <v>247</v>
      </c>
      <c r="C23" s="124" t="s">
        <v>248</v>
      </c>
      <c r="D23" s="124"/>
      <c r="E23" s="125"/>
      <c r="F23" s="126">
        <v>3543054</v>
      </c>
    </row>
    <row r="24" spans="1:6" ht="17.25">
      <c r="A24" s="113" t="s">
        <v>29</v>
      </c>
      <c r="B24" s="103"/>
      <c r="C24" s="104" t="s">
        <v>264</v>
      </c>
      <c r="D24" s="104"/>
      <c r="E24" s="105"/>
      <c r="F24" s="106">
        <f>SUM(F21+F22+F23)</f>
        <v>32707637</v>
      </c>
    </row>
    <row r="25" spans="1:6" ht="39" customHeight="1" thickBot="1">
      <c r="A25" s="113" t="s">
        <v>30</v>
      </c>
      <c r="B25" s="103" t="s">
        <v>144</v>
      </c>
      <c r="C25" s="104" t="s">
        <v>160</v>
      </c>
      <c r="D25" s="104" t="s">
        <v>119</v>
      </c>
      <c r="E25" s="105">
        <v>1552</v>
      </c>
      <c r="F25" s="106">
        <v>1941920</v>
      </c>
    </row>
    <row r="26" spans="1:6" ht="18" thickBot="1">
      <c r="A26" s="114" t="s">
        <v>78</v>
      </c>
      <c r="B26" s="148"/>
      <c r="C26" s="115" t="s">
        <v>276</v>
      </c>
      <c r="D26" s="115"/>
      <c r="E26" s="371"/>
      <c r="F26" s="372">
        <f>SUM(F11+F19+F20+F24+F25)</f>
        <v>101251366</v>
      </c>
    </row>
    <row r="27" spans="1:6" ht="21.75" customHeight="1" thickBot="1">
      <c r="A27" s="108"/>
      <c r="B27" s="377" t="s">
        <v>67</v>
      </c>
      <c r="C27" s="377"/>
      <c r="D27" s="377"/>
      <c r="E27" s="377"/>
      <c r="F27" s="378"/>
    </row>
    <row r="28" spans="1:6" ht="18" thickBot="1">
      <c r="A28" s="107"/>
      <c r="B28" s="109"/>
      <c r="C28" s="110" t="s">
        <v>32</v>
      </c>
      <c r="D28" s="110"/>
      <c r="E28" s="379" t="s">
        <v>292</v>
      </c>
      <c r="F28" s="380"/>
    </row>
    <row r="29" spans="1:6" ht="17.25">
      <c r="A29" s="116" t="s">
        <v>91</v>
      </c>
      <c r="B29" s="111"/>
      <c r="C29" s="112" t="s">
        <v>35</v>
      </c>
      <c r="D29" s="112"/>
      <c r="E29" s="385">
        <v>33828280</v>
      </c>
      <c r="F29" s="386"/>
    </row>
    <row r="30" spans="1:6" ht="17.25">
      <c r="A30" s="130" t="s">
        <v>92</v>
      </c>
      <c r="B30" s="98"/>
      <c r="C30" s="99" t="s">
        <v>0</v>
      </c>
      <c r="D30" s="99"/>
      <c r="E30" s="381">
        <v>700000</v>
      </c>
      <c r="F30" s="382"/>
    </row>
    <row r="31" spans="1:6" ht="17.25">
      <c r="A31" s="130" t="s">
        <v>93</v>
      </c>
      <c r="B31" s="98"/>
      <c r="C31" s="99" t="s">
        <v>110</v>
      </c>
      <c r="D31" s="99"/>
      <c r="E31" s="383">
        <v>4000000</v>
      </c>
      <c r="F31" s="384"/>
    </row>
    <row r="32" spans="1:6" ht="17.25">
      <c r="A32" s="130" t="s">
        <v>94</v>
      </c>
      <c r="B32" s="98"/>
      <c r="C32" s="99" t="s">
        <v>68</v>
      </c>
      <c r="D32" s="99"/>
      <c r="E32" s="381">
        <v>30000000</v>
      </c>
      <c r="F32" s="382"/>
    </row>
    <row r="33" spans="1:6" ht="17.25">
      <c r="A33" s="130" t="s">
        <v>95</v>
      </c>
      <c r="B33" s="98"/>
      <c r="C33" s="99" t="s">
        <v>145</v>
      </c>
      <c r="D33" s="99"/>
      <c r="E33" s="381">
        <v>380000</v>
      </c>
      <c r="F33" s="382"/>
    </row>
    <row r="34" spans="1:6" ht="17.25">
      <c r="A34" s="130" t="s">
        <v>96</v>
      </c>
      <c r="B34" s="98"/>
      <c r="C34" s="99" t="s">
        <v>1</v>
      </c>
      <c r="D34" s="99"/>
      <c r="E34" s="381">
        <v>2000000</v>
      </c>
      <c r="F34" s="382"/>
    </row>
    <row r="35" spans="1:6" ht="18" thickBot="1">
      <c r="A35" s="130" t="s">
        <v>100</v>
      </c>
      <c r="B35" s="123"/>
      <c r="C35" s="124" t="s">
        <v>69</v>
      </c>
      <c r="D35" s="124"/>
      <c r="E35" s="390">
        <v>140000</v>
      </c>
      <c r="F35" s="391"/>
    </row>
    <row r="36" spans="1:6" ht="18" thickBot="1">
      <c r="A36" s="114" t="s">
        <v>104</v>
      </c>
      <c r="B36" s="148"/>
      <c r="C36" s="115" t="s">
        <v>291</v>
      </c>
      <c r="D36" s="115"/>
      <c r="E36" s="396">
        <f>SUM(E30:F35)</f>
        <v>37220000</v>
      </c>
      <c r="F36" s="393"/>
    </row>
    <row r="37" spans="1:6" ht="17.25">
      <c r="A37" s="130" t="s">
        <v>105</v>
      </c>
      <c r="B37" s="146"/>
      <c r="C37" s="147" t="s">
        <v>297</v>
      </c>
      <c r="D37" s="147"/>
      <c r="E37" s="387">
        <v>25558000</v>
      </c>
      <c r="F37" s="388"/>
    </row>
    <row r="38" spans="1:6" ht="17.25">
      <c r="A38" s="130" t="s">
        <v>106</v>
      </c>
      <c r="B38" s="146"/>
      <c r="C38" s="147" t="s">
        <v>290</v>
      </c>
      <c r="D38" s="147"/>
      <c r="E38" s="255"/>
      <c r="F38" s="256">
        <v>47747600</v>
      </c>
    </row>
    <row r="39" spans="1:6" ht="17.25">
      <c r="A39" s="130" t="s">
        <v>107</v>
      </c>
      <c r="B39" s="146"/>
      <c r="C39" s="147" t="s">
        <v>327</v>
      </c>
      <c r="D39" s="147"/>
      <c r="E39" s="255"/>
      <c r="F39" s="256">
        <v>9898</v>
      </c>
    </row>
    <row r="40" spans="1:6" ht="17.25">
      <c r="A40" s="130" t="s">
        <v>108</v>
      </c>
      <c r="B40" s="146"/>
      <c r="C40" s="147" t="s">
        <v>328</v>
      </c>
      <c r="D40" s="147"/>
      <c r="E40" s="255"/>
      <c r="F40" s="256">
        <v>1808500</v>
      </c>
    </row>
    <row r="41" spans="1:6" ht="17.25">
      <c r="A41" s="130" t="s">
        <v>109</v>
      </c>
      <c r="B41" s="146"/>
      <c r="C41" s="147" t="s">
        <v>326</v>
      </c>
      <c r="D41" s="147"/>
      <c r="E41" s="255"/>
      <c r="F41" s="256">
        <v>263143</v>
      </c>
    </row>
    <row r="42" spans="1:6" ht="17.25">
      <c r="A42" s="130" t="s">
        <v>146</v>
      </c>
      <c r="B42" s="146"/>
      <c r="C42" s="147" t="s">
        <v>325</v>
      </c>
      <c r="D42" s="147"/>
      <c r="E42" s="255"/>
      <c r="F42" s="256">
        <v>4015740</v>
      </c>
    </row>
    <row r="43" spans="1:6" ht="17.25">
      <c r="A43" s="130" t="s">
        <v>147</v>
      </c>
      <c r="B43" s="146"/>
      <c r="C43" s="147" t="s">
        <v>322</v>
      </c>
      <c r="D43" s="147"/>
      <c r="E43" s="255"/>
      <c r="F43" s="256">
        <v>1306644</v>
      </c>
    </row>
    <row r="44" spans="1:6" ht="17.25">
      <c r="A44" s="130" t="s">
        <v>330</v>
      </c>
      <c r="B44" s="146"/>
      <c r="C44" s="147" t="s">
        <v>324</v>
      </c>
      <c r="D44" s="147"/>
      <c r="E44" s="255"/>
      <c r="F44" s="256">
        <v>21284412</v>
      </c>
    </row>
    <row r="45" spans="1:6" ht="17.25">
      <c r="A45" s="130" t="s">
        <v>331</v>
      </c>
      <c r="B45" s="146"/>
      <c r="C45" s="147" t="s">
        <v>323</v>
      </c>
      <c r="D45" s="147"/>
      <c r="E45" s="255"/>
      <c r="F45" s="256">
        <v>72377</v>
      </c>
    </row>
    <row r="46" spans="1:6" ht="18" thickBot="1">
      <c r="A46" s="130" t="s">
        <v>332</v>
      </c>
      <c r="B46" s="98"/>
      <c r="C46" s="99" t="s">
        <v>132</v>
      </c>
      <c r="D46" s="99"/>
      <c r="E46" s="381">
        <v>2800000</v>
      </c>
      <c r="F46" s="389"/>
    </row>
    <row r="47" spans="1:6" ht="18" thickBot="1">
      <c r="A47" s="114" t="s">
        <v>333</v>
      </c>
      <c r="B47" s="148"/>
      <c r="C47" s="115" t="s">
        <v>334</v>
      </c>
      <c r="D47" s="115"/>
      <c r="E47" s="149"/>
      <c r="F47" s="150">
        <f>SUM(E37:F46)</f>
        <v>104866314</v>
      </c>
    </row>
    <row r="48" spans="1:6" ht="18" thickBot="1">
      <c r="A48" s="114" t="s">
        <v>335</v>
      </c>
      <c r="B48" s="148"/>
      <c r="C48" s="115" t="s">
        <v>329</v>
      </c>
      <c r="D48" s="115"/>
      <c r="E48" s="149"/>
      <c r="F48" s="150">
        <v>11799996</v>
      </c>
    </row>
    <row r="49" spans="1:6" ht="18.75" customHeight="1" thickBot="1">
      <c r="A49" s="114" t="s">
        <v>336</v>
      </c>
      <c r="B49" s="148"/>
      <c r="C49" s="115" t="s">
        <v>262</v>
      </c>
      <c r="D49" s="115"/>
      <c r="E49" s="394">
        <v>65485068</v>
      </c>
      <c r="F49" s="395"/>
    </row>
    <row r="50" spans="1:6" ht="18.75" customHeight="1" thickBot="1">
      <c r="A50" s="114" t="s">
        <v>337</v>
      </c>
      <c r="B50" s="148"/>
      <c r="C50" s="189" t="s">
        <v>249</v>
      </c>
      <c r="D50" s="190"/>
      <c r="E50" s="149"/>
      <c r="F50" s="150">
        <v>155068398</v>
      </c>
    </row>
    <row r="51" spans="1:6" ht="18" thickBot="1">
      <c r="A51" s="151" t="s">
        <v>338</v>
      </c>
      <c r="B51" s="152"/>
      <c r="C51" s="153" t="s">
        <v>339</v>
      </c>
      <c r="D51" s="115"/>
      <c r="E51" s="392">
        <f>SUM(F26+E29+E36+F47+F48+E49+F50)</f>
        <v>509519422</v>
      </c>
      <c r="F51" s="393"/>
    </row>
    <row r="52" spans="1:5" ht="15">
      <c r="A52" s="51"/>
      <c r="B52" s="48"/>
      <c r="C52" s="49"/>
      <c r="D52" s="49"/>
      <c r="E52" s="52"/>
    </row>
    <row r="53" spans="1:5" ht="15">
      <c r="A53" s="47"/>
      <c r="B53" s="48"/>
      <c r="C53" s="49"/>
      <c r="D53" s="49"/>
      <c r="E53" s="50"/>
    </row>
    <row r="54" ht="23.25" customHeight="1"/>
  </sheetData>
  <sheetProtection/>
  <mergeCells count="15">
    <mergeCell ref="E37:F37"/>
    <mergeCell ref="E46:F46"/>
    <mergeCell ref="E33:F33"/>
    <mergeCell ref="E34:F34"/>
    <mergeCell ref="E35:F35"/>
    <mergeCell ref="E51:F51"/>
    <mergeCell ref="E49:F49"/>
    <mergeCell ref="E36:F36"/>
    <mergeCell ref="B2:F2"/>
    <mergeCell ref="B27:F27"/>
    <mergeCell ref="E28:F28"/>
    <mergeCell ref="E30:F30"/>
    <mergeCell ref="E31:F31"/>
    <mergeCell ref="E32:F32"/>
    <mergeCell ref="E29:F29"/>
  </mergeCells>
  <printOptions/>
  <pageMargins left="0.75" right="0.75" top="1" bottom="1" header="0.5" footer="0.5"/>
  <pageSetup horizontalDpi="600" verticalDpi="600" orientation="portrait" paperSize="9" scale="56" r:id="rId1"/>
  <headerFooter alignWithMargins="0">
    <oddHeader>&amp;C&amp;"Arial,Félkövér"&amp;12Tiszasüly Községi Önkormányzat 2019. évi költségvetési bevételei
1. számú módosítás 2019.09.30.&amp;R&amp;"Arial,Félkövér"&amp;12
 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SheetLayoutView="100" zoomScalePageLayoutView="0" workbookViewId="0" topLeftCell="A1">
      <selection activeCell="A5" sqref="A5:O5"/>
    </sheetView>
  </sheetViews>
  <sheetFormatPr defaultColWidth="9.140625" defaultRowHeight="12.75"/>
  <cols>
    <col min="1" max="1" width="5.7109375" style="0" bestFit="1" customWidth="1"/>
    <col min="2" max="2" width="31.57421875" style="0" bestFit="1" customWidth="1"/>
    <col min="3" max="9" width="10.140625" style="0" bestFit="1" customWidth="1"/>
    <col min="10" max="10" width="11.140625" style="0" bestFit="1" customWidth="1"/>
    <col min="11" max="11" width="11.00390625" style="0" bestFit="1" customWidth="1"/>
    <col min="12" max="14" width="10.140625" style="0" bestFit="1" customWidth="1"/>
    <col min="15" max="15" width="11.140625" style="0" bestFit="1" customWidth="1"/>
    <col min="16" max="16" width="12.8515625" style="0" bestFit="1" customWidth="1"/>
    <col min="17" max="17" width="9.28125" style="0" bestFit="1" customWidth="1"/>
  </cols>
  <sheetData>
    <row r="1" spans="13:15" ht="15">
      <c r="M1" s="452" t="s">
        <v>234</v>
      </c>
      <c r="N1" s="452"/>
      <c r="O1" s="452"/>
    </row>
    <row r="2" spans="13:15" ht="12.75">
      <c r="M2" s="23"/>
      <c r="N2" s="23"/>
      <c r="O2" s="23"/>
    </row>
    <row r="3" spans="13:15" ht="12.75">
      <c r="M3" s="23"/>
      <c r="N3" s="23"/>
      <c r="O3" s="23"/>
    </row>
    <row r="4" spans="1:15" ht="15">
      <c r="A4" s="453" t="s">
        <v>47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15">
      <c r="A5" s="453" t="s">
        <v>300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5" ht="15">
      <c r="A6" s="37"/>
      <c r="B6" s="37"/>
      <c r="C6" s="37"/>
      <c r="D6" s="37"/>
      <c r="E6" s="37"/>
      <c r="F6" s="453" t="s">
        <v>348</v>
      </c>
      <c r="G6" s="454"/>
      <c r="H6" s="454"/>
      <c r="I6" s="454"/>
      <c r="J6" s="37"/>
      <c r="K6" s="37"/>
      <c r="L6" s="37"/>
      <c r="M6" s="37"/>
      <c r="N6" s="37"/>
      <c r="O6" s="37"/>
    </row>
    <row r="7" spans="13:15" ht="13.5" thickBot="1">
      <c r="M7" s="451" t="s">
        <v>294</v>
      </c>
      <c r="N7" s="451"/>
      <c r="O7" s="451"/>
    </row>
    <row r="8" spans="1:15" ht="27" thickBot="1">
      <c r="A8" s="168" t="s">
        <v>243</v>
      </c>
      <c r="B8" s="169" t="s">
        <v>32</v>
      </c>
      <c r="C8" s="169" t="s">
        <v>80</v>
      </c>
      <c r="D8" s="169" t="s">
        <v>235</v>
      </c>
      <c r="E8" s="169" t="s">
        <v>81</v>
      </c>
      <c r="F8" s="169" t="s">
        <v>82</v>
      </c>
      <c r="G8" s="169" t="s">
        <v>83</v>
      </c>
      <c r="H8" s="169" t="s">
        <v>84</v>
      </c>
      <c r="I8" s="169" t="s">
        <v>85</v>
      </c>
      <c r="J8" s="169" t="s">
        <v>236</v>
      </c>
      <c r="K8" s="169" t="s">
        <v>237</v>
      </c>
      <c r="L8" s="169" t="s">
        <v>238</v>
      </c>
      <c r="M8" s="169" t="s">
        <v>239</v>
      </c>
      <c r="N8" s="169" t="s">
        <v>240</v>
      </c>
      <c r="O8" s="170" t="s">
        <v>58</v>
      </c>
    </row>
    <row r="9" spans="1:15" ht="13.5" thickBot="1">
      <c r="A9" s="171"/>
      <c r="B9" s="448" t="s">
        <v>62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50"/>
    </row>
    <row r="10" spans="1:17" ht="26.25">
      <c r="A10" s="172" t="s">
        <v>5</v>
      </c>
      <c r="B10" s="173" t="s">
        <v>241</v>
      </c>
      <c r="C10" s="174">
        <v>14624592</v>
      </c>
      <c r="D10" s="174">
        <v>14624592</v>
      </c>
      <c r="E10" s="174">
        <v>17180000</v>
      </c>
      <c r="F10" s="174">
        <v>17180000</v>
      </c>
      <c r="G10" s="174">
        <v>17180000</v>
      </c>
      <c r="H10" s="174">
        <v>17180000</v>
      </c>
      <c r="I10" s="174">
        <v>17180000</v>
      </c>
      <c r="J10" s="174">
        <v>20180000</v>
      </c>
      <c r="K10" s="174">
        <v>19180000</v>
      </c>
      <c r="L10" s="174">
        <v>17180000</v>
      </c>
      <c r="M10" s="174">
        <v>17180000</v>
      </c>
      <c r="N10" s="174">
        <v>17248496</v>
      </c>
      <c r="O10" s="175">
        <f aca="true" t="shared" si="0" ref="O10:O25">SUM(C10:N10)</f>
        <v>206117680</v>
      </c>
      <c r="P10" s="71"/>
      <c r="Q10" s="71"/>
    </row>
    <row r="11" spans="1:17" ht="26.25">
      <c r="A11" s="172" t="s">
        <v>6</v>
      </c>
      <c r="B11" s="176" t="s">
        <v>242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8">
        <v>0</v>
      </c>
      <c r="P11" s="71"/>
      <c r="Q11" s="71"/>
    </row>
    <row r="12" spans="1:16" ht="15">
      <c r="A12" s="172" t="s">
        <v>7</v>
      </c>
      <c r="B12" s="179" t="s">
        <v>163</v>
      </c>
      <c r="C12" s="174">
        <v>2000000</v>
      </c>
      <c r="D12" s="174">
        <v>2000000</v>
      </c>
      <c r="E12" s="174">
        <v>2000000</v>
      </c>
      <c r="F12" s="174">
        <v>10000000</v>
      </c>
      <c r="G12" s="174">
        <v>2000000</v>
      </c>
      <c r="H12" s="174">
        <v>2000000</v>
      </c>
      <c r="I12" s="174">
        <v>2000000</v>
      </c>
      <c r="J12" s="174">
        <v>2000000</v>
      </c>
      <c r="K12" s="174">
        <v>8000000</v>
      </c>
      <c r="L12" s="174">
        <v>1000000</v>
      </c>
      <c r="M12" s="174">
        <v>1000000</v>
      </c>
      <c r="N12" s="174">
        <v>3220000</v>
      </c>
      <c r="O12" s="175">
        <f t="shared" si="0"/>
        <v>37220000</v>
      </c>
      <c r="P12" s="71"/>
    </row>
    <row r="13" spans="1:16" ht="15">
      <c r="A13" s="172" t="s">
        <v>8</v>
      </c>
      <c r="B13" s="179" t="s">
        <v>35</v>
      </c>
      <c r="C13" s="174">
        <v>2700000</v>
      </c>
      <c r="D13" s="174">
        <v>2700000</v>
      </c>
      <c r="E13" s="174">
        <v>2700000</v>
      </c>
      <c r="F13" s="174">
        <v>2700000</v>
      </c>
      <c r="G13" s="174">
        <v>2700000</v>
      </c>
      <c r="H13" s="174">
        <v>2700000</v>
      </c>
      <c r="I13" s="174">
        <v>3300000</v>
      </c>
      <c r="J13" s="174">
        <v>5753908</v>
      </c>
      <c r="K13" s="174">
        <v>2700000</v>
      </c>
      <c r="L13" s="174">
        <v>2700000</v>
      </c>
      <c r="M13" s="174">
        <v>2500000</v>
      </c>
      <c r="N13" s="174">
        <v>674372</v>
      </c>
      <c r="O13" s="175">
        <f t="shared" si="0"/>
        <v>33828280</v>
      </c>
      <c r="P13" s="71"/>
    </row>
    <row r="14" spans="1:16" s="34" customFormat="1" ht="15">
      <c r="A14" s="172" t="s">
        <v>9</v>
      </c>
      <c r="B14" s="179" t="s">
        <v>164</v>
      </c>
      <c r="C14" s="174"/>
      <c r="D14" s="174"/>
      <c r="E14" s="174"/>
      <c r="F14" s="174"/>
      <c r="G14" s="174"/>
      <c r="H14" s="174"/>
      <c r="I14" s="174"/>
      <c r="J14" s="174">
        <v>1500000</v>
      </c>
      <c r="K14" s="174">
        <v>100000</v>
      </c>
      <c r="L14" s="174">
        <v>9999996</v>
      </c>
      <c r="M14" s="174">
        <v>100000</v>
      </c>
      <c r="N14" s="174">
        <v>100000</v>
      </c>
      <c r="O14" s="175">
        <f t="shared" si="0"/>
        <v>11799996</v>
      </c>
      <c r="P14" s="45"/>
    </row>
    <row r="15" spans="1:16" ht="15">
      <c r="A15" s="172" t="s">
        <v>10</v>
      </c>
      <c r="B15" s="179" t="s">
        <v>250</v>
      </c>
      <c r="C15" s="174"/>
      <c r="D15" s="174"/>
      <c r="E15" s="174"/>
      <c r="F15" s="174">
        <v>16744000</v>
      </c>
      <c r="G15" s="174">
        <v>49478398</v>
      </c>
      <c r="H15" s="174">
        <v>16744000</v>
      </c>
      <c r="I15" s="174">
        <v>47000000</v>
      </c>
      <c r="J15" s="174">
        <v>3000000</v>
      </c>
      <c r="K15" s="174">
        <v>22102000</v>
      </c>
      <c r="L15" s="174"/>
      <c r="M15" s="174"/>
      <c r="N15" s="174"/>
      <c r="O15" s="175">
        <f t="shared" si="0"/>
        <v>155068398</v>
      </c>
      <c r="P15" s="71"/>
    </row>
    <row r="16" spans="1:17" ht="26.25">
      <c r="A16" s="172" t="s">
        <v>11</v>
      </c>
      <c r="B16" s="173" t="s">
        <v>166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5">
        <v>0</v>
      </c>
      <c r="P16" s="71"/>
      <c r="Q16" s="71"/>
    </row>
    <row r="17" spans="1:16" ht="15" thickBot="1">
      <c r="A17" s="172" t="s">
        <v>12</v>
      </c>
      <c r="B17" s="179" t="s">
        <v>167</v>
      </c>
      <c r="C17" s="174">
        <v>4695000</v>
      </c>
      <c r="D17" s="174">
        <v>4695000</v>
      </c>
      <c r="E17" s="174">
        <v>4700000</v>
      </c>
      <c r="F17" s="174">
        <v>4700000</v>
      </c>
      <c r="G17" s="174">
        <v>5823726</v>
      </c>
      <c r="H17" s="174">
        <v>5700000</v>
      </c>
      <c r="I17" s="174">
        <v>5700000</v>
      </c>
      <c r="J17" s="174">
        <v>6671342</v>
      </c>
      <c r="K17" s="174">
        <v>5700000</v>
      </c>
      <c r="L17" s="174">
        <v>5700000</v>
      </c>
      <c r="M17" s="174">
        <v>5700000</v>
      </c>
      <c r="N17" s="174">
        <v>5700000</v>
      </c>
      <c r="O17" s="175">
        <f t="shared" si="0"/>
        <v>65485068</v>
      </c>
      <c r="P17" s="71"/>
    </row>
    <row r="18" spans="1:16" ht="15" thickBot="1">
      <c r="A18" s="171"/>
      <c r="B18" s="180" t="s">
        <v>53</v>
      </c>
      <c r="C18" s="181">
        <f aca="true" t="shared" si="1" ref="C18:N18">SUM(C10:C17)</f>
        <v>24019592</v>
      </c>
      <c r="D18" s="181">
        <f t="shared" si="1"/>
        <v>24019592</v>
      </c>
      <c r="E18" s="181">
        <f t="shared" si="1"/>
        <v>26580000</v>
      </c>
      <c r="F18" s="181">
        <f t="shared" si="1"/>
        <v>51324000</v>
      </c>
      <c r="G18" s="181">
        <f t="shared" si="1"/>
        <v>77182124</v>
      </c>
      <c r="H18" s="181">
        <f t="shared" si="1"/>
        <v>44324000</v>
      </c>
      <c r="I18" s="181">
        <f t="shared" si="1"/>
        <v>75180000</v>
      </c>
      <c r="J18" s="181">
        <f t="shared" si="1"/>
        <v>39105250</v>
      </c>
      <c r="K18" s="181">
        <f t="shared" si="1"/>
        <v>57782000</v>
      </c>
      <c r="L18" s="181">
        <f t="shared" si="1"/>
        <v>36579996</v>
      </c>
      <c r="M18" s="181">
        <f t="shared" si="1"/>
        <v>26480000</v>
      </c>
      <c r="N18" s="181">
        <f t="shared" si="1"/>
        <v>26942868</v>
      </c>
      <c r="O18" s="182">
        <f>SUM(C18:N18)</f>
        <v>509519422</v>
      </c>
      <c r="P18" s="46"/>
    </row>
    <row r="19" spans="1:16" ht="15" thickBot="1">
      <c r="A19" s="171"/>
      <c r="B19" s="448" t="s">
        <v>64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50"/>
      <c r="P19" s="46"/>
    </row>
    <row r="20" spans="1:17" ht="15">
      <c r="A20" s="187" t="s">
        <v>13</v>
      </c>
      <c r="B20" s="183" t="s">
        <v>44</v>
      </c>
      <c r="C20" s="177">
        <v>27800000</v>
      </c>
      <c r="D20" s="177">
        <v>26800000</v>
      </c>
      <c r="E20" s="177">
        <v>30000000</v>
      </c>
      <c r="F20" s="177">
        <v>30000000</v>
      </c>
      <c r="G20" s="177">
        <v>30000000</v>
      </c>
      <c r="H20" s="177">
        <v>30000000</v>
      </c>
      <c r="I20" s="177">
        <v>30000000</v>
      </c>
      <c r="J20" s="177">
        <v>30000000</v>
      </c>
      <c r="K20" s="177">
        <v>30000000</v>
      </c>
      <c r="L20" s="177">
        <v>30000000</v>
      </c>
      <c r="M20" s="177">
        <v>31000000</v>
      </c>
      <c r="N20" s="177">
        <v>29842228</v>
      </c>
      <c r="O20" s="178">
        <f t="shared" si="0"/>
        <v>355442228</v>
      </c>
      <c r="P20" s="71"/>
      <c r="Q20" s="199"/>
    </row>
    <row r="21" spans="1:16" ht="12.75">
      <c r="A21" s="188" t="s">
        <v>14</v>
      </c>
      <c r="B21" s="184" t="s">
        <v>23</v>
      </c>
      <c r="C21" s="174"/>
      <c r="D21" s="174"/>
      <c r="E21" s="174"/>
      <c r="F21" s="174">
        <v>12000000</v>
      </c>
      <c r="G21" s="174">
        <v>12000000</v>
      </c>
      <c r="H21" s="174">
        <v>12000000</v>
      </c>
      <c r="I21" s="174">
        <v>27000000</v>
      </c>
      <c r="J21" s="174">
        <v>15952190</v>
      </c>
      <c r="K21" s="174">
        <v>6122282</v>
      </c>
      <c r="L21" s="174"/>
      <c r="M21" s="174"/>
      <c r="N21" s="174"/>
      <c r="O21" s="175">
        <f t="shared" si="0"/>
        <v>85074472</v>
      </c>
      <c r="P21" s="167"/>
    </row>
    <row r="22" spans="1:16" s="34" customFormat="1" ht="15">
      <c r="A22" s="188" t="s">
        <v>15</v>
      </c>
      <c r="B22" s="184" t="s">
        <v>45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5">
        <v>0</v>
      </c>
      <c r="P22" s="45"/>
    </row>
    <row r="23" spans="1:15" ht="12.75">
      <c r="A23" s="188"/>
      <c r="B23" s="185" t="s">
        <v>220</v>
      </c>
      <c r="C23" s="174">
        <f>SUM(C20:C22)</f>
        <v>27800000</v>
      </c>
      <c r="D23" s="174">
        <f aca="true" t="shared" si="2" ref="D23:N23">SUM(D20:D22)</f>
        <v>26800000</v>
      </c>
      <c r="E23" s="174">
        <f t="shared" si="2"/>
        <v>30000000</v>
      </c>
      <c r="F23" s="174">
        <f t="shared" si="2"/>
        <v>42000000</v>
      </c>
      <c r="G23" s="174">
        <f t="shared" si="2"/>
        <v>42000000</v>
      </c>
      <c r="H23" s="174">
        <f t="shared" si="2"/>
        <v>42000000</v>
      </c>
      <c r="I23" s="174">
        <f t="shared" si="2"/>
        <v>57000000</v>
      </c>
      <c r="J23" s="174">
        <f t="shared" si="2"/>
        <v>45952190</v>
      </c>
      <c r="K23" s="174">
        <f t="shared" si="2"/>
        <v>36122282</v>
      </c>
      <c r="L23" s="174">
        <f t="shared" si="2"/>
        <v>30000000</v>
      </c>
      <c r="M23" s="174">
        <f t="shared" si="2"/>
        <v>31000000</v>
      </c>
      <c r="N23" s="174">
        <f t="shared" si="2"/>
        <v>29842228</v>
      </c>
      <c r="O23" s="175">
        <f t="shared" si="0"/>
        <v>440516700</v>
      </c>
    </row>
    <row r="24" spans="1:17" ht="13.5" thickBot="1">
      <c r="A24" s="188" t="s">
        <v>16</v>
      </c>
      <c r="B24" s="184" t="s">
        <v>198</v>
      </c>
      <c r="C24" s="174">
        <v>8212654</v>
      </c>
      <c r="D24" s="174">
        <v>4695000</v>
      </c>
      <c r="E24" s="174">
        <v>4700000</v>
      </c>
      <c r="F24" s="174">
        <v>4700000</v>
      </c>
      <c r="G24" s="174">
        <v>5823726</v>
      </c>
      <c r="H24" s="174">
        <v>5700000</v>
      </c>
      <c r="I24" s="174">
        <v>5700000</v>
      </c>
      <c r="J24" s="174">
        <v>5700000</v>
      </c>
      <c r="K24" s="174">
        <v>5700000</v>
      </c>
      <c r="L24" s="174">
        <v>5700000</v>
      </c>
      <c r="M24" s="174">
        <v>6671342</v>
      </c>
      <c r="N24" s="174">
        <v>5700000</v>
      </c>
      <c r="O24" s="175">
        <f t="shared" si="0"/>
        <v>69002722</v>
      </c>
      <c r="P24" s="167"/>
      <c r="Q24" s="199"/>
    </row>
    <row r="25" spans="1:15" ht="13.5" thickBot="1">
      <c r="A25" s="186"/>
      <c r="B25" s="180" t="s">
        <v>54</v>
      </c>
      <c r="C25" s="181">
        <f>SUM(C23:C24)</f>
        <v>36012654</v>
      </c>
      <c r="D25" s="181">
        <f aca="true" t="shared" si="3" ref="D25:N25">SUM(D23:D24)</f>
        <v>31495000</v>
      </c>
      <c r="E25" s="181">
        <f t="shared" si="3"/>
        <v>34700000</v>
      </c>
      <c r="F25" s="181">
        <f t="shared" si="3"/>
        <v>46700000</v>
      </c>
      <c r="G25" s="181">
        <f t="shared" si="3"/>
        <v>47823726</v>
      </c>
      <c r="H25" s="181">
        <f t="shared" si="3"/>
        <v>47700000</v>
      </c>
      <c r="I25" s="181">
        <f t="shared" si="3"/>
        <v>62700000</v>
      </c>
      <c r="J25" s="181">
        <f t="shared" si="3"/>
        <v>51652190</v>
      </c>
      <c r="K25" s="181">
        <f t="shared" si="3"/>
        <v>41822282</v>
      </c>
      <c r="L25" s="181">
        <f t="shared" si="3"/>
        <v>35700000</v>
      </c>
      <c r="M25" s="181">
        <f t="shared" si="3"/>
        <v>37671342</v>
      </c>
      <c r="N25" s="181">
        <f t="shared" si="3"/>
        <v>35542228</v>
      </c>
      <c r="O25" s="182">
        <f t="shared" si="0"/>
        <v>509519422</v>
      </c>
    </row>
  </sheetData>
  <sheetProtection/>
  <mergeCells count="7">
    <mergeCell ref="B9:O9"/>
    <mergeCell ref="B19:O19"/>
    <mergeCell ref="M7:O7"/>
    <mergeCell ref="M1:O1"/>
    <mergeCell ref="A4:O4"/>
    <mergeCell ref="A5:O5"/>
    <mergeCell ref="F6:I6"/>
  </mergeCells>
  <printOptions/>
  <pageMargins left="0.75" right="0.75" top="0.51" bottom="0.47" header="0.5" footer="0.5"/>
  <pageSetup horizontalDpi="600" verticalDpi="600" orientation="landscape" paperSize="9" scale="77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D13" sqref="D13"/>
    </sheetView>
  </sheetViews>
  <sheetFormatPr defaultColWidth="9.140625" defaultRowHeight="12.75"/>
  <cols>
    <col min="2" max="2" width="38.00390625" style="0" customWidth="1"/>
    <col min="3" max="3" width="13.8515625" style="0" customWidth="1"/>
    <col min="4" max="4" width="15.7109375" style="0" customWidth="1"/>
  </cols>
  <sheetData>
    <row r="1" spans="1:8" ht="15.75" thickBot="1">
      <c r="A1" s="457" t="s">
        <v>60</v>
      </c>
      <c r="B1" s="459" t="s">
        <v>32</v>
      </c>
      <c r="C1" s="461" t="s">
        <v>70</v>
      </c>
      <c r="D1" s="461" t="s">
        <v>301</v>
      </c>
      <c r="E1" s="463" t="s">
        <v>99</v>
      </c>
      <c r="F1" s="464"/>
      <c r="G1" s="464"/>
      <c r="H1" s="455" t="s">
        <v>71</v>
      </c>
    </row>
    <row r="2" spans="1:8" ht="42.75" customHeight="1" thickBot="1">
      <c r="A2" s="458"/>
      <c r="B2" s="460"/>
      <c r="C2" s="462"/>
      <c r="D2" s="462"/>
      <c r="E2" s="89">
        <v>2019</v>
      </c>
      <c r="F2" s="78">
        <v>2020</v>
      </c>
      <c r="G2" s="78">
        <v>2021</v>
      </c>
      <c r="H2" s="456"/>
    </row>
    <row r="3" spans="1:9" ht="15.75" thickBot="1">
      <c r="A3" s="69"/>
      <c r="B3" s="70" t="s">
        <v>72</v>
      </c>
      <c r="C3" s="40"/>
      <c r="D3" s="127">
        <v>0</v>
      </c>
      <c r="E3" s="89"/>
      <c r="F3" s="128"/>
      <c r="G3" s="128"/>
      <c r="H3" s="39"/>
      <c r="I3" s="79"/>
    </row>
  </sheetData>
  <sheetProtection/>
  <mergeCells count="6">
    <mergeCell ref="H1:H2"/>
    <mergeCell ref="A1:A2"/>
    <mergeCell ref="B1:B2"/>
    <mergeCell ref="C1:C2"/>
    <mergeCell ref="D1:D2"/>
    <mergeCell ref="E1:G1"/>
  </mergeCells>
  <printOptions/>
  <pageMargins left="0.75" right="0.75" top="1.61" bottom="1" header="0.5" footer="0.5"/>
  <pageSetup horizontalDpi="600" verticalDpi="600" orientation="landscape" paperSize="9" scale="89" r:id="rId1"/>
  <headerFooter alignWithMargins="0">
    <oddHeader>&amp;C&amp;"Arial,Félkövér"&amp;12
Tiszasüly Községi Önkormányzat több éves kihatással járó feladatai és a felvett hitelek törlesztése éves bontásban&amp;R&amp;"Arial,Félkövér"&amp;12 9.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60" workbookViewId="0" topLeftCell="A1">
      <selection activeCell="E6" sqref="E6"/>
    </sheetView>
  </sheetViews>
  <sheetFormatPr defaultColWidth="9.140625" defaultRowHeight="12.75"/>
  <cols>
    <col min="1" max="1" width="6.00390625" style="234" customWidth="1"/>
    <col min="2" max="2" width="37.28125" style="234" customWidth="1"/>
    <col min="3" max="5" width="14.421875" style="234" bestFit="1" customWidth="1"/>
    <col min="6" max="16384" width="9.140625" style="234" customWidth="1"/>
  </cols>
  <sheetData>
    <row r="1" spans="1:5" ht="51.75" thickBot="1">
      <c r="A1" s="232" t="s">
        <v>4</v>
      </c>
      <c r="B1" s="233" t="s">
        <v>32</v>
      </c>
      <c r="C1" s="251" t="s">
        <v>271</v>
      </c>
      <c r="D1" s="251" t="s">
        <v>277</v>
      </c>
      <c r="E1" s="251" t="s">
        <v>302</v>
      </c>
    </row>
    <row r="2" spans="1:5" ht="28.5" customHeight="1" thickBot="1">
      <c r="A2" s="467" t="s">
        <v>33</v>
      </c>
      <c r="B2" s="468"/>
      <c r="C2" s="468"/>
      <c r="D2" s="468"/>
      <c r="E2" s="469"/>
    </row>
    <row r="3" spans="1:5" ht="30.75">
      <c r="A3" s="235" t="s">
        <v>34</v>
      </c>
      <c r="B3" s="236" t="s">
        <v>170</v>
      </c>
      <c r="C3" s="347">
        <f>SUM(C4:C8)</f>
        <v>179888298</v>
      </c>
      <c r="D3" s="348">
        <f>SUM(D4:D8)</f>
        <v>133330000</v>
      </c>
      <c r="E3" s="348">
        <f>SUM(E4:E8)</f>
        <v>133330000</v>
      </c>
    </row>
    <row r="4" spans="1:5" ht="15">
      <c r="A4" s="237"/>
      <c r="B4" s="238" t="s">
        <v>168</v>
      </c>
      <c r="C4" s="349">
        <v>100000000</v>
      </c>
      <c r="D4" s="350">
        <v>100000000</v>
      </c>
      <c r="E4" s="350">
        <v>100000000</v>
      </c>
    </row>
    <row r="5" spans="1:5" ht="15">
      <c r="A5" s="237"/>
      <c r="B5" s="253" t="s">
        <v>322</v>
      </c>
      <c r="C5" s="349">
        <v>7555898</v>
      </c>
      <c r="D5" s="350">
        <v>4530000</v>
      </c>
      <c r="E5" s="350">
        <v>4530000</v>
      </c>
    </row>
    <row r="6" spans="1:5" ht="15">
      <c r="A6" s="237"/>
      <c r="B6" s="238" t="s">
        <v>221</v>
      </c>
      <c r="C6" s="349">
        <v>2800000</v>
      </c>
      <c r="D6" s="350">
        <v>2800000</v>
      </c>
      <c r="E6" s="350">
        <v>2800000</v>
      </c>
    </row>
    <row r="7" spans="1:5" ht="15">
      <c r="A7" s="237"/>
      <c r="B7" s="253" t="s">
        <v>290</v>
      </c>
      <c r="C7" s="349">
        <v>43532400</v>
      </c>
      <c r="D7" s="350"/>
      <c r="E7" s="350"/>
    </row>
    <row r="8" spans="1:5" ht="15">
      <c r="A8" s="237"/>
      <c r="B8" s="253" t="s">
        <v>296</v>
      </c>
      <c r="C8" s="349">
        <v>26000000</v>
      </c>
      <c r="D8" s="350">
        <v>26000000</v>
      </c>
      <c r="E8" s="350">
        <v>26000000</v>
      </c>
    </row>
    <row r="9" spans="1:5" ht="30.75">
      <c r="A9" s="239" t="s">
        <v>36</v>
      </c>
      <c r="B9" s="240" t="s">
        <v>169</v>
      </c>
      <c r="C9" s="351">
        <v>0</v>
      </c>
      <c r="D9" s="352">
        <v>0</v>
      </c>
      <c r="E9" s="352">
        <v>0</v>
      </c>
    </row>
    <row r="10" spans="1:5" ht="15">
      <c r="A10" s="239" t="s">
        <v>37</v>
      </c>
      <c r="B10" s="240" t="s">
        <v>163</v>
      </c>
      <c r="C10" s="353">
        <f>SUM(C11:C15)</f>
        <v>37220000</v>
      </c>
      <c r="D10" s="354">
        <f>SUM(D11:D15)</f>
        <v>37220000</v>
      </c>
      <c r="E10" s="354">
        <f>SUM(E11:E15)</f>
        <v>37220000</v>
      </c>
    </row>
    <row r="11" spans="1:5" ht="15">
      <c r="A11" s="237"/>
      <c r="B11" s="238" t="s">
        <v>222</v>
      </c>
      <c r="C11" s="355">
        <v>700000</v>
      </c>
      <c r="D11" s="355">
        <v>700000</v>
      </c>
      <c r="E11" s="355">
        <v>700000</v>
      </c>
    </row>
    <row r="12" spans="1:5" ht="15">
      <c r="A12" s="237"/>
      <c r="B12" s="238" t="s">
        <v>223</v>
      </c>
      <c r="C12" s="355">
        <v>4000000</v>
      </c>
      <c r="D12" s="355">
        <v>4000000</v>
      </c>
      <c r="E12" s="355">
        <v>4000000</v>
      </c>
    </row>
    <row r="13" spans="1:5" ht="15">
      <c r="A13" s="237"/>
      <c r="B13" s="238" t="s">
        <v>224</v>
      </c>
      <c r="C13" s="355">
        <v>30000000</v>
      </c>
      <c r="D13" s="355">
        <v>30000000</v>
      </c>
      <c r="E13" s="355">
        <v>30000000</v>
      </c>
    </row>
    <row r="14" spans="1:5" ht="15">
      <c r="A14" s="237"/>
      <c r="B14" s="238" t="s">
        <v>225</v>
      </c>
      <c r="C14" s="355">
        <v>2000000</v>
      </c>
      <c r="D14" s="355">
        <v>2000000</v>
      </c>
      <c r="E14" s="355">
        <v>2000000</v>
      </c>
    </row>
    <row r="15" spans="1:5" ht="15">
      <c r="A15" s="237"/>
      <c r="B15" s="238" t="s">
        <v>226</v>
      </c>
      <c r="C15" s="355">
        <v>520000</v>
      </c>
      <c r="D15" s="355">
        <v>520000</v>
      </c>
      <c r="E15" s="355">
        <v>520000</v>
      </c>
    </row>
    <row r="16" spans="1:5" ht="15">
      <c r="A16" s="239" t="s">
        <v>38</v>
      </c>
      <c r="B16" s="240" t="s">
        <v>35</v>
      </c>
      <c r="C16" s="356">
        <v>31000000</v>
      </c>
      <c r="D16" s="357">
        <v>31000000</v>
      </c>
      <c r="E16" s="357">
        <v>31000000</v>
      </c>
    </row>
    <row r="17" spans="1:5" ht="15">
      <c r="A17" s="239" t="s">
        <v>39</v>
      </c>
      <c r="B17" s="240" t="s">
        <v>164</v>
      </c>
      <c r="C17" s="356"/>
      <c r="D17" s="357"/>
      <c r="E17" s="357"/>
    </row>
    <row r="18" spans="1:5" ht="15">
      <c r="A18" s="239" t="s">
        <v>40</v>
      </c>
      <c r="B18" s="240" t="s">
        <v>165</v>
      </c>
      <c r="C18" s="356">
        <v>0</v>
      </c>
      <c r="D18" s="357">
        <v>0</v>
      </c>
      <c r="E18" s="357">
        <v>0</v>
      </c>
    </row>
    <row r="19" spans="1:5" ht="23.25" customHeight="1">
      <c r="A19" s="239" t="s">
        <v>41</v>
      </c>
      <c r="B19" s="240" t="s">
        <v>166</v>
      </c>
      <c r="C19" s="353">
        <v>0</v>
      </c>
      <c r="D19" s="354">
        <v>0</v>
      </c>
      <c r="E19" s="354">
        <v>0</v>
      </c>
    </row>
    <row r="20" spans="1:5" ht="15">
      <c r="A20" s="239"/>
      <c r="B20" s="240" t="s">
        <v>219</v>
      </c>
      <c r="C20" s="358">
        <f>SUM(C3+C10+C16)</f>
        <v>248108298</v>
      </c>
      <c r="D20" s="359">
        <f>SUM(D3+D10+D16)</f>
        <v>201550000</v>
      </c>
      <c r="E20" s="359">
        <f>SUM(E3+E10+E16)</f>
        <v>201550000</v>
      </c>
    </row>
    <row r="21" spans="1:5" ht="15.75" thickBot="1">
      <c r="A21" s="241" t="s">
        <v>79</v>
      </c>
      <c r="B21" s="242" t="s">
        <v>216</v>
      </c>
      <c r="C21" s="360">
        <v>68000000</v>
      </c>
      <c r="D21" s="361">
        <v>68000000</v>
      </c>
      <c r="E21" s="361">
        <v>68000000</v>
      </c>
    </row>
    <row r="22" spans="1:5" ht="13.5" thickBot="1">
      <c r="A22" s="470" t="s">
        <v>42</v>
      </c>
      <c r="B22" s="471"/>
      <c r="C22" s="362">
        <f>SUM(C20:C21)</f>
        <v>316108298</v>
      </c>
      <c r="D22" s="363">
        <f>SUM(D20:D21)</f>
        <v>269550000</v>
      </c>
      <c r="E22" s="363">
        <f>SUM(E20:E21)</f>
        <v>269550000</v>
      </c>
    </row>
    <row r="23" spans="1:5" ht="12.75">
      <c r="A23" s="467" t="s">
        <v>43</v>
      </c>
      <c r="B23" s="468"/>
      <c r="C23" s="468"/>
      <c r="D23" s="468"/>
      <c r="E23" s="469"/>
    </row>
    <row r="24" spans="1:5" ht="13.5" thickBot="1">
      <c r="A24" s="472"/>
      <c r="B24" s="473"/>
      <c r="C24" s="473"/>
      <c r="D24" s="473"/>
      <c r="E24" s="474"/>
    </row>
    <row r="25" spans="1:5" ht="15">
      <c r="A25" s="235" t="s">
        <v>34</v>
      </c>
      <c r="B25" s="236" t="s">
        <v>44</v>
      </c>
      <c r="C25" s="347">
        <f>SUM(C26:C30)</f>
        <v>245108298</v>
      </c>
      <c r="D25" s="347">
        <f>SUM(D26:D30)</f>
        <v>198550000</v>
      </c>
      <c r="E25" s="348">
        <f>SUM(E26:E30)</f>
        <v>198550000</v>
      </c>
    </row>
    <row r="26" spans="1:5" ht="15">
      <c r="A26" s="237"/>
      <c r="B26" s="238" t="s">
        <v>192</v>
      </c>
      <c r="C26" s="349">
        <v>80459600</v>
      </c>
      <c r="D26" s="350">
        <v>73550000</v>
      </c>
      <c r="E26" s="350">
        <v>73550000</v>
      </c>
    </row>
    <row r="27" spans="1:5" ht="15">
      <c r="A27" s="237"/>
      <c r="B27" s="238" t="s">
        <v>227</v>
      </c>
      <c r="C27" s="349">
        <v>14350000</v>
      </c>
      <c r="D27" s="350">
        <v>13000000</v>
      </c>
      <c r="E27" s="350">
        <v>13000000</v>
      </c>
    </row>
    <row r="28" spans="1:5" ht="15">
      <c r="A28" s="237"/>
      <c r="B28" s="238" t="s">
        <v>194</v>
      </c>
      <c r="C28" s="349">
        <v>126298698</v>
      </c>
      <c r="D28" s="350">
        <v>88000000</v>
      </c>
      <c r="E28" s="350">
        <v>88000000</v>
      </c>
    </row>
    <row r="29" spans="1:5" ht="15">
      <c r="A29" s="237"/>
      <c r="B29" s="238" t="s">
        <v>48</v>
      </c>
      <c r="C29" s="349">
        <v>13000000</v>
      </c>
      <c r="D29" s="350">
        <v>13000000</v>
      </c>
      <c r="E29" s="350">
        <v>13000000</v>
      </c>
    </row>
    <row r="30" spans="1:5" ht="15">
      <c r="A30" s="237"/>
      <c r="B30" s="238" t="s">
        <v>195</v>
      </c>
      <c r="C30" s="349">
        <v>11000000</v>
      </c>
      <c r="D30" s="350">
        <v>11000000</v>
      </c>
      <c r="E30" s="350">
        <v>11000000</v>
      </c>
    </row>
    <row r="31" spans="1:5" ht="15">
      <c r="A31" s="239" t="s">
        <v>36</v>
      </c>
      <c r="B31" s="240" t="s">
        <v>23</v>
      </c>
      <c r="C31" s="356">
        <f>SUM(C32:C33)</f>
        <v>0</v>
      </c>
      <c r="D31" s="356">
        <f>SUM(D32:D33)</f>
        <v>0</v>
      </c>
      <c r="E31" s="357">
        <f>SUM(E32:E33)</f>
        <v>0</v>
      </c>
    </row>
    <row r="32" spans="1:5" ht="15">
      <c r="A32" s="237"/>
      <c r="B32" s="243" t="s">
        <v>196</v>
      </c>
      <c r="C32" s="349"/>
      <c r="D32" s="350"/>
      <c r="E32" s="350"/>
    </row>
    <row r="33" spans="1:5" ht="15">
      <c r="A33" s="237"/>
      <c r="B33" s="243" t="s">
        <v>197</v>
      </c>
      <c r="C33" s="349"/>
      <c r="D33" s="350"/>
      <c r="E33" s="350"/>
    </row>
    <row r="34" spans="1:5" ht="15">
      <c r="A34" s="237"/>
      <c r="B34" s="243" t="s">
        <v>199</v>
      </c>
      <c r="C34" s="349">
        <v>0</v>
      </c>
      <c r="D34" s="350">
        <v>0</v>
      </c>
      <c r="E34" s="350">
        <v>0</v>
      </c>
    </row>
    <row r="35" spans="1:5" ht="15">
      <c r="A35" s="237"/>
      <c r="B35" s="243" t="s">
        <v>198</v>
      </c>
      <c r="C35" s="349">
        <v>0</v>
      </c>
      <c r="D35" s="350">
        <v>0</v>
      </c>
      <c r="E35" s="350">
        <v>0</v>
      </c>
    </row>
    <row r="36" spans="1:5" ht="15">
      <c r="A36" s="475" t="s">
        <v>37</v>
      </c>
      <c r="B36" s="240" t="s">
        <v>45</v>
      </c>
      <c r="C36" s="356">
        <v>0</v>
      </c>
      <c r="D36" s="357">
        <v>0</v>
      </c>
      <c r="E36" s="357">
        <v>0</v>
      </c>
    </row>
    <row r="37" spans="1:5" ht="15">
      <c r="A37" s="475"/>
      <c r="B37" s="243" t="s">
        <v>217</v>
      </c>
      <c r="C37" s="349">
        <v>0</v>
      </c>
      <c r="D37" s="350">
        <v>0</v>
      </c>
      <c r="E37" s="350">
        <v>0</v>
      </c>
    </row>
    <row r="38" spans="1:5" ht="15.75" thickBot="1">
      <c r="A38" s="476"/>
      <c r="B38" s="244" t="s">
        <v>218</v>
      </c>
      <c r="C38" s="364">
        <v>0</v>
      </c>
      <c r="D38" s="365">
        <v>0</v>
      </c>
      <c r="E38" s="365">
        <v>0</v>
      </c>
    </row>
    <row r="39" spans="1:5" ht="15.75" thickBot="1">
      <c r="A39" s="245"/>
      <c r="B39" s="246" t="s">
        <v>220</v>
      </c>
      <c r="C39" s="366">
        <f>SUM(C25+C31)</f>
        <v>245108298</v>
      </c>
      <c r="D39" s="366">
        <f>SUM(D25+D31)</f>
        <v>198550000</v>
      </c>
      <c r="E39" s="367">
        <f>SUM(E25+E31)</f>
        <v>198550000</v>
      </c>
    </row>
    <row r="40" spans="1:5" ht="15.75" thickBot="1">
      <c r="A40" s="247" t="s">
        <v>38</v>
      </c>
      <c r="B40" s="248" t="s">
        <v>198</v>
      </c>
      <c r="C40" s="368">
        <v>71000000</v>
      </c>
      <c r="D40" s="369">
        <v>71000000</v>
      </c>
      <c r="E40" s="369">
        <v>71000000</v>
      </c>
    </row>
    <row r="41" spans="1:5" ht="16.5" thickBot="1">
      <c r="A41" s="477" t="s">
        <v>98</v>
      </c>
      <c r="B41" s="478"/>
      <c r="C41" s="370">
        <f>SUM(C39:C40)</f>
        <v>316108298</v>
      </c>
      <c r="D41" s="370">
        <f>SUM(D39:D40)</f>
        <v>269550000</v>
      </c>
      <c r="E41" s="370">
        <f>SUM(E39:E40)</f>
        <v>269550000</v>
      </c>
    </row>
    <row r="42" spans="1:5" ht="13.5" thickBot="1">
      <c r="A42" s="465" t="s">
        <v>65</v>
      </c>
      <c r="B42" s="466"/>
      <c r="C42" s="249">
        <v>19.5</v>
      </c>
      <c r="D42" s="250">
        <v>19.5</v>
      </c>
      <c r="E42" s="250">
        <v>19.5</v>
      </c>
    </row>
  </sheetData>
  <sheetProtection/>
  <mergeCells count="6">
    <mergeCell ref="A42:B42"/>
    <mergeCell ref="A2:E2"/>
    <mergeCell ref="A22:B22"/>
    <mergeCell ref="A23:E24"/>
    <mergeCell ref="A36:A38"/>
    <mergeCell ref="A41:B41"/>
  </mergeCells>
  <printOptions/>
  <pageMargins left="0.75" right="0.75" top="1.77" bottom="0.54" header="0.5" footer="0.5"/>
  <pageSetup horizontalDpi="600" verticalDpi="600" orientation="portrait" paperSize="9" scale="96" r:id="rId1"/>
  <headerFooter alignWithMargins="0">
    <oddHeader>&amp;C
&amp;"Arial,Félkövér"&amp;14Tiszasüly Községi Önkormányzat költségvetési évet követő három év tervezett bevételei és kiadásai
&amp;R&amp;"Arial,Félkövér"10. számú melléklet&amp;"Arial,Normál"
&amp;"Arial,Félkövér"adatok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PageLayoutView="0" workbookViewId="0" topLeftCell="A1">
      <selection activeCell="C6" sqref="C6"/>
    </sheetView>
  </sheetViews>
  <sheetFormatPr defaultColWidth="9.140625" defaultRowHeight="12.75"/>
  <cols>
    <col min="1" max="1" width="24.421875" style="0" customWidth="1"/>
    <col min="2" max="2" width="30.57421875" style="0" customWidth="1"/>
    <col min="3" max="3" width="30.421875" style="0" customWidth="1"/>
  </cols>
  <sheetData>
    <row r="1" ht="12.75">
      <c r="C1" s="22" t="s">
        <v>150</v>
      </c>
    </row>
    <row r="4" spans="1:3" ht="15">
      <c r="A4" s="453" t="s">
        <v>76</v>
      </c>
      <c r="B4" s="453"/>
      <c r="C4" s="453"/>
    </row>
    <row r="5" spans="2:3" ht="19.5" customHeight="1">
      <c r="B5" s="54" t="s">
        <v>303</v>
      </c>
      <c r="C5" s="23"/>
    </row>
    <row r="6" spans="2:3" ht="98.25" customHeight="1" thickBot="1">
      <c r="B6" s="54"/>
      <c r="C6" s="22" t="s">
        <v>77</v>
      </c>
    </row>
    <row r="7" spans="1:3" s="47" customFormat="1" ht="15.75" thickBot="1">
      <c r="A7" s="58" t="s">
        <v>32</v>
      </c>
      <c r="B7" s="59" t="s">
        <v>62</v>
      </c>
      <c r="C7" s="60" t="s">
        <v>64</v>
      </c>
    </row>
    <row r="8" spans="1:3" ht="18.75" customHeight="1" thickBot="1">
      <c r="A8" s="55" t="s">
        <v>3</v>
      </c>
      <c r="B8" s="56">
        <v>0</v>
      </c>
      <c r="C8" s="57">
        <v>0</v>
      </c>
    </row>
    <row r="16" ht="12.75">
      <c r="B16" t="s">
        <v>66</v>
      </c>
    </row>
  </sheetData>
  <sheetProtection/>
  <mergeCells count="1">
    <mergeCell ref="A4:C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9.421875" style="0" customWidth="1"/>
    <col min="2" max="2" width="46.57421875" style="0" customWidth="1"/>
    <col min="3" max="3" width="29.421875" style="0" customWidth="1"/>
  </cols>
  <sheetData>
    <row r="1" ht="15">
      <c r="C1" s="30" t="s">
        <v>31</v>
      </c>
    </row>
    <row r="2" ht="15">
      <c r="A2" s="8"/>
    </row>
    <row r="3" ht="15">
      <c r="A3" s="8"/>
    </row>
    <row r="4" ht="15">
      <c r="A4" s="8"/>
    </row>
    <row r="5" ht="15">
      <c r="A5" s="9"/>
    </row>
    <row r="6" spans="1:2" ht="17.25">
      <c r="A6" s="397"/>
      <c r="B6" s="398"/>
    </row>
    <row r="7" spans="1:3" ht="17.25">
      <c r="A7" s="397" t="s">
        <v>293</v>
      </c>
      <c r="B7" s="397"/>
      <c r="C7" s="397"/>
    </row>
    <row r="8" spans="1:2" ht="17.25">
      <c r="A8" s="10"/>
      <c r="B8" s="21" t="s">
        <v>340</v>
      </c>
    </row>
    <row r="9" ht="15">
      <c r="A9" s="8"/>
    </row>
    <row r="10" ht="15.75" thickBot="1">
      <c r="C10" s="30" t="s">
        <v>294</v>
      </c>
    </row>
    <row r="11" spans="1:4" ht="60.75" customHeight="1" thickBot="1">
      <c r="A11" s="90" t="s">
        <v>4</v>
      </c>
      <c r="B11" s="11" t="s">
        <v>32</v>
      </c>
      <c r="C11" s="12" t="s">
        <v>345</v>
      </c>
      <c r="D11" s="13"/>
    </row>
    <row r="12" spans="1:3" ht="46.5" customHeight="1" thickBot="1">
      <c r="A12" s="402" t="s">
        <v>33</v>
      </c>
      <c r="B12" s="403"/>
      <c r="C12" s="404"/>
    </row>
    <row r="13" spans="1:3" ht="15">
      <c r="A13" s="19" t="s">
        <v>34</v>
      </c>
      <c r="B13" s="20" t="s">
        <v>170</v>
      </c>
      <c r="C13" s="272">
        <v>206117680</v>
      </c>
    </row>
    <row r="14" spans="1:3" ht="15">
      <c r="A14" s="14" t="s">
        <v>36</v>
      </c>
      <c r="B14" s="15" t="s">
        <v>169</v>
      </c>
      <c r="C14" s="273"/>
    </row>
    <row r="15" spans="1:3" ht="15">
      <c r="A15" s="14" t="s">
        <v>37</v>
      </c>
      <c r="B15" s="15" t="s">
        <v>163</v>
      </c>
      <c r="C15" s="273">
        <v>37220000</v>
      </c>
    </row>
    <row r="16" spans="1:3" ht="15">
      <c r="A16" s="14" t="s">
        <v>38</v>
      </c>
      <c r="B16" s="15" t="s">
        <v>35</v>
      </c>
      <c r="C16" s="273">
        <v>33828280</v>
      </c>
    </row>
    <row r="17" spans="1:3" ht="15">
      <c r="A17" s="14" t="s">
        <v>39</v>
      </c>
      <c r="B17" s="15" t="s">
        <v>164</v>
      </c>
      <c r="C17" s="273">
        <v>11799996</v>
      </c>
    </row>
    <row r="18" spans="1:3" ht="15">
      <c r="A18" s="14" t="s">
        <v>40</v>
      </c>
      <c r="B18" s="15" t="s">
        <v>165</v>
      </c>
      <c r="C18" s="273">
        <v>0</v>
      </c>
    </row>
    <row r="19" spans="1:3" ht="15">
      <c r="A19" s="14" t="s">
        <v>41</v>
      </c>
      <c r="B19" s="15" t="s">
        <v>166</v>
      </c>
      <c r="C19" s="273">
        <v>0</v>
      </c>
    </row>
    <row r="20" spans="1:3" ht="15">
      <c r="A20" s="16"/>
      <c r="B20" s="17" t="s">
        <v>219</v>
      </c>
      <c r="C20" s="274">
        <f>SUM(C13:C19)</f>
        <v>288965956</v>
      </c>
    </row>
    <row r="21" spans="1:3" ht="15">
      <c r="A21" s="16" t="s">
        <v>79</v>
      </c>
      <c r="B21" s="17" t="s">
        <v>250</v>
      </c>
      <c r="C21" s="275">
        <v>155068398</v>
      </c>
    </row>
    <row r="22" spans="1:3" ht="15.75" thickBot="1">
      <c r="A22" s="16" t="s">
        <v>258</v>
      </c>
      <c r="B22" s="17" t="s">
        <v>216</v>
      </c>
      <c r="C22" s="276">
        <v>65485068</v>
      </c>
    </row>
    <row r="23" spans="1:3" ht="16.5" thickBot="1">
      <c r="A23" s="399" t="s">
        <v>97</v>
      </c>
      <c r="B23" s="405"/>
      <c r="C23" s="277">
        <f>SUM(C20:C22)</f>
        <v>509519422</v>
      </c>
    </row>
    <row r="24" spans="1:3" ht="46.5" customHeight="1" thickBot="1">
      <c r="A24" s="402" t="s">
        <v>43</v>
      </c>
      <c r="B24" s="403"/>
      <c r="C24" s="404"/>
    </row>
    <row r="25" spans="1:3" ht="15">
      <c r="A25" s="35" t="s">
        <v>34</v>
      </c>
      <c r="B25" s="36" t="s">
        <v>44</v>
      </c>
      <c r="C25" s="265">
        <v>355442228</v>
      </c>
    </row>
    <row r="26" spans="1:3" ht="15">
      <c r="A26" s="14" t="s">
        <v>36</v>
      </c>
      <c r="B26" s="15" t="s">
        <v>23</v>
      </c>
      <c r="C26" s="266">
        <v>85074472</v>
      </c>
    </row>
    <row r="27" spans="1:3" ht="15">
      <c r="A27" s="401" t="s">
        <v>37</v>
      </c>
      <c r="B27" s="15" t="s">
        <v>45</v>
      </c>
      <c r="C27" s="266">
        <v>0</v>
      </c>
    </row>
    <row r="28" spans="1:3" ht="15">
      <c r="A28" s="401"/>
      <c r="B28" s="15" t="s">
        <v>217</v>
      </c>
      <c r="C28" s="266">
        <v>0</v>
      </c>
    </row>
    <row r="29" spans="1:3" ht="15">
      <c r="A29" s="401"/>
      <c r="B29" s="15" t="s">
        <v>218</v>
      </c>
      <c r="C29" s="266">
        <v>0</v>
      </c>
    </row>
    <row r="30" spans="1:3" ht="15">
      <c r="A30" s="14"/>
      <c r="B30" s="17" t="s">
        <v>220</v>
      </c>
      <c r="C30" s="274">
        <f>SUM(C25:C29)</f>
        <v>440516700</v>
      </c>
    </row>
    <row r="31" spans="1:3" ht="15.75" thickBot="1">
      <c r="A31" s="16" t="s">
        <v>38</v>
      </c>
      <c r="B31" s="17" t="s">
        <v>198</v>
      </c>
      <c r="C31" s="278">
        <v>69002722</v>
      </c>
    </row>
    <row r="32" spans="1:3" ht="16.5" thickBot="1">
      <c r="A32" s="399" t="s">
        <v>98</v>
      </c>
      <c r="B32" s="400"/>
      <c r="C32" s="279">
        <f>SUM(C30:C31)</f>
        <v>509519422</v>
      </c>
    </row>
    <row r="33" ht="15">
      <c r="A33" s="18"/>
    </row>
  </sheetData>
  <sheetProtection/>
  <mergeCells count="7">
    <mergeCell ref="A6:B6"/>
    <mergeCell ref="A32:B32"/>
    <mergeCell ref="A7:C7"/>
    <mergeCell ref="A27:A29"/>
    <mergeCell ref="A24:C24"/>
    <mergeCell ref="A12:C12"/>
    <mergeCell ref="A23:B2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7">
      <selection activeCell="C14" sqref="C14"/>
    </sheetView>
  </sheetViews>
  <sheetFormatPr defaultColWidth="9.140625" defaultRowHeight="12.75"/>
  <cols>
    <col min="1" max="1" width="3.57421875" style="0" bestFit="1" customWidth="1"/>
    <col min="2" max="2" width="49.140625" style="0" bestFit="1" customWidth="1"/>
    <col min="3" max="3" width="30.140625" style="0" customWidth="1"/>
  </cols>
  <sheetData>
    <row r="1" ht="12.75">
      <c r="C1" s="22" t="s">
        <v>46</v>
      </c>
    </row>
    <row r="3" spans="1:2" ht="17.25">
      <c r="A3" s="397"/>
      <c r="B3" s="398"/>
    </row>
    <row r="4" spans="1:3" ht="15">
      <c r="A4" s="418" t="s">
        <v>47</v>
      </c>
      <c r="B4" s="418"/>
      <c r="C4" s="418"/>
    </row>
    <row r="5" spans="1:3" ht="15">
      <c r="A5" s="418" t="s">
        <v>295</v>
      </c>
      <c r="B5" s="418"/>
      <c r="C5" s="418"/>
    </row>
    <row r="6" spans="1:3" ht="15">
      <c r="A6" s="141"/>
      <c r="B6" s="141" t="s">
        <v>344</v>
      </c>
      <c r="C6" s="141"/>
    </row>
    <row r="7" spans="1:3" ht="15">
      <c r="A7" s="141"/>
      <c r="B7" s="141"/>
      <c r="C7" s="141"/>
    </row>
    <row r="8" spans="1:3" ht="15">
      <c r="A8" s="141"/>
      <c r="B8" s="141"/>
      <c r="C8" s="141"/>
    </row>
    <row r="9" ht="13.5" thickBot="1">
      <c r="C9" s="22" t="s">
        <v>294</v>
      </c>
    </row>
    <row r="10" spans="1:3" ht="41.25" thickBot="1">
      <c r="A10" s="24" t="s">
        <v>4</v>
      </c>
      <c r="B10" s="25" t="s">
        <v>32</v>
      </c>
      <c r="C10" s="26" t="s">
        <v>345</v>
      </c>
    </row>
    <row r="11" spans="1:3" ht="39.75" customHeight="1">
      <c r="A11" s="409" t="s">
        <v>33</v>
      </c>
      <c r="B11" s="410"/>
      <c r="C11" s="411"/>
    </row>
    <row r="12" spans="1:3" ht="12.75">
      <c r="A12" s="38" t="s">
        <v>5</v>
      </c>
      <c r="B12" s="88" t="s">
        <v>170</v>
      </c>
      <c r="C12" s="257">
        <f>SUM(C13:C17)</f>
        <v>206117680</v>
      </c>
    </row>
    <row r="13" spans="1:3" ht="12.75">
      <c r="A13" s="27"/>
      <c r="B13" s="1" t="s">
        <v>168</v>
      </c>
      <c r="C13" s="258">
        <v>101251366</v>
      </c>
    </row>
    <row r="14" spans="1:3" ht="12.75">
      <c r="A14" s="27"/>
      <c r="B14" s="1" t="s">
        <v>113</v>
      </c>
      <c r="C14" s="258">
        <v>28760714</v>
      </c>
    </row>
    <row r="15" spans="1:3" ht="12.75">
      <c r="A15" s="27"/>
      <c r="B15" s="1" t="s">
        <v>221</v>
      </c>
      <c r="C15" s="258">
        <v>2800000</v>
      </c>
    </row>
    <row r="16" spans="1:3" ht="12.75">
      <c r="A16" s="27"/>
      <c r="B16" s="253" t="s">
        <v>296</v>
      </c>
      <c r="C16" s="258">
        <v>25558000</v>
      </c>
    </row>
    <row r="17" spans="1:3" ht="12.75">
      <c r="A17" s="27"/>
      <c r="B17" s="253" t="s">
        <v>290</v>
      </c>
      <c r="C17" s="258">
        <v>47747600</v>
      </c>
    </row>
    <row r="18" spans="1:3" ht="12.75">
      <c r="A18" s="38" t="s">
        <v>6</v>
      </c>
      <c r="B18" s="88" t="s">
        <v>163</v>
      </c>
      <c r="C18" s="259">
        <f>SUM(C19:C23)</f>
        <v>37220000</v>
      </c>
    </row>
    <row r="19" spans="1:3" ht="12.75">
      <c r="A19" s="27"/>
      <c r="B19" s="1" t="s">
        <v>222</v>
      </c>
      <c r="C19" s="258">
        <v>700000</v>
      </c>
    </row>
    <row r="20" spans="1:3" ht="12.75">
      <c r="A20" s="27"/>
      <c r="B20" s="1" t="s">
        <v>223</v>
      </c>
      <c r="C20" s="258">
        <v>4000000</v>
      </c>
    </row>
    <row r="21" spans="1:3" ht="12.75">
      <c r="A21" s="27"/>
      <c r="B21" s="1" t="s">
        <v>224</v>
      </c>
      <c r="C21" s="258">
        <v>30000000</v>
      </c>
    </row>
    <row r="22" spans="1:3" ht="12.75">
      <c r="A22" s="27"/>
      <c r="B22" s="1" t="s">
        <v>225</v>
      </c>
      <c r="C22" s="258">
        <v>2000000</v>
      </c>
    </row>
    <row r="23" spans="1:3" ht="12.75">
      <c r="A23" s="27"/>
      <c r="B23" s="1" t="s">
        <v>226</v>
      </c>
      <c r="C23" s="258">
        <v>520000</v>
      </c>
    </row>
    <row r="24" spans="1:3" ht="12.75">
      <c r="A24" s="154" t="s">
        <v>7</v>
      </c>
      <c r="B24" s="165" t="s">
        <v>230</v>
      </c>
      <c r="C24" s="260">
        <v>33828280</v>
      </c>
    </row>
    <row r="25" spans="1:3" ht="12.75">
      <c r="A25" s="154" t="s">
        <v>8</v>
      </c>
      <c r="B25" s="165" t="s">
        <v>260</v>
      </c>
      <c r="C25" s="260">
        <v>155068398</v>
      </c>
    </row>
    <row r="26" spans="1:3" ht="20.25" customHeight="1" thickBot="1">
      <c r="A26" s="154" t="s">
        <v>9</v>
      </c>
      <c r="B26" s="155" t="s">
        <v>251</v>
      </c>
      <c r="C26" s="261">
        <v>0</v>
      </c>
    </row>
    <row r="27" spans="1:3" ht="13.5" thickBot="1">
      <c r="A27" s="158"/>
      <c r="B27" s="159" t="s">
        <v>228</v>
      </c>
      <c r="C27" s="262">
        <f>SUM(C12+C18+C24+C25+C26)</f>
        <v>432234358</v>
      </c>
    </row>
    <row r="28" spans="1:3" ht="13.5" thickBot="1">
      <c r="A28" s="156" t="s">
        <v>10</v>
      </c>
      <c r="B28" s="157" t="s">
        <v>167</v>
      </c>
      <c r="C28" s="263">
        <v>65485068</v>
      </c>
    </row>
    <row r="29" spans="1:3" ht="13.5" thickBot="1">
      <c r="A29" s="406" t="s">
        <v>97</v>
      </c>
      <c r="B29" s="408"/>
      <c r="C29" s="264">
        <f>SUM(C27+C28)</f>
        <v>497719426</v>
      </c>
    </row>
    <row r="30" spans="1:3" ht="12.75">
      <c r="A30" s="412" t="s">
        <v>43</v>
      </c>
      <c r="B30" s="413"/>
      <c r="C30" s="414"/>
    </row>
    <row r="31" spans="1:3" ht="24" customHeight="1" thickBot="1">
      <c r="A31" s="415"/>
      <c r="B31" s="416"/>
      <c r="C31" s="417"/>
    </row>
    <row r="32" spans="1:3" ht="12.75">
      <c r="A32" s="29" t="s">
        <v>5</v>
      </c>
      <c r="B32" s="76" t="s">
        <v>192</v>
      </c>
      <c r="C32" s="265">
        <v>121983934</v>
      </c>
    </row>
    <row r="33" spans="1:3" ht="12.75">
      <c r="A33" s="27" t="s">
        <v>6</v>
      </c>
      <c r="B33" s="5" t="s">
        <v>227</v>
      </c>
      <c r="C33" s="266">
        <v>22394567</v>
      </c>
    </row>
    <row r="34" spans="1:3" ht="12.75">
      <c r="A34" s="27" t="s">
        <v>7</v>
      </c>
      <c r="B34" s="5" t="s">
        <v>194</v>
      </c>
      <c r="C34" s="266">
        <v>182662231</v>
      </c>
    </row>
    <row r="35" spans="1:3" ht="12.75">
      <c r="A35" s="27" t="s">
        <v>8</v>
      </c>
      <c r="B35" s="5" t="s">
        <v>48</v>
      </c>
      <c r="C35" s="266">
        <v>14808500</v>
      </c>
    </row>
    <row r="36" spans="1:3" ht="13.5" thickBot="1">
      <c r="A36" s="140" t="s">
        <v>9</v>
      </c>
      <c r="B36" s="160" t="s">
        <v>195</v>
      </c>
      <c r="C36" s="267">
        <v>13592996</v>
      </c>
    </row>
    <row r="37" spans="1:3" ht="13.5" thickBot="1">
      <c r="A37" s="163"/>
      <c r="B37" s="164" t="s">
        <v>229</v>
      </c>
      <c r="C37" s="268">
        <f>SUM(C32:C36)</f>
        <v>355442228</v>
      </c>
    </row>
    <row r="38" spans="1:3" ht="12.75">
      <c r="A38" s="161" t="s">
        <v>10</v>
      </c>
      <c r="B38" s="162" t="s">
        <v>49</v>
      </c>
      <c r="C38" s="269">
        <v>0</v>
      </c>
    </row>
    <row r="39" spans="1:3" ht="12.75">
      <c r="A39" s="27" t="s">
        <v>11</v>
      </c>
      <c r="B39" s="5" t="s">
        <v>50</v>
      </c>
      <c r="C39" s="266">
        <v>0</v>
      </c>
    </row>
    <row r="40" spans="1:3" ht="13.5" thickBot="1">
      <c r="A40" s="28" t="s">
        <v>12</v>
      </c>
      <c r="B40" s="77" t="s">
        <v>198</v>
      </c>
      <c r="C40" s="270">
        <v>69002722</v>
      </c>
    </row>
    <row r="41" spans="1:3" ht="13.5" thickBot="1">
      <c r="A41" s="406" t="s">
        <v>98</v>
      </c>
      <c r="B41" s="407"/>
      <c r="C41" s="271">
        <f>SUM(C37:C40)</f>
        <v>424444950</v>
      </c>
    </row>
  </sheetData>
  <sheetProtection/>
  <mergeCells count="7">
    <mergeCell ref="A41:B41"/>
    <mergeCell ref="A29:B29"/>
    <mergeCell ref="A3:B3"/>
    <mergeCell ref="A11:C11"/>
    <mergeCell ref="A30:C31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140625" style="0" customWidth="1"/>
    <col min="2" max="2" width="41.8515625" style="0" customWidth="1"/>
    <col min="3" max="3" width="33.8515625" style="0" customWidth="1"/>
  </cols>
  <sheetData>
    <row r="1" ht="15">
      <c r="C1" s="30" t="s">
        <v>51</v>
      </c>
    </row>
    <row r="2" ht="15">
      <c r="A2" s="8"/>
    </row>
    <row r="3" ht="15">
      <c r="A3" s="8"/>
    </row>
    <row r="4" ht="15">
      <c r="A4" s="8"/>
    </row>
    <row r="5" ht="15">
      <c r="A5" s="8"/>
    </row>
    <row r="6" spans="1:2" ht="17.25">
      <c r="A6" s="397"/>
      <c r="B6" s="398"/>
    </row>
    <row r="7" spans="1:3" ht="17.25">
      <c r="A7" s="397" t="s">
        <v>52</v>
      </c>
      <c r="B7" s="397"/>
      <c r="C7" s="397"/>
    </row>
    <row r="8" spans="1:3" ht="17.25">
      <c r="A8" s="397" t="s">
        <v>298</v>
      </c>
      <c r="B8" s="397"/>
      <c r="C8" s="397"/>
    </row>
    <row r="9" spans="1:2" ht="15">
      <c r="A9" s="9"/>
      <c r="B9" s="81" t="s">
        <v>344</v>
      </c>
    </row>
    <row r="10" ht="15">
      <c r="A10" s="9"/>
    </row>
    <row r="11" ht="15">
      <c r="A11" s="8"/>
    </row>
    <row r="12" ht="15">
      <c r="A12" s="8"/>
    </row>
    <row r="13" ht="15.75" thickBot="1">
      <c r="C13" s="30" t="s">
        <v>294</v>
      </c>
    </row>
    <row r="14" spans="1:3" ht="55.5" customHeight="1" thickBot="1">
      <c r="A14" s="66" t="s">
        <v>4</v>
      </c>
      <c r="B14" s="67" t="s">
        <v>32</v>
      </c>
      <c r="C14" s="68" t="s">
        <v>345</v>
      </c>
    </row>
    <row r="15" spans="1:3" ht="47.25" customHeight="1" thickBot="1">
      <c r="A15" s="419" t="s">
        <v>33</v>
      </c>
      <c r="B15" s="423"/>
      <c r="C15" s="424"/>
    </row>
    <row r="16" spans="1:3" ht="15">
      <c r="A16" s="31" t="s">
        <v>5</v>
      </c>
      <c r="B16" s="63" t="s">
        <v>169</v>
      </c>
      <c r="C16" s="61">
        <v>0</v>
      </c>
    </row>
    <row r="17" spans="1:3" ht="15">
      <c r="A17" s="33" t="s">
        <v>6</v>
      </c>
      <c r="B17" s="64" t="s">
        <v>164</v>
      </c>
      <c r="C17" s="374">
        <v>11799996</v>
      </c>
    </row>
    <row r="18" spans="1:3" ht="15">
      <c r="A18" s="32" t="s">
        <v>7</v>
      </c>
      <c r="B18" s="65" t="s">
        <v>166</v>
      </c>
      <c r="C18" s="62">
        <v>0</v>
      </c>
    </row>
    <row r="19" spans="1:3" ht="15.75" thickBot="1">
      <c r="A19" s="32" t="s">
        <v>8</v>
      </c>
      <c r="B19" s="65" t="s">
        <v>167</v>
      </c>
      <c r="C19" s="6">
        <v>0</v>
      </c>
    </row>
    <row r="20" spans="1:3" ht="16.5" thickBot="1">
      <c r="A20" s="399" t="s">
        <v>53</v>
      </c>
      <c r="B20" s="422"/>
      <c r="C20" s="280">
        <f>SUM(C16:C19)</f>
        <v>11799996</v>
      </c>
    </row>
    <row r="21" spans="1:3" ht="38.25" customHeight="1" thickBot="1">
      <c r="A21" s="419" t="s">
        <v>43</v>
      </c>
      <c r="B21" s="420"/>
      <c r="C21" s="421"/>
    </row>
    <row r="22" spans="1:3" ht="15">
      <c r="A22" s="33" t="s">
        <v>5</v>
      </c>
      <c r="B22" s="64" t="s">
        <v>196</v>
      </c>
      <c r="C22" s="269">
        <v>85074472</v>
      </c>
    </row>
    <row r="23" spans="1:3" ht="15">
      <c r="A23" s="32" t="s">
        <v>6</v>
      </c>
      <c r="B23" s="65" t="s">
        <v>197</v>
      </c>
      <c r="C23" s="266">
        <v>0</v>
      </c>
    </row>
    <row r="24" spans="1:3" ht="15">
      <c r="A24" s="32" t="s">
        <v>7</v>
      </c>
      <c r="B24" s="65" t="s">
        <v>199</v>
      </c>
      <c r="C24" s="266">
        <v>0</v>
      </c>
    </row>
    <row r="25" spans="1:3" ht="15.75" thickBot="1">
      <c r="A25" s="32" t="s">
        <v>8</v>
      </c>
      <c r="B25" s="65" t="s">
        <v>198</v>
      </c>
      <c r="C25" s="266">
        <v>0</v>
      </c>
    </row>
    <row r="26" spans="1:3" ht="16.5" thickBot="1">
      <c r="A26" s="399" t="s">
        <v>54</v>
      </c>
      <c r="B26" s="422"/>
      <c r="C26" s="280">
        <f>SUM(C22:C25)</f>
        <v>85074472</v>
      </c>
    </row>
  </sheetData>
  <sheetProtection/>
  <mergeCells count="7">
    <mergeCell ref="A21:C21"/>
    <mergeCell ref="A20:B20"/>
    <mergeCell ref="A26:B26"/>
    <mergeCell ref="A6:B6"/>
    <mergeCell ref="A7:C7"/>
    <mergeCell ref="A8:C8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workbookViewId="0" topLeftCell="A1">
      <selection activeCell="K23" sqref="K23"/>
    </sheetView>
  </sheetViews>
  <sheetFormatPr defaultColWidth="9.140625" defaultRowHeight="12.75"/>
  <cols>
    <col min="1" max="1" width="4.57421875" style="0" customWidth="1"/>
    <col min="2" max="2" width="7.00390625" style="0" bestFit="1" customWidth="1"/>
    <col min="3" max="3" width="51.28125" style="0" customWidth="1"/>
    <col min="4" max="4" width="14.140625" style="0" bestFit="1" customWidth="1"/>
    <col min="5" max="5" width="5.7109375" style="0" bestFit="1" customWidth="1"/>
    <col min="6" max="8" width="12.7109375" style="0" bestFit="1" customWidth="1"/>
    <col min="9" max="10" width="5.7109375" style="0" bestFit="1" customWidth="1"/>
    <col min="11" max="11" width="14.140625" style="0" bestFit="1" customWidth="1"/>
    <col min="12" max="12" width="12.7109375" style="0" bestFit="1" customWidth="1"/>
    <col min="13" max="13" width="14.140625" style="3" bestFit="1" customWidth="1"/>
  </cols>
  <sheetData>
    <row r="1" spans="1:13" s="81" customFormat="1" ht="139.5" customHeight="1" thickBot="1">
      <c r="A1" s="82" t="s">
        <v>4</v>
      </c>
      <c r="B1" s="87" t="s">
        <v>161</v>
      </c>
      <c r="C1" s="83" t="s">
        <v>190</v>
      </c>
      <c r="D1" s="84" t="s">
        <v>170</v>
      </c>
      <c r="E1" s="84" t="s">
        <v>169</v>
      </c>
      <c r="F1" s="84" t="s">
        <v>163</v>
      </c>
      <c r="G1" s="84" t="s">
        <v>35</v>
      </c>
      <c r="H1" s="84" t="s">
        <v>164</v>
      </c>
      <c r="I1" s="84" t="s">
        <v>165</v>
      </c>
      <c r="J1" s="84" t="s">
        <v>166</v>
      </c>
      <c r="K1" s="85" t="s">
        <v>250</v>
      </c>
      <c r="L1" s="85" t="s">
        <v>167</v>
      </c>
      <c r="M1" s="86" t="s">
        <v>3</v>
      </c>
    </row>
    <row r="2" spans="1:13" ht="26.25">
      <c r="A2" s="302" t="s">
        <v>5</v>
      </c>
      <c r="B2" s="303" t="s">
        <v>175</v>
      </c>
      <c r="C2" s="304" t="s">
        <v>162</v>
      </c>
      <c r="D2" s="305"/>
      <c r="E2" s="305"/>
      <c r="F2" s="305"/>
      <c r="G2" s="305">
        <v>220000</v>
      </c>
      <c r="H2" s="305"/>
      <c r="I2" s="305"/>
      <c r="J2" s="305"/>
      <c r="K2" s="306"/>
      <c r="L2" s="306"/>
      <c r="M2" s="307">
        <f aca="true" t="shared" si="0" ref="M2:M16">SUM(D2:L2)</f>
        <v>220000</v>
      </c>
    </row>
    <row r="3" spans="1:13" ht="12.75">
      <c r="A3" s="145" t="s">
        <v>6</v>
      </c>
      <c r="B3" s="142" t="s">
        <v>176</v>
      </c>
      <c r="C3" s="1" t="s">
        <v>171</v>
      </c>
      <c r="D3" s="281"/>
      <c r="E3" s="281"/>
      <c r="F3" s="281"/>
      <c r="G3" s="281">
        <v>1585000</v>
      </c>
      <c r="H3" s="281"/>
      <c r="I3" s="281"/>
      <c r="J3" s="281"/>
      <c r="K3" s="282"/>
      <c r="L3" s="282"/>
      <c r="M3" s="283">
        <f t="shared" si="0"/>
        <v>1585000</v>
      </c>
    </row>
    <row r="4" spans="1:13" ht="12.75">
      <c r="A4" s="145" t="s">
        <v>7</v>
      </c>
      <c r="B4" s="142" t="s">
        <v>177</v>
      </c>
      <c r="C4" s="253" t="s">
        <v>306</v>
      </c>
      <c r="D4" s="281"/>
      <c r="E4" s="281"/>
      <c r="F4" s="281"/>
      <c r="G4" s="281">
        <v>2768000</v>
      </c>
      <c r="H4" s="281">
        <v>1800000</v>
      </c>
      <c r="I4" s="281"/>
      <c r="J4" s="281"/>
      <c r="K4" s="282"/>
      <c r="L4" s="282"/>
      <c r="M4" s="283">
        <f t="shared" si="0"/>
        <v>4568000</v>
      </c>
    </row>
    <row r="5" spans="1:13" ht="12.75">
      <c r="A5" s="145" t="s">
        <v>8</v>
      </c>
      <c r="B5" s="142" t="s">
        <v>174</v>
      </c>
      <c r="C5" s="1" t="s">
        <v>173</v>
      </c>
      <c r="D5" s="281">
        <v>132812080</v>
      </c>
      <c r="E5" s="281"/>
      <c r="F5" s="281"/>
      <c r="G5" s="281"/>
      <c r="H5" s="281">
        <v>9999996</v>
      </c>
      <c r="I5" s="281"/>
      <c r="J5" s="281"/>
      <c r="K5" s="282"/>
      <c r="L5" s="282"/>
      <c r="M5" s="283">
        <f t="shared" si="0"/>
        <v>142812076</v>
      </c>
    </row>
    <row r="6" spans="1:13" ht="12.75">
      <c r="A6" s="145" t="s">
        <v>9</v>
      </c>
      <c r="B6" s="254" t="s">
        <v>191</v>
      </c>
      <c r="C6" s="253" t="s">
        <v>250</v>
      </c>
      <c r="D6" s="281"/>
      <c r="E6" s="281"/>
      <c r="F6" s="281"/>
      <c r="G6" s="281"/>
      <c r="H6" s="281"/>
      <c r="I6" s="281"/>
      <c r="J6" s="281"/>
      <c r="K6" s="282">
        <v>154024095</v>
      </c>
      <c r="L6" s="282"/>
      <c r="M6" s="283">
        <f t="shared" si="0"/>
        <v>154024095</v>
      </c>
    </row>
    <row r="7" spans="1:13" ht="12.75">
      <c r="A7" s="145" t="s">
        <v>10</v>
      </c>
      <c r="B7" s="143" t="s">
        <v>252</v>
      </c>
      <c r="C7" s="80" t="s">
        <v>259</v>
      </c>
      <c r="D7" s="281"/>
      <c r="E7" s="281"/>
      <c r="F7" s="281"/>
      <c r="G7" s="281">
        <v>8856372</v>
      </c>
      <c r="H7" s="281"/>
      <c r="I7" s="281"/>
      <c r="J7" s="281"/>
      <c r="K7" s="282"/>
      <c r="L7" s="282"/>
      <c r="M7" s="283">
        <f t="shared" si="0"/>
        <v>8856372</v>
      </c>
    </row>
    <row r="8" spans="1:13" ht="12.75">
      <c r="A8" s="145" t="s">
        <v>11</v>
      </c>
      <c r="B8" s="143" t="s">
        <v>179</v>
      </c>
      <c r="C8" s="1" t="s">
        <v>180</v>
      </c>
      <c r="D8" s="281"/>
      <c r="E8" s="281"/>
      <c r="F8" s="281"/>
      <c r="G8" s="281">
        <v>2146914</v>
      </c>
      <c r="H8" s="281"/>
      <c r="I8" s="281"/>
      <c r="J8" s="281"/>
      <c r="K8" s="282"/>
      <c r="L8" s="282"/>
      <c r="M8" s="283">
        <f t="shared" si="0"/>
        <v>2146914</v>
      </c>
    </row>
    <row r="9" spans="1:13" ht="18" customHeight="1">
      <c r="A9" s="145" t="s">
        <v>12</v>
      </c>
      <c r="B9" s="252" t="s">
        <v>278</v>
      </c>
      <c r="C9" s="1" t="s">
        <v>90</v>
      </c>
      <c r="D9" s="281"/>
      <c r="E9" s="281"/>
      <c r="F9" s="281"/>
      <c r="G9" s="281">
        <v>600000</v>
      </c>
      <c r="H9" s="281"/>
      <c r="I9" s="281"/>
      <c r="J9" s="281"/>
      <c r="K9" s="282"/>
      <c r="L9" s="282"/>
      <c r="M9" s="283">
        <f t="shared" si="0"/>
        <v>600000</v>
      </c>
    </row>
    <row r="10" spans="1:13" ht="12.75">
      <c r="A10" s="145" t="s">
        <v>13</v>
      </c>
      <c r="B10" s="143" t="s">
        <v>181</v>
      </c>
      <c r="C10" s="1" t="s">
        <v>101</v>
      </c>
      <c r="D10" s="281">
        <v>64447600</v>
      </c>
      <c r="E10" s="281"/>
      <c r="F10" s="281"/>
      <c r="G10" s="281"/>
      <c r="H10" s="281"/>
      <c r="I10" s="281"/>
      <c r="J10" s="281"/>
      <c r="K10" s="282"/>
      <c r="L10" s="282"/>
      <c r="M10" s="283">
        <f t="shared" si="0"/>
        <v>64447600</v>
      </c>
    </row>
    <row r="11" spans="1:13" ht="15.75" customHeight="1">
      <c r="A11" s="145" t="s">
        <v>14</v>
      </c>
      <c r="B11" s="144" t="s">
        <v>182</v>
      </c>
      <c r="C11" s="1" t="s">
        <v>102</v>
      </c>
      <c r="D11" s="281">
        <v>4700000</v>
      </c>
      <c r="E11" s="281"/>
      <c r="F11" s="281"/>
      <c r="G11" s="281"/>
      <c r="H11" s="281"/>
      <c r="I11" s="281"/>
      <c r="J11" s="281"/>
      <c r="K11" s="282"/>
      <c r="L11" s="282"/>
      <c r="M11" s="283">
        <f t="shared" si="0"/>
        <v>4700000</v>
      </c>
    </row>
    <row r="12" spans="1:13" ht="12.75">
      <c r="A12" s="145" t="s">
        <v>15</v>
      </c>
      <c r="B12" s="143" t="s">
        <v>183</v>
      </c>
      <c r="C12" s="1" t="s">
        <v>184</v>
      </c>
      <c r="D12" s="281">
        <v>4158000</v>
      </c>
      <c r="E12" s="281"/>
      <c r="F12" s="281"/>
      <c r="G12" s="281">
        <v>10000</v>
      </c>
      <c r="H12" s="281"/>
      <c r="I12" s="281"/>
      <c r="J12" s="281"/>
      <c r="K12" s="282"/>
      <c r="L12" s="282"/>
      <c r="M12" s="283">
        <f t="shared" si="0"/>
        <v>4168000</v>
      </c>
    </row>
    <row r="13" spans="1:13" ht="12.75">
      <c r="A13" s="145" t="s">
        <v>16</v>
      </c>
      <c r="B13" s="143" t="s">
        <v>185</v>
      </c>
      <c r="C13" s="1" t="s">
        <v>186</v>
      </c>
      <c r="D13" s="281"/>
      <c r="E13" s="281"/>
      <c r="F13" s="281"/>
      <c r="G13" s="281">
        <v>1010000</v>
      </c>
      <c r="H13" s="281"/>
      <c r="I13" s="281"/>
      <c r="J13" s="281"/>
      <c r="K13" s="282"/>
      <c r="L13" s="282"/>
      <c r="M13" s="283">
        <f t="shared" si="0"/>
        <v>1010000</v>
      </c>
    </row>
    <row r="14" spans="1:13" ht="12.75">
      <c r="A14" s="298" t="s">
        <v>17</v>
      </c>
      <c r="B14" s="252" t="s">
        <v>280</v>
      </c>
      <c r="C14" s="253" t="s">
        <v>281</v>
      </c>
      <c r="D14" s="281"/>
      <c r="E14" s="281"/>
      <c r="F14" s="281"/>
      <c r="G14" s="281">
        <v>700000</v>
      </c>
      <c r="H14" s="281"/>
      <c r="I14" s="281"/>
      <c r="J14" s="281"/>
      <c r="K14" s="282"/>
      <c r="L14" s="282"/>
      <c r="M14" s="283">
        <f t="shared" si="0"/>
        <v>700000</v>
      </c>
    </row>
    <row r="15" spans="1:13" ht="12.75">
      <c r="A15" s="298" t="s">
        <v>18</v>
      </c>
      <c r="B15" s="252" t="s">
        <v>209</v>
      </c>
      <c r="C15" s="192" t="s">
        <v>282</v>
      </c>
      <c r="D15" s="281"/>
      <c r="E15" s="281"/>
      <c r="F15" s="281"/>
      <c r="G15" s="281">
        <v>10000</v>
      </c>
      <c r="H15" s="281"/>
      <c r="I15" s="281"/>
      <c r="J15" s="281"/>
      <c r="K15" s="282"/>
      <c r="L15" s="282"/>
      <c r="M15" s="283">
        <f t="shared" si="0"/>
        <v>10000</v>
      </c>
    </row>
    <row r="16" spans="1:13" ht="13.5" thickBot="1">
      <c r="A16" s="298" t="s">
        <v>19</v>
      </c>
      <c r="B16" s="143" t="s">
        <v>266</v>
      </c>
      <c r="C16" s="191" t="s">
        <v>267</v>
      </c>
      <c r="D16" s="281"/>
      <c r="E16" s="281"/>
      <c r="F16" s="281">
        <v>37220000</v>
      </c>
      <c r="G16" s="281"/>
      <c r="H16" s="281"/>
      <c r="I16" s="281"/>
      <c r="J16" s="281"/>
      <c r="K16" s="282"/>
      <c r="L16" s="282"/>
      <c r="M16" s="283">
        <f t="shared" si="0"/>
        <v>37220000</v>
      </c>
    </row>
    <row r="17" spans="1:13" s="81" customFormat="1" ht="13.5" thickBot="1">
      <c r="A17" s="429" t="s">
        <v>308</v>
      </c>
      <c r="B17" s="430"/>
      <c r="C17" s="430"/>
      <c r="D17" s="284">
        <f>SUM(D2:D16)</f>
        <v>206117680</v>
      </c>
      <c r="E17" s="284">
        <v>0</v>
      </c>
      <c r="F17" s="284">
        <f aca="true" t="shared" si="1" ref="F17:M17">SUM(F2:F16)</f>
        <v>37220000</v>
      </c>
      <c r="G17" s="284">
        <f t="shared" si="1"/>
        <v>17906286</v>
      </c>
      <c r="H17" s="284">
        <f t="shared" si="1"/>
        <v>11799996</v>
      </c>
      <c r="I17" s="284">
        <f t="shared" si="1"/>
        <v>0</v>
      </c>
      <c r="J17" s="284">
        <f t="shared" si="1"/>
        <v>0</v>
      </c>
      <c r="K17" s="284">
        <f t="shared" si="1"/>
        <v>154024095</v>
      </c>
      <c r="L17" s="284">
        <f t="shared" si="1"/>
        <v>0</v>
      </c>
      <c r="M17" s="285">
        <f t="shared" si="1"/>
        <v>427068057</v>
      </c>
    </row>
    <row r="18" spans="1:13" s="81" customFormat="1" ht="12.75">
      <c r="A18" s="202" t="s">
        <v>20</v>
      </c>
      <c r="B18" s="300" t="s">
        <v>212</v>
      </c>
      <c r="C18" s="201" t="s">
        <v>309</v>
      </c>
      <c r="D18" s="301"/>
      <c r="E18" s="301"/>
      <c r="F18" s="301"/>
      <c r="G18" s="286">
        <v>3000</v>
      </c>
      <c r="H18" s="301"/>
      <c r="I18" s="301"/>
      <c r="J18" s="301"/>
      <c r="K18" s="301"/>
      <c r="L18" s="301"/>
      <c r="M18" s="287">
        <f aca="true" t="shared" si="2" ref="M18:M23">SUM(D18:L18)</f>
        <v>3000</v>
      </c>
    </row>
    <row r="19" spans="1:13" s="81" customFormat="1" ht="12.75">
      <c r="A19" s="203" t="s">
        <v>21</v>
      </c>
      <c r="B19" s="200">
        <v>107051</v>
      </c>
      <c r="C19" s="200" t="s">
        <v>257</v>
      </c>
      <c r="D19" s="288"/>
      <c r="E19" s="288"/>
      <c r="F19" s="288"/>
      <c r="G19" s="289">
        <v>12000000</v>
      </c>
      <c r="H19" s="289"/>
      <c r="I19" s="289"/>
      <c r="J19" s="289"/>
      <c r="K19" s="289"/>
      <c r="L19" s="289"/>
      <c r="M19" s="290">
        <f t="shared" si="2"/>
        <v>12000000</v>
      </c>
    </row>
    <row r="20" spans="1:13" s="81" customFormat="1" ht="17.25" customHeight="1">
      <c r="A20" s="203" t="s">
        <v>24</v>
      </c>
      <c r="B20" s="299" t="s">
        <v>265</v>
      </c>
      <c r="C20" s="200" t="s">
        <v>268</v>
      </c>
      <c r="D20" s="288"/>
      <c r="E20" s="288"/>
      <c r="F20" s="288"/>
      <c r="G20" s="289">
        <v>2078994</v>
      </c>
      <c r="H20" s="289"/>
      <c r="I20" s="289"/>
      <c r="J20" s="289"/>
      <c r="K20" s="289"/>
      <c r="L20" s="289"/>
      <c r="M20" s="290">
        <f t="shared" si="2"/>
        <v>2078994</v>
      </c>
    </row>
    <row r="21" spans="1:13" s="81" customFormat="1" ht="17.25" customHeight="1">
      <c r="A21" s="203" t="s">
        <v>25</v>
      </c>
      <c r="B21" s="299" t="s">
        <v>288</v>
      </c>
      <c r="C21" s="200" t="s">
        <v>2</v>
      </c>
      <c r="D21" s="288"/>
      <c r="E21" s="288"/>
      <c r="F21" s="288"/>
      <c r="G21" s="289">
        <v>1080000</v>
      </c>
      <c r="H21" s="289"/>
      <c r="I21" s="289"/>
      <c r="J21" s="289"/>
      <c r="K21" s="289"/>
      <c r="L21" s="289"/>
      <c r="M21" s="290">
        <f t="shared" si="2"/>
        <v>1080000</v>
      </c>
    </row>
    <row r="22" spans="1:13" s="81" customFormat="1" ht="15.75" customHeight="1">
      <c r="A22" s="203" t="s">
        <v>26</v>
      </c>
      <c r="B22" s="299" t="s">
        <v>289</v>
      </c>
      <c r="C22" s="200" t="s">
        <v>189</v>
      </c>
      <c r="D22" s="288"/>
      <c r="E22" s="288"/>
      <c r="F22" s="288"/>
      <c r="G22" s="289">
        <v>760000</v>
      </c>
      <c r="H22" s="289"/>
      <c r="I22" s="289"/>
      <c r="J22" s="289"/>
      <c r="K22" s="289"/>
      <c r="L22" s="289"/>
      <c r="M22" s="290">
        <f t="shared" si="2"/>
        <v>760000</v>
      </c>
    </row>
    <row r="23" spans="1:13" ht="13.5" thickBot="1">
      <c r="A23" s="204" t="s">
        <v>27</v>
      </c>
      <c r="B23" s="91" t="s">
        <v>191</v>
      </c>
      <c r="C23" s="297" t="s">
        <v>307</v>
      </c>
      <c r="D23" s="291"/>
      <c r="E23" s="291"/>
      <c r="F23" s="291"/>
      <c r="G23" s="291"/>
      <c r="H23" s="291"/>
      <c r="I23" s="291"/>
      <c r="J23" s="291"/>
      <c r="K23" s="291">
        <v>1044303</v>
      </c>
      <c r="L23" s="291">
        <v>65485068</v>
      </c>
      <c r="M23" s="292">
        <f t="shared" si="2"/>
        <v>66529371</v>
      </c>
    </row>
    <row r="24" spans="1:13" s="2" customFormat="1" ht="13.5" thickBot="1">
      <c r="A24" s="425" t="s">
        <v>310</v>
      </c>
      <c r="B24" s="426"/>
      <c r="C24" s="426"/>
      <c r="D24" s="293">
        <f>SUM(D18:D23)</f>
        <v>0</v>
      </c>
      <c r="E24" s="293">
        <f aca="true" t="shared" si="3" ref="E24:M24">SUM(E18:E23)</f>
        <v>0</v>
      </c>
      <c r="F24" s="293">
        <f t="shared" si="3"/>
        <v>0</v>
      </c>
      <c r="G24" s="293">
        <f t="shared" si="3"/>
        <v>15921994</v>
      </c>
      <c r="H24" s="293">
        <f t="shared" si="3"/>
        <v>0</v>
      </c>
      <c r="I24" s="293">
        <f t="shared" si="3"/>
        <v>0</v>
      </c>
      <c r="J24" s="293">
        <f t="shared" si="3"/>
        <v>0</v>
      </c>
      <c r="K24" s="293">
        <f t="shared" si="3"/>
        <v>1044303</v>
      </c>
      <c r="L24" s="293">
        <f t="shared" si="3"/>
        <v>65485068</v>
      </c>
      <c r="M24" s="294">
        <f t="shared" si="3"/>
        <v>82451365</v>
      </c>
    </row>
    <row r="25" spans="1:13" s="2" customFormat="1" ht="15.75" thickBot="1">
      <c r="A25" s="427" t="s">
        <v>114</v>
      </c>
      <c r="B25" s="428"/>
      <c r="C25" s="428"/>
      <c r="D25" s="295">
        <f>SUM(D17+D24)</f>
        <v>206117680</v>
      </c>
      <c r="E25" s="295">
        <f aca="true" t="shared" si="4" ref="E25:M25">SUM(E17+E24)</f>
        <v>0</v>
      </c>
      <c r="F25" s="295">
        <f t="shared" si="4"/>
        <v>37220000</v>
      </c>
      <c r="G25" s="295">
        <f t="shared" si="4"/>
        <v>33828280</v>
      </c>
      <c r="H25" s="295">
        <f t="shared" si="4"/>
        <v>11799996</v>
      </c>
      <c r="I25" s="295">
        <f t="shared" si="4"/>
        <v>0</v>
      </c>
      <c r="J25" s="295">
        <f t="shared" si="4"/>
        <v>0</v>
      </c>
      <c r="K25" s="295">
        <f t="shared" si="4"/>
        <v>155068398</v>
      </c>
      <c r="L25" s="295">
        <f t="shared" si="4"/>
        <v>65485068</v>
      </c>
      <c r="M25" s="296">
        <f t="shared" si="4"/>
        <v>509519422</v>
      </c>
    </row>
    <row r="36" ht="16.5" customHeight="1"/>
    <row r="38" spans="1:13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 s="3"/>
    </row>
  </sheetData>
  <sheetProtection/>
  <mergeCells count="3">
    <mergeCell ref="A24:C24"/>
    <mergeCell ref="A25:C25"/>
    <mergeCell ref="A17:C17"/>
  </mergeCells>
  <printOptions/>
  <pageMargins left="0.75" right="0.75" top="1.72" bottom="0.51" header="0.5" footer="0.5"/>
  <pageSetup horizontalDpi="600" verticalDpi="600" orientation="landscape" paperSize="9" scale="76" r:id="rId1"/>
  <headerFooter alignWithMargins="0">
    <oddHeader>&amp;C&amp;"Arial,Félkövér"&amp;14
Tiszasüly Községi Önkormányzat, valamint intézményei 2019. évi bevételei
1. számú módosítás 2019.09.30.&amp;R4/a. számú melléklet
adatok Ft-ban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SheetLayoutView="75" workbookViewId="0" topLeftCell="A1">
      <selection activeCell="E52" sqref="E52"/>
    </sheetView>
  </sheetViews>
  <sheetFormatPr defaultColWidth="9.140625" defaultRowHeight="12.75"/>
  <cols>
    <col min="1" max="1" width="5.140625" style="0" bestFit="1" customWidth="1"/>
    <col min="2" max="2" width="18.421875" style="0" customWidth="1"/>
    <col min="3" max="3" width="90.28125" style="0" customWidth="1"/>
    <col min="4" max="4" width="18.421875" style="0" customWidth="1"/>
    <col min="5" max="5" width="18.00390625" style="0" bestFit="1" customWidth="1"/>
    <col min="6" max="6" width="17.00390625" style="0" customWidth="1"/>
    <col min="7" max="7" width="18.00390625" style="0" bestFit="1" customWidth="1"/>
    <col min="8" max="8" width="16.57421875" style="0" customWidth="1"/>
    <col min="9" max="9" width="15.00390625" style="0" customWidth="1"/>
    <col min="10" max="10" width="16.28125" style="0" bestFit="1" customWidth="1"/>
    <col min="11" max="11" width="13.28125" style="0" customWidth="1"/>
    <col min="12" max="12" width="13.7109375" style="0" customWidth="1"/>
    <col min="13" max="13" width="15.421875" style="0" bestFit="1" customWidth="1"/>
    <col min="14" max="14" width="10.28125" style="0" customWidth="1"/>
    <col min="15" max="15" width="9.28125" style="0" bestFit="1" customWidth="1"/>
    <col min="16" max="16" width="10.140625" style="0" bestFit="1" customWidth="1"/>
  </cols>
  <sheetData>
    <row r="1" spans="1:14" s="4" customFormat="1" ht="203.25" thickBot="1">
      <c r="A1" s="205" t="s">
        <v>4</v>
      </c>
      <c r="B1" s="119" t="s">
        <v>161</v>
      </c>
      <c r="C1" s="206" t="s">
        <v>190</v>
      </c>
      <c r="D1" s="207" t="s">
        <v>22</v>
      </c>
      <c r="E1" s="208" t="s">
        <v>192</v>
      </c>
      <c r="F1" s="121" t="s">
        <v>193</v>
      </c>
      <c r="G1" s="121" t="s">
        <v>194</v>
      </c>
      <c r="H1" s="121" t="s">
        <v>48</v>
      </c>
      <c r="I1" s="121" t="s">
        <v>195</v>
      </c>
      <c r="J1" s="121" t="s">
        <v>196</v>
      </c>
      <c r="K1" s="121" t="s">
        <v>197</v>
      </c>
      <c r="L1" s="121" t="s">
        <v>199</v>
      </c>
      <c r="M1" s="209" t="s">
        <v>198</v>
      </c>
      <c r="N1" s="207" t="s">
        <v>112</v>
      </c>
    </row>
    <row r="2" spans="1:14" ht="34.5">
      <c r="A2" s="327" t="s">
        <v>5</v>
      </c>
      <c r="B2" s="328" t="s">
        <v>175</v>
      </c>
      <c r="C2" s="329" t="s">
        <v>162</v>
      </c>
      <c r="D2" s="330">
        <f>SUM(E2:M2)</f>
        <v>27287000</v>
      </c>
      <c r="E2" s="331">
        <v>11900000</v>
      </c>
      <c r="F2" s="332">
        <v>2052000</v>
      </c>
      <c r="G2" s="332">
        <v>13225000</v>
      </c>
      <c r="H2" s="332"/>
      <c r="I2" s="332">
        <v>110000</v>
      </c>
      <c r="J2" s="332"/>
      <c r="K2" s="332"/>
      <c r="L2" s="332"/>
      <c r="M2" s="333"/>
      <c r="N2" s="334">
        <v>1</v>
      </c>
    </row>
    <row r="3" spans="1:14" ht="17.25">
      <c r="A3" s="130" t="s">
        <v>6</v>
      </c>
      <c r="B3" s="210" t="s">
        <v>174</v>
      </c>
      <c r="C3" s="211" t="s">
        <v>269</v>
      </c>
      <c r="D3" s="311">
        <f>SUM(E3:M3)</f>
        <v>3517654</v>
      </c>
      <c r="E3" s="308"/>
      <c r="F3" s="309"/>
      <c r="G3" s="309"/>
      <c r="H3" s="309"/>
      <c r="I3" s="309"/>
      <c r="J3" s="309"/>
      <c r="K3" s="309"/>
      <c r="L3" s="309"/>
      <c r="M3" s="310">
        <v>3517654</v>
      </c>
      <c r="N3" s="213"/>
    </row>
    <row r="4" spans="1:14" ht="17.25">
      <c r="A4" s="130" t="s">
        <v>7</v>
      </c>
      <c r="B4" s="214" t="s">
        <v>191</v>
      </c>
      <c r="C4" s="215" t="s">
        <v>283</v>
      </c>
      <c r="D4" s="311">
        <f>SUM(E4:M4)</f>
        <v>75358064</v>
      </c>
      <c r="E4" s="312"/>
      <c r="F4" s="313"/>
      <c r="G4" s="313"/>
      <c r="H4" s="313"/>
      <c r="I4" s="313">
        <v>9872996</v>
      </c>
      <c r="J4" s="313"/>
      <c r="K4" s="313"/>
      <c r="L4" s="313"/>
      <c r="M4" s="314">
        <v>65485068</v>
      </c>
      <c r="N4" s="216"/>
    </row>
    <row r="5" spans="1:14" ht="17.25">
      <c r="A5" s="130" t="s">
        <v>8</v>
      </c>
      <c r="B5" s="214" t="s">
        <v>176</v>
      </c>
      <c r="C5" s="215" t="s">
        <v>171</v>
      </c>
      <c r="D5" s="311">
        <f>SUM(E5:M5)</f>
        <v>1439000</v>
      </c>
      <c r="E5" s="312">
        <v>984000</v>
      </c>
      <c r="F5" s="313">
        <v>200000</v>
      </c>
      <c r="G5" s="313">
        <v>255000</v>
      </c>
      <c r="H5" s="313"/>
      <c r="I5" s="313"/>
      <c r="J5" s="313"/>
      <c r="K5" s="313"/>
      <c r="L5" s="313"/>
      <c r="M5" s="314"/>
      <c r="N5" s="216">
        <v>0.5</v>
      </c>
    </row>
    <row r="6" spans="1:14" ht="17.25">
      <c r="A6" s="130" t="s">
        <v>9</v>
      </c>
      <c r="B6" s="214" t="s">
        <v>177</v>
      </c>
      <c r="C6" s="215" t="s">
        <v>172</v>
      </c>
      <c r="D6" s="311">
        <f>SUM(E6:M6)</f>
        <v>795000</v>
      </c>
      <c r="E6" s="312"/>
      <c r="F6" s="313"/>
      <c r="G6" s="313">
        <v>795000</v>
      </c>
      <c r="H6" s="313"/>
      <c r="I6" s="313"/>
      <c r="J6" s="313"/>
      <c r="K6" s="313"/>
      <c r="L6" s="313"/>
      <c r="M6" s="314"/>
      <c r="N6" s="216"/>
    </row>
    <row r="7" spans="1:14" ht="17.25">
      <c r="A7" s="130" t="s">
        <v>10</v>
      </c>
      <c r="B7" s="217" t="s">
        <v>202</v>
      </c>
      <c r="C7" s="215" t="s">
        <v>201</v>
      </c>
      <c r="D7" s="311">
        <f aca="true" t="shared" si="0" ref="D7:D20">SUM(E7:M7)</f>
        <v>28577536</v>
      </c>
      <c r="E7" s="312">
        <v>24767394</v>
      </c>
      <c r="F7" s="313">
        <v>3810142</v>
      </c>
      <c r="G7" s="313"/>
      <c r="H7" s="313"/>
      <c r="I7" s="313"/>
      <c r="J7" s="313"/>
      <c r="K7" s="313"/>
      <c r="L7" s="313"/>
      <c r="M7" s="314"/>
      <c r="N7" s="216"/>
    </row>
    <row r="8" spans="1:14" ht="17.25">
      <c r="A8" s="130" t="s">
        <v>11</v>
      </c>
      <c r="B8" s="217" t="s">
        <v>204</v>
      </c>
      <c r="C8" s="215" t="s">
        <v>205</v>
      </c>
      <c r="D8" s="311">
        <f t="shared" si="0"/>
        <v>36226389</v>
      </c>
      <c r="E8" s="312"/>
      <c r="F8" s="313"/>
      <c r="G8" s="313">
        <v>7855000</v>
      </c>
      <c r="H8" s="313"/>
      <c r="I8" s="313">
        <v>1000000</v>
      </c>
      <c r="J8" s="313">
        <v>27371389</v>
      </c>
      <c r="K8" s="313"/>
      <c r="L8" s="313"/>
      <c r="M8" s="314"/>
      <c r="N8" s="216"/>
    </row>
    <row r="9" spans="1:14" ht="17.25">
      <c r="A9" s="130" t="s">
        <v>12</v>
      </c>
      <c r="B9" s="217" t="s">
        <v>178</v>
      </c>
      <c r="C9" s="218" t="s">
        <v>214</v>
      </c>
      <c r="D9" s="311">
        <f t="shared" si="0"/>
        <v>5000000</v>
      </c>
      <c r="E9" s="312"/>
      <c r="F9" s="313"/>
      <c r="G9" s="313">
        <v>5000000</v>
      </c>
      <c r="H9" s="313"/>
      <c r="I9" s="313"/>
      <c r="J9" s="313"/>
      <c r="K9" s="313"/>
      <c r="L9" s="313"/>
      <c r="M9" s="314"/>
      <c r="N9" s="216"/>
    </row>
    <row r="10" spans="1:14" ht="17.25">
      <c r="A10" s="130" t="s">
        <v>13</v>
      </c>
      <c r="B10" s="217" t="s">
        <v>252</v>
      </c>
      <c r="C10" s="218" t="s">
        <v>259</v>
      </c>
      <c r="D10" s="311">
        <f t="shared" si="0"/>
        <v>14535772</v>
      </c>
      <c r="E10" s="312"/>
      <c r="F10" s="313"/>
      <c r="G10" s="313">
        <v>14535772</v>
      </c>
      <c r="H10" s="313"/>
      <c r="I10" s="313"/>
      <c r="J10" s="313"/>
      <c r="K10" s="313"/>
      <c r="L10" s="313"/>
      <c r="M10" s="314"/>
      <c r="N10" s="216"/>
    </row>
    <row r="11" spans="1:14" ht="17.25">
      <c r="A11" s="130" t="s">
        <v>14</v>
      </c>
      <c r="B11" s="217" t="s">
        <v>203</v>
      </c>
      <c r="C11" s="218" t="s">
        <v>103</v>
      </c>
      <c r="D11" s="311">
        <f t="shared" si="0"/>
        <v>4400000</v>
      </c>
      <c r="E11" s="312"/>
      <c r="F11" s="313"/>
      <c r="G11" s="313">
        <v>4400000</v>
      </c>
      <c r="H11" s="313"/>
      <c r="I11" s="313"/>
      <c r="J11" s="313"/>
      <c r="K11" s="313"/>
      <c r="L11" s="313"/>
      <c r="M11" s="314"/>
      <c r="N11" s="216"/>
    </row>
    <row r="12" spans="1:14" ht="17.25">
      <c r="A12" s="130" t="s">
        <v>15</v>
      </c>
      <c r="B12" s="217" t="s">
        <v>253</v>
      </c>
      <c r="C12" s="218" t="s">
        <v>122</v>
      </c>
      <c r="D12" s="311">
        <f t="shared" si="0"/>
        <v>597000</v>
      </c>
      <c r="E12" s="312"/>
      <c r="F12" s="313"/>
      <c r="G12" s="313">
        <v>597000</v>
      </c>
      <c r="H12" s="313"/>
      <c r="I12" s="313"/>
      <c r="J12" s="313"/>
      <c r="K12" s="313"/>
      <c r="L12" s="313"/>
      <c r="M12" s="314"/>
      <c r="N12" s="216"/>
    </row>
    <row r="13" spans="1:14" ht="17.25">
      <c r="A13" s="130" t="s">
        <v>16</v>
      </c>
      <c r="B13" s="217" t="s">
        <v>179</v>
      </c>
      <c r="C13" s="215" t="s">
        <v>180</v>
      </c>
      <c r="D13" s="311">
        <f t="shared" si="0"/>
        <v>6906891</v>
      </c>
      <c r="E13" s="312">
        <v>3787551</v>
      </c>
      <c r="F13" s="313">
        <v>682696</v>
      </c>
      <c r="G13" s="313">
        <v>2436644</v>
      </c>
      <c r="H13" s="313"/>
      <c r="I13" s="313"/>
      <c r="J13" s="313"/>
      <c r="K13" s="313"/>
      <c r="L13" s="313"/>
      <c r="M13" s="314"/>
      <c r="N13" s="216">
        <v>1</v>
      </c>
    </row>
    <row r="14" spans="1:14" ht="17.25">
      <c r="A14" s="130" t="s">
        <v>17</v>
      </c>
      <c r="B14" s="217" t="s">
        <v>278</v>
      </c>
      <c r="C14" s="215" t="s">
        <v>284</v>
      </c>
      <c r="D14" s="311">
        <f t="shared" si="0"/>
        <v>240000</v>
      </c>
      <c r="E14" s="312"/>
      <c r="F14" s="313"/>
      <c r="G14" s="313">
        <v>240000</v>
      </c>
      <c r="H14" s="313"/>
      <c r="I14" s="313"/>
      <c r="J14" s="313"/>
      <c r="K14" s="313"/>
      <c r="L14" s="313"/>
      <c r="M14" s="314"/>
      <c r="N14" s="216"/>
    </row>
    <row r="15" spans="1:14" ht="18" customHeight="1">
      <c r="A15" s="130" t="s">
        <v>18</v>
      </c>
      <c r="B15" s="217" t="s">
        <v>311</v>
      </c>
      <c r="C15" s="215" t="s">
        <v>206</v>
      </c>
      <c r="D15" s="311">
        <f t="shared" si="0"/>
        <v>8710000</v>
      </c>
      <c r="E15" s="312">
        <v>5515000</v>
      </c>
      <c r="F15" s="313">
        <v>1075000</v>
      </c>
      <c r="G15" s="313">
        <v>2120000</v>
      </c>
      <c r="H15" s="313"/>
      <c r="I15" s="313"/>
      <c r="J15" s="313"/>
      <c r="K15" s="313"/>
      <c r="L15" s="313"/>
      <c r="M15" s="314"/>
      <c r="N15" s="216">
        <v>2</v>
      </c>
    </row>
    <row r="16" spans="1:14" ht="17.25">
      <c r="A16" s="130" t="s">
        <v>19</v>
      </c>
      <c r="B16" s="217" t="s">
        <v>181</v>
      </c>
      <c r="C16" s="215" t="s">
        <v>101</v>
      </c>
      <c r="D16" s="311">
        <f t="shared" si="0"/>
        <v>150534381</v>
      </c>
      <c r="E16" s="312">
        <v>31812823</v>
      </c>
      <c r="F16" s="313">
        <v>6186475</v>
      </c>
      <c r="G16" s="313">
        <v>61082000</v>
      </c>
      <c r="H16" s="313"/>
      <c r="I16" s="313"/>
      <c r="J16" s="313">
        <v>51453083</v>
      </c>
      <c r="K16" s="313"/>
      <c r="L16" s="313"/>
      <c r="M16" s="314"/>
      <c r="N16" s="216">
        <v>2</v>
      </c>
    </row>
    <row r="17" spans="1:14" ht="17.25">
      <c r="A17" s="130" t="s">
        <v>20</v>
      </c>
      <c r="B17" s="217" t="s">
        <v>285</v>
      </c>
      <c r="C17" s="215" t="s">
        <v>286</v>
      </c>
      <c r="D17" s="311">
        <f t="shared" si="0"/>
        <v>679200</v>
      </c>
      <c r="E17" s="312"/>
      <c r="F17" s="313"/>
      <c r="G17" s="313">
        <v>679200</v>
      </c>
      <c r="H17" s="313"/>
      <c r="I17" s="313"/>
      <c r="J17" s="313"/>
      <c r="K17" s="313"/>
      <c r="L17" s="313"/>
      <c r="M17" s="314"/>
      <c r="N17" s="216"/>
    </row>
    <row r="18" spans="1:14" ht="17.25">
      <c r="A18" s="130" t="s">
        <v>21</v>
      </c>
      <c r="B18" s="219" t="s">
        <v>182</v>
      </c>
      <c r="C18" s="215" t="s">
        <v>102</v>
      </c>
      <c r="D18" s="311">
        <f t="shared" si="0"/>
        <v>4971000</v>
      </c>
      <c r="E18" s="312"/>
      <c r="F18" s="313"/>
      <c r="G18" s="313">
        <v>4971000</v>
      </c>
      <c r="H18" s="313"/>
      <c r="I18" s="313"/>
      <c r="J18" s="313"/>
      <c r="K18" s="313"/>
      <c r="L18" s="313"/>
      <c r="M18" s="314"/>
      <c r="N18" s="216"/>
    </row>
    <row r="19" spans="1:14" ht="17.25">
      <c r="A19" s="130" t="s">
        <v>24</v>
      </c>
      <c r="B19" s="217" t="s">
        <v>183</v>
      </c>
      <c r="C19" s="215" t="s">
        <v>184</v>
      </c>
      <c r="D19" s="311">
        <f t="shared" si="0"/>
        <v>4895000</v>
      </c>
      <c r="E19" s="312">
        <v>3695000</v>
      </c>
      <c r="F19" s="313">
        <v>700000</v>
      </c>
      <c r="G19" s="313">
        <v>500000</v>
      </c>
      <c r="H19" s="313"/>
      <c r="I19" s="313"/>
      <c r="J19" s="313"/>
      <c r="K19" s="313"/>
      <c r="L19" s="313"/>
      <c r="M19" s="314"/>
      <c r="N19" s="216">
        <v>1</v>
      </c>
    </row>
    <row r="20" spans="1:14" ht="17.25">
      <c r="A20" s="130" t="s">
        <v>25</v>
      </c>
      <c r="B20" s="217" t="s">
        <v>207</v>
      </c>
      <c r="C20" s="215" t="s">
        <v>208</v>
      </c>
      <c r="D20" s="311">
        <f t="shared" si="0"/>
        <v>3233914</v>
      </c>
      <c r="E20" s="312"/>
      <c r="F20" s="313"/>
      <c r="G20" s="313">
        <v>1033914</v>
      </c>
      <c r="H20" s="313"/>
      <c r="I20" s="313"/>
      <c r="J20" s="313">
        <v>2200000</v>
      </c>
      <c r="K20" s="313"/>
      <c r="L20" s="313"/>
      <c r="M20" s="314"/>
      <c r="N20" s="216"/>
    </row>
    <row r="21" spans="1:14" ht="17.25">
      <c r="A21" s="130" t="s">
        <v>26</v>
      </c>
      <c r="B21" s="217" t="s">
        <v>185</v>
      </c>
      <c r="C21" s="215" t="s">
        <v>186</v>
      </c>
      <c r="D21" s="311">
        <f aca="true" t="shared" si="1" ref="D21:D27">SUM(E21:M21)</f>
        <v>7346000</v>
      </c>
      <c r="E21" s="312">
        <v>2565000</v>
      </c>
      <c r="F21" s="313">
        <v>500000</v>
      </c>
      <c r="G21" s="313">
        <v>4281000</v>
      </c>
      <c r="H21" s="313"/>
      <c r="I21" s="313"/>
      <c r="J21" s="313"/>
      <c r="K21" s="313"/>
      <c r="L21" s="313"/>
      <c r="M21" s="314"/>
      <c r="N21" s="216">
        <v>1</v>
      </c>
    </row>
    <row r="22" spans="1:14" ht="17.25">
      <c r="A22" s="130" t="s">
        <v>27</v>
      </c>
      <c r="B22" s="217" t="s">
        <v>312</v>
      </c>
      <c r="C22" s="215" t="s">
        <v>313</v>
      </c>
      <c r="D22" s="311">
        <f t="shared" si="1"/>
        <v>2470000</v>
      </c>
      <c r="E22" s="312"/>
      <c r="F22" s="313"/>
      <c r="G22" s="313"/>
      <c r="H22" s="313"/>
      <c r="I22" s="313">
        <v>2470000</v>
      </c>
      <c r="J22" s="313"/>
      <c r="K22" s="313"/>
      <c r="L22" s="313"/>
      <c r="M22" s="314"/>
      <c r="N22" s="216"/>
    </row>
    <row r="23" spans="1:14" ht="17.25">
      <c r="A23" s="130" t="s">
        <v>28</v>
      </c>
      <c r="B23" s="217" t="s">
        <v>287</v>
      </c>
      <c r="C23" s="215" t="s">
        <v>281</v>
      </c>
      <c r="D23" s="311">
        <f t="shared" si="1"/>
        <v>1231000</v>
      </c>
      <c r="E23" s="312"/>
      <c r="F23" s="313"/>
      <c r="G23" s="313">
        <v>1231000</v>
      </c>
      <c r="H23" s="313"/>
      <c r="I23" s="313"/>
      <c r="J23" s="313"/>
      <c r="K23" s="313"/>
      <c r="L23" s="313"/>
      <c r="M23" s="314"/>
      <c r="N23" s="216"/>
    </row>
    <row r="24" spans="1:14" ht="18.75" customHeight="1">
      <c r="A24" s="130" t="s">
        <v>29</v>
      </c>
      <c r="B24" s="217" t="s">
        <v>261</v>
      </c>
      <c r="C24" s="215" t="s">
        <v>200</v>
      </c>
      <c r="D24" s="311">
        <f t="shared" si="1"/>
        <v>12252000</v>
      </c>
      <c r="E24" s="312"/>
      <c r="F24" s="313"/>
      <c r="G24" s="313">
        <v>12252000</v>
      </c>
      <c r="H24" s="313"/>
      <c r="I24" s="313"/>
      <c r="J24" s="313"/>
      <c r="K24" s="313"/>
      <c r="L24" s="313"/>
      <c r="M24" s="314"/>
      <c r="N24" s="216"/>
    </row>
    <row r="25" spans="1:14" ht="17.25">
      <c r="A25" s="130" t="s">
        <v>30</v>
      </c>
      <c r="B25" s="217" t="s">
        <v>209</v>
      </c>
      <c r="C25" s="215" t="s">
        <v>210</v>
      </c>
      <c r="D25" s="311">
        <f t="shared" si="1"/>
        <v>991680</v>
      </c>
      <c r="E25" s="312"/>
      <c r="F25" s="313"/>
      <c r="G25" s="313">
        <v>991680</v>
      </c>
      <c r="H25" s="313"/>
      <c r="I25" s="313"/>
      <c r="J25" s="313"/>
      <c r="K25" s="313"/>
      <c r="L25" s="313"/>
      <c r="M25" s="314"/>
      <c r="N25" s="216"/>
    </row>
    <row r="26" spans="1:14" ht="17.25">
      <c r="A26" s="130" t="s">
        <v>78</v>
      </c>
      <c r="B26" s="217" t="s">
        <v>265</v>
      </c>
      <c r="C26" s="215" t="s">
        <v>314</v>
      </c>
      <c r="D26" s="315">
        <f t="shared" si="1"/>
        <v>305000</v>
      </c>
      <c r="E26" s="316"/>
      <c r="F26" s="317"/>
      <c r="G26" s="317">
        <v>305000</v>
      </c>
      <c r="H26" s="317"/>
      <c r="I26" s="317"/>
      <c r="J26" s="317"/>
      <c r="K26" s="317"/>
      <c r="L26" s="317"/>
      <c r="M26" s="318"/>
      <c r="N26" s="222"/>
    </row>
    <row r="27" spans="1:14" ht="17.25">
      <c r="A27" s="130" t="s">
        <v>91</v>
      </c>
      <c r="B27" s="217" t="s">
        <v>254</v>
      </c>
      <c r="C27" s="215" t="s">
        <v>255</v>
      </c>
      <c r="D27" s="315">
        <f t="shared" si="1"/>
        <v>4336</v>
      </c>
      <c r="E27" s="316"/>
      <c r="F27" s="317"/>
      <c r="G27" s="317">
        <v>4336</v>
      </c>
      <c r="H27" s="317"/>
      <c r="I27" s="317"/>
      <c r="J27" s="317"/>
      <c r="K27" s="317"/>
      <c r="L27" s="317"/>
      <c r="M27" s="318"/>
      <c r="N27" s="222"/>
    </row>
    <row r="28" spans="1:14" ht="18" thickBot="1">
      <c r="A28" s="130" t="s">
        <v>92</v>
      </c>
      <c r="B28" s="220">
        <v>107060</v>
      </c>
      <c r="C28" s="215" t="s">
        <v>211</v>
      </c>
      <c r="D28" s="319">
        <f>SUM(E28:M28)</f>
        <v>24564240</v>
      </c>
      <c r="E28" s="316"/>
      <c r="F28" s="317"/>
      <c r="G28" s="317">
        <v>9615740</v>
      </c>
      <c r="H28" s="317">
        <v>14808500</v>
      </c>
      <c r="I28" s="317">
        <v>140000</v>
      </c>
      <c r="J28" s="317"/>
      <c r="K28" s="317"/>
      <c r="L28" s="317"/>
      <c r="M28" s="318"/>
      <c r="N28" s="222"/>
    </row>
    <row r="29" spans="1:16" ht="18" thickBot="1">
      <c r="A29" s="114" t="s">
        <v>93</v>
      </c>
      <c r="B29" s="148"/>
      <c r="C29" s="223" t="s">
        <v>341</v>
      </c>
      <c r="D29" s="320">
        <f aca="true" t="shared" si="2" ref="D29:N29">SUM(D2:D28)</f>
        <v>427068057</v>
      </c>
      <c r="E29" s="320">
        <f t="shared" si="2"/>
        <v>85026768</v>
      </c>
      <c r="F29" s="320">
        <f t="shared" si="2"/>
        <v>15206313</v>
      </c>
      <c r="G29" s="320">
        <f t="shared" si="2"/>
        <v>148406286</v>
      </c>
      <c r="H29" s="320">
        <f t="shared" si="2"/>
        <v>14808500</v>
      </c>
      <c r="I29" s="320">
        <f t="shared" si="2"/>
        <v>13592996</v>
      </c>
      <c r="J29" s="320">
        <f t="shared" si="2"/>
        <v>81024472</v>
      </c>
      <c r="K29" s="320">
        <f t="shared" si="2"/>
        <v>0</v>
      </c>
      <c r="L29" s="320">
        <f t="shared" si="2"/>
        <v>0</v>
      </c>
      <c r="M29" s="321">
        <f t="shared" si="2"/>
        <v>69002722</v>
      </c>
      <c r="N29" s="224">
        <f t="shared" si="2"/>
        <v>8.5</v>
      </c>
      <c r="P29" s="131"/>
    </row>
    <row r="30" spans="1:14" ht="17.25">
      <c r="A30" s="130" t="s">
        <v>94</v>
      </c>
      <c r="B30" s="225" t="s">
        <v>212</v>
      </c>
      <c r="C30" s="212" t="s">
        <v>213</v>
      </c>
      <c r="D30" s="335">
        <f>SUM(E30:M30)</f>
        <v>33091420</v>
      </c>
      <c r="E30" s="332">
        <v>27457166</v>
      </c>
      <c r="F30" s="332">
        <v>5288254</v>
      </c>
      <c r="G30" s="332">
        <v>346000</v>
      </c>
      <c r="H30" s="332"/>
      <c r="I30" s="332"/>
      <c r="J30" s="332"/>
      <c r="K30" s="332"/>
      <c r="L30" s="332"/>
      <c r="M30" s="333"/>
      <c r="N30" s="334">
        <v>7</v>
      </c>
    </row>
    <row r="31" spans="1:14" ht="17.25">
      <c r="A31" s="130" t="s">
        <v>95</v>
      </c>
      <c r="B31" s="225" t="s">
        <v>209</v>
      </c>
      <c r="C31" s="212" t="s">
        <v>315</v>
      </c>
      <c r="D31" s="336">
        <f>SUM(E31:M31)</f>
        <v>1918000</v>
      </c>
      <c r="E31" s="313"/>
      <c r="F31" s="313"/>
      <c r="G31" s="313">
        <v>1918000</v>
      </c>
      <c r="H31" s="313"/>
      <c r="I31" s="313"/>
      <c r="J31" s="313"/>
      <c r="K31" s="313"/>
      <c r="L31" s="313"/>
      <c r="M31" s="314"/>
      <c r="N31" s="216"/>
    </row>
    <row r="32" spans="1:14" ht="17.25">
      <c r="A32" s="130" t="s">
        <v>96</v>
      </c>
      <c r="B32" s="217" t="s">
        <v>254</v>
      </c>
      <c r="C32" s="215" t="s">
        <v>255</v>
      </c>
      <c r="D32" s="311">
        <f aca="true" t="shared" si="3" ref="D32:D38">SUM(E32:M32)</f>
        <v>3538718</v>
      </c>
      <c r="E32" s="312"/>
      <c r="F32" s="313"/>
      <c r="G32" s="313">
        <v>3538718</v>
      </c>
      <c r="H32" s="313"/>
      <c r="I32" s="313"/>
      <c r="J32" s="313"/>
      <c r="K32" s="313"/>
      <c r="L32" s="313"/>
      <c r="M32" s="314"/>
      <c r="N32" s="216"/>
    </row>
    <row r="33" spans="1:14" ht="24" customHeight="1">
      <c r="A33" s="130" t="s">
        <v>100</v>
      </c>
      <c r="B33" s="217" t="s">
        <v>265</v>
      </c>
      <c r="C33" s="215" t="s">
        <v>187</v>
      </c>
      <c r="D33" s="311">
        <f t="shared" si="3"/>
        <v>5000000</v>
      </c>
      <c r="E33" s="312"/>
      <c r="F33" s="313"/>
      <c r="G33" s="313">
        <v>5000000</v>
      </c>
      <c r="H33" s="313"/>
      <c r="I33" s="313"/>
      <c r="J33" s="313"/>
      <c r="K33" s="313"/>
      <c r="L33" s="313"/>
      <c r="M33" s="314"/>
      <c r="N33" s="216"/>
    </row>
    <row r="34" spans="1:14" ht="24" customHeight="1">
      <c r="A34" s="130" t="s">
        <v>104</v>
      </c>
      <c r="B34" s="217" t="s">
        <v>288</v>
      </c>
      <c r="C34" s="215" t="s">
        <v>2</v>
      </c>
      <c r="D34" s="311">
        <f t="shared" si="3"/>
        <v>1080000</v>
      </c>
      <c r="E34" s="312"/>
      <c r="F34" s="313"/>
      <c r="G34" s="313">
        <v>790000</v>
      </c>
      <c r="H34" s="313"/>
      <c r="I34" s="313"/>
      <c r="J34" s="313">
        <v>290000</v>
      </c>
      <c r="K34" s="313"/>
      <c r="L34" s="313"/>
      <c r="M34" s="314"/>
      <c r="N34" s="216"/>
    </row>
    <row r="35" spans="1:14" ht="17.25">
      <c r="A35" s="130" t="s">
        <v>105</v>
      </c>
      <c r="B35" s="217" t="s">
        <v>265</v>
      </c>
      <c r="C35" s="215" t="s">
        <v>188</v>
      </c>
      <c r="D35" s="311">
        <f t="shared" si="3"/>
        <v>12728994</v>
      </c>
      <c r="E35" s="312"/>
      <c r="F35" s="313"/>
      <c r="G35" s="313">
        <v>9428994</v>
      </c>
      <c r="H35" s="313"/>
      <c r="I35" s="313"/>
      <c r="J35" s="313">
        <v>3300000</v>
      </c>
      <c r="K35" s="313"/>
      <c r="L35" s="313"/>
      <c r="M35" s="314"/>
      <c r="N35" s="216"/>
    </row>
    <row r="36" spans="1:14" ht="23.25" customHeight="1">
      <c r="A36" s="130" t="s">
        <v>106</v>
      </c>
      <c r="B36" s="217" t="s">
        <v>289</v>
      </c>
      <c r="C36" s="215" t="s">
        <v>189</v>
      </c>
      <c r="D36" s="311">
        <f t="shared" si="3"/>
        <v>760000</v>
      </c>
      <c r="E36" s="312"/>
      <c r="F36" s="313"/>
      <c r="G36" s="313">
        <v>500000</v>
      </c>
      <c r="H36" s="313"/>
      <c r="I36" s="313"/>
      <c r="J36" s="313">
        <v>260000</v>
      </c>
      <c r="K36" s="313"/>
      <c r="L36" s="313"/>
      <c r="M36" s="314"/>
      <c r="N36" s="216"/>
    </row>
    <row r="37" spans="1:14" ht="17.25">
      <c r="A37" s="130" t="s">
        <v>107</v>
      </c>
      <c r="B37" s="226" t="s">
        <v>256</v>
      </c>
      <c r="C37" s="215" t="s">
        <v>257</v>
      </c>
      <c r="D37" s="311">
        <f t="shared" si="3"/>
        <v>8758008</v>
      </c>
      <c r="E37" s="312"/>
      <c r="F37" s="313"/>
      <c r="G37" s="313">
        <v>8758008</v>
      </c>
      <c r="H37" s="313"/>
      <c r="I37" s="313"/>
      <c r="J37" s="313"/>
      <c r="K37" s="313"/>
      <c r="L37" s="313"/>
      <c r="M37" s="314"/>
      <c r="N37" s="216"/>
    </row>
    <row r="38" spans="1:14" ht="18" thickBot="1">
      <c r="A38" s="130" t="s">
        <v>108</v>
      </c>
      <c r="B38" s="227" t="s">
        <v>279</v>
      </c>
      <c r="C38" s="221" t="s">
        <v>270</v>
      </c>
      <c r="D38" s="319">
        <f t="shared" si="3"/>
        <v>15576225</v>
      </c>
      <c r="E38" s="337">
        <v>9500000</v>
      </c>
      <c r="F38" s="338">
        <v>1900000</v>
      </c>
      <c r="G38" s="338">
        <v>3976225</v>
      </c>
      <c r="H38" s="338"/>
      <c r="I38" s="338"/>
      <c r="J38" s="338">
        <v>200000</v>
      </c>
      <c r="K38" s="338"/>
      <c r="L38" s="338"/>
      <c r="M38" s="339"/>
      <c r="N38" s="340">
        <v>4</v>
      </c>
    </row>
    <row r="39" spans="1:14" ht="18" thickBot="1">
      <c r="A39" s="114" t="s">
        <v>109</v>
      </c>
      <c r="B39" s="109"/>
      <c r="C39" s="223" t="s">
        <v>342</v>
      </c>
      <c r="D39" s="320">
        <f>SUM(D30:D38)</f>
        <v>82451365</v>
      </c>
      <c r="E39" s="320">
        <f aca="true" t="shared" si="4" ref="E39:N39">SUM(E30:E38)</f>
        <v>36957166</v>
      </c>
      <c r="F39" s="320">
        <f t="shared" si="4"/>
        <v>7188254</v>
      </c>
      <c r="G39" s="320">
        <f t="shared" si="4"/>
        <v>34255945</v>
      </c>
      <c r="H39" s="320">
        <f t="shared" si="4"/>
        <v>0</v>
      </c>
      <c r="I39" s="320">
        <f t="shared" si="4"/>
        <v>0</v>
      </c>
      <c r="J39" s="320">
        <f t="shared" si="4"/>
        <v>4050000</v>
      </c>
      <c r="K39" s="320">
        <f t="shared" si="4"/>
        <v>0</v>
      </c>
      <c r="L39" s="320">
        <f t="shared" si="4"/>
        <v>0</v>
      </c>
      <c r="M39" s="373">
        <f t="shared" si="4"/>
        <v>0</v>
      </c>
      <c r="N39" s="224">
        <f t="shared" si="4"/>
        <v>11</v>
      </c>
    </row>
    <row r="40" spans="1:14" ht="18" thickBot="1">
      <c r="A40" s="228" t="s">
        <v>146</v>
      </c>
      <c r="B40" s="229"/>
      <c r="C40" s="230" t="s">
        <v>343</v>
      </c>
      <c r="D40" s="322">
        <f aca="true" t="shared" si="5" ref="D40:K40">SUM(D29+D39)</f>
        <v>509519422</v>
      </c>
      <c r="E40" s="323">
        <f t="shared" si="5"/>
        <v>121983934</v>
      </c>
      <c r="F40" s="324">
        <f t="shared" si="5"/>
        <v>22394567</v>
      </c>
      <c r="G40" s="324">
        <f t="shared" si="5"/>
        <v>182662231</v>
      </c>
      <c r="H40" s="324">
        <f t="shared" si="5"/>
        <v>14808500</v>
      </c>
      <c r="I40" s="324">
        <f t="shared" si="5"/>
        <v>13592996</v>
      </c>
      <c r="J40" s="324">
        <f t="shared" si="5"/>
        <v>85074472</v>
      </c>
      <c r="K40" s="324">
        <f t="shared" si="5"/>
        <v>0</v>
      </c>
      <c r="L40" s="324"/>
      <c r="M40" s="325">
        <f>SUM(M29+M39)</f>
        <v>69002722</v>
      </c>
      <c r="N40" s="231">
        <f>SUM(N29+N39)</f>
        <v>19.5</v>
      </c>
    </row>
    <row r="41" spans="4:13" ht="12.75">
      <c r="D41" s="326"/>
      <c r="E41" s="326"/>
      <c r="F41" s="326"/>
      <c r="G41" s="326"/>
      <c r="H41" s="326"/>
      <c r="I41" s="326"/>
      <c r="J41" s="326"/>
      <c r="K41" s="326"/>
      <c r="L41" s="326"/>
      <c r="M41" s="326"/>
    </row>
    <row r="42" spans="4:13" ht="12.75">
      <c r="D42" s="326"/>
      <c r="E42" s="326"/>
      <c r="F42" s="326"/>
      <c r="G42" s="326"/>
      <c r="H42" s="326"/>
      <c r="I42" s="326"/>
      <c r="J42" s="326"/>
      <c r="K42" s="326"/>
      <c r="L42" s="326"/>
      <c r="M42" s="326"/>
    </row>
    <row r="43" spans="4:13" ht="12.75">
      <c r="D43" s="326"/>
      <c r="E43" s="326"/>
      <c r="F43" s="326"/>
      <c r="G43" s="326"/>
      <c r="H43" s="326"/>
      <c r="I43" s="326"/>
      <c r="J43" s="326"/>
      <c r="K43" s="326"/>
      <c r="L43" s="326"/>
      <c r="M43" s="326"/>
    </row>
    <row r="44" spans="4:13" ht="12.75">
      <c r="D44" s="326"/>
      <c r="E44" s="326"/>
      <c r="F44" s="326"/>
      <c r="G44" s="326"/>
      <c r="H44" s="326"/>
      <c r="I44" s="326"/>
      <c r="J44" s="326"/>
      <c r="K44" s="326"/>
      <c r="L44" s="326"/>
      <c r="M44" s="326"/>
    </row>
    <row r="45" spans="4:13" ht="12.75">
      <c r="D45" s="326"/>
      <c r="E45" s="326"/>
      <c r="F45" s="326"/>
      <c r="G45" s="326"/>
      <c r="H45" s="326"/>
      <c r="I45" s="326"/>
      <c r="J45" s="326"/>
      <c r="K45" s="326"/>
      <c r="L45" s="326"/>
      <c r="M45" s="326"/>
    </row>
    <row r="56" spans="1:14" s="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5" s="7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2"/>
    </row>
  </sheetData>
  <sheetProtection/>
  <printOptions/>
  <pageMargins left="0.75" right="0.65" top="1.37" bottom="0.77" header="0.5" footer="0.5"/>
  <pageSetup horizontalDpi="600" verticalDpi="600" orientation="landscape" paperSize="9" scale="45" r:id="rId1"/>
  <headerFooter alignWithMargins="0">
    <oddHeader>&amp;C
&amp;"Arial,Félkövér"&amp;14Tiszasüly Községi Önkormányzat, valamint intézményei 2019. évi kiadásai 
1.számú módosítás 2019.09.30.&amp;R4/b. számú melléklet
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8515625" style="0" bestFit="1" customWidth="1"/>
    <col min="2" max="2" width="45.57421875" style="0" customWidth="1"/>
    <col min="3" max="3" width="16.8515625" style="0" customWidth="1"/>
    <col min="4" max="4" width="18.8515625" style="0" bestFit="1" customWidth="1"/>
  </cols>
  <sheetData>
    <row r="1" spans="3:4" ht="15">
      <c r="C1" s="30"/>
      <c r="D1" s="30" t="s">
        <v>148</v>
      </c>
    </row>
    <row r="2" ht="15">
      <c r="A2" s="8"/>
    </row>
    <row r="3" ht="15">
      <c r="A3" s="8"/>
    </row>
    <row r="4" ht="15">
      <c r="A4" s="8"/>
    </row>
    <row r="5" spans="1:3" ht="17.25">
      <c r="A5" s="431"/>
      <c r="B5" s="432"/>
      <c r="C5" s="432"/>
    </row>
    <row r="6" spans="1:3" ht="17.25">
      <c r="A6" s="397" t="s">
        <v>47</v>
      </c>
      <c r="B6" s="398"/>
      <c r="C6" s="398"/>
    </row>
    <row r="7" spans="1:3" ht="17.25">
      <c r="A7" s="397" t="s">
        <v>305</v>
      </c>
      <c r="B7" s="398"/>
      <c r="C7" s="398"/>
    </row>
    <row r="8" ht="17.25">
      <c r="A8" s="10"/>
    </row>
    <row r="9" ht="15">
      <c r="A9" s="9"/>
    </row>
    <row r="10" ht="15">
      <c r="A10" s="9"/>
    </row>
    <row r="11" ht="15">
      <c r="A11" s="9"/>
    </row>
    <row r="12" ht="15">
      <c r="A12" s="9"/>
    </row>
    <row r="13" spans="2:4" ht="15.75" thickBot="1">
      <c r="B13" s="433" t="s">
        <v>294</v>
      </c>
      <c r="C13" s="398"/>
      <c r="D13" s="398"/>
    </row>
    <row r="14" spans="1:4" ht="60.75" customHeight="1" thickBot="1">
      <c r="A14" s="136" t="s">
        <v>4</v>
      </c>
      <c r="B14" s="11" t="s">
        <v>56</v>
      </c>
      <c r="C14" s="11" t="s">
        <v>111</v>
      </c>
      <c r="D14" s="137" t="s">
        <v>57</v>
      </c>
    </row>
    <row r="15" spans="1:4" ht="15.75" thickBot="1">
      <c r="A15" s="133"/>
      <c r="B15" s="134" t="s">
        <v>149</v>
      </c>
      <c r="C15" s="134">
        <v>0</v>
      </c>
      <c r="D15" s="135"/>
    </row>
    <row r="16" spans="1:4" ht="15">
      <c r="A16" s="46"/>
      <c r="B16" s="46"/>
      <c r="C16" s="46"/>
      <c r="D16" s="46"/>
    </row>
  </sheetData>
  <sheetProtection/>
  <mergeCells count="4">
    <mergeCell ref="A5:C5"/>
    <mergeCell ref="A6:C6"/>
    <mergeCell ref="A7:C7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9.28125" style="0" customWidth="1"/>
    <col min="2" max="2" width="37.8515625" style="0" customWidth="1"/>
    <col min="3" max="3" width="14.8515625" style="0" customWidth="1"/>
    <col min="4" max="4" width="18.28125" style="0" bestFit="1" customWidth="1"/>
  </cols>
  <sheetData>
    <row r="1" ht="12.75">
      <c r="D1" s="53" t="s">
        <v>55</v>
      </c>
    </row>
    <row r="2" spans="1:4" ht="79.5" customHeight="1">
      <c r="A2" s="434" t="s">
        <v>47</v>
      </c>
      <c r="B2" s="434"/>
      <c r="C2" s="434"/>
      <c r="D2" s="434"/>
    </row>
    <row r="3" spans="1:4" ht="32.25" customHeight="1">
      <c r="A3" s="397" t="s">
        <v>304</v>
      </c>
      <c r="B3" s="397"/>
      <c r="C3" s="397"/>
      <c r="D3" s="397"/>
    </row>
    <row r="4" ht="12.75">
      <c r="B4" s="81" t="s">
        <v>347</v>
      </c>
    </row>
    <row r="5" ht="49.5" customHeight="1" thickBot="1">
      <c r="D5" s="53" t="s">
        <v>294</v>
      </c>
    </row>
    <row r="6" spans="1:4" ht="12.75" customHeight="1">
      <c r="A6" s="435" t="s">
        <v>4</v>
      </c>
      <c r="B6" s="437" t="s">
        <v>56</v>
      </c>
      <c r="C6" s="439" t="s">
        <v>345</v>
      </c>
      <c r="D6" s="441" t="s">
        <v>61</v>
      </c>
    </row>
    <row r="7" spans="1:4" ht="27" customHeight="1" thickBot="1">
      <c r="A7" s="436"/>
      <c r="B7" s="438"/>
      <c r="C7" s="440"/>
      <c r="D7" s="442"/>
    </row>
    <row r="8" spans="1:4" ht="15">
      <c r="A8" s="196" t="s">
        <v>5</v>
      </c>
      <c r="B8" s="197" t="s">
        <v>316</v>
      </c>
      <c r="C8" s="341">
        <v>14500000</v>
      </c>
      <c r="D8" s="198">
        <v>2019</v>
      </c>
    </row>
    <row r="9" spans="1:4" ht="15">
      <c r="A9" s="196" t="s">
        <v>6</v>
      </c>
      <c r="B9" s="197" t="s">
        <v>318</v>
      </c>
      <c r="C9" s="341">
        <v>2871393</v>
      </c>
      <c r="D9" s="198">
        <v>2019</v>
      </c>
    </row>
    <row r="10" spans="1:4" ht="29.25" customHeight="1">
      <c r="A10" s="139" t="s">
        <v>7</v>
      </c>
      <c r="B10" s="138" t="s">
        <v>317</v>
      </c>
      <c r="C10" s="342">
        <v>51453083</v>
      </c>
      <c r="D10" s="132">
        <v>2019</v>
      </c>
    </row>
    <row r="11" spans="1:4" ht="29.25" customHeight="1">
      <c r="A11" s="139" t="s">
        <v>8</v>
      </c>
      <c r="B11" s="138" t="s">
        <v>319</v>
      </c>
      <c r="C11" s="342">
        <v>2200000</v>
      </c>
      <c r="D11" s="132">
        <v>2019</v>
      </c>
    </row>
    <row r="12" spans="1:4" ht="29.25" customHeight="1">
      <c r="A12" s="139" t="s">
        <v>9</v>
      </c>
      <c r="B12" s="138" t="s">
        <v>346</v>
      </c>
      <c r="C12" s="342">
        <v>9999996</v>
      </c>
      <c r="D12" s="132">
        <v>2019</v>
      </c>
    </row>
    <row r="13" spans="1:4" ht="29.25" customHeight="1" thickBot="1">
      <c r="A13" s="139" t="s">
        <v>10</v>
      </c>
      <c r="B13" s="138" t="s">
        <v>320</v>
      </c>
      <c r="C13" s="342">
        <v>4050000</v>
      </c>
      <c r="D13" s="132">
        <v>2019</v>
      </c>
    </row>
    <row r="14" spans="1:4" ht="13.5" thickBot="1">
      <c r="A14" s="193"/>
      <c r="B14" s="194" t="s">
        <v>149</v>
      </c>
      <c r="C14" s="343">
        <f>SUM(C8:C13)</f>
        <v>85074472</v>
      </c>
      <c r="D14" s="195"/>
    </row>
  </sheetData>
  <sheetProtection/>
  <mergeCells count="6">
    <mergeCell ref="A2:D2"/>
    <mergeCell ref="A3:D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10.140625" style="0" customWidth="1"/>
    <col min="2" max="2" width="32.28125" style="0" customWidth="1"/>
    <col min="3" max="3" width="15.421875" style="0" customWidth="1"/>
    <col min="4" max="4" width="14.57421875" style="0" customWidth="1"/>
    <col min="5" max="5" width="15.28125" style="0" customWidth="1"/>
  </cols>
  <sheetData>
    <row r="1" ht="15">
      <c r="E1" s="30" t="s">
        <v>59</v>
      </c>
    </row>
    <row r="2" ht="15">
      <c r="A2" s="8"/>
    </row>
    <row r="3" ht="15">
      <c r="A3" s="8"/>
    </row>
    <row r="4" ht="15">
      <c r="A4" s="8"/>
    </row>
    <row r="5" ht="15">
      <c r="A5" s="8"/>
    </row>
    <row r="6" ht="15">
      <c r="A6" s="8"/>
    </row>
    <row r="7" ht="15">
      <c r="A7" s="8"/>
    </row>
    <row r="8" spans="1:5" ht="17.25">
      <c r="A8" s="397" t="s">
        <v>52</v>
      </c>
      <c r="B8" s="397"/>
      <c r="C8" s="397"/>
      <c r="D8" s="397"/>
      <c r="E8" s="397"/>
    </row>
    <row r="9" ht="17.25">
      <c r="A9" s="10"/>
    </row>
    <row r="10" spans="1:5" ht="17.25">
      <c r="A10" s="397" t="s">
        <v>299</v>
      </c>
      <c r="B10" s="397"/>
      <c r="C10" s="397"/>
      <c r="D10" s="397"/>
      <c r="E10" s="397"/>
    </row>
    <row r="11" ht="17.25">
      <c r="A11" s="10"/>
    </row>
    <row r="12" ht="15">
      <c r="A12" s="9"/>
    </row>
    <row r="13" ht="15">
      <c r="A13" s="9"/>
    </row>
    <row r="14" ht="15">
      <c r="A14" s="9"/>
    </row>
    <row r="15" ht="15.75" thickBot="1">
      <c r="E15" s="41" t="s">
        <v>294</v>
      </c>
    </row>
    <row r="16" spans="1:5" ht="15.75" thickBot="1">
      <c r="A16" s="446" t="s">
        <v>4</v>
      </c>
      <c r="B16" s="43" t="s">
        <v>63</v>
      </c>
      <c r="C16" s="443" t="s">
        <v>74</v>
      </c>
      <c r="D16" s="445"/>
      <c r="E16" s="444"/>
    </row>
    <row r="17" spans="1:5" ht="15.75" thickBot="1">
      <c r="A17" s="447"/>
      <c r="B17" s="44" t="s">
        <v>73</v>
      </c>
      <c r="C17" s="42" t="s">
        <v>75</v>
      </c>
      <c r="D17" s="42" t="s">
        <v>86</v>
      </c>
      <c r="E17" s="42" t="s">
        <v>321</v>
      </c>
    </row>
    <row r="18" spans="1:5" ht="30.75">
      <c r="A18" s="33">
        <v>1</v>
      </c>
      <c r="B18" s="166" t="s">
        <v>133</v>
      </c>
      <c r="C18" s="166" t="s">
        <v>88</v>
      </c>
      <c r="D18" s="73"/>
      <c r="E18" s="344">
        <v>250000</v>
      </c>
    </row>
    <row r="19" spans="1:5" ht="30.75">
      <c r="A19" s="32">
        <v>2</v>
      </c>
      <c r="B19" s="15" t="s">
        <v>87</v>
      </c>
      <c r="C19" s="15" t="s">
        <v>88</v>
      </c>
      <c r="D19" s="72">
        <v>50</v>
      </c>
      <c r="E19" s="345">
        <v>145000</v>
      </c>
    </row>
    <row r="20" spans="1:5" ht="30.75">
      <c r="A20" s="32">
        <v>3</v>
      </c>
      <c r="B20" s="15" t="s">
        <v>89</v>
      </c>
      <c r="C20" s="15" t="s">
        <v>88</v>
      </c>
      <c r="D20" s="72">
        <v>50</v>
      </c>
      <c r="E20" s="345"/>
    </row>
    <row r="21" spans="1:5" ht="30.75">
      <c r="A21" s="32">
        <v>4</v>
      </c>
      <c r="B21" s="15" t="s">
        <v>89</v>
      </c>
      <c r="C21" s="15" t="s">
        <v>88</v>
      </c>
      <c r="D21" s="72">
        <v>100</v>
      </c>
      <c r="E21" s="345">
        <v>5100000</v>
      </c>
    </row>
    <row r="22" spans="1:5" ht="30.75">
      <c r="A22" s="32">
        <v>5</v>
      </c>
      <c r="B22" s="15" t="s">
        <v>87</v>
      </c>
      <c r="C22" s="15" t="s">
        <v>88</v>
      </c>
      <c r="D22" s="72">
        <v>100</v>
      </c>
      <c r="E22" s="345">
        <v>6953945</v>
      </c>
    </row>
    <row r="23" spans="1:5" ht="62.25">
      <c r="A23" s="32">
        <v>6</v>
      </c>
      <c r="B23" s="15" t="s">
        <v>231</v>
      </c>
      <c r="C23" s="15"/>
      <c r="D23" s="72"/>
      <c r="E23" s="345"/>
    </row>
    <row r="24" spans="1:5" ht="30.75">
      <c r="A24" s="32">
        <v>7</v>
      </c>
      <c r="B24" s="15" t="s">
        <v>232</v>
      </c>
      <c r="C24" s="15"/>
      <c r="D24" s="72"/>
      <c r="E24" s="345"/>
    </row>
    <row r="25" spans="1:5" ht="15">
      <c r="A25" s="32"/>
      <c r="B25" s="15" t="s">
        <v>245</v>
      </c>
      <c r="C25" s="15" t="s">
        <v>244</v>
      </c>
      <c r="D25" s="72">
        <v>100</v>
      </c>
      <c r="E25" s="345">
        <v>55000</v>
      </c>
    </row>
    <row r="26" spans="1:5" ht="15">
      <c r="A26" s="32"/>
      <c r="B26" s="15" t="s">
        <v>246</v>
      </c>
      <c r="C26" s="15" t="s">
        <v>244</v>
      </c>
      <c r="D26" s="72">
        <v>50</v>
      </c>
      <c r="E26" s="345">
        <v>375000</v>
      </c>
    </row>
    <row r="27" spans="1:5" ht="47.25" thickBot="1">
      <c r="A27" s="32">
        <v>8</v>
      </c>
      <c r="B27" s="15" t="s">
        <v>233</v>
      </c>
      <c r="C27" s="15"/>
      <c r="D27" s="72"/>
      <c r="E27" s="345"/>
    </row>
    <row r="28" spans="1:5" ht="15.75" thickBot="1">
      <c r="A28" s="443" t="s">
        <v>58</v>
      </c>
      <c r="B28" s="444"/>
      <c r="C28" s="74"/>
      <c r="D28" s="75"/>
      <c r="E28" s="346">
        <f>SUM(E18:E27)</f>
        <v>12878945</v>
      </c>
    </row>
  </sheetData>
  <sheetProtection/>
  <mergeCells count="5">
    <mergeCell ref="A28:B28"/>
    <mergeCell ref="C16:E16"/>
    <mergeCell ref="A8:E8"/>
    <mergeCell ref="A10:E10"/>
    <mergeCell ref="A16:A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Tiszasüly</dc:creator>
  <cp:keywords/>
  <dc:description/>
  <cp:lastModifiedBy>ASP7</cp:lastModifiedBy>
  <cp:lastPrinted>2019-09-24T07:19:28Z</cp:lastPrinted>
  <dcterms:created xsi:type="dcterms:W3CDTF">2008-01-29T07:12:51Z</dcterms:created>
  <dcterms:modified xsi:type="dcterms:W3CDTF">2019-09-24T07:19:49Z</dcterms:modified>
  <cp:category/>
  <cp:version/>
  <cp:contentType/>
  <cp:contentStatus/>
</cp:coreProperties>
</file>