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727" activeTab="8"/>
  </bookViews>
  <sheets>
    <sheet name="ÖSSZEFÜGGÉSEK" sheetId="75" r:id="rId1"/>
    <sheet name="1.1.sz.mell." sheetId="1" r:id="rId2"/>
    <sheet name="2.1.sz.mell  " sheetId="73" r:id="rId3"/>
    <sheet name="2.2.sz.mell  " sheetId="61" r:id="rId4"/>
    <sheet name="ELLENŐRZÉS-1.sz.2.a.sz.2.b.sz." sheetId="76" r:id="rId5"/>
    <sheet name="3.sz.mell.  " sheetId="62" r:id="rId6"/>
    <sheet name="4.sz.mell." sheetId="77" r:id="rId7"/>
    <sheet name="5.sz.mell." sheetId="78" r:id="rId8"/>
    <sheet name="6.sz.mell." sheetId="63" r:id="rId9"/>
    <sheet name="7.sz.mell." sheetId="64" r:id="rId10"/>
    <sheet name="8. sz. mell. " sheetId="71" r:id="rId11"/>
    <sheet name="9.1. sz. mell" sheetId="3" r:id="rId12"/>
    <sheet name="9.1.1. sz. mell " sheetId="113" r:id="rId13"/>
    <sheet name="9.3. sz. mell" sheetId="105" r:id="rId14"/>
    <sheet name="9.3.1. sz. mell" sheetId="106" r:id="rId15"/>
    <sheet name="10.sz.mell" sheetId="89" r:id="rId16"/>
    <sheet name="1. sz tájékoztató t." sheetId="87" r:id="rId17"/>
    <sheet name="2. sz tájékoztató t" sheetId="66" r:id="rId18"/>
    <sheet name="3. sz tájékoztató t." sheetId="88" r:id="rId19"/>
    <sheet name="4.sz tájékoztató t." sheetId="24" r:id="rId20"/>
    <sheet name="5.sz tájékoztató t." sheetId="2" r:id="rId21"/>
    <sheet name="6.sz tájékoztató t." sheetId="70" r:id="rId22"/>
    <sheet name="Munka1" sheetId="94" r:id="rId23"/>
  </sheets>
  <definedNames>
    <definedName name="_xlnm.Print_Area" localSheetId="16">'1. sz tájékoztató t.'!$A$1:$E$144</definedName>
    <definedName name="_xlnm.Print_Area" localSheetId="1">'1.1.sz.mell.'!$A$1:$C$149</definedName>
    <definedName name="_xlnm.Print_Titles" localSheetId="11">'9.1. sz. mell'!$1:$6</definedName>
    <definedName name="_xlnm.Print_Titles" localSheetId="12">'9.1.1. sz. mell '!$1:$6</definedName>
    <definedName name="_xlnm.Print_Titles" localSheetId="13">'9.3. sz. mell'!$1:$6</definedName>
    <definedName name="_xlnm.Print_Titles" localSheetId="14">'9.3.1. sz. mell'!$1:$6</definedName>
  </definedNames>
  <calcPr calcId="114210" fullCalcOnLoad="1"/>
</workbook>
</file>

<file path=xl/calcChain.xml><?xml version="1.0" encoding="utf-8"?>
<calcChain xmlns="http://schemas.openxmlformats.org/spreadsheetml/2006/main">
  <c r="C96" i="113"/>
  <c r="C122" i="3"/>
  <c r="C121" i="1"/>
  <c r="C110" i="3"/>
  <c r="C109" i="1"/>
  <c r="C108" i="3"/>
  <c r="C107" i="1"/>
  <c r="C106" i="3"/>
  <c r="C105" i="1"/>
  <c r="C105" i="3"/>
  <c r="C104" i="1"/>
  <c r="C95" i="3"/>
  <c r="C94" i="1"/>
  <c r="C94" i="3"/>
  <c r="C93" i="1"/>
  <c r="C93" i="3"/>
  <c r="C92" i="1"/>
  <c r="C92" i="3"/>
  <c r="C91" i="1"/>
  <c r="C20" i="3"/>
  <c r="C12"/>
  <c r="C11"/>
  <c r="C10"/>
  <c r="C9"/>
  <c r="C96"/>
  <c r="C74"/>
  <c r="C55"/>
  <c r="C44"/>
  <c r="C40"/>
  <c r="C38"/>
  <c r="C33"/>
  <c r="C31"/>
  <c r="C24" i="73"/>
  <c r="C19"/>
  <c r="C139" i="113"/>
  <c r="C134"/>
  <c r="C129"/>
  <c r="C125"/>
  <c r="C144"/>
  <c r="C121"/>
  <c r="C107"/>
  <c r="C91"/>
  <c r="C124"/>
  <c r="C145"/>
  <c r="C80"/>
  <c r="C76"/>
  <c r="C73"/>
  <c r="C68"/>
  <c r="C64"/>
  <c r="C86"/>
  <c r="C58"/>
  <c r="C53"/>
  <c r="C47"/>
  <c r="C36"/>
  <c r="C30"/>
  <c r="C29"/>
  <c r="C22"/>
  <c r="C15"/>
  <c r="C8"/>
  <c r="C50" i="106"/>
  <c r="C44"/>
  <c r="C55"/>
  <c r="C36"/>
  <c r="C29"/>
  <c r="C25"/>
  <c r="C19"/>
  <c r="C8"/>
  <c r="C35"/>
  <c r="C40"/>
  <c r="C50" i="105"/>
  <c r="C44"/>
  <c r="C55"/>
  <c r="C36"/>
  <c r="C29"/>
  <c r="C25"/>
  <c r="C19"/>
  <c r="C8"/>
  <c r="C35"/>
  <c r="C40"/>
  <c r="H16" i="66"/>
  <c r="G16"/>
  <c r="F16"/>
  <c r="E16"/>
  <c r="D16"/>
  <c r="H14"/>
  <c r="G14"/>
  <c r="F14"/>
  <c r="E14"/>
  <c r="D14"/>
  <c r="H12"/>
  <c r="G12"/>
  <c r="F12"/>
  <c r="E12"/>
  <c r="D12"/>
  <c r="H9"/>
  <c r="G9"/>
  <c r="F9"/>
  <c r="E9"/>
  <c r="D9"/>
  <c r="H6"/>
  <c r="H18"/>
  <c r="G6"/>
  <c r="G18"/>
  <c r="F6"/>
  <c r="F18"/>
  <c r="E6"/>
  <c r="E18"/>
  <c r="D6"/>
  <c r="D18"/>
  <c r="D30" i="88"/>
  <c r="C30"/>
  <c r="C18" i="73"/>
  <c r="D106" i="87"/>
  <c r="E106"/>
  <c r="D120"/>
  <c r="E120"/>
  <c r="D124"/>
  <c r="E124"/>
  <c r="D128"/>
  <c r="E128"/>
  <c r="D133"/>
  <c r="E133"/>
  <c r="D138"/>
  <c r="E138"/>
  <c r="D143"/>
  <c r="E143"/>
  <c r="C138"/>
  <c r="C133"/>
  <c r="C128"/>
  <c r="C124"/>
  <c r="C143"/>
  <c r="C120"/>
  <c r="C106"/>
  <c r="C90"/>
  <c r="C123"/>
  <c r="C144"/>
  <c r="D5"/>
  <c r="E5"/>
  <c r="D12"/>
  <c r="E12"/>
  <c r="E60"/>
  <c r="E84"/>
  <c r="D19"/>
  <c r="E19"/>
  <c r="D27"/>
  <c r="D26"/>
  <c r="E27"/>
  <c r="E26"/>
  <c r="D33"/>
  <c r="D60"/>
  <c r="D84"/>
  <c r="E33"/>
  <c r="D44"/>
  <c r="E44"/>
  <c r="D50"/>
  <c r="E50"/>
  <c r="D55"/>
  <c r="E55"/>
  <c r="D61"/>
  <c r="E61"/>
  <c r="D65"/>
  <c r="E65"/>
  <c r="D70"/>
  <c r="E70"/>
  <c r="D73"/>
  <c r="E73"/>
  <c r="D77"/>
  <c r="E77"/>
  <c r="D83"/>
  <c r="E83"/>
  <c r="C77"/>
  <c r="C73"/>
  <c r="C70"/>
  <c r="C65"/>
  <c r="C61"/>
  <c r="C83"/>
  <c r="C55"/>
  <c r="C50"/>
  <c r="C44"/>
  <c r="C33"/>
  <c r="C27"/>
  <c r="C26"/>
  <c r="C19"/>
  <c r="C12"/>
  <c r="C5"/>
  <c r="C60"/>
  <c r="C84"/>
  <c r="C139" i="3"/>
  <c r="C134"/>
  <c r="C129"/>
  <c r="C125"/>
  <c r="C144"/>
  <c r="C121"/>
  <c r="C107"/>
  <c r="C91"/>
  <c r="C124"/>
  <c r="C145"/>
  <c r="C80"/>
  <c r="C76"/>
  <c r="C73"/>
  <c r="C68"/>
  <c r="C64"/>
  <c r="C86"/>
  <c r="C58"/>
  <c r="C53"/>
  <c r="C47"/>
  <c r="C36"/>
  <c r="C30"/>
  <c r="C29"/>
  <c r="C22"/>
  <c r="C15"/>
  <c r="C8"/>
  <c r="E17" i="61"/>
  <c r="C17"/>
  <c r="C138" i="1"/>
  <c r="C133"/>
  <c r="C128"/>
  <c r="C124"/>
  <c r="C120"/>
  <c r="C106"/>
  <c r="C90"/>
  <c r="C77"/>
  <c r="C73"/>
  <c r="C70"/>
  <c r="C65"/>
  <c r="C61"/>
  <c r="C55"/>
  <c r="C50"/>
  <c r="C44"/>
  <c r="C33"/>
  <c r="C27"/>
  <c r="C26"/>
  <c r="C19"/>
  <c r="C12"/>
  <c r="C5"/>
  <c r="E30" i="61"/>
  <c r="C18"/>
  <c r="E27" i="73"/>
  <c r="D14" i="76"/>
  <c r="E18" i="73"/>
  <c r="D13" i="76"/>
  <c r="C24" i="61"/>
  <c r="E90" i="87"/>
  <c r="E123"/>
  <c r="E144"/>
  <c r="D90"/>
  <c r="D123"/>
  <c r="D144"/>
  <c r="E16" i="89"/>
  <c r="F16"/>
  <c r="D16"/>
  <c r="C16"/>
  <c r="G15"/>
  <c r="G14"/>
  <c r="G13"/>
  <c r="G12"/>
  <c r="G11"/>
  <c r="G10"/>
  <c r="C8" i="78"/>
  <c r="C11" i="77"/>
  <c r="C11" i="62"/>
  <c r="D11"/>
  <c r="E11"/>
  <c r="F8"/>
  <c r="F9"/>
  <c r="F10"/>
  <c r="F7"/>
  <c r="F6"/>
  <c r="F11"/>
  <c r="I17" i="66"/>
  <c r="O21" i="24"/>
  <c r="O9"/>
  <c r="B35" i="71"/>
  <c r="E28"/>
  <c r="E30"/>
  <c r="E31"/>
  <c r="E35"/>
  <c r="E32"/>
  <c r="E33"/>
  <c r="E34"/>
  <c r="D35"/>
  <c r="C35"/>
  <c r="E5"/>
  <c r="E7"/>
  <c r="E8"/>
  <c r="E9"/>
  <c r="E10"/>
  <c r="E11"/>
  <c r="E12"/>
  <c r="D12"/>
  <c r="C12"/>
  <c r="B12"/>
  <c r="E6"/>
  <c r="E15"/>
  <c r="E16"/>
  <c r="E17"/>
  <c r="E18"/>
  <c r="E19"/>
  <c r="E20"/>
  <c r="E21"/>
  <c r="E22"/>
  <c r="B22"/>
  <c r="C22"/>
  <c r="D22"/>
  <c r="E29"/>
  <c r="E38"/>
  <c r="E39"/>
  <c r="E40"/>
  <c r="E41"/>
  <c r="E42"/>
  <c r="E43"/>
  <c r="E44"/>
  <c r="E45"/>
  <c r="B45"/>
  <c r="C45"/>
  <c r="D45"/>
  <c r="D52"/>
  <c r="D38" i="70"/>
  <c r="I6" i="66"/>
  <c r="I7"/>
  <c r="I8"/>
  <c r="I9"/>
  <c r="I18"/>
  <c r="I10"/>
  <c r="I11"/>
  <c r="I12"/>
  <c r="I13"/>
  <c r="I14"/>
  <c r="I15"/>
  <c r="I16"/>
  <c r="F5" i="64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B24"/>
  <c r="D24"/>
  <c r="E24"/>
  <c r="F5" i="63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B24"/>
  <c r="D24"/>
  <c r="E24"/>
  <c r="O5" i="24"/>
  <c r="N14"/>
  <c r="N25"/>
  <c r="N26"/>
  <c r="M14"/>
  <c r="M25"/>
  <c r="M26"/>
  <c r="L14"/>
  <c r="L25"/>
  <c r="L26"/>
  <c r="K14"/>
  <c r="K25"/>
  <c r="K26"/>
  <c r="J14"/>
  <c r="I14"/>
  <c r="H14"/>
  <c r="G14"/>
  <c r="G25"/>
  <c r="G26"/>
  <c r="F14"/>
  <c r="E14"/>
  <c r="E25"/>
  <c r="E26"/>
  <c r="D14"/>
  <c r="C14"/>
  <c r="O14"/>
  <c r="O26"/>
  <c r="C25"/>
  <c r="C26"/>
  <c r="D25"/>
  <c r="F25"/>
  <c r="H25"/>
  <c r="H26"/>
  <c r="I25"/>
  <c r="J25"/>
  <c r="J26"/>
  <c r="F26"/>
  <c r="I26"/>
  <c r="D26"/>
  <c r="O24"/>
  <c r="O23"/>
  <c r="O22"/>
  <c r="O20"/>
  <c r="O19"/>
  <c r="O18"/>
  <c r="O17"/>
  <c r="O16"/>
  <c r="O13"/>
  <c r="O12"/>
  <c r="O11"/>
  <c r="O10"/>
  <c r="O8"/>
  <c r="O7"/>
  <c r="O6"/>
  <c r="B25" i="2"/>
  <c r="G16" i="89"/>
  <c r="C27" i="73"/>
  <c r="O25" i="24"/>
  <c r="C63" i="3"/>
  <c r="C123" i="1"/>
  <c r="C30" i="61"/>
  <c r="C143" i="1"/>
  <c r="B14" i="76"/>
  <c r="E14"/>
  <c r="C83" i="1"/>
  <c r="B7" i="76"/>
  <c r="C29" i="73"/>
  <c r="E29"/>
  <c r="E28"/>
  <c r="C63" i="113"/>
  <c r="C87"/>
  <c r="E31" i="61"/>
  <c r="D15" i="76"/>
  <c r="C32" i="61"/>
  <c r="D7" i="76"/>
  <c r="E7"/>
  <c r="C31" i="61"/>
  <c r="D6" i="76"/>
  <c r="C28" i="73"/>
  <c r="D8" i="76"/>
  <c r="C144" i="1"/>
  <c r="B15" i="76"/>
  <c r="E15"/>
  <c r="B13"/>
  <c r="E13"/>
  <c r="C149" i="1"/>
  <c r="C60"/>
  <c r="B6" i="76"/>
  <c r="E6"/>
  <c r="C84" i="1"/>
  <c r="B8" i="76"/>
  <c r="E8"/>
  <c r="C148" i="1"/>
  <c r="E33" i="61"/>
  <c r="C33"/>
  <c r="E32"/>
  <c r="E30" i="73"/>
  <c r="C30"/>
  <c r="C87" i="3"/>
</calcChain>
</file>

<file path=xl/sharedStrings.xml><?xml version="1.0" encoding="utf-8"?>
<sst xmlns="http://schemas.openxmlformats.org/spreadsheetml/2006/main" count="1887" uniqueCount="550">
  <si>
    <t>Beruházási (felhalmozási) kiadások előirányzata beruházásonként</t>
  </si>
  <si>
    <t>Felújítási kiadások előirányzata felújításonként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</si>
  <si>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</si>
  <si>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</si>
  <si>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</si>
  <si>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</si>
  <si>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</si>
  <si>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</si>
  <si>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</si>
  <si>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</si>
  <si>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</si>
  <si>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</si>
  <si>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</si>
  <si>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</si>
  <si>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</si>
  <si>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</si>
  <si>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</si>
  <si>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</si>
  <si>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</si>
  <si>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</si>
  <si>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</si>
  <si>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</si>
  <si>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</si>
  <si>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</si>
  <si>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</si>
  <si>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</si>
  <si>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</si>
  <si>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</si>
  <si>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</si>
  <si>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</si>
  <si>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</si>
  <si>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</si>
  <si>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</si>
  <si>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</si>
  <si>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</si>
  <si>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</si>
  <si>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</si>
  <si>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</si>
  <si>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</si>
  <si>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</si>
  <si>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</si>
  <si>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</si>
  <si>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</si>
  <si>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</si>
  <si>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</si>
  <si>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</si>
  <si>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</si>
  <si>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</si>
  <si>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</si>
  <si>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</si>
  <si>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</si>
  <si>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</si>
  <si>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</si>
  <si>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</si>
  <si>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</si>
  <si>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</si>
  <si>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</si>
  <si>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</si>
  <si>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</si>
  <si>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</si>
  <si>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</si>
  <si>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</si>
  <si>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Helyi adók</t>
  </si>
  <si>
    <t>Kiadások</t>
  </si>
  <si>
    <t>Egyéb fejlesztési célú 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</si>
  <si>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</si>
  <si>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</si>
  <si>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</si>
  <si>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</si>
  <si>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</si>
  <si>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</si>
  <si>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</si>
  <si>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</si>
  <si>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</si>
  <si>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</si>
  <si>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</si>
  <si>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</si>
  <si>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</si>
  <si>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</si>
  <si>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</si>
  <si>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</si>
  <si>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</si>
  <si>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</si>
  <si>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</si>
  <si>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</si>
  <si>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</si>
  <si>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</si>
  <si>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</si>
  <si>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</si>
  <si>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</si>
  <si>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</si>
  <si>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</si>
  <si>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</si>
  <si>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</si>
  <si>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6=(2-4-5)</t>
  </si>
  <si>
    <t>Kötelezettség jogcíme</t>
  </si>
  <si>
    <t>Köt. váll.
 éve</t>
  </si>
  <si>
    <t>9=(4+5+6+7+8)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</si>
  <si>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</si>
  <si>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</si>
  <si>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</si>
  <si>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</si>
  <si>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</si>
  <si>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</si>
  <si>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</si>
  <si>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</si>
  <si>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</si>
  <si>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</si>
  <si>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</si>
  <si>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</si>
  <si>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</si>
  <si>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</si>
  <si>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</si>
  <si>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</si>
  <si>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</si>
  <si>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</si>
  <si>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</si>
  <si>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</si>
  <si>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</si>
  <si>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</si>
  <si>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</si>
  <si>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</si>
  <si>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</si>
  <si>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</si>
  <si>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</si>
  <si>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</si>
  <si>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</si>
  <si>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</si>
  <si>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</si>
  <si>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</si>
  <si>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</si>
  <si>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</si>
  <si>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</si>
  <si>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</si>
  <si>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</si>
  <si>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</si>
  <si>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</si>
  <si>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</si>
  <si>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</si>
  <si>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</si>
  <si>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</si>
  <si>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</si>
  <si>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</si>
  <si>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</si>
  <si>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</si>
  <si>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</si>
  <si>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</si>
  <si>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</si>
  <si>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</si>
  <si>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</si>
  <si>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</si>
  <si>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</si>
  <si>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</si>
  <si>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</si>
  <si>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</si>
  <si>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</si>
  <si>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</si>
  <si>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</si>
  <si>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</si>
  <si>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</si>
  <si>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</si>
  <si>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</si>
  <si>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</si>
  <si>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</si>
  <si>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</si>
  <si>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</si>
  <si>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</si>
  <si>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</si>
  <si>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</si>
  <si>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</si>
  <si>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</si>
  <si>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</si>
  <si>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</si>
  <si>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</si>
  <si>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</si>
  <si>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</si>
  <si>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</si>
  <si>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</si>
  <si>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</si>
  <si>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</si>
  <si>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</si>
  <si>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</si>
  <si>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</si>
  <si>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</si>
  <si>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</si>
  <si>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</si>
  <si>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</si>
  <si>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</si>
  <si>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</si>
  <si>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</si>
  <si>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</si>
  <si>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</si>
  <si>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</si>
  <si>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</si>
  <si>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</si>
  <si>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</si>
  <si>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</si>
  <si>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</si>
  <si>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</si>
  <si>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</si>
  <si>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</si>
  <si>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</si>
  <si>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</si>
  <si>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</si>
  <si>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</si>
  <si>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</si>
  <si>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</si>
  <si>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</si>
  <si>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</si>
  <si>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</si>
  <si>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</si>
  <si>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MEGNEVEZÉS</t>
  </si>
  <si>
    <t>2014.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</si>
  <si>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</si>
  <si>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</si>
  <si>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</si>
  <si>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</si>
  <si>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</si>
  <si>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</si>
  <si>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</si>
  <si>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</si>
  <si>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</si>
  <si>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</si>
  <si>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Költségvetési szerv I.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</si>
  <si>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</si>
  <si>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</si>
  <si>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</si>
  <si>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</si>
  <si>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</si>
  <si>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</si>
  <si>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</si>
  <si>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</si>
  <si>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</si>
  <si>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</si>
  <si>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</si>
  <si>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</si>
  <si>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</si>
  <si>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</si>
  <si>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</si>
  <si>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</si>
  <si>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</si>
  <si>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</si>
  <si>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</si>
  <si>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</si>
  <si>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</si>
  <si>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</si>
  <si>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</si>
  <si>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</si>
  <si>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</si>
  <si>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</si>
  <si>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</si>
  <si>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</si>
  <si>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</si>
  <si>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</si>
  <si>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</si>
  <si>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</si>
  <si>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</si>
  <si>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</si>
  <si>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</si>
  <si>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</si>
  <si>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</si>
  <si>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</si>
  <si>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</si>
  <si>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</si>
  <si>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</si>
  <si>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</si>
  <si>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</si>
  <si>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</si>
  <si>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</si>
  <si>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</si>
  <si>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2015.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</si>
  <si>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</si>
  <si>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</si>
  <si>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</si>
  <si>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</si>
  <si>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</si>
  <si>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1. sz. melléklet Kiadások táblázat 3. oszlop 9 sora =</t>
  </si>
  <si>
    <t>Évek</t>
  </si>
  <si>
    <t>2014. évi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</si>
  <si>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</si>
  <si>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</si>
  <si>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</si>
  <si>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</si>
  <si>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</si>
  <si>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</si>
  <si>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</si>
  <si>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</si>
  <si>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</si>
  <si>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</si>
  <si>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</si>
  <si>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</si>
  <si>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</si>
  <si>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</si>
  <si>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</si>
  <si>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</si>
  <si>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</si>
  <si>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</si>
  <si>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</si>
  <si>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</si>
  <si>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</si>
  <si>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</si>
  <si>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</si>
  <si>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</si>
  <si>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</si>
  <si>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</si>
  <si>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</si>
  <si>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</si>
  <si>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</si>
  <si>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</si>
  <si>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</si>
  <si>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</si>
  <si>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</si>
  <si>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</si>
  <si>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</si>
  <si>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</si>
  <si>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</si>
  <si>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</si>
  <si>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</si>
  <si>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</si>
  <si>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</si>
  <si>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</si>
  <si>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</si>
  <si>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</si>
  <si>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</si>
  <si>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</si>
  <si>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</si>
  <si>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</si>
  <si>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</si>
  <si>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</si>
  <si>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</si>
  <si>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</si>
  <si>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</si>
  <si>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</si>
  <si>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</si>
  <si>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</si>
  <si>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</si>
  <si>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</si>
  <si>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</si>
  <si>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</si>
  <si>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</si>
  <si>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</si>
  <si>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</si>
  <si>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</si>
  <si>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</si>
  <si>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</si>
  <si>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</si>
  <si>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</si>
  <si>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</si>
  <si>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</si>
  <si>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</si>
  <si>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</si>
  <si>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</si>
  <si>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</si>
  <si>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</si>
  <si>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</si>
  <si>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</si>
  <si>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</si>
  <si>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</si>
  <si>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</si>
  <si>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</si>
  <si>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</si>
  <si>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</si>
  <si>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</si>
  <si>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</si>
  <si>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</si>
  <si>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</si>
  <si>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</si>
  <si>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</si>
  <si>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</si>
  <si>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</si>
  <si>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</si>
  <si>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</si>
  <si>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</si>
  <si>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</si>
  <si>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</si>
  <si>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</si>
  <si>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</si>
  <si>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</si>
  <si>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</si>
  <si>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</si>
  <si>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</si>
  <si>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</si>
  <si>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</si>
  <si>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</si>
  <si>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</si>
  <si>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</si>
  <si>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</si>
  <si>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</si>
  <si>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</si>
  <si>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</si>
  <si>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</si>
  <si>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</si>
  <si>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</si>
  <si>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</si>
  <si>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</si>
  <si>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</si>
  <si>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</si>
  <si>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</si>
  <si>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</si>
  <si>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</si>
  <si>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</si>
  <si>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</si>
  <si>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</si>
  <si>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</si>
  <si>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</si>
  <si>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</si>
  <si>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</si>
  <si>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</si>
  <si>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</si>
  <si>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</si>
  <si>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</si>
  <si>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</si>
  <si>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</si>
  <si>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</si>
  <si>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</si>
  <si>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</si>
  <si>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</si>
  <si>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</si>
  <si>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</si>
  <si>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</si>
  <si>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</si>
  <si>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</si>
  <si>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</si>
  <si>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</si>
  <si>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</si>
  <si>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</si>
  <si>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</si>
  <si>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</si>
  <si>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</si>
  <si>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</si>
  <si>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</si>
  <si>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</si>
  <si>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</si>
  <si>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</si>
  <si>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</si>
  <si>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</si>
  <si>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</si>
  <si>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</si>
  <si>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 xml:space="preserve">2.1. melléklet a ………../2014. (……….) önkormányzati rendelethez     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</si>
  <si>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</si>
  <si>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</si>
  <si>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</si>
  <si>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</si>
  <si>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</si>
  <si>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</si>
  <si>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</si>
  <si>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</si>
  <si>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</si>
  <si>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</si>
  <si>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</si>
  <si>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</si>
  <si>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</si>
  <si>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</si>
  <si>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 xml:space="preserve">2.2. melléklet a ………../2014. (……….) önkormányzati rendelethez     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</si>
  <si>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</si>
  <si>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</si>
  <si>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</si>
  <si>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</si>
  <si>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</si>
  <si>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</si>
  <si>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</si>
  <si>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</si>
  <si>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</si>
  <si>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</si>
  <si>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</si>
  <si>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</si>
  <si>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2014. évi előirányzat BEVÉTELEK</t>
  </si>
  <si>
    <t>2014. évi előirányzat KIADÁSOK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</si>
  <si>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</si>
  <si>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</si>
  <si>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</si>
  <si>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</si>
  <si>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</si>
  <si>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</si>
  <si>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</si>
  <si>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</si>
  <si>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</si>
  <si>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</si>
  <si>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</si>
  <si>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2017.</t>
  </si>
  <si>
    <t>Felhasználás
2013. XII.31-ig</t>
  </si>
  <si>
    <t xml:space="preserve">
2014. év utáni szükséglet
</t>
  </si>
  <si>
    <t>2014. év utáni szükséglet
(6=2 - 4 - 5)</t>
  </si>
  <si>
    <t>2015. után</t>
  </si>
  <si>
    <t>Önkormányzaton kívüli EU-s projektekhez történő hozzájárulás 2014. évi előirányzat</t>
  </si>
  <si>
    <t>Belföldi értékpapírok kiadásai (6.1. + … + 6.4.)</t>
  </si>
  <si>
    <t xml:space="preserve"> 10.</t>
  </si>
  <si>
    <t>......................, 2014. .......................... hó ..... nap</t>
  </si>
  <si>
    <t>2012. évi tény</t>
  </si>
  <si>
    <t>2013. évi 
várható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</si>
  <si>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</si>
  <si>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</si>
  <si>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</si>
  <si>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</si>
  <si>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2016. 
után</t>
  </si>
  <si>
    <t>Előirányzat-felhasználási terv
2014. évre</t>
  </si>
  <si>
    <t>2014. évi támogatás összesen</t>
  </si>
  <si>
    <t>K I M U T A T Á S
a 2014. évben céljelleggel juttatott támogatásokról</t>
  </si>
  <si>
    <t>9.1. melléklet a ……/2014. (….) önkormányzati rendelethez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</si>
  <si>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</si>
  <si>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</si>
  <si>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</si>
  <si>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</si>
  <si>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</si>
  <si>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</si>
  <si>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</si>
  <si>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</si>
  <si>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</si>
  <si>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</si>
  <si>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</si>
  <si>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</si>
  <si>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</si>
  <si>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</si>
  <si>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</si>
  <si>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</si>
  <si>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</si>
  <si>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</si>
  <si>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</si>
  <si>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</si>
  <si>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</si>
  <si>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</si>
  <si>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A 2014. évi általános működés és ágazati feladatok támogatásának alakulása jogcímenként</t>
  </si>
  <si>
    <t>BEVÉTELEK ÖSSZESEN: (9+16)</t>
  </si>
  <si>
    <t>Kötelező feladatok bevételei, kiadásai</t>
  </si>
  <si>
    <t>9.3. melléklet a ……/2014. (….) önkormányzati rendelethez</t>
  </si>
  <si>
    <t>9.3.1. melléklet a ……/2014. (….) önkormányzati rendelethez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</si>
  <si>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</si>
  <si>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</si>
  <si>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</si>
  <si>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</si>
  <si>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</si>
  <si>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</si>
  <si>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</si>
  <si>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</si>
  <si>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</si>
  <si>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</si>
  <si>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</si>
  <si>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2014 előtti kifizetés</t>
  </si>
  <si>
    <t>Osztalék, a koncessziós díj és a hozambevétel</t>
  </si>
  <si>
    <t xml:space="preserve">   Rövid lejáratú  hitelek, kölcsönök felvétele</t>
  </si>
  <si>
    <t>2014</t>
  </si>
  <si>
    <t>Gépek beszerzése</t>
  </si>
  <si>
    <t>Nemleges</t>
  </si>
  <si>
    <t>9.1.1. melléklet a ……/2014. (….) önkormányzati rendelethez</t>
  </si>
  <si>
    <t>Sajósenye Község Önkormányzat adósságot keletkeztető ügyletekből és kezességvállalásokból fennálló kötelezettségei</t>
  </si>
  <si>
    <t>Sajósenye Község Önkormányzat saját bevételeinek részletezése az adósságot keletkeztető ügyletből származó tárgyévi fizetési kötelezettség megállapításához</t>
  </si>
  <si>
    <t>Sajósenye Község Önkormányzat 2014. évi adósságot keletkeztető fejlesztési céljai</t>
  </si>
  <si>
    <t>NEMLEGES</t>
  </si>
  <si>
    <t>Sajósenye Község Önkormányzata</t>
  </si>
  <si>
    <t xml:space="preserve">Falubusz beszerzés 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</si>
</sst>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50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8"/>
      <name val="Times New Roman"/>
      <family val="1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sz val="8"/>
      <color indexed="10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65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60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4" applyFont="1" applyFill="1" applyBorder="1" applyAlignment="1" applyProtection="1">
      <alignment horizontal="center" vertical="center" wrapText="1"/>
    </xf>
    <xf numFmtId="0" fontId="7" fillId="0" borderId="0" xfId="4" applyFont="1" applyFill="1" applyBorder="1" applyAlignment="1" applyProtection="1">
      <alignment vertical="center" wrapText="1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9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3" fontId="30" fillId="0" borderId="20" xfId="0" applyNumberFormat="1" applyFont="1" applyBorder="1" applyAlignment="1" applyProtection="1">
      <alignment horizontal="righ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3" fontId="30" fillId="0" borderId="16" xfId="0" applyNumberFormat="1" applyFont="1" applyBorder="1" applyAlignment="1" applyProtection="1">
      <alignment horizontal="righ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21" xfId="4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21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164" fontId="28" fillId="0" borderId="21" xfId="0" applyNumberFormat="1" applyFont="1" applyFill="1" applyBorder="1" applyAlignment="1" applyProtection="1">
      <alignment horizontal="right" vertical="center" wrapText="1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21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1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7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1" xfId="0" applyFont="1" applyFill="1" applyBorder="1" applyAlignment="1" applyProtection="1">
      <alignment vertical="center" wrapTex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3" fontId="30" fillId="0" borderId="16" xfId="0" applyNumberFormat="1" applyFont="1" applyFill="1" applyBorder="1" applyAlignment="1" applyProtection="1">
      <alignment horizontal="right" vertical="center" indent="1"/>
      <protection locked="0"/>
    </xf>
    <xf numFmtId="3" fontId="30" fillId="0" borderId="18" xfId="0" applyNumberFormat="1" applyFont="1" applyFill="1" applyBorder="1" applyAlignment="1" applyProtection="1">
      <alignment horizontal="right" vertical="center" indent="1"/>
      <protection locked="0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9" xfId="5" applyFont="1" applyFill="1" applyBorder="1" applyAlignment="1" applyProtection="1">
      <alignment horizontal="center" vertical="center"/>
    </xf>
    <xf numFmtId="0" fontId="31" fillId="0" borderId="33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1" xfId="5" applyNumberFormat="1" applyFont="1" applyFill="1" applyBorder="1" applyAlignment="1" applyProtection="1">
      <alignment vertical="center"/>
      <protection locked="0"/>
    </xf>
    <xf numFmtId="164" fontId="22" fillId="0" borderId="17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" xfId="5" applyNumberFormat="1" applyFont="1" applyFill="1" applyBorder="1" applyAlignment="1" applyProtection="1">
      <alignment vertical="center"/>
      <protection locked="0"/>
    </xf>
    <xf numFmtId="164" fontId="22" fillId="0" borderId="16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3" xfId="5" applyNumberFormat="1" applyFont="1" applyFill="1" applyBorder="1" applyAlignment="1" applyProtection="1">
      <alignment vertical="center"/>
      <protection locked="0"/>
    </xf>
    <xf numFmtId="164" fontId="22" fillId="0" borderId="30" xfId="5" applyNumberFormat="1" applyFont="1" applyFill="1" applyBorder="1" applyAlignment="1" applyProtection="1">
      <alignment vertical="center"/>
    </xf>
    <xf numFmtId="164" fontId="20" fillId="0" borderId="14" xfId="5" applyNumberFormat="1" applyFont="1" applyFill="1" applyBorder="1" applyAlignment="1" applyProtection="1">
      <alignment vertical="center"/>
    </xf>
    <xf numFmtId="164" fontId="20" fillId="0" borderId="21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4" xfId="5" applyNumberFormat="1" applyFont="1" applyFill="1" applyBorder="1" applyProtection="1"/>
    <xf numFmtId="164" fontId="20" fillId="0" borderId="21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6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0" fontId="27" fillId="0" borderId="34" xfId="0" applyFont="1" applyFill="1" applyBorder="1" applyAlignment="1" applyProtection="1">
      <alignment horizontal="left" vertical="center" wrapText="1"/>
      <protection locked="0"/>
    </xf>
    <xf numFmtId="0" fontId="27" fillId="0" borderId="35" xfId="0" applyFont="1" applyFill="1" applyBorder="1" applyAlignment="1" applyProtection="1">
      <alignment horizontal="left" vertical="center" wrapText="1"/>
      <protection locked="0"/>
    </xf>
    <xf numFmtId="0" fontId="27" fillId="0" borderId="36" xfId="0" applyFont="1" applyFill="1" applyBorder="1" applyAlignment="1" applyProtection="1">
      <alignment horizontal="left" vertical="center" wrapText="1"/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7" xfId="0" applyNumberFormat="1" applyFont="1" applyFill="1" applyBorder="1" applyAlignment="1" applyProtection="1">
      <alignment horizontal="left" vertical="center" wrapText="1" indent="2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9" fillId="0" borderId="0" xfId="0" applyFont="1" applyFill="1"/>
    <xf numFmtId="3" fontId="39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9" fillId="0" borderId="0" xfId="0" applyFont="1" applyFill="1" applyAlignment="1">
      <alignment horizontal="right" indent="1"/>
    </xf>
    <xf numFmtId="0" fontId="6" fillId="0" borderId="39" xfId="0" applyFont="1" applyFill="1" applyBorder="1" applyAlignment="1" applyProtection="1">
      <alignment horizontal="right"/>
    </xf>
    <xf numFmtId="164" fontId="37" fillId="0" borderId="39" xfId="4" applyNumberFormat="1" applyFont="1" applyFill="1" applyBorder="1" applyAlignment="1" applyProtection="1">
      <alignment horizontal="left" vertical="center"/>
    </xf>
    <xf numFmtId="0" fontId="30" fillId="0" borderId="23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31" xfId="4" applyFont="1" applyFill="1" applyBorder="1" applyAlignment="1" applyProtection="1">
      <alignment horizontal="left" vertical="center" wrapText="1" indent="6"/>
    </xf>
    <xf numFmtId="0" fontId="44" fillId="0" borderId="0" xfId="0" applyFont="1" applyFill="1"/>
    <xf numFmtId="0" fontId="45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32" fillId="0" borderId="6" xfId="4" applyFont="1" applyFill="1" applyBorder="1" applyAlignment="1">
      <alignment horizontal="center" vertical="center" wrapText="1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21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165" fontId="15" fillId="0" borderId="30" xfId="1" applyNumberFormat="1" applyFont="1" applyFill="1" applyBorder="1"/>
    <xf numFmtId="165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40" xfId="4" applyFont="1" applyFill="1" applyBorder="1" applyAlignment="1" applyProtection="1">
      <alignment horizontal="center" vertical="center" wrapText="1"/>
    </xf>
    <xf numFmtId="0" fontId="42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3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165" fontId="15" fillId="0" borderId="3" xfId="1" applyNumberFormat="1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20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4" xfId="4" applyFont="1" applyFill="1" applyBorder="1" applyAlignment="1" applyProtection="1">
      <alignment horizontal="center" vertical="center"/>
    </xf>
    <xf numFmtId="0" fontId="30" fillId="0" borderId="21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21" xfId="1" applyNumberFormat="1" applyFont="1" applyFill="1" applyBorder="1" applyProtection="1"/>
    <xf numFmtId="165" fontId="30" fillId="0" borderId="20" xfId="1" applyNumberFormat="1" applyFont="1" applyFill="1" applyBorder="1" applyProtection="1">
      <protection locked="0"/>
    </xf>
    <xf numFmtId="165" fontId="30" fillId="0" borderId="16" xfId="1" applyNumberFormat="1" applyFont="1" applyFill="1" applyBorder="1" applyProtection="1">
      <protection locked="0"/>
    </xf>
    <xf numFmtId="165" fontId="30" fillId="0" borderId="18" xfId="1" applyNumberFormat="1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0" fontId="35" fillId="0" borderId="13" xfId="0" applyFont="1" applyFill="1" applyBorder="1" applyAlignment="1" applyProtection="1">
      <alignment horizontal="center" vertical="center" wrapText="1"/>
    </xf>
    <xf numFmtId="0" fontId="35" fillId="0" borderId="21" xfId="0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1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7" fillId="0" borderId="38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5" xfId="0" applyNumberFormat="1" applyFont="1" applyFill="1" applyBorder="1" applyAlignment="1" applyProtection="1">
      <alignment horizontal="left" vertical="center" wrapText="1" indent="2"/>
    </xf>
    <xf numFmtId="3" fontId="32" fillId="0" borderId="21" xfId="0" applyNumberFormat="1" applyFont="1" applyFill="1" applyBorder="1" applyAlignment="1" applyProtection="1">
      <alignment horizontal="right" vertical="center" indent="1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3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1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41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40" fillId="0" borderId="45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6" xfId="0" applyFont="1" applyFill="1" applyBorder="1" applyAlignment="1" applyProtection="1">
      <alignment horizontal="center" vertical="center" wrapText="1"/>
    </xf>
    <xf numFmtId="0" fontId="8" fillId="0" borderId="47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5" xfId="0" applyFont="1" applyFill="1" applyBorder="1" applyAlignment="1" applyProtection="1">
      <alignment vertical="center" wrapText="1"/>
    </xf>
    <xf numFmtId="0" fontId="4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3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30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1" xfId="0" applyNumberFormat="1" applyFont="1" applyFill="1" applyBorder="1" applyAlignment="1" applyProtection="1">
      <alignment vertical="center"/>
    </xf>
    <xf numFmtId="0" fontId="0" fillId="0" borderId="48" xfId="0" applyFill="1" applyBorder="1" applyProtection="1"/>
    <xf numFmtId="0" fontId="6" fillId="0" borderId="48" xfId="0" applyFont="1" applyFill="1" applyBorder="1" applyAlignment="1" applyProtection="1">
      <alignment horizontal="center"/>
    </xf>
    <xf numFmtId="0" fontId="43" fillId="0" borderId="0" xfId="0" applyFont="1" applyFill="1" applyProtection="1">
      <protection locked="0"/>
    </xf>
    <xf numFmtId="0" fontId="36" fillId="0" borderId="0" xfId="0" applyFont="1" applyFill="1" applyProtection="1">
      <protection locked="0"/>
    </xf>
    <xf numFmtId="164" fontId="20" fillId="0" borderId="40" xfId="4" applyNumberFormat="1" applyFont="1" applyFill="1" applyBorder="1" applyAlignment="1" applyProtection="1">
      <alignment horizontal="right" vertical="center" wrapText="1" indent="1"/>
    </xf>
    <xf numFmtId="164" fontId="22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9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0" applyNumberFormat="1" applyFont="1" applyFill="1" applyBorder="1" applyAlignment="1" applyProtection="1">
      <alignment horizontal="center" vertical="center"/>
    </xf>
    <xf numFmtId="164" fontId="8" fillId="0" borderId="32" xfId="0" applyNumberFormat="1" applyFont="1" applyFill="1" applyBorder="1" applyAlignment="1" applyProtection="1">
      <alignment horizontal="center" vertical="center" wrapText="1"/>
    </xf>
    <xf numFmtId="164" fontId="20" fillId="0" borderId="46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center" vertical="center" wrapText="1"/>
    </xf>
    <xf numFmtId="164" fontId="20" fillId="0" borderId="37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9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7" xfId="0" applyNumberFormat="1" applyFont="1" applyFill="1" applyBorder="1" applyAlignment="1" applyProtection="1">
      <alignment vertical="center" wrapText="1"/>
    </xf>
    <xf numFmtId="164" fontId="29" fillId="0" borderId="25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9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50" xfId="4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5" xfId="0" applyFont="1" applyFill="1" applyBorder="1" applyAlignment="1" applyProtection="1">
      <alignment horizontal="center" vertical="center" wrapText="1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2" xfId="0" applyFont="1" applyBorder="1" applyAlignment="1" applyProtection="1">
      <alignment horizontal="left" vertical="center" wrapText="1" indent="1"/>
    </xf>
    <xf numFmtId="164" fontId="20" fillId="0" borderId="33" xfId="4" applyNumberFormat="1" applyFont="1" applyFill="1" applyBorder="1" applyAlignment="1" applyProtection="1">
      <alignment horizontal="right" vertical="center" wrapText="1" indent="1"/>
    </xf>
    <xf numFmtId="164" fontId="20" fillId="0" borderId="21" xfId="4" applyNumberFormat="1" applyFont="1" applyFill="1" applyBorder="1" applyAlignment="1" applyProtection="1">
      <alignment horizontal="right" vertical="center" wrapText="1" indent="1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4" applyNumberFormat="1" applyFont="1" applyFill="1" applyBorder="1" applyAlignment="1" applyProtection="1">
      <alignment horizontal="right" vertical="center" wrapText="1" indent="1"/>
    </xf>
    <xf numFmtId="164" fontId="7" fillId="0" borderId="0" xfId="4" applyNumberFormat="1" applyFont="1" applyFill="1" applyBorder="1" applyAlignment="1" applyProtection="1">
      <alignment horizontal="right" vertical="center" wrapText="1" indent="1"/>
    </xf>
    <xf numFmtId="164" fontId="22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1" xfId="0" applyNumberFormat="1" applyFont="1" applyBorder="1" applyAlignment="1" applyProtection="1">
      <alignment horizontal="right" vertical="center" wrapText="1" indent="1"/>
    </xf>
    <xf numFmtId="0" fontId="6" fillId="0" borderId="39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5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1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6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3" xfId="0" applyNumberFormat="1" applyFont="1" applyFill="1" applyBorder="1" applyAlignment="1" applyProtection="1">
      <alignment horizontal="left" vertical="center" wrapText="1" indent="1"/>
    </xf>
    <xf numFmtId="164" fontId="32" fillId="0" borderId="25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6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40" xfId="0" applyNumberFormat="1" applyFont="1" applyFill="1" applyBorder="1" applyAlignment="1" applyProtection="1">
      <alignment horizontal="right" vertical="center" wrapText="1" indent="1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4" xfId="1" applyNumberFormat="1" applyFont="1" applyFill="1" applyBorder="1" applyProtection="1">
      <protection locked="0"/>
    </xf>
    <xf numFmtId="165" fontId="30" fillId="0" borderId="49" xfId="1" applyNumberFormat="1" applyFont="1" applyFill="1" applyBorder="1" applyProtection="1">
      <protection locked="0"/>
    </xf>
    <xf numFmtId="165" fontId="30" fillId="0" borderId="44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20" xfId="0" quotePrefix="1" applyFont="1" applyFill="1" applyBorder="1" applyAlignment="1" applyProtection="1">
      <alignment horizontal="right" vertical="center" indent="1"/>
    </xf>
    <xf numFmtId="0" fontId="8" fillId="0" borderId="55" xfId="0" applyFont="1" applyFill="1" applyBorder="1" applyAlignment="1" applyProtection="1">
      <alignment horizontal="right" vertical="center" indent="1"/>
    </xf>
    <xf numFmtId="0" fontId="8" fillId="0" borderId="33" xfId="0" applyFont="1" applyFill="1" applyBorder="1" applyAlignment="1" applyProtection="1">
      <alignment horizontal="right" vertical="center" wrapText="1" indent="1"/>
    </xf>
    <xf numFmtId="164" fontId="8" fillId="0" borderId="44" xfId="0" applyNumberFormat="1" applyFont="1" applyFill="1" applyBorder="1" applyAlignment="1" applyProtection="1">
      <alignment horizontal="right" vertical="center" wrapText="1" indent="1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40" xfId="0" applyNumberFormat="1" applyFont="1" applyFill="1" applyBorder="1" applyAlignment="1" applyProtection="1">
      <alignment horizontal="righ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0" xfId="0" applyNumberFormat="1" applyFont="1" applyFill="1" applyBorder="1" applyAlignment="1" applyProtection="1">
      <alignment horizontal="right" vertical="center"/>
    </xf>
    <xf numFmtId="49" fontId="8" fillId="0" borderId="55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6" xfId="4" applyFont="1" applyFill="1" applyBorder="1" applyAlignment="1" applyProtection="1">
      <alignment horizontal="center" vertical="center" wrapText="1"/>
    </xf>
    <xf numFmtId="0" fontId="7" fillId="0" borderId="56" xfId="4" applyFont="1" applyFill="1" applyBorder="1" applyAlignment="1" applyProtection="1">
      <alignment vertical="center" wrapText="1"/>
    </xf>
    <xf numFmtId="164" fontId="7" fillId="0" borderId="56" xfId="4" applyNumberFormat="1" applyFont="1" applyFill="1" applyBorder="1" applyAlignment="1" applyProtection="1">
      <alignment horizontal="right" vertical="center" wrapText="1" indent="1"/>
    </xf>
    <xf numFmtId="0" fontId="22" fillId="0" borderId="56" xfId="4" applyFont="1" applyFill="1" applyBorder="1" applyAlignment="1" applyProtection="1">
      <alignment horizontal="right" vertical="center" wrapText="1" indent="1"/>
      <protection locked="0"/>
    </xf>
    <xf numFmtId="164" fontId="30" fillId="0" borderId="56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6" fillId="0" borderId="33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right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9" xfId="0" applyFont="1" applyBorder="1" applyAlignment="1" applyProtection="1">
      <alignment horizontal="center" vertical="center"/>
    </xf>
    <xf numFmtId="0" fontId="32" fillId="0" borderId="33" xfId="0" applyFont="1" applyBorder="1" applyAlignment="1" applyProtection="1">
      <alignment horizontal="center" vertical="center" wrapText="1"/>
    </xf>
    <xf numFmtId="0" fontId="26" fillId="0" borderId="23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1" fillId="0" borderId="2" xfId="0" applyFont="1" applyBorder="1" applyAlignment="1">
      <alignment horizontal="justify" wrapText="1"/>
    </xf>
    <xf numFmtId="0" fontId="41" fillId="0" borderId="2" xfId="0" applyFont="1" applyBorder="1" applyAlignment="1">
      <alignment wrapText="1"/>
    </xf>
    <xf numFmtId="0" fontId="41" fillId="0" borderId="31" xfId="0" applyFont="1" applyBorder="1" applyAlignment="1">
      <alignment wrapText="1"/>
    </xf>
    <xf numFmtId="0" fontId="47" fillId="0" borderId="0" xfId="0" applyFont="1" applyFill="1" applyAlignment="1" applyProtection="1">
      <alignment horizontal="left" vertical="center" wrapText="1"/>
    </xf>
    <xf numFmtId="0" fontId="47" fillId="0" borderId="0" xfId="0" applyFont="1" applyFill="1" applyAlignment="1" applyProtection="1">
      <alignment vertical="center" wrapText="1"/>
    </xf>
    <xf numFmtId="0" fontId="47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5" xfId="4" applyFont="1" applyFill="1" applyBorder="1" applyAlignment="1" applyProtection="1">
      <alignment horizontal="center" vertical="center" wrapText="1"/>
    </xf>
    <xf numFmtId="164" fontId="27" fillId="0" borderId="58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9" xfId="4" applyFont="1" applyFill="1" applyBorder="1" applyAlignment="1" applyProtection="1">
      <alignment horizontal="center" vertical="center" wrapText="1"/>
    </xf>
    <xf numFmtId="0" fontId="20" fillId="0" borderId="33" xfId="4" applyFont="1" applyFill="1" applyBorder="1" applyAlignment="1" applyProtection="1">
      <alignment horizontal="center" vertical="center" wrapText="1"/>
    </xf>
    <xf numFmtId="164" fontId="22" fillId="0" borderId="30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8" fillId="0" borderId="13" xfId="0" applyFont="1" applyBorder="1" applyAlignment="1" applyProtection="1">
      <alignment wrapTex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2" xfId="0" applyFont="1" applyBorder="1" applyAlignment="1" applyProtection="1">
      <alignment wrapText="1"/>
    </xf>
    <xf numFmtId="0" fontId="28" fillId="0" borderId="23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21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2" xfId="0" applyFont="1" applyBorder="1" applyAlignment="1" applyProtection="1">
      <alignment horizontal="center" wrapText="1"/>
    </xf>
    <xf numFmtId="0" fontId="22" fillId="0" borderId="0" xfId="0" applyFont="1" applyFill="1" applyAlignment="1" applyProtection="1">
      <alignment horizontal="center" vertic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22" xfId="0" applyFont="1" applyBorder="1" applyAlignment="1" applyProtection="1">
      <alignment horizontal="center" vertical="center" wrapText="1"/>
    </xf>
    <xf numFmtId="164" fontId="29" fillId="0" borderId="40" xfId="4" applyNumberFormat="1" applyFont="1" applyFill="1" applyBorder="1" applyAlignment="1" applyProtection="1">
      <alignment horizontal="right" vertical="center" wrapText="1" indent="1"/>
    </xf>
    <xf numFmtId="164" fontId="22" fillId="0" borderId="50" xfId="4" applyNumberFormat="1" applyFont="1" applyFill="1" applyBorder="1" applyAlignment="1" applyProtection="1">
      <alignment horizontal="right" vertical="center" wrapText="1" indent="1"/>
    </xf>
    <xf numFmtId="164" fontId="22" fillId="0" borderId="3" xfId="4" applyNumberFormat="1" applyFont="1" applyFill="1" applyBorder="1" applyAlignment="1" applyProtection="1">
      <alignment horizontal="right" vertical="center" wrapText="1" indent="1"/>
    </xf>
    <xf numFmtId="0" fontId="20" fillId="0" borderId="40" xfId="4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30" fillId="0" borderId="23" xfId="4" quotePrefix="1" applyFont="1" applyFill="1" applyBorder="1" applyAlignment="1" applyProtection="1">
      <alignment horizontal="left" vertical="center" wrapText="1" indent="1"/>
    </xf>
    <xf numFmtId="0" fontId="41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2" fillId="2" borderId="16" xfId="4" applyNumberFormat="1" applyFont="1" applyFill="1" applyBorder="1" applyAlignment="1" applyProtection="1">
      <alignment horizontal="right" vertical="center" wrapText="1" indent="1"/>
    </xf>
    <xf numFmtId="164" fontId="22" fillId="2" borderId="18" xfId="4" applyNumberFormat="1" applyFont="1" applyFill="1" applyBorder="1" applyAlignment="1" applyProtection="1">
      <alignment horizontal="right" vertical="center" wrapText="1" indent="1"/>
    </xf>
    <xf numFmtId="164" fontId="30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7" fillId="0" borderId="9" xfId="0" applyFont="1" applyBorder="1" applyAlignment="1" applyProtection="1">
      <alignment vertical="center" wrapText="1"/>
    </xf>
    <xf numFmtId="0" fontId="27" fillId="0" borderId="8" xfId="0" applyFont="1" applyBorder="1" applyAlignment="1" applyProtection="1">
      <alignment vertical="center" wrapText="1"/>
    </xf>
    <xf numFmtId="0" fontId="27" fillId="0" borderId="10" xfId="0" applyFont="1" applyBorder="1" applyAlignment="1" applyProtection="1">
      <alignment vertical="center" wrapText="1"/>
    </xf>
    <xf numFmtId="0" fontId="28" fillId="0" borderId="22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165" fontId="32" fillId="0" borderId="14" xfId="4" applyNumberFormat="1" applyFont="1" applyFill="1" applyBorder="1"/>
    <xf numFmtId="165" fontId="32" fillId="0" borderId="21" xfId="4" applyNumberFormat="1" applyFont="1" applyFill="1" applyBorder="1"/>
    <xf numFmtId="0" fontId="36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22" fillId="4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4" borderId="6" xfId="4" applyNumberFormat="1" applyFont="1" applyFill="1" applyBorder="1" applyAlignment="1" applyProtection="1">
      <alignment horizontal="right" vertical="center" wrapText="1" inden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7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0" fontId="28" fillId="0" borderId="14" xfId="0" applyFont="1" applyBorder="1" applyAlignment="1" applyProtection="1">
      <alignment vertical="center" wrapText="1"/>
    </xf>
    <xf numFmtId="0" fontId="28" fillId="0" borderId="23" xfId="0" applyFont="1" applyBorder="1" applyAlignment="1" applyProtection="1">
      <alignment vertical="center" wrapText="1"/>
    </xf>
    <xf numFmtId="0" fontId="27" fillId="0" borderId="6" xfId="0" applyFont="1" applyBorder="1" applyAlignment="1" applyProtection="1">
      <alignment horizontal="left" vertical="center" wrapText="1"/>
    </xf>
    <xf numFmtId="164" fontId="20" fillId="0" borderId="60" xfId="4" applyNumberFormat="1" applyFont="1" applyFill="1" applyBorder="1" applyAlignment="1" applyProtection="1">
      <alignment horizontal="right" vertical="center" wrapText="1" indent="1"/>
    </xf>
    <xf numFmtId="164" fontId="22" fillId="0" borderId="61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7" xfId="4" applyNumberFormat="1" applyFont="1" applyFill="1" applyBorder="1" applyAlignment="1" applyProtection="1">
      <alignment horizontal="right" vertical="center" wrapText="1" indent="1"/>
    </xf>
    <xf numFmtId="164" fontId="22" fillId="0" borderId="6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3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7" xfId="4" applyNumberFormat="1" applyFont="1" applyFill="1" applyBorder="1" applyAlignment="1" applyProtection="1">
      <alignment horizontal="right" vertical="center" wrapText="1" indent="1"/>
    </xf>
    <xf numFmtId="164" fontId="28" fillId="0" borderId="37" xfId="0" applyNumberFormat="1" applyFont="1" applyBorder="1" applyAlignment="1" applyProtection="1">
      <alignment horizontal="right" vertical="center" wrapText="1" indent="1"/>
    </xf>
    <xf numFmtId="164" fontId="26" fillId="0" borderId="37" xfId="0" quotePrefix="1" applyNumberFormat="1" applyFont="1" applyBorder="1" applyAlignment="1" applyProtection="1">
      <alignment horizontal="right" vertical="center" wrapText="1" indent="1"/>
    </xf>
    <xf numFmtId="164" fontId="20" fillId="0" borderId="65" xfId="4" applyNumberFormat="1" applyFont="1" applyFill="1" applyBorder="1" applyAlignment="1" applyProtection="1">
      <alignment horizontal="right" vertical="center" wrapText="1" indent="1"/>
    </xf>
    <xf numFmtId="164" fontId="22" fillId="0" borderId="5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6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0" xfId="0" applyNumberFormat="1" applyFont="1" applyBorder="1" applyAlignment="1" applyProtection="1">
      <alignment horizontal="right" vertical="center" wrapText="1" indent="1"/>
    </xf>
    <xf numFmtId="164" fontId="26" fillId="0" borderId="40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32" fillId="0" borderId="3" xfId="4" applyFont="1" applyFill="1" applyBorder="1" applyProtection="1">
      <protection locked="0"/>
    </xf>
    <xf numFmtId="0" fontId="24" fillId="0" borderId="4" xfId="4" applyFont="1" applyFill="1" applyBorder="1" applyProtection="1">
      <protection locked="0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49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49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37" fillId="0" borderId="39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164" fontId="37" fillId="0" borderId="39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164" fontId="31" fillId="0" borderId="67" xfId="0" applyNumberFormat="1" applyFont="1" applyFill="1" applyBorder="1" applyAlignment="1" applyProtection="1">
      <alignment horizontal="center" vertical="center" wrapText="1"/>
    </xf>
    <xf numFmtId="164" fontId="31" fillId="0" borderId="68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48" fillId="0" borderId="56" xfId="0" applyNumberFormat="1" applyFont="1" applyFill="1" applyBorder="1" applyAlignment="1" applyProtection="1">
      <alignment horizontal="center" vertical="center" wrapText="1"/>
    </xf>
    <xf numFmtId="164" fontId="31" fillId="0" borderId="69" xfId="0" applyNumberFormat="1" applyFont="1" applyFill="1" applyBorder="1" applyAlignment="1" applyProtection="1">
      <alignment horizontal="center" vertical="center" wrapText="1"/>
    </xf>
    <xf numFmtId="164" fontId="31" fillId="0" borderId="70" xfId="0" applyNumberFormat="1" applyFont="1" applyFill="1" applyBorder="1" applyAlignment="1" applyProtection="1">
      <alignment horizontal="center" vertical="center" wrapText="1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20" xfId="4" applyFont="1" applyFill="1" applyBorder="1" applyAlignment="1">
      <alignment horizontal="center" vertical="center" wrapText="1"/>
    </xf>
    <xf numFmtId="0" fontId="32" fillId="0" borderId="18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6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31" fillId="0" borderId="46" xfId="0" applyFont="1" applyFill="1" applyBorder="1" applyAlignment="1" applyProtection="1">
      <alignment horizontal="left" indent="1"/>
    </xf>
    <xf numFmtId="0" fontId="31" fillId="0" borderId="47" xfId="0" applyFont="1" applyFill="1" applyBorder="1" applyAlignment="1" applyProtection="1">
      <alignment horizontal="left" indent="1"/>
    </xf>
    <xf numFmtId="0" fontId="31" fillId="0" borderId="45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20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49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1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3" xfId="0" applyFont="1" applyFill="1" applyBorder="1" applyAlignment="1" applyProtection="1">
      <alignment horizontal="center"/>
    </xf>
    <xf numFmtId="0" fontId="31" fillId="0" borderId="71" xfId="0" applyFont="1" applyFill="1" applyBorder="1" applyAlignment="1" applyProtection="1">
      <alignment horizontal="center"/>
    </xf>
    <xf numFmtId="0" fontId="31" fillId="0" borderId="56" xfId="0" applyFont="1" applyFill="1" applyBorder="1" applyAlignment="1" applyProtection="1">
      <alignment horizontal="center"/>
    </xf>
    <xf numFmtId="0" fontId="31" fillId="0" borderId="72" xfId="0" applyFont="1" applyFill="1" applyBorder="1" applyAlignment="1" applyProtection="1">
      <alignment horizontal="center"/>
    </xf>
    <xf numFmtId="0" fontId="30" fillId="0" borderId="59" xfId="0" applyFont="1" applyFill="1" applyBorder="1" applyAlignment="1" applyProtection="1">
      <alignment horizontal="left" indent="1"/>
      <protection locked="0"/>
    </xf>
    <xf numFmtId="0" fontId="30" fillId="0" borderId="73" xfId="0" applyFont="1" applyFill="1" applyBorder="1" applyAlignment="1" applyProtection="1">
      <alignment horizontal="left" indent="1"/>
      <protection locked="0"/>
    </xf>
    <xf numFmtId="0" fontId="30" fillId="0" borderId="74" xfId="0" applyFont="1" applyFill="1" applyBorder="1" applyAlignment="1" applyProtection="1">
      <alignment horizontal="left" indent="1"/>
      <protection locked="0"/>
    </xf>
    <xf numFmtId="0" fontId="30" fillId="0" borderId="42" xfId="0" applyFont="1" applyFill="1" applyBorder="1" applyAlignment="1" applyProtection="1">
      <alignment horizontal="left" indent="1"/>
      <protection locked="0"/>
    </xf>
    <xf numFmtId="0" fontId="30" fillId="0" borderId="43" xfId="0" applyFont="1" applyFill="1" applyBorder="1" applyAlignment="1" applyProtection="1">
      <alignment horizontal="left" indent="1"/>
      <protection locked="0"/>
    </xf>
    <xf numFmtId="0" fontId="30" fillId="0" borderId="75" xfId="0" applyFont="1" applyFill="1" applyBorder="1" applyAlignment="1" applyProtection="1">
      <alignment horizontal="left" indent="1"/>
      <protection locked="0"/>
    </xf>
    <xf numFmtId="0" fontId="24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left" vertical="center" wrapText="1" indent="2"/>
    </xf>
    <xf numFmtId="164" fontId="8" fillId="0" borderId="40" xfId="0" applyNumberFormat="1" applyFont="1" applyFill="1" applyBorder="1" applyAlignment="1" applyProtection="1">
      <alignment horizontal="left" vertical="center" wrapText="1" indent="2"/>
    </xf>
    <xf numFmtId="164" fontId="8" fillId="0" borderId="67" xfId="0" applyNumberFormat="1" applyFont="1" applyFill="1" applyBorder="1" applyAlignment="1" applyProtection="1">
      <alignment horizontal="center" vertical="center"/>
    </xf>
    <xf numFmtId="164" fontId="8" fillId="0" borderId="68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73" xfId="0" applyNumberFormat="1" applyFont="1" applyFill="1" applyBorder="1" applyAlignment="1" applyProtection="1">
      <alignment horizontal="center" vertical="center"/>
    </xf>
    <xf numFmtId="164" fontId="8" fillId="0" borderId="54" xfId="0" applyNumberFormat="1" applyFont="1" applyFill="1" applyBorder="1" applyAlignment="1" applyProtection="1">
      <alignment horizontal="center" vertical="center"/>
    </xf>
    <xf numFmtId="164" fontId="8" fillId="0" borderId="67" xfId="0" applyNumberFormat="1" applyFont="1" applyFill="1" applyBorder="1" applyAlignment="1" applyProtection="1">
      <alignment horizontal="center" vertical="center" wrapText="1"/>
    </xf>
    <xf numFmtId="164" fontId="8" fillId="0" borderId="68" xfId="0" applyNumberFormat="1" applyFont="1" applyFill="1" applyBorder="1" applyAlignment="1" applyProtection="1">
      <alignment horizontal="center" vertical="center" wrapText="1"/>
    </xf>
    <xf numFmtId="0" fontId="30" fillId="0" borderId="56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21" fillId="0" borderId="37" xfId="5" applyFont="1" applyFill="1" applyBorder="1" applyAlignment="1" applyProtection="1">
      <alignment horizontal="left" vertical="center" indent="1"/>
    </xf>
    <xf numFmtId="0" fontId="21" fillId="0" borderId="47" xfId="5" applyFont="1" applyFill="1" applyBorder="1" applyAlignment="1" applyProtection="1">
      <alignment horizontal="left" vertical="center" indent="1"/>
    </xf>
    <xf numFmtId="0" fontId="21" fillId="0" borderId="40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center"/>
    </xf>
    <xf numFmtId="0" fontId="37" fillId="0" borderId="0" xfId="0" applyFont="1" applyAlignment="1" applyProtection="1">
      <alignment horizontal="right"/>
    </xf>
    <xf numFmtId="0" fontId="31" fillId="0" borderId="46" xfId="0" applyFont="1" applyBorder="1" applyAlignment="1" applyProtection="1">
      <alignment horizontal="left" vertical="center" indent="2"/>
    </xf>
    <xf numFmtId="0" fontId="31" fillId="0" borderId="45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Comma" xfId="1" builtinId="3"/>
    <cellStyle name="Hiperhivatkozás" xfId="2"/>
    <cellStyle name="Már látott hiperhivatkozás" xfId="3"/>
    <cellStyle name="Normal" xfId="0" builtinId="0"/>
    <cellStyle name="Normál_KVRENMUNKA" xfId="4"/>
    <cellStyle name="Normál_SEGEDLETEK" xf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workbookViewId="0">
      <selection activeCell="B25" sqref="B25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164</v>
      </c>
    </row>
    <row r="4" spans="1:2">
      <c r="A4" s="166"/>
      <c r="B4" s="166"/>
    </row>
    <row r="5" spans="1:2" s="178" customFormat="1" ht="15.75">
      <c r="A5" s="108" t="s">
        <v>466</v>
      </c>
      <c r="B5" s="177"/>
    </row>
    <row r="6" spans="1:2">
      <c r="A6" s="166"/>
      <c r="B6" s="166"/>
    </row>
    <row r="7" spans="1:2">
      <c r="A7" s="166" t="s">
        <v>468</v>
      </c>
      <c r="B7" s="166" t="s">
        <v>469</v>
      </c>
    </row>
    <row r="8" spans="1:2">
      <c r="A8" s="166" t="s">
        <v>470</v>
      </c>
      <c r="B8" s="166" t="s">
        <v>471</v>
      </c>
    </row>
    <row r="9" spans="1:2">
      <c r="A9" s="166" t="s">
        <v>472</v>
      </c>
      <c r="B9" s="166" t="s">
        <v>473</v>
      </c>
    </row>
    <row r="10" spans="1:2">
      <c r="A10" s="166"/>
      <c r="B10" s="166"/>
    </row>
    <row r="11" spans="1:2">
      <c r="A11" s="166"/>
      <c r="B11" s="166"/>
    </row>
    <row r="12" spans="1:2" s="178" customFormat="1" ht="15.75">
      <c r="A12" s="108" t="s">
        <v>467</v>
      </c>
      <c r="B12" s="177"/>
    </row>
    <row r="13" spans="1:2">
      <c r="A13" s="166"/>
      <c r="B13" s="166"/>
    </row>
    <row r="14" spans="1:2">
      <c r="A14" s="166" t="s">
        <v>477</v>
      </c>
      <c r="B14" s="166" t="s">
        <v>476</v>
      </c>
    </row>
    <row r="15" spans="1:2">
      <c r="A15" s="166" t="s">
        <v>276</v>
      </c>
      <c r="B15" s="166" t="s">
        <v>475</v>
      </c>
    </row>
    <row r="16" spans="1:2">
      <c r="A16" s="166" t="s">
        <v>478</v>
      </c>
      <c r="B16" s="166" t="s">
        <v>474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1"/>
  </sheetPr>
  <dimension ref="A1:F24"/>
  <sheetViews>
    <sheetView zoomScaleNormal="100" workbookViewId="0">
      <selection activeCell="A9" sqref="A9"/>
    </sheetView>
  </sheetViews>
  <sheetFormatPr defaultRowHeight="12.75"/>
  <cols>
    <col min="1" max="1" width="60.6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48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4.75" customHeight="1">
      <c r="A1" s="611" t="s">
        <v>1</v>
      </c>
      <c r="B1" s="611"/>
      <c r="C1" s="611"/>
      <c r="D1" s="611"/>
      <c r="E1" s="611"/>
      <c r="F1" s="611"/>
    </row>
    <row r="2" spans="1:6" ht="23.25" customHeight="1" thickBot="1">
      <c r="A2" s="586" t="s">
        <v>547</v>
      </c>
      <c r="B2" s="63"/>
      <c r="C2" s="63"/>
      <c r="D2" s="63"/>
      <c r="E2" s="63"/>
      <c r="F2" s="58" t="s">
        <v>69</v>
      </c>
    </row>
    <row r="3" spans="1:6" s="51" customFormat="1" ht="48.75" customHeight="1" thickBot="1">
      <c r="A3" s="229" t="s">
        <v>76</v>
      </c>
      <c r="B3" s="230" t="s">
        <v>74</v>
      </c>
      <c r="C3" s="230" t="s">
        <v>75</v>
      </c>
      <c r="D3" s="230" t="s">
        <v>480</v>
      </c>
      <c r="E3" s="230" t="s">
        <v>278</v>
      </c>
      <c r="F3" s="59" t="s">
        <v>482</v>
      </c>
    </row>
    <row r="4" spans="1:6" s="63" customFormat="1" ht="15" customHeight="1" thickBot="1">
      <c r="A4" s="60">
        <v>1</v>
      </c>
      <c r="B4" s="61">
        <v>2</v>
      </c>
      <c r="C4" s="61">
        <v>3</v>
      </c>
      <c r="D4" s="61">
        <v>4</v>
      </c>
      <c r="E4" s="61">
        <v>5</v>
      </c>
      <c r="F4" s="62">
        <v>6</v>
      </c>
    </row>
    <row r="5" spans="1:6" ht="15.95" customHeight="1">
      <c r="A5" s="70"/>
      <c r="B5" s="71"/>
      <c r="C5" s="545"/>
      <c r="D5" s="71"/>
      <c r="E5" s="71"/>
      <c r="F5" s="72">
        <f t="shared" ref="F5:F23" si="0">B5-D5-E5</f>
        <v>0</v>
      </c>
    </row>
    <row r="6" spans="1:6" ht="15.95" customHeight="1">
      <c r="A6" s="70"/>
      <c r="B6" s="71"/>
      <c r="C6" s="545"/>
      <c r="D6" s="71"/>
      <c r="E6" s="71"/>
      <c r="F6" s="72">
        <f t="shared" si="0"/>
        <v>0</v>
      </c>
    </row>
    <row r="7" spans="1:6" ht="15.95" customHeight="1">
      <c r="A7" s="70"/>
      <c r="B7" s="71"/>
      <c r="C7" s="545"/>
      <c r="D7" s="71"/>
      <c r="E7" s="71"/>
      <c r="F7" s="72">
        <f t="shared" si="0"/>
        <v>0</v>
      </c>
    </row>
    <row r="8" spans="1:6" ht="15.95" customHeight="1">
      <c r="A8" s="70"/>
      <c r="B8" s="71"/>
      <c r="C8" s="545"/>
      <c r="D8" s="71"/>
      <c r="E8" s="71"/>
      <c r="F8" s="72">
        <f t="shared" si="0"/>
        <v>0</v>
      </c>
    </row>
    <row r="9" spans="1:6" ht="15.95" customHeight="1">
      <c r="A9" s="70"/>
      <c r="B9" s="71"/>
      <c r="C9" s="545"/>
      <c r="D9" s="71"/>
      <c r="E9" s="71"/>
      <c r="F9" s="72">
        <f t="shared" si="0"/>
        <v>0</v>
      </c>
    </row>
    <row r="10" spans="1:6" ht="15.95" customHeight="1">
      <c r="A10" s="70"/>
      <c r="B10" s="71"/>
      <c r="C10" s="545"/>
      <c r="D10" s="71"/>
      <c r="E10" s="71"/>
      <c r="F10" s="72">
        <f t="shared" si="0"/>
        <v>0</v>
      </c>
    </row>
    <row r="11" spans="1:6" ht="15.95" customHeight="1">
      <c r="A11" s="70"/>
      <c r="B11" s="71"/>
      <c r="C11" s="545"/>
      <c r="D11" s="71"/>
      <c r="E11" s="71"/>
      <c r="F11" s="72">
        <f t="shared" si="0"/>
        <v>0</v>
      </c>
    </row>
    <row r="12" spans="1:6" ht="15.95" customHeight="1">
      <c r="A12" s="70"/>
      <c r="B12" s="71"/>
      <c r="C12" s="545"/>
      <c r="D12" s="71"/>
      <c r="E12" s="71"/>
      <c r="F12" s="72">
        <f t="shared" si="0"/>
        <v>0</v>
      </c>
    </row>
    <row r="13" spans="1:6" ht="15.95" customHeight="1">
      <c r="A13" s="70"/>
      <c r="B13" s="71"/>
      <c r="C13" s="545"/>
      <c r="D13" s="71"/>
      <c r="E13" s="71"/>
      <c r="F13" s="72">
        <f t="shared" si="0"/>
        <v>0</v>
      </c>
    </row>
    <row r="14" spans="1:6" ht="15.95" customHeight="1">
      <c r="A14" s="70"/>
      <c r="B14" s="71"/>
      <c r="C14" s="545"/>
      <c r="D14" s="71"/>
      <c r="E14" s="71"/>
      <c r="F14" s="72">
        <f t="shared" si="0"/>
        <v>0</v>
      </c>
    </row>
    <row r="15" spans="1:6" ht="15.95" customHeight="1">
      <c r="A15" s="70"/>
      <c r="B15" s="71"/>
      <c r="C15" s="545"/>
      <c r="D15" s="71"/>
      <c r="E15" s="71"/>
      <c r="F15" s="72">
        <f t="shared" si="0"/>
        <v>0</v>
      </c>
    </row>
    <row r="16" spans="1:6" ht="15.95" customHeight="1">
      <c r="A16" s="70"/>
      <c r="B16" s="71"/>
      <c r="C16" s="545"/>
      <c r="D16" s="71"/>
      <c r="E16" s="71"/>
      <c r="F16" s="72">
        <f t="shared" si="0"/>
        <v>0</v>
      </c>
    </row>
    <row r="17" spans="1:6" ht="15.95" customHeight="1">
      <c r="A17" s="70"/>
      <c r="B17" s="71"/>
      <c r="C17" s="545"/>
      <c r="D17" s="71"/>
      <c r="E17" s="71"/>
      <c r="F17" s="72">
        <f t="shared" si="0"/>
        <v>0</v>
      </c>
    </row>
    <row r="18" spans="1:6" ht="15.95" customHeight="1">
      <c r="A18" s="70"/>
      <c r="B18" s="71"/>
      <c r="C18" s="545"/>
      <c r="D18" s="71"/>
      <c r="E18" s="71"/>
      <c r="F18" s="72">
        <f t="shared" si="0"/>
        <v>0</v>
      </c>
    </row>
    <row r="19" spans="1:6" ht="15.95" customHeight="1">
      <c r="A19" s="70"/>
      <c r="B19" s="71"/>
      <c r="C19" s="545"/>
      <c r="D19" s="71"/>
      <c r="E19" s="71"/>
      <c r="F19" s="72">
        <f t="shared" si="0"/>
        <v>0</v>
      </c>
    </row>
    <row r="20" spans="1:6" ht="15.95" customHeight="1">
      <c r="A20" s="70"/>
      <c r="B20" s="71"/>
      <c r="C20" s="545"/>
      <c r="D20" s="71"/>
      <c r="E20" s="71"/>
      <c r="F20" s="72">
        <f t="shared" si="0"/>
        <v>0</v>
      </c>
    </row>
    <row r="21" spans="1:6" ht="15.95" customHeight="1">
      <c r="A21" s="70"/>
      <c r="B21" s="71"/>
      <c r="C21" s="545"/>
      <c r="D21" s="71"/>
      <c r="E21" s="71"/>
      <c r="F21" s="72">
        <f t="shared" si="0"/>
        <v>0</v>
      </c>
    </row>
    <row r="22" spans="1:6" ht="15.95" customHeight="1">
      <c r="A22" s="70"/>
      <c r="B22" s="71"/>
      <c r="C22" s="545"/>
      <c r="D22" s="71"/>
      <c r="E22" s="71"/>
      <c r="F22" s="72">
        <f t="shared" si="0"/>
        <v>0</v>
      </c>
    </row>
    <row r="23" spans="1:6" ht="15.95" customHeight="1" thickBot="1">
      <c r="A23" s="73"/>
      <c r="B23" s="74"/>
      <c r="C23" s="546"/>
      <c r="D23" s="74"/>
      <c r="E23" s="74"/>
      <c r="F23" s="75">
        <f t="shared" si="0"/>
        <v>0</v>
      </c>
    </row>
    <row r="24" spans="1:6" s="69" customFormat="1" ht="18" customHeight="1" thickBot="1">
      <c r="A24" s="231" t="s">
        <v>72</v>
      </c>
      <c r="B24" s="232">
        <f>SUM(B5:B23)</f>
        <v>0</v>
      </c>
      <c r="C24" s="149"/>
      <c r="D24" s="232">
        <f>SUM(D5:D23)</f>
        <v>0</v>
      </c>
      <c r="E24" s="232">
        <f>SUM(E5:E23)</f>
        <v>0</v>
      </c>
      <c r="F24" s="76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……/2014. (….) önkormányzati rendelethez&amp;"Times New Roman CE,Normál"&amp;10
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1"/>
  </sheetPr>
  <dimension ref="A1:H52"/>
  <sheetViews>
    <sheetView zoomScaleNormal="100" workbookViewId="0">
      <selection activeCell="F9" sqref="F9"/>
    </sheetView>
  </sheetViews>
  <sheetFormatPr defaultRowHeight="12.75"/>
  <cols>
    <col min="1" max="1" width="38.6640625" style="53" customWidth="1"/>
    <col min="2" max="5" width="13.83203125" style="53" customWidth="1"/>
    <col min="6" max="16384" width="9.33203125" style="53"/>
  </cols>
  <sheetData>
    <row r="1" spans="1:5">
      <c r="A1" s="254"/>
      <c r="B1" s="254"/>
      <c r="C1" s="254"/>
      <c r="D1" s="254"/>
      <c r="E1" s="254"/>
    </row>
    <row r="2" spans="1:5" ht="15.75">
      <c r="A2" s="255" t="s">
        <v>150</v>
      </c>
      <c r="B2" s="633" t="s">
        <v>547</v>
      </c>
      <c r="C2" s="633"/>
      <c r="D2" s="633"/>
      <c r="E2" s="633"/>
    </row>
    <row r="3" spans="1:5" ht="14.25" thickBot="1">
      <c r="A3" s="254"/>
      <c r="B3" s="254"/>
      <c r="C3" s="254"/>
      <c r="D3" s="635" t="s">
        <v>143</v>
      </c>
      <c r="E3" s="635"/>
    </row>
    <row r="4" spans="1:5" ht="15" customHeight="1" thickBot="1">
      <c r="A4" s="256" t="s">
        <v>142</v>
      </c>
      <c r="B4" s="257" t="s">
        <v>212</v>
      </c>
      <c r="C4" s="257" t="s">
        <v>270</v>
      </c>
      <c r="D4" s="257" t="s">
        <v>483</v>
      </c>
      <c r="E4" s="258" t="s">
        <v>54</v>
      </c>
    </row>
    <row r="5" spans="1:5">
      <c r="A5" s="259" t="s">
        <v>144</v>
      </c>
      <c r="B5" s="109"/>
      <c r="C5" s="109"/>
      <c r="D5" s="109"/>
      <c r="E5" s="260">
        <f t="shared" ref="E5:E11" si="0">SUM(B5:D5)</f>
        <v>0</v>
      </c>
    </row>
    <row r="6" spans="1:5">
      <c r="A6" s="261" t="s">
        <v>157</v>
      </c>
      <c r="B6" s="110"/>
      <c r="C6" s="110"/>
      <c r="D6" s="110"/>
      <c r="E6" s="262">
        <f t="shared" si="0"/>
        <v>0</v>
      </c>
    </row>
    <row r="7" spans="1:5">
      <c r="A7" s="263" t="s">
        <v>145</v>
      </c>
      <c r="B7" s="111"/>
      <c r="C7" s="111"/>
      <c r="D7" s="111"/>
      <c r="E7" s="264">
        <f t="shared" si="0"/>
        <v>0</v>
      </c>
    </row>
    <row r="8" spans="1:5">
      <c r="A8" s="263" t="s">
        <v>159</v>
      </c>
      <c r="B8" s="111"/>
      <c r="C8" s="111"/>
      <c r="D8" s="111"/>
      <c r="E8" s="264">
        <f t="shared" si="0"/>
        <v>0</v>
      </c>
    </row>
    <row r="9" spans="1:5">
      <c r="A9" s="263" t="s">
        <v>146</v>
      </c>
      <c r="B9" s="111"/>
      <c r="C9" s="111"/>
      <c r="D9" s="111"/>
      <c r="E9" s="264">
        <f t="shared" si="0"/>
        <v>0</v>
      </c>
    </row>
    <row r="10" spans="1:5">
      <c r="A10" s="263" t="s">
        <v>147</v>
      </c>
      <c r="B10" s="111"/>
      <c r="C10" s="111"/>
      <c r="D10" s="111"/>
      <c r="E10" s="264">
        <f t="shared" si="0"/>
        <v>0</v>
      </c>
    </row>
    <row r="11" spans="1:5" ht="13.5" thickBot="1">
      <c r="A11" s="112"/>
      <c r="B11" s="113"/>
      <c r="C11" s="113"/>
      <c r="D11" s="113"/>
      <c r="E11" s="264">
        <f t="shared" si="0"/>
        <v>0</v>
      </c>
    </row>
    <row r="12" spans="1:5" ht="13.5" thickBot="1">
      <c r="A12" s="265" t="s">
        <v>149</v>
      </c>
      <c r="B12" s="266">
        <f>B5+SUM(B7:B11)</f>
        <v>0</v>
      </c>
      <c r="C12" s="266">
        <f>C5+SUM(C7:C11)</f>
        <v>0</v>
      </c>
      <c r="D12" s="266">
        <f>D5+SUM(D7:D11)</f>
        <v>0</v>
      </c>
      <c r="E12" s="267">
        <f>E5+SUM(E7:E11)</f>
        <v>0</v>
      </c>
    </row>
    <row r="13" spans="1:5" ht="13.5" thickBot="1">
      <c r="A13" s="57"/>
      <c r="B13" s="57"/>
      <c r="C13" s="57"/>
      <c r="D13" s="57"/>
      <c r="E13" s="57"/>
    </row>
    <row r="14" spans="1:5" ht="15" customHeight="1" thickBot="1">
      <c r="A14" s="256" t="s">
        <v>148</v>
      </c>
      <c r="B14" s="257" t="s">
        <v>212</v>
      </c>
      <c r="C14" s="257" t="s">
        <v>270</v>
      </c>
      <c r="D14" s="257" t="s">
        <v>483</v>
      </c>
      <c r="E14" s="258" t="s">
        <v>54</v>
      </c>
    </row>
    <row r="15" spans="1:5">
      <c r="A15" s="259" t="s">
        <v>153</v>
      </c>
      <c r="B15" s="109"/>
      <c r="C15" s="109"/>
      <c r="D15" s="109"/>
      <c r="E15" s="260">
        <f t="shared" ref="E15:E21" si="1">SUM(B15:D15)</f>
        <v>0</v>
      </c>
    </row>
    <row r="16" spans="1:5">
      <c r="A16" s="268" t="s">
        <v>154</v>
      </c>
      <c r="B16" s="111"/>
      <c r="C16" s="111"/>
      <c r="D16" s="111"/>
      <c r="E16" s="264">
        <f t="shared" si="1"/>
        <v>0</v>
      </c>
    </row>
    <row r="17" spans="1:5">
      <c r="A17" s="263" t="s">
        <v>155</v>
      </c>
      <c r="B17" s="111"/>
      <c r="C17" s="111"/>
      <c r="D17" s="111"/>
      <c r="E17" s="264">
        <f t="shared" si="1"/>
        <v>0</v>
      </c>
    </row>
    <row r="18" spans="1:5">
      <c r="A18" s="263" t="s">
        <v>156</v>
      </c>
      <c r="B18" s="111"/>
      <c r="C18" s="111"/>
      <c r="D18" s="111"/>
      <c r="E18" s="264">
        <f t="shared" si="1"/>
        <v>0</v>
      </c>
    </row>
    <row r="19" spans="1:5">
      <c r="A19" s="114"/>
      <c r="B19" s="111"/>
      <c r="C19" s="111"/>
      <c r="D19" s="111"/>
      <c r="E19" s="264">
        <f t="shared" si="1"/>
        <v>0</v>
      </c>
    </row>
    <row r="20" spans="1:5">
      <c r="A20" s="114"/>
      <c r="B20" s="111"/>
      <c r="C20" s="111"/>
      <c r="D20" s="111"/>
      <c r="E20" s="264">
        <f t="shared" si="1"/>
        <v>0</v>
      </c>
    </row>
    <row r="21" spans="1:5" ht="13.5" thickBot="1">
      <c r="A21" s="112"/>
      <c r="B21" s="113"/>
      <c r="C21" s="113"/>
      <c r="D21" s="113"/>
      <c r="E21" s="264">
        <f t="shared" si="1"/>
        <v>0</v>
      </c>
    </row>
    <row r="22" spans="1:5" ht="13.5" thickBot="1">
      <c r="A22" s="265" t="s">
        <v>56</v>
      </c>
      <c r="B22" s="266">
        <f>SUM(B15:B21)</f>
        <v>0</v>
      </c>
      <c r="C22" s="266">
        <f>SUM(C15:C21)</f>
        <v>0</v>
      </c>
      <c r="D22" s="266">
        <f>SUM(D15:D21)</f>
        <v>0</v>
      </c>
      <c r="E22" s="267">
        <f>SUM(E15:E21)</f>
        <v>0</v>
      </c>
    </row>
    <row r="23" spans="1:5">
      <c r="A23" s="254"/>
      <c r="B23" s="254"/>
      <c r="C23" s="254"/>
      <c r="D23" s="254"/>
      <c r="E23" s="254"/>
    </row>
    <row r="24" spans="1:5">
      <c r="A24" s="254"/>
      <c r="B24" s="254"/>
      <c r="C24" s="254"/>
      <c r="D24" s="254"/>
      <c r="E24" s="254"/>
    </row>
    <row r="25" spans="1:5" ht="15.75">
      <c r="A25" s="255" t="s">
        <v>150</v>
      </c>
      <c r="B25" s="634"/>
      <c r="C25" s="634"/>
      <c r="D25" s="634"/>
      <c r="E25" s="634"/>
    </row>
    <row r="26" spans="1:5" ht="14.25" thickBot="1">
      <c r="A26" s="254"/>
      <c r="B26" s="254"/>
      <c r="C26" s="254"/>
      <c r="D26" s="635" t="s">
        <v>143</v>
      </c>
      <c r="E26" s="635"/>
    </row>
    <row r="27" spans="1:5" ht="13.5" thickBot="1">
      <c r="A27" s="256" t="s">
        <v>142</v>
      </c>
      <c r="B27" s="257" t="s">
        <v>212</v>
      </c>
      <c r="C27" s="257" t="s">
        <v>270</v>
      </c>
      <c r="D27" s="257" t="s">
        <v>483</v>
      </c>
      <c r="E27" s="258" t="s">
        <v>54</v>
      </c>
    </row>
    <row r="28" spans="1:5">
      <c r="A28" s="259" t="s">
        <v>144</v>
      </c>
      <c r="B28" s="109"/>
      <c r="C28" s="109"/>
      <c r="D28" s="109"/>
      <c r="E28" s="260">
        <f t="shared" ref="E28:E34" si="2">SUM(B28:D28)</f>
        <v>0</v>
      </c>
    </row>
    <row r="29" spans="1:5">
      <c r="A29" s="261" t="s">
        <v>157</v>
      </c>
      <c r="B29" s="110"/>
      <c r="C29" s="110"/>
      <c r="D29" s="110"/>
      <c r="E29" s="262">
        <f t="shared" si="2"/>
        <v>0</v>
      </c>
    </row>
    <row r="30" spans="1:5">
      <c r="A30" s="263" t="s">
        <v>145</v>
      </c>
      <c r="B30" s="111"/>
      <c r="C30" s="111"/>
      <c r="D30" s="111"/>
      <c r="E30" s="264">
        <f t="shared" si="2"/>
        <v>0</v>
      </c>
    </row>
    <row r="31" spans="1:5">
      <c r="A31" s="263" t="s">
        <v>159</v>
      </c>
      <c r="B31" s="111"/>
      <c r="C31" s="111"/>
      <c r="D31" s="111"/>
      <c r="E31" s="264">
        <f t="shared" si="2"/>
        <v>0</v>
      </c>
    </row>
    <row r="32" spans="1:5">
      <c r="A32" s="263" t="s">
        <v>146</v>
      </c>
      <c r="B32" s="111"/>
      <c r="C32" s="111"/>
      <c r="D32" s="111"/>
      <c r="E32" s="264">
        <f t="shared" si="2"/>
        <v>0</v>
      </c>
    </row>
    <row r="33" spans="1:5">
      <c r="A33" s="263" t="s">
        <v>147</v>
      </c>
      <c r="B33" s="111"/>
      <c r="C33" s="111"/>
      <c r="D33" s="111"/>
      <c r="E33" s="264">
        <f t="shared" si="2"/>
        <v>0</v>
      </c>
    </row>
    <row r="34" spans="1:5" ht="13.5" thickBot="1">
      <c r="A34" s="112"/>
      <c r="B34" s="113"/>
      <c r="C34" s="113"/>
      <c r="D34" s="113"/>
      <c r="E34" s="264">
        <f t="shared" si="2"/>
        <v>0</v>
      </c>
    </row>
    <row r="35" spans="1:5" ht="13.5" thickBot="1">
      <c r="A35" s="265" t="s">
        <v>149</v>
      </c>
      <c r="B35" s="266">
        <f>B28+SUM(B30:B34)</f>
        <v>0</v>
      </c>
      <c r="C35" s="266">
        <f>C28+SUM(C30:C34)</f>
        <v>0</v>
      </c>
      <c r="D35" s="266">
        <f>D28+SUM(D30:D34)</f>
        <v>0</v>
      </c>
      <c r="E35" s="267">
        <f>E28+SUM(E30:E34)</f>
        <v>0</v>
      </c>
    </row>
    <row r="36" spans="1:5" ht="13.5" thickBot="1">
      <c r="A36" s="57"/>
      <c r="B36" s="57"/>
      <c r="C36" s="57"/>
      <c r="D36" s="57"/>
      <c r="E36" s="57"/>
    </row>
    <row r="37" spans="1:5" ht="13.5" thickBot="1">
      <c r="A37" s="256" t="s">
        <v>148</v>
      </c>
      <c r="B37" s="257" t="s">
        <v>212</v>
      </c>
      <c r="C37" s="257" t="s">
        <v>270</v>
      </c>
      <c r="D37" s="257" t="s">
        <v>483</v>
      </c>
      <c r="E37" s="258" t="s">
        <v>54</v>
      </c>
    </row>
    <row r="38" spans="1:5">
      <c r="A38" s="259" t="s">
        <v>153</v>
      </c>
      <c r="B38" s="109"/>
      <c r="C38" s="109"/>
      <c r="D38" s="109"/>
      <c r="E38" s="260">
        <f t="shared" ref="E38:E44" si="3">SUM(B38:D38)</f>
        <v>0</v>
      </c>
    </row>
    <row r="39" spans="1:5">
      <c r="A39" s="268" t="s">
        <v>154</v>
      </c>
      <c r="B39" s="111"/>
      <c r="C39" s="111"/>
      <c r="D39" s="111"/>
      <c r="E39" s="264">
        <f t="shared" si="3"/>
        <v>0</v>
      </c>
    </row>
    <row r="40" spans="1:5">
      <c r="A40" s="263" t="s">
        <v>155</v>
      </c>
      <c r="B40" s="111"/>
      <c r="C40" s="111"/>
      <c r="D40" s="111"/>
      <c r="E40" s="264">
        <f t="shared" si="3"/>
        <v>0</v>
      </c>
    </row>
    <row r="41" spans="1:5">
      <c r="A41" s="263" t="s">
        <v>156</v>
      </c>
      <c r="B41" s="111"/>
      <c r="C41" s="111"/>
      <c r="D41" s="111"/>
      <c r="E41" s="264">
        <f t="shared" si="3"/>
        <v>0</v>
      </c>
    </row>
    <row r="42" spans="1:5">
      <c r="A42" s="114"/>
      <c r="B42" s="111"/>
      <c r="C42" s="111"/>
      <c r="D42" s="111"/>
      <c r="E42" s="264">
        <f t="shared" si="3"/>
        <v>0</v>
      </c>
    </row>
    <row r="43" spans="1:5">
      <c r="A43" s="114"/>
      <c r="B43" s="111"/>
      <c r="C43" s="111"/>
      <c r="D43" s="111"/>
      <c r="E43" s="264">
        <f t="shared" si="3"/>
        <v>0</v>
      </c>
    </row>
    <row r="44" spans="1:5" ht="13.5" thickBot="1">
      <c r="A44" s="112"/>
      <c r="B44" s="113"/>
      <c r="C44" s="113"/>
      <c r="D44" s="113"/>
      <c r="E44" s="264">
        <f t="shared" si="3"/>
        <v>0</v>
      </c>
    </row>
    <row r="45" spans="1:5" ht="13.5" thickBot="1">
      <c r="A45" s="265" t="s">
        <v>56</v>
      </c>
      <c r="B45" s="266">
        <f>SUM(B38:B44)</f>
        <v>0</v>
      </c>
      <c r="C45" s="266">
        <f>SUM(C38:C44)</f>
        <v>0</v>
      </c>
      <c r="D45" s="266">
        <f>SUM(D38:D44)</f>
        <v>0</v>
      </c>
      <c r="E45" s="267">
        <f>SUM(E38:E44)</f>
        <v>0</v>
      </c>
    </row>
    <row r="46" spans="1:5">
      <c r="A46" s="254"/>
      <c r="B46" s="254"/>
      <c r="C46" s="254"/>
      <c r="D46" s="254"/>
      <c r="E46" s="254"/>
    </row>
    <row r="47" spans="1:5" ht="15.75">
      <c r="A47" s="619" t="s">
        <v>484</v>
      </c>
      <c r="B47" s="619"/>
      <c r="C47" s="619"/>
      <c r="D47" s="619"/>
      <c r="E47" s="619"/>
    </row>
    <row r="48" spans="1:5" ht="13.5" thickBot="1">
      <c r="A48" s="254"/>
      <c r="B48" s="254"/>
      <c r="C48" s="254"/>
      <c r="D48" s="254"/>
      <c r="E48" s="254"/>
    </row>
    <row r="49" spans="1:8" ht="13.5" thickBot="1">
      <c r="A49" s="624" t="s">
        <v>151</v>
      </c>
      <c r="B49" s="625"/>
      <c r="C49" s="626"/>
      <c r="D49" s="622" t="s">
        <v>160</v>
      </c>
      <c r="E49" s="623"/>
      <c r="H49" s="54"/>
    </row>
    <row r="50" spans="1:8">
      <c r="A50" s="627"/>
      <c r="B50" s="628"/>
      <c r="C50" s="629"/>
      <c r="D50" s="615"/>
      <c r="E50" s="616"/>
    </row>
    <row r="51" spans="1:8" ht="13.5" thickBot="1">
      <c r="A51" s="630"/>
      <c r="B51" s="631"/>
      <c r="C51" s="632"/>
      <c r="D51" s="617"/>
      <c r="E51" s="618"/>
    </row>
    <row r="52" spans="1:8" ht="13.5" thickBot="1">
      <c r="A52" s="612" t="s">
        <v>56</v>
      </c>
      <c r="B52" s="613"/>
      <c r="C52" s="614"/>
      <c r="D52" s="620">
        <f>SUM(D50:E51)</f>
        <v>0</v>
      </c>
      <c r="E52" s="621"/>
    </row>
  </sheetData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……/2014. (….)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4">
    <tabColor rgb="FFFF0000"/>
  </sheetPr>
  <dimension ref="A1:K148"/>
  <sheetViews>
    <sheetView zoomScaleNormal="100" zoomScaleSheetLayoutView="85" workbookViewId="0">
      <selection activeCell="C150" sqref="C150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69"/>
      <c r="B1" s="271"/>
      <c r="C1" s="294" t="s">
        <v>498</v>
      </c>
    </row>
    <row r="2" spans="1:3" s="115" customFormat="1" ht="21" customHeight="1">
      <c r="A2" s="466" t="s">
        <v>70</v>
      </c>
      <c r="B2" s="407" t="s">
        <v>244</v>
      </c>
      <c r="C2" s="409" t="s">
        <v>57</v>
      </c>
    </row>
    <row r="3" spans="1:3" s="115" customFormat="1" ht="16.5" thickBot="1">
      <c r="A3" s="272" t="s">
        <v>218</v>
      </c>
      <c r="B3" s="408" t="s">
        <v>499</v>
      </c>
      <c r="C3" s="410">
        <v>1</v>
      </c>
    </row>
    <row r="4" spans="1:3" s="116" customFormat="1" ht="15.95" customHeight="1" thickBot="1">
      <c r="A4" s="273"/>
      <c r="B4" s="273"/>
      <c r="C4" s="274" t="s">
        <v>58</v>
      </c>
    </row>
    <row r="5" spans="1:3" ht="13.5" thickBot="1">
      <c r="A5" s="467" t="s">
        <v>220</v>
      </c>
      <c r="B5" s="275" t="s">
        <v>59</v>
      </c>
      <c r="C5" s="411" t="s">
        <v>60</v>
      </c>
    </row>
    <row r="6" spans="1:3" s="77" customFormat="1" ht="12.95" customHeight="1" thickBot="1">
      <c r="A6" s="236">
        <v>1</v>
      </c>
      <c r="B6" s="237">
        <v>2</v>
      </c>
      <c r="C6" s="238">
        <v>3</v>
      </c>
    </row>
    <row r="7" spans="1:3" s="77" customFormat="1" ht="15.95" customHeight="1" thickBot="1">
      <c r="A7" s="277"/>
      <c r="B7" s="278" t="s">
        <v>61</v>
      </c>
      <c r="C7" s="412"/>
    </row>
    <row r="8" spans="1:3" s="77" customFormat="1" ht="12" customHeight="1" thickBot="1">
      <c r="A8" s="37" t="s">
        <v>21</v>
      </c>
      <c r="B8" s="21" t="s">
        <v>279</v>
      </c>
      <c r="C8" s="346">
        <f>+C9+C10+C11+C12+C13+C14</f>
        <v>30897</v>
      </c>
    </row>
    <row r="9" spans="1:3" s="117" customFormat="1" ht="12" customHeight="1">
      <c r="A9" s="494" t="s">
        <v>109</v>
      </c>
      <c r="B9" s="476" t="s">
        <v>280</v>
      </c>
      <c r="C9" s="349">
        <f ca="1">'9.1.1. sz. mell '!C9</f>
        <v>8826</v>
      </c>
    </row>
    <row r="10" spans="1:3" s="118" customFormat="1" ht="12" customHeight="1">
      <c r="A10" s="495" t="s">
        <v>110</v>
      </c>
      <c r="B10" s="477" t="s">
        <v>281</v>
      </c>
      <c r="C10" s="348">
        <f ca="1">'9.1.1. sz. mell '!C10</f>
        <v>10385</v>
      </c>
    </row>
    <row r="11" spans="1:3" s="118" customFormat="1" ht="12" customHeight="1">
      <c r="A11" s="495" t="s">
        <v>111</v>
      </c>
      <c r="B11" s="477" t="s">
        <v>282</v>
      </c>
      <c r="C11" s="348">
        <f ca="1">'9.1.1. sz. mell '!C11</f>
        <v>11184</v>
      </c>
    </row>
    <row r="12" spans="1:3" s="118" customFormat="1" ht="12" customHeight="1">
      <c r="A12" s="495" t="s">
        <v>112</v>
      </c>
      <c r="B12" s="477" t="s">
        <v>283</v>
      </c>
      <c r="C12" s="348">
        <f ca="1">'9.1.1. sz. mell '!C12</f>
        <v>502</v>
      </c>
    </row>
    <row r="13" spans="1:3" s="118" customFormat="1" ht="12" customHeight="1">
      <c r="A13" s="495" t="s">
        <v>161</v>
      </c>
      <c r="B13" s="477" t="s">
        <v>284</v>
      </c>
      <c r="C13" s="524"/>
    </row>
    <row r="14" spans="1:3" s="117" customFormat="1" ht="12" customHeight="1" thickBot="1">
      <c r="A14" s="496" t="s">
        <v>113</v>
      </c>
      <c r="B14" s="478" t="s">
        <v>285</v>
      </c>
      <c r="C14" s="525"/>
    </row>
    <row r="15" spans="1:3" s="117" customFormat="1" ht="12" customHeight="1" thickBot="1">
      <c r="A15" s="37" t="s">
        <v>22</v>
      </c>
      <c r="B15" s="341" t="s">
        <v>286</v>
      </c>
      <c r="C15" s="346">
        <f>+C16+C17+C18+C19+C20</f>
        <v>17501</v>
      </c>
    </row>
    <row r="16" spans="1:3" s="117" customFormat="1" ht="12" customHeight="1">
      <c r="A16" s="494" t="s">
        <v>115</v>
      </c>
      <c r="B16" s="476" t="s">
        <v>287</v>
      </c>
      <c r="C16" s="349"/>
    </row>
    <row r="17" spans="1:3" s="117" customFormat="1" ht="12" customHeight="1">
      <c r="A17" s="495" t="s">
        <v>116</v>
      </c>
      <c r="B17" s="477" t="s">
        <v>288</v>
      </c>
      <c r="C17" s="348"/>
    </row>
    <row r="18" spans="1:3" s="117" customFormat="1" ht="12" customHeight="1">
      <c r="A18" s="495" t="s">
        <v>117</v>
      </c>
      <c r="B18" s="477" t="s">
        <v>529</v>
      </c>
      <c r="C18" s="348"/>
    </row>
    <row r="19" spans="1:3" s="117" customFormat="1" ht="12" customHeight="1">
      <c r="A19" s="495" t="s">
        <v>118</v>
      </c>
      <c r="B19" s="477" t="s">
        <v>530</v>
      </c>
      <c r="C19" s="348"/>
    </row>
    <row r="20" spans="1:3" s="117" customFormat="1" ht="12" customHeight="1">
      <c r="A20" s="495" t="s">
        <v>119</v>
      </c>
      <c r="B20" s="477" t="s">
        <v>289</v>
      </c>
      <c r="C20" s="348">
        <f ca="1">'9.1.1. sz. mell '!C20</f>
        <v>17501</v>
      </c>
    </row>
    <row r="21" spans="1:3" s="118" customFormat="1" ht="12" customHeight="1" thickBot="1">
      <c r="A21" s="496" t="s">
        <v>128</v>
      </c>
      <c r="B21" s="478" t="s">
        <v>290</v>
      </c>
      <c r="C21" s="350"/>
    </row>
    <row r="22" spans="1:3" s="118" customFormat="1" ht="12" customHeight="1" thickBot="1">
      <c r="A22" s="37" t="s">
        <v>23</v>
      </c>
      <c r="B22" s="21" t="s">
        <v>291</v>
      </c>
      <c r="C22" s="346">
        <f>+C23+C24+C25+C26+C27</f>
        <v>10000</v>
      </c>
    </row>
    <row r="23" spans="1:3" s="118" customFormat="1" ht="12" customHeight="1">
      <c r="A23" s="494" t="s">
        <v>98</v>
      </c>
      <c r="B23" s="476" t="s">
        <v>292</v>
      </c>
      <c r="C23" s="349">
        <v>10000</v>
      </c>
    </row>
    <row r="24" spans="1:3" s="117" customFormat="1" ht="12" customHeight="1">
      <c r="A24" s="495" t="s">
        <v>99</v>
      </c>
      <c r="B24" s="477" t="s">
        <v>293</v>
      </c>
      <c r="C24" s="348"/>
    </row>
    <row r="25" spans="1:3" s="118" customFormat="1" ht="12" customHeight="1">
      <c r="A25" s="495" t="s">
        <v>100</v>
      </c>
      <c r="B25" s="477" t="s">
        <v>531</v>
      </c>
      <c r="C25" s="348"/>
    </row>
    <row r="26" spans="1:3" s="118" customFormat="1" ht="12" customHeight="1">
      <c r="A26" s="495" t="s">
        <v>101</v>
      </c>
      <c r="B26" s="477" t="s">
        <v>532</v>
      </c>
      <c r="C26" s="348"/>
    </row>
    <row r="27" spans="1:3" s="118" customFormat="1" ht="12" customHeight="1">
      <c r="A27" s="495" t="s">
        <v>184</v>
      </c>
      <c r="B27" s="477" t="s">
        <v>294</v>
      </c>
      <c r="C27" s="348"/>
    </row>
    <row r="28" spans="1:3" s="118" customFormat="1" ht="12" customHeight="1" thickBot="1">
      <c r="A28" s="496" t="s">
        <v>185</v>
      </c>
      <c r="B28" s="478" t="s">
        <v>295</v>
      </c>
      <c r="C28" s="350"/>
    </row>
    <row r="29" spans="1:3" s="118" customFormat="1" ht="12" customHeight="1" thickBot="1">
      <c r="A29" s="37" t="s">
        <v>186</v>
      </c>
      <c r="B29" s="21" t="s">
        <v>296</v>
      </c>
      <c r="C29" s="352">
        <f>+C30+C33+C34+C35</f>
        <v>2935</v>
      </c>
    </row>
    <row r="30" spans="1:3" s="118" customFormat="1" ht="12" customHeight="1">
      <c r="A30" s="494" t="s">
        <v>297</v>
      </c>
      <c r="B30" s="476" t="s">
        <v>303</v>
      </c>
      <c r="C30" s="471">
        <f>+C31+C32</f>
        <v>2100</v>
      </c>
    </row>
    <row r="31" spans="1:3" s="118" customFormat="1" ht="12" customHeight="1">
      <c r="A31" s="495" t="s">
        <v>298</v>
      </c>
      <c r="B31" s="477" t="s">
        <v>304</v>
      </c>
      <c r="C31" s="348">
        <f ca="1">'9.1.1. sz. mell '!C31</f>
        <v>2100</v>
      </c>
    </row>
    <row r="32" spans="1:3" s="118" customFormat="1" ht="12" customHeight="1">
      <c r="A32" s="495" t="s">
        <v>299</v>
      </c>
      <c r="B32" s="477" t="s">
        <v>305</v>
      </c>
      <c r="C32" s="348"/>
    </row>
    <row r="33" spans="1:3" s="118" customFormat="1" ht="12" customHeight="1">
      <c r="A33" s="495" t="s">
        <v>300</v>
      </c>
      <c r="B33" s="477" t="s">
        <v>306</v>
      </c>
      <c r="C33" s="348">
        <f ca="1">'9.1.1. sz. mell '!C33</f>
        <v>760</v>
      </c>
    </row>
    <row r="34" spans="1:3" s="118" customFormat="1" ht="12" customHeight="1">
      <c r="A34" s="495" t="s">
        <v>301</v>
      </c>
      <c r="B34" s="477" t="s">
        <v>307</v>
      </c>
      <c r="C34" s="348"/>
    </row>
    <row r="35" spans="1:3" s="118" customFormat="1" ht="12" customHeight="1" thickBot="1">
      <c r="A35" s="496" t="s">
        <v>302</v>
      </c>
      <c r="B35" s="478" t="s">
        <v>308</v>
      </c>
      <c r="C35" s="350">
        <v>75</v>
      </c>
    </row>
    <row r="36" spans="1:3" s="118" customFormat="1" ht="12" customHeight="1" thickBot="1">
      <c r="A36" s="37" t="s">
        <v>25</v>
      </c>
      <c r="B36" s="21" t="s">
        <v>309</v>
      </c>
      <c r="C36" s="346">
        <f>SUM(C37:C46)</f>
        <v>360</v>
      </c>
    </row>
    <row r="37" spans="1:3" s="118" customFormat="1" ht="12" customHeight="1">
      <c r="A37" s="494" t="s">
        <v>102</v>
      </c>
      <c r="B37" s="476" t="s">
        <v>312</v>
      </c>
      <c r="C37" s="349"/>
    </row>
    <row r="38" spans="1:3" s="118" customFormat="1" ht="12" customHeight="1">
      <c r="A38" s="495" t="s">
        <v>103</v>
      </c>
      <c r="B38" s="477" t="s">
        <v>313</v>
      </c>
      <c r="C38" s="348">
        <f ca="1">'9.1.1. sz. mell '!C38</f>
        <v>0</v>
      </c>
    </row>
    <row r="39" spans="1:3" s="118" customFormat="1" ht="12" customHeight="1">
      <c r="A39" s="495" t="s">
        <v>104</v>
      </c>
      <c r="B39" s="477" t="s">
        <v>314</v>
      </c>
      <c r="C39" s="348"/>
    </row>
    <row r="40" spans="1:3" s="118" customFormat="1" ht="12" customHeight="1">
      <c r="A40" s="495" t="s">
        <v>188</v>
      </c>
      <c r="B40" s="477" t="s">
        <v>315</v>
      </c>
      <c r="C40" s="348">
        <f ca="1">'9.1.1. sz. mell '!C40</f>
        <v>360</v>
      </c>
    </row>
    <row r="41" spans="1:3" s="118" customFormat="1" ht="12" customHeight="1">
      <c r="A41" s="495" t="s">
        <v>189</v>
      </c>
      <c r="B41" s="477" t="s">
        <v>316</v>
      </c>
      <c r="C41" s="348"/>
    </row>
    <row r="42" spans="1:3" s="118" customFormat="1" ht="12" customHeight="1">
      <c r="A42" s="495" t="s">
        <v>190</v>
      </c>
      <c r="B42" s="477" t="s">
        <v>317</v>
      </c>
      <c r="C42" s="348"/>
    </row>
    <row r="43" spans="1:3" s="118" customFormat="1" ht="12" customHeight="1">
      <c r="A43" s="495" t="s">
        <v>191</v>
      </c>
      <c r="B43" s="477" t="s">
        <v>318</v>
      </c>
      <c r="C43" s="348"/>
    </row>
    <row r="44" spans="1:3" s="118" customFormat="1" ht="12" customHeight="1">
      <c r="A44" s="495" t="s">
        <v>192</v>
      </c>
      <c r="B44" s="477" t="s">
        <v>319</v>
      </c>
      <c r="C44" s="348">
        <f ca="1">'9.1.1. sz. mell '!C44</f>
        <v>0</v>
      </c>
    </row>
    <row r="45" spans="1:3" s="118" customFormat="1" ht="12" customHeight="1">
      <c r="A45" s="495" t="s">
        <v>310</v>
      </c>
      <c r="B45" s="477" t="s">
        <v>320</v>
      </c>
      <c r="C45" s="351"/>
    </row>
    <row r="46" spans="1:3" s="118" customFormat="1" ht="12" customHeight="1" thickBot="1">
      <c r="A46" s="496" t="s">
        <v>311</v>
      </c>
      <c r="B46" s="478" t="s">
        <v>321</v>
      </c>
      <c r="C46" s="462"/>
    </row>
    <row r="47" spans="1:3" s="118" customFormat="1" ht="12" customHeight="1" thickBot="1">
      <c r="A47" s="37" t="s">
        <v>26</v>
      </c>
      <c r="B47" s="21" t="s">
        <v>322</v>
      </c>
      <c r="C47" s="346">
        <f>SUM(C48:C52)</f>
        <v>0</v>
      </c>
    </row>
    <row r="48" spans="1:3" s="118" customFormat="1" ht="12" customHeight="1">
      <c r="A48" s="494" t="s">
        <v>105</v>
      </c>
      <c r="B48" s="476" t="s">
        <v>326</v>
      </c>
      <c r="C48" s="526"/>
    </row>
    <row r="49" spans="1:3" s="118" customFormat="1" ht="12" customHeight="1">
      <c r="A49" s="495" t="s">
        <v>106</v>
      </c>
      <c r="B49" s="477" t="s">
        <v>327</v>
      </c>
      <c r="C49" s="351"/>
    </row>
    <row r="50" spans="1:3" s="118" customFormat="1" ht="12" customHeight="1">
      <c r="A50" s="495" t="s">
        <v>323</v>
      </c>
      <c r="B50" s="477" t="s">
        <v>328</v>
      </c>
      <c r="C50" s="351"/>
    </row>
    <row r="51" spans="1:3" s="118" customFormat="1" ht="12" customHeight="1">
      <c r="A51" s="495" t="s">
        <v>324</v>
      </c>
      <c r="B51" s="477" t="s">
        <v>329</v>
      </c>
      <c r="C51" s="351"/>
    </row>
    <row r="52" spans="1:3" s="118" customFormat="1" ht="12" customHeight="1" thickBot="1">
      <c r="A52" s="496" t="s">
        <v>325</v>
      </c>
      <c r="B52" s="478" t="s">
        <v>330</v>
      </c>
      <c r="C52" s="462"/>
    </row>
    <row r="53" spans="1:3" s="118" customFormat="1" ht="12" customHeight="1" thickBot="1">
      <c r="A53" s="37" t="s">
        <v>193</v>
      </c>
      <c r="B53" s="21" t="s">
        <v>331</v>
      </c>
      <c r="C53" s="346">
        <f>SUM(C54:C56)</f>
        <v>0</v>
      </c>
    </row>
    <row r="54" spans="1:3" s="118" customFormat="1" ht="12" customHeight="1">
      <c r="A54" s="494" t="s">
        <v>107</v>
      </c>
      <c r="B54" s="476" t="s">
        <v>332</v>
      </c>
      <c r="C54" s="349"/>
    </row>
    <row r="55" spans="1:3" s="118" customFormat="1" ht="12" customHeight="1">
      <c r="A55" s="495" t="s">
        <v>108</v>
      </c>
      <c r="B55" s="477" t="s">
        <v>533</v>
      </c>
      <c r="C55" s="348">
        <f ca="1">'9.1.1. sz. mell '!C55</f>
        <v>0</v>
      </c>
    </row>
    <row r="56" spans="1:3" s="118" customFormat="1" ht="12" customHeight="1">
      <c r="A56" s="495" t="s">
        <v>335</v>
      </c>
      <c r="B56" s="477" t="s">
        <v>333</v>
      </c>
      <c r="C56" s="348"/>
    </row>
    <row r="57" spans="1:3" s="118" customFormat="1" ht="12" customHeight="1" thickBot="1">
      <c r="A57" s="496" t="s">
        <v>336</v>
      </c>
      <c r="B57" s="478" t="s">
        <v>334</v>
      </c>
      <c r="C57" s="350"/>
    </row>
    <row r="58" spans="1:3" s="118" customFormat="1" ht="12" customHeight="1" thickBot="1">
      <c r="A58" s="37" t="s">
        <v>28</v>
      </c>
      <c r="B58" s="341" t="s">
        <v>337</v>
      </c>
      <c r="C58" s="346">
        <f>SUM(C59:C61)</f>
        <v>0</v>
      </c>
    </row>
    <row r="59" spans="1:3" s="118" customFormat="1" ht="12" customHeight="1">
      <c r="A59" s="494" t="s">
        <v>194</v>
      </c>
      <c r="B59" s="476" t="s">
        <v>339</v>
      </c>
      <c r="C59" s="351"/>
    </row>
    <row r="60" spans="1:3" s="118" customFormat="1" ht="12" customHeight="1">
      <c r="A60" s="495" t="s">
        <v>195</v>
      </c>
      <c r="B60" s="477" t="s">
        <v>534</v>
      </c>
      <c r="C60" s="351"/>
    </row>
    <row r="61" spans="1:3" s="118" customFormat="1" ht="12" customHeight="1">
      <c r="A61" s="495" t="s">
        <v>250</v>
      </c>
      <c r="B61" s="477" t="s">
        <v>340</v>
      </c>
      <c r="C61" s="351"/>
    </row>
    <row r="62" spans="1:3" s="118" customFormat="1" ht="12" customHeight="1" thickBot="1">
      <c r="A62" s="496" t="s">
        <v>338</v>
      </c>
      <c r="B62" s="478" t="s">
        <v>341</v>
      </c>
      <c r="C62" s="351"/>
    </row>
    <row r="63" spans="1:3" s="118" customFormat="1" ht="12" customHeight="1" thickBot="1">
      <c r="A63" s="37" t="s">
        <v>29</v>
      </c>
      <c r="B63" s="21" t="s">
        <v>342</v>
      </c>
      <c r="C63" s="352">
        <f>+C8+C15+C22+C29+C36+C47+C53+C58</f>
        <v>61693</v>
      </c>
    </row>
    <row r="64" spans="1:3" s="118" customFormat="1" ht="12" customHeight="1" thickBot="1">
      <c r="A64" s="497" t="s">
        <v>486</v>
      </c>
      <c r="B64" s="341" t="s">
        <v>344</v>
      </c>
      <c r="C64" s="346">
        <f>SUM(C65:C67)</f>
        <v>0</v>
      </c>
    </row>
    <row r="65" spans="1:3" s="118" customFormat="1" ht="12" customHeight="1">
      <c r="A65" s="494" t="s">
        <v>377</v>
      </c>
      <c r="B65" s="476" t="s">
        <v>345</v>
      </c>
      <c r="C65" s="351"/>
    </row>
    <row r="66" spans="1:3" s="118" customFormat="1" ht="12" customHeight="1">
      <c r="A66" s="495" t="s">
        <v>386</v>
      </c>
      <c r="B66" s="477" t="s">
        <v>346</v>
      </c>
      <c r="C66" s="351"/>
    </row>
    <row r="67" spans="1:3" s="118" customFormat="1" ht="12" customHeight="1" thickBot="1">
      <c r="A67" s="496" t="s">
        <v>387</v>
      </c>
      <c r="B67" s="480" t="s">
        <v>347</v>
      </c>
      <c r="C67" s="351"/>
    </row>
    <row r="68" spans="1:3" s="118" customFormat="1" ht="12" customHeight="1" thickBot="1">
      <c r="A68" s="497" t="s">
        <v>348</v>
      </c>
      <c r="B68" s="341" t="s">
        <v>349</v>
      </c>
      <c r="C68" s="346">
        <f>SUM(C69:C72)</f>
        <v>0</v>
      </c>
    </row>
    <row r="69" spans="1:3" s="118" customFormat="1" ht="12" customHeight="1">
      <c r="A69" s="494" t="s">
        <v>162</v>
      </c>
      <c r="B69" s="476" t="s">
        <v>350</v>
      </c>
      <c r="C69" s="351"/>
    </row>
    <row r="70" spans="1:3" s="118" customFormat="1" ht="12" customHeight="1">
      <c r="A70" s="495" t="s">
        <v>163</v>
      </c>
      <c r="B70" s="477" t="s">
        <v>351</v>
      </c>
      <c r="C70" s="351"/>
    </row>
    <row r="71" spans="1:3" s="118" customFormat="1" ht="12" customHeight="1">
      <c r="A71" s="495" t="s">
        <v>378</v>
      </c>
      <c r="B71" s="477" t="s">
        <v>352</v>
      </c>
      <c r="C71" s="351"/>
    </row>
    <row r="72" spans="1:3" s="118" customFormat="1" ht="12" customHeight="1" thickBot="1">
      <c r="A72" s="496" t="s">
        <v>379</v>
      </c>
      <c r="B72" s="478" t="s">
        <v>353</v>
      </c>
      <c r="C72" s="351"/>
    </row>
    <row r="73" spans="1:3" s="118" customFormat="1" ht="12" customHeight="1" thickBot="1">
      <c r="A73" s="497" t="s">
        <v>354</v>
      </c>
      <c r="B73" s="341" t="s">
        <v>355</v>
      </c>
      <c r="C73" s="346">
        <f>SUM(C74:C75)</f>
        <v>2676</v>
      </c>
    </row>
    <row r="74" spans="1:3" s="118" customFormat="1" ht="12" customHeight="1">
      <c r="A74" s="494" t="s">
        <v>380</v>
      </c>
      <c r="B74" s="476" t="s">
        <v>356</v>
      </c>
      <c r="C74" s="351">
        <f ca="1">'9.1.1. sz. mell '!C74</f>
        <v>2676</v>
      </c>
    </row>
    <row r="75" spans="1:3" s="118" customFormat="1" ht="12" customHeight="1" thickBot="1">
      <c r="A75" s="496" t="s">
        <v>381</v>
      </c>
      <c r="B75" s="478" t="s">
        <v>357</v>
      </c>
      <c r="C75" s="351"/>
    </row>
    <row r="76" spans="1:3" s="117" customFormat="1" ht="12" customHeight="1" thickBot="1">
      <c r="A76" s="497" t="s">
        <v>358</v>
      </c>
      <c r="B76" s="341" t="s">
        <v>359</v>
      </c>
      <c r="C76" s="346">
        <f>SUM(C77:C79)</f>
        <v>0</v>
      </c>
    </row>
    <row r="77" spans="1:3" s="118" customFormat="1" ht="12" customHeight="1">
      <c r="A77" s="494" t="s">
        <v>382</v>
      </c>
      <c r="B77" s="476" t="s">
        <v>360</v>
      </c>
      <c r="C77" s="351"/>
    </row>
    <row r="78" spans="1:3" s="118" customFormat="1" ht="12" customHeight="1">
      <c r="A78" s="495" t="s">
        <v>383</v>
      </c>
      <c r="B78" s="477" t="s">
        <v>361</v>
      </c>
      <c r="C78" s="351"/>
    </row>
    <row r="79" spans="1:3" s="118" customFormat="1" ht="12" customHeight="1" thickBot="1">
      <c r="A79" s="496" t="s">
        <v>384</v>
      </c>
      <c r="B79" s="478" t="s">
        <v>362</v>
      </c>
      <c r="C79" s="351"/>
    </row>
    <row r="80" spans="1:3" s="118" customFormat="1" ht="12" customHeight="1" thickBot="1">
      <c r="A80" s="497" t="s">
        <v>363</v>
      </c>
      <c r="B80" s="341" t="s">
        <v>385</v>
      </c>
      <c r="C80" s="346">
        <f>SUM(C81:C84)</f>
        <v>0</v>
      </c>
    </row>
    <row r="81" spans="1:3" s="118" customFormat="1" ht="12" customHeight="1">
      <c r="A81" s="498" t="s">
        <v>364</v>
      </c>
      <c r="B81" s="476" t="s">
        <v>365</v>
      </c>
      <c r="C81" s="351"/>
    </row>
    <row r="82" spans="1:3" s="118" customFormat="1" ht="12" customHeight="1">
      <c r="A82" s="499" t="s">
        <v>366</v>
      </c>
      <c r="B82" s="477" t="s">
        <v>367</v>
      </c>
      <c r="C82" s="351"/>
    </row>
    <row r="83" spans="1:3" s="118" customFormat="1" ht="12" customHeight="1">
      <c r="A83" s="499" t="s">
        <v>368</v>
      </c>
      <c r="B83" s="477" t="s">
        <v>369</v>
      </c>
      <c r="C83" s="351"/>
    </row>
    <row r="84" spans="1:3" s="117" customFormat="1" ht="12" customHeight="1" thickBot="1">
      <c r="A84" s="500" t="s">
        <v>370</v>
      </c>
      <c r="B84" s="478" t="s">
        <v>371</v>
      </c>
      <c r="C84" s="351"/>
    </row>
    <row r="85" spans="1:3" s="117" customFormat="1" ht="12" customHeight="1" thickBot="1">
      <c r="A85" s="497" t="s">
        <v>372</v>
      </c>
      <c r="B85" s="341" t="s">
        <v>373</v>
      </c>
      <c r="C85" s="527"/>
    </row>
    <row r="86" spans="1:3" s="117" customFormat="1" ht="12" customHeight="1" thickBot="1">
      <c r="A86" s="497" t="s">
        <v>374</v>
      </c>
      <c r="B86" s="484" t="s">
        <v>375</v>
      </c>
      <c r="C86" s="352">
        <f>+C64+C68+C73+C76+C80+C85</f>
        <v>2676</v>
      </c>
    </row>
    <row r="87" spans="1:3" s="117" customFormat="1" ht="12" customHeight="1" thickBot="1">
      <c r="A87" s="501" t="s">
        <v>388</v>
      </c>
      <c r="B87" s="486" t="s">
        <v>522</v>
      </c>
      <c r="C87" s="352">
        <f>+C63+C86</f>
        <v>64369</v>
      </c>
    </row>
    <row r="88" spans="1:3" s="118" customFormat="1" ht="15" customHeight="1">
      <c r="A88" s="283"/>
      <c r="B88" s="284"/>
      <c r="C88" s="417"/>
    </row>
    <row r="89" spans="1:3" ht="13.5" thickBot="1">
      <c r="A89" s="502"/>
      <c r="B89" s="286"/>
      <c r="C89" s="418"/>
    </row>
    <row r="90" spans="1:3" s="77" customFormat="1" ht="16.5" customHeight="1" thickBot="1">
      <c r="A90" s="287"/>
      <c r="B90" s="288" t="s">
        <v>63</v>
      </c>
      <c r="C90" s="419"/>
    </row>
    <row r="91" spans="1:3" s="119" customFormat="1" ht="12" customHeight="1" thickBot="1">
      <c r="A91" s="468" t="s">
        <v>21</v>
      </c>
      <c r="B91" s="31" t="s">
        <v>391</v>
      </c>
      <c r="C91" s="345">
        <f>SUM(C92:C96)</f>
        <v>52185</v>
      </c>
    </row>
    <row r="92" spans="1:3" ht="12" customHeight="1">
      <c r="A92" s="503" t="s">
        <v>109</v>
      </c>
      <c r="B92" s="10" t="s">
        <v>52</v>
      </c>
      <c r="C92" s="347">
        <f ca="1">'9.1.1. sz. mell '!C92</f>
        <v>10422</v>
      </c>
    </row>
    <row r="93" spans="1:3" ht="12" customHeight="1">
      <c r="A93" s="495" t="s">
        <v>110</v>
      </c>
      <c r="B93" s="8" t="s">
        <v>196</v>
      </c>
      <c r="C93" s="348">
        <f ca="1">'9.1.1. sz. mell '!C93</f>
        <v>2234</v>
      </c>
    </row>
    <row r="94" spans="1:3" ht="12" customHeight="1">
      <c r="A94" s="495" t="s">
        <v>111</v>
      </c>
      <c r="B94" s="8" t="s">
        <v>152</v>
      </c>
      <c r="C94" s="350">
        <f ca="1">'9.1.1. sz. mell '!C94</f>
        <v>13987</v>
      </c>
    </row>
    <row r="95" spans="1:3" ht="12" customHeight="1">
      <c r="A95" s="495" t="s">
        <v>112</v>
      </c>
      <c r="B95" s="11" t="s">
        <v>197</v>
      </c>
      <c r="C95" s="350">
        <f ca="1">'9.1.1. sz. mell '!C95</f>
        <v>8268</v>
      </c>
    </row>
    <row r="96" spans="1:3" ht="12" customHeight="1">
      <c r="A96" s="495" t="s">
        <v>123</v>
      </c>
      <c r="B96" s="19" t="s">
        <v>198</v>
      </c>
      <c r="C96" s="350">
        <f ca="1">'9.1.1. sz. mell '!C96</f>
        <v>17274</v>
      </c>
    </row>
    <row r="97" spans="1:3" ht="12" customHeight="1">
      <c r="A97" s="495" t="s">
        <v>113</v>
      </c>
      <c r="B97" s="8" t="s">
        <v>392</v>
      </c>
      <c r="C97" s="350"/>
    </row>
    <row r="98" spans="1:3" ht="12" customHeight="1">
      <c r="A98" s="495" t="s">
        <v>114</v>
      </c>
      <c r="B98" s="173" t="s">
        <v>393</v>
      </c>
      <c r="C98" s="350"/>
    </row>
    <row r="99" spans="1:3" ht="12" customHeight="1">
      <c r="A99" s="495" t="s">
        <v>124</v>
      </c>
      <c r="B99" s="174" t="s">
        <v>394</v>
      </c>
      <c r="C99" s="350"/>
    </row>
    <row r="100" spans="1:3" ht="12" customHeight="1">
      <c r="A100" s="495" t="s">
        <v>125</v>
      </c>
      <c r="B100" s="174" t="s">
        <v>395</v>
      </c>
      <c r="C100" s="350"/>
    </row>
    <row r="101" spans="1:3" ht="12" customHeight="1">
      <c r="A101" s="495" t="s">
        <v>126</v>
      </c>
      <c r="B101" s="173" t="s">
        <v>396</v>
      </c>
      <c r="C101" s="350"/>
    </row>
    <row r="102" spans="1:3" ht="12" customHeight="1">
      <c r="A102" s="495" t="s">
        <v>127</v>
      </c>
      <c r="B102" s="173" t="s">
        <v>397</v>
      </c>
      <c r="C102" s="350"/>
    </row>
    <row r="103" spans="1:3" ht="12" customHeight="1">
      <c r="A103" s="495" t="s">
        <v>129</v>
      </c>
      <c r="B103" s="174" t="s">
        <v>398</v>
      </c>
      <c r="C103" s="350"/>
    </row>
    <row r="104" spans="1:3" ht="12" customHeight="1">
      <c r="A104" s="504" t="s">
        <v>199</v>
      </c>
      <c r="B104" s="175" t="s">
        <v>399</v>
      </c>
      <c r="C104" s="350"/>
    </row>
    <row r="105" spans="1:3" ht="12" customHeight="1">
      <c r="A105" s="495" t="s">
        <v>389</v>
      </c>
      <c r="B105" s="175" t="s">
        <v>400</v>
      </c>
      <c r="C105" s="350">
        <f ca="1">'9.1.1. sz. mell '!C105</f>
        <v>0</v>
      </c>
    </row>
    <row r="106" spans="1:3" ht="12" customHeight="1" thickBot="1">
      <c r="A106" s="505" t="s">
        <v>390</v>
      </c>
      <c r="B106" s="176" t="s">
        <v>401</v>
      </c>
      <c r="C106" s="354">
        <f ca="1">'9.1.1. sz. mell '!C106</f>
        <v>3840</v>
      </c>
    </row>
    <row r="107" spans="1:3" ht="12" customHeight="1" thickBot="1">
      <c r="A107" s="37" t="s">
        <v>22</v>
      </c>
      <c r="B107" s="30" t="s">
        <v>402</v>
      </c>
      <c r="C107" s="346">
        <f ca="1">+C108+C110+C112</f>
        <v>10560</v>
      </c>
    </row>
    <row r="108" spans="1:3" ht="12" customHeight="1">
      <c r="A108" s="494" t="s">
        <v>115</v>
      </c>
      <c r="B108" s="8" t="s">
        <v>248</v>
      </c>
      <c r="C108" s="349">
        <f ca="1">'9.1.1. sz. mell '!C108</f>
        <v>10560</v>
      </c>
    </row>
    <row r="109" spans="1:3" ht="12" customHeight="1">
      <c r="A109" s="494" t="s">
        <v>116</v>
      </c>
      <c r="B109" s="12" t="s">
        <v>406</v>
      </c>
      <c r="C109" s="349"/>
    </row>
    <row r="110" spans="1:3" ht="12" customHeight="1">
      <c r="A110" s="494" t="s">
        <v>117</v>
      </c>
      <c r="B110" s="12" t="s">
        <v>200</v>
      </c>
      <c r="C110" s="348">
        <f ca="1">'9.1.1. sz. mell '!C110</f>
        <v>0</v>
      </c>
    </row>
    <row r="111" spans="1:3" ht="12" customHeight="1">
      <c r="A111" s="494" t="s">
        <v>118</v>
      </c>
      <c r="B111" s="12" t="s">
        <v>407</v>
      </c>
      <c r="C111" s="313"/>
    </row>
    <row r="112" spans="1:3" ht="12" customHeight="1">
      <c r="A112" s="494" t="s">
        <v>119</v>
      </c>
      <c r="B112" s="343" t="s">
        <v>251</v>
      </c>
      <c r="C112" s="313"/>
    </row>
    <row r="113" spans="1:3" ht="12" customHeight="1">
      <c r="A113" s="494" t="s">
        <v>128</v>
      </c>
      <c r="B113" s="342" t="s">
        <v>535</v>
      </c>
      <c r="C113" s="313"/>
    </row>
    <row r="114" spans="1:3" ht="12" customHeight="1">
      <c r="A114" s="494" t="s">
        <v>130</v>
      </c>
      <c r="B114" s="472" t="s">
        <v>412</v>
      </c>
      <c r="C114" s="313"/>
    </row>
    <row r="115" spans="1:3" ht="12" customHeight="1">
      <c r="A115" s="494" t="s">
        <v>201</v>
      </c>
      <c r="B115" s="174" t="s">
        <v>395</v>
      </c>
      <c r="C115" s="313"/>
    </row>
    <row r="116" spans="1:3" ht="12" customHeight="1">
      <c r="A116" s="494" t="s">
        <v>202</v>
      </c>
      <c r="B116" s="174" t="s">
        <v>411</v>
      </c>
      <c r="C116" s="313"/>
    </row>
    <row r="117" spans="1:3" ht="12" customHeight="1">
      <c r="A117" s="494" t="s">
        <v>203</v>
      </c>
      <c r="B117" s="174" t="s">
        <v>410</v>
      </c>
      <c r="C117" s="313"/>
    </row>
    <row r="118" spans="1:3" ht="12" customHeight="1">
      <c r="A118" s="494" t="s">
        <v>403</v>
      </c>
      <c r="B118" s="174" t="s">
        <v>398</v>
      </c>
      <c r="C118" s="313"/>
    </row>
    <row r="119" spans="1:3" ht="12" customHeight="1">
      <c r="A119" s="494" t="s">
        <v>404</v>
      </c>
      <c r="B119" s="174" t="s">
        <v>409</v>
      </c>
      <c r="C119" s="313"/>
    </row>
    <row r="120" spans="1:3" ht="12" customHeight="1" thickBot="1">
      <c r="A120" s="504" t="s">
        <v>405</v>
      </c>
      <c r="B120" s="174" t="s">
        <v>408</v>
      </c>
      <c r="C120" s="315"/>
    </row>
    <row r="121" spans="1:3" ht="12" customHeight="1" thickBot="1">
      <c r="A121" s="37" t="s">
        <v>23</v>
      </c>
      <c r="B121" s="154" t="s">
        <v>413</v>
      </c>
      <c r="C121" s="346">
        <f>+C122+C123</f>
        <v>0</v>
      </c>
    </row>
    <row r="122" spans="1:3" ht="12" customHeight="1">
      <c r="A122" s="494" t="s">
        <v>98</v>
      </c>
      <c r="B122" s="9" t="s">
        <v>65</v>
      </c>
      <c r="C122" s="349">
        <f ca="1">'9.1.1. sz. mell '!C122</f>
        <v>0</v>
      </c>
    </row>
    <row r="123" spans="1:3" ht="12" customHeight="1" thickBot="1">
      <c r="A123" s="496" t="s">
        <v>99</v>
      </c>
      <c r="B123" s="12" t="s">
        <v>66</v>
      </c>
      <c r="C123" s="350"/>
    </row>
    <row r="124" spans="1:3" ht="12" customHeight="1" thickBot="1">
      <c r="A124" s="37" t="s">
        <v>24</v>
      </c>
      <c r="B124" s="154" t="s">
        <v>414</v>
      </c>
      <c r="C124" s="346">
        <f>+C91+C107+C121</f>
        <v>62745</v>
      </c>
    </row>
    <row r="125" spans="1:3" ht="12" customHeight="1" thickBot="1">
      <c r="A125" s="37" t="s">
        <v>25</v>
      </c>
      <c r="B125" s="154" t="s">
        <v>415</v>
      </c>
      <c r="C125" s="346">
        <f>+C126+C127+C128</f>
        <v>1624</v>
      </c>
    </row>
    <row r="126" spans="1:3" s="119" customFormat="1" ht="12" customHeight="1">
      <c r="A126" s="494" t="s">
        <v>102</v>
      </c>
      <c r="B126" s="9" t="s">
        <v>416</v>
      </c>
      <c r="C126" s="313"/>
    </row>
    <row r="127" spans="1:3" ht="12" customHeight="1">
      <c r="A127" s="494" t="s">
        <v>103</v>
      </c>
      <c r="B127" s="9" t="s">
        <v>417</v>
      </c>
      <c r="C127" s="313">
        <v>1624</v>
      </c>
    </row>
    <row r="128" spans="1:3" ht="12" customHeight="1" thickBot="1">
      <c r="A128" s="504" t="s">
        <v>104</v>
      </c>
      <c r="B128" s="7" t="s">
        <v>418</v>
      </c>
      <c r="C128" s="313"/>
    </row>
    <row r="129" spans="1:11" ht="12" customHeight="1" thickBot="1">
      <c r="A129" s="37" t="s">
        <v>26</v>
      </c>
      <c r="B129" s="154" t="s">
        <v>485</v>
      </c>
      <c r="C129" s="346">
        <f>+C130+C131+C132+C133</f>
        <v>0</v>
      </c>
    </row>
    <row r="130" spans="1:11" ht="12" customHeight="1">
      <c r="A130" s="494" t="s">
        <v>105</v>
      </c>
      <c r="B130" s="9" t="s">
        <v>419</v>
      </c>
      <c r="C130" s="313"/>
    </row>
    <row r="131" spans="1:11" ht="12" customHeight="1">
      <c r="A131" s="494" t="s">
        <v>106</v>
      </c>
      <c r="B131" s="9" t="s">
        <v>420</v>
      </c>
      <c r="C131" s="313"/>
    </row>
    <row r="132" spans="1:11" ht="12" customHeight="1">
      <c r="A132" s="494" t="s">
        <v>323</v>
      </c>
      <c r="B132" s="9" t="s">
        <v>421</v>
      </c>
      <c r="C132" s="313"/>
    </row>
    <row r="133" spans="1:11" s="119" customFormat="1" ht="12" customHeight="1" thickBot="1">
      <c r="A133" s="504" t="s">
        <v>324</v>
      </c>
      <c r="B133" s="7" t="s">
        <v>422</v>
      </c>
      <c r="C133" s="313"/>
    </row>
    <row r="134" spans="1:11" ht="12" customHeight="1" thickBot="1">
      <c r="A134" s="37" t="s">
        <v>27</v>
      </c>
      <c r="B134" s="154" t="s">
        <v>423</v>
      </c>
      <c r="C134" s="352">
        <f>+C135+C136+C137+C138</f>
        <v>0</v>
      </c>
      <c r="K134" s="295"/>
    </row>
    <row r="135" spans="1:11">
      <c r="A135" s="494" t="s">
        <v>107</v>
      </c>
      <c r="B135" s="9" t="s">
        <v>424</v>
      </c>
      <c r="C135" s="313"/>
    </row>
    <row r="136" spans="1:11" ht="12" customHeight="1">
      <c r="A136" s="494" t="s">
        <v>108</v>
      </c>
      <c r="B136" s="9" t="s">
        <v>434</v>
      </c>
      <c r="C136" s="313"/>
    </row>
    <row r="137" spans="1:11" s="119" customFormat="1" ht="12" customHeight="1">
      <c r="A137" s="494" t="s">
        <v>335</v>
      </c>
      <c r="B137" s="9" t="s">
        <v>425</v>
      </c>
      <c r="C137" s="313"/>
    </row>
    <row r="138" spans="1:11" s="119" customFormat="1" ht="12" customHeight="1" thickBot="1">
      <c r="A138" s="504" t="s">
        <v>336</v>
      </c>
      <c r="B138" s="7" t="s">
        <v>426</v>
      </c>
      <c r="C138" s="313"/>
    </row>
    <row r="139" spans="1:11" s="119" customFormat="1" ht="12" customHeight="1" thickBot="1">
      <c r="A139" s="37" t="s">
        <v>28</v>
      </c>
      <c r="B139" s="154" t="s">
        <v>427</v>
      </c>
      <c r="C139" s="355">
        <f>+C140+C141+C142+C143</f>
        <v>0</v>
      </c>
    </row>
    <row r="140" spans="1:11" s="119" customFormat="1" ht="12" customHeight="1">
      <c r="A140" s="494" t="s">
        <v>194</v>
      </c>
      <c r="B140" s="9" t="s">
        <v>428</v>
      </c>
      <c r="C140" s="313"/>
    </row>
    <row r="141" spans="1:11" s="119" customFormat="1" ht="12" customHeight="1">
      <c r="A141" s="494" t="s">
        <v>195</v>
      </c>
      <c r="B141" s="9" t="s">
        <v>429</v>
      </c>
      <c r="C141" s="313"/>
    </row>
    <row r="142" spans="1:11" s="119" customFormat="1" ht="12" customHeight="1">
      <c r="A142" s="494" t="s">
        <v>250</v>
      </c>
      <c r="B142" s="9" t="s">
        <v>430</v>
      </c>
      <c r="C142" s="313"/>
    </row>
    <row r="143" spans="1:11" ht="12.75" customHeight="1" thickBot="1">
      <c r="A143" s="494" t="s">
        <v>338</v>
      </c>
      <c r="B143" s="9" t="s">
        <v>431</v>
      </c>
      <c r="C143" s="313"/>
    </row>
    <row r="144" spans="1:11" ht="12" customHeight="1" thickBot="1">
      <c r="A144" s="37" t="s">
        <v>29</v>
      </c>
      <c r="B144" s="154" t="s">
        <v>432</v>
      </c>
      <c r="C144" s="488">
        <f>+C125+C129+C134+C139</f>
        <v>1624</v>
      </c>
    </row>
    <row r="145" spans="1:3" ht="15" customHeight="1" thickBot="1">
      <c r="A145" s="506" t="s">
        <v>30</v>
      </c>
      <c r="B145" s="438" t="s">
        <v>433</v>
      </c>
      <c r="C145" s="488">
        <f>+C124+C144</f>
        <v>64369</v>
      </c>
    </row>
    <row r="146" spans="1:3" ht="13.5" thickBot="1">
      <c r="A146" s="446"/>
      <c r="B146" s="447"/>
      <c r="C146" s="448"/>
    </row>
    <row r="147" spans="1:3" ht="15" customHeight="1" thickBot="1">
      <c r="A147" s="292" t="s">
        <v>221</v>
      </c>
      <c r="B147" s="293"/>
      <c r="C147" s="151">
        <v>2</v>
      </c>
    </row>
    <row r="148" spans="1:3" ht="14.25" customHeight="1" thickBot="1">
      <c r="A148" s="292" t="s">
        <v>222</v>
      </c>
      <c r="B148" s="293"/>
      <c r="C148" s="151">
        <v>12</v>
      </c>
    </row>
  </sheetData>
  <sheetProtection sheet="1"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K148"/>
  <sheetViews>
    <sheetView topLeftCell="A121" zoomScaleNormal="100" zoomScaleSheetLayoutView="85" workbookViewId="0">
      <selection activeCell="B23" sqref="B23"/>
    </sheetView>
  </sheetViews>
  <sheetFormatPr defaultRowHeight="12.75"/>
  <cols>
    <col min="1" max="1" width="19.5" style="449" customWidth="1"/>
    <col min="2" max="2" width="72" style="450" customWidth="1"/>
    <col min="3" max="3" width="25" style="451" customWidth="1"/>
    <col min="4" max="16384" width="9.33203125" style="3"/>
  </cols>
  <sheetData>
    <row r="1" spans="1:3" s="2" customFormat="1" ht="16.5" customHeight="1" thickBot="1">
      <c r="A1" s="269"/>
      <c r="B1" s="271"/>
      <c r="C1" s="294" t="s">
        <v>543</v>
      </c>
    </row>
    <row r="2" spans="1:3" s="115" customFormat="1" ht="21" customHeight="1">
      <c r="A2" s="466" t="s">
        <v>70</v>
      </c>
      <c r="B2" s="407" t="s">
        <v>244</v>
      </c>
      <c r="C2" s="409" t="s">
        <v>57</v>
      </c>
    </row>
    <row r="3" spans="1:3" s="115" customFormat="1" ht="16.5" thickBot="1">
      <c r="A3" s="272" t="s">
        <v>218</v>
      </c>
      <c r="B3" s="408" t="s">
        <v>536</v>
      </c>
      <c r="C3" s="410">
        <v>2</v>
      </c>
    </row>
    <row r="4" spans="1:3" s="116" customFormat="1" ht="15.95" customHeight="1" thickBot="1">
      <c r="A4" s="273"/>
      <c r="B4" s="273"/>
      <c r="C4" s="274" t="s">
        <v>58</v>
      </c>
    </row>
    <row r="5" spans="1:3" ht="13.5" thickBot="1">
      <c r="A5" s="467" t="s">
        <v>220</v>
      </c>
      <c r="B5" s="275" t="s">
        <v>59</v>
      </c>
      <c r="C5" s="411" t="s">
        <v>60</v>
      </c>
    </row>
    <row r="6" spans="1:3" s="77" customFormat="1" ht="12.95" customHeight="1" thickBot="1">
      <c r="A6" s="236">
        <v>1</v>
      </c>
      <c r="B6" s="237">
        <v>2</v>
      </c>
      <c r="C6" s="238">
        <v>3</v>
      </c>
    </row>
    <row r="7" spans="1:3" s="77" customFormat="1" ht="15.95" customHeight="1" thickBot="1">
      <c r="A7" s="277"/>
      <c r="B7" s="278" t="s">
        <v>61</v>
      </c>
      <c r="C7" s="412"/>
    </row>
    <row r="8" spans="1:3" s="77" customFormat="1" ht="12" customHeight="1" thickBot="1">
      <c r="A8" s="37" t="s">
        <v>21</v>
      </c>
      <c r="B8" s="21" t="s">
        <v>279</v>
      </c>
      <c r="C8" s="346">
        <f>+C9+C10+C11+C12+C13+C14</f>
        <v>30897</v>
      </c>
    </row>
    <row r="9" spans="1:3" s="117" customFormat="1" ht="12" customHeight="1">
      <c r="A9" s="494" t="s">
        <v>109</v>
      </c>
      <c r="B9" s="476" t="s">
        <v>280</v>
      </c>
      <c r="C9" s="588">
        <v>8826</v>
      </c>
    </row>
    <row r="10" spans="1:3" s="118" customFormat="1" ht="12" customHeight="1">
      <c r="A10" s="495" t="s">
        <v>110</v>
      </c>
      <c r="B10" s="477" t="s">
        <v>281</v>
      </c>
      <c r="C10" s="348">
        <v>10385</v>
      </c>
    </row>
    <row r="11" spans="1:3" s="118" customFormat="1" ht="12" customHeight="1">
      <c r="A11" s="495" t="s">
        <v>111</v>
      </c>
      <c r="B11" s="477" t="s">
        <v>282</v>
      </c>
      <c r="C11" s="348">
        <v>11184</v>
      </c>
    </row>
    <row r="12" spans="1:3" s="118" customFormat="1" ht="12" customHeight="1">
      <c r="A12" s="495" t="s">
        <v>112</v>
      </c>
      <c r="B12" s="477" t="s">
        <v>283</v>
      </c>
      <c r="C12" s="587">
        <v>502</v>
      </c>
    </row>
    <row r="13" spans="1:3" s="118" customFormat="1" ht="12" customHeight="1">
      <c r="A13" s="495" t="s">
        <v>161</v>
      </c>
      <c r="B13" s="477" t="s">
        <v>284</v>
      </c>
      <c r="C13" s="524"/>
    </row>
    <row r="14" spans="1:3" s="117" customFormat="1" ht="12" customHeight="1" thickBot="1">
      <c r="A14" s="496" t="s">
        <v>113</v>
      </c>
      <c r="B14" s="478" t="s">
        <v>285</v>
      </c>
      <c r="C14" s="525"/>
    </row>
    <row r="15" spans="1:3" s="117" customFormat="1" ht="12" customHeight="1" thickBot="1">
      <c r="A15" s="37" t="s">
        <v>22</v>
      </c>
      <c r="B15" s="341" t="s">
        <v>286</v>
      </c>
      <c r="C15" s="346">
        <f>+C16+C17+C18+C19+C20</f>
        <v>17501</v>
      </c>
    </row>
    <row r="16" spans="1:3" s="117" customFormat="1" ht="12" customHeight="1">
      <c r="A16" s="494" t="s">
        <v>115</v>
      </c>
      <c r="B16" s="476" t="s">
        <v>287</v>
      </c>
      <c r="C16" s="349"/>
    </row>
    <row r="17" spans="1:3" s="117" customFormat="1" ht="12" customHeight="1">
      <c r="A17" s="495" t="s">
        <v>116</v>
      </c>
      <c r="B17" s="477" t="s">
        <v>288</v>
      </c>
      <c r="C17" s="348"/>
    </row>
    <row r="18" spans="1:3" s="117" customFormat="1" ht="12" customHeight="1">
      <c r="A18" s="495" t="s">
        <v>117</v>
      </c>
      <c r="B18" s="477" t="s">
        <v>529</v>
      </c>
      <c r="C18" s="348"/>
    </row>
    <row r="19" spans="1:3" s="117" customFormat="1" ht="12" customHeight="1">
      <c r="A19" s="495" t="s">
        <v>118</v>
      </c>
      <c r="B19" s="477" t="s">
        <v>530</v>
      </c>
      <c r="C19" s="348"/>
    </row>
    <row r="20" spans="1:3" s="117" customFormat="1" ht="12" customHeight="1">
      <c r="A20" s="495" t="s">
        <v>119</v>
      </c>
      <c r="B20" s="477" t="s">
        <v>289</v>
      </c>
      <c r="C20" s="348">
        <v>17501</v>
      </c>
    </row>
    <row r="21" spans="1:3" s="118" customFormat="1" ht="12" customHeight="1" thickBot="1">
      <c r="A21" s="496" t="s">
        <v>128</v>
      </c>
      <c r="B21" s="478" t="s">
        <v>290</v>
      </c>
      <c r="C21" s="350"/>
    </row>
    <row r="22" spans="1:3" s="118" customFormat="1" ht="12" customHeight="1" thickBot="1">
      <c r="A22" s="37" t="s">
        <v>23</v>
      </c>
      <c r="B22" s="21" t="s">
        <v>291</v>
      </c>
      <c r="C22" s="346">
        <f>+C23+C24+C25+C26+C27</f>
        <v>10000</v>
      </c>
    </row>
    <row r="23" spans="1:3" s="118" customFormat="1" ht="12" customHeight="1">
      <c r="A23" s="494" t="s">
        <v>98</v>
      </c>
      <c r="B23" s="476" t="s">
        <v>292</v>
      </c>
      <c r="C23" s="349">
        <v>10000</v>
      </c>
    </row>
    <row r="24" spans="1:3" s="117" customFormat="1" ht="12" customHeight="1">
      <c r="A24" s="495" t="s">
        <v>99</v>
      </c>
      <c r="B24" s="477" t="s">
        <v>293</v>
      </c>
      <c r="C24" s="348"/>
    </row>
    <row r="25" spans="1:3" s="118" customFormat="1" ht="12" customHeight="1">
      <c r="A25" s="495" t="s">
        <v>100</v>
      </c>
      <c r="B25" s="477" t="s">
        <v>531</v>
      </c>
      <c r="C25" s="348"/>
    </row>
    <row r="26" spans="1:3" s="118" customFormat="1" ht="12" customHeight="1">
      <c r="A26" s="495" t="s">
        <v>101</v>
      </c>
      <c r="B26" s="477" t="s">
        <v>532</v>
      </c>
      <c r="C26" s="348"/>
    </row>
    <row r="27" spans="1:3" s="118" customFormat="1" ht="12" customHeight="1">
      <c r="A27" s="495" t="s">
        <v>184</v>
      </c>
      <c r="B27" s="477" t="s">
        <v>294</v>
      </c>
      <c r="C27" s="348"/>
    </row>
    <row r="28" spans="1:3" s="118" customFormat="1" ht="12" customHeight="1" thickBot="1">
      <c r="A28" s="496" t="s">
        <v>185</v>
      </c>
      <c r="B28" s="478" t="s">
        <v>295</v>
      </c>
      <c r="C28" s="350"/>
    </row>
    <row r="29" spans="1:3" s="118" customFormat="1" ht="12" customHeight="1" thickBot="1">
      <c r="A29" s="37" t="s">
        <v>186</v>
      </c>
      <c r="B29" s="21" t="s">
        <v>296</v>
      </c>
      <c r="C29" s="352">
        <f>+C30+C33+C34+C35</f>
        <v>2935</v>
      </c>
    </row>
    <row r="30" spans="1:3" s="118" customFormat="1" ht="12" customHeight="1">
      <c r="A30" s="494" t="s">
        <v>297</v>
      </c>
      <c r="B30" s="476" t="s">
        <v>303</v>
      </c>
      <c r="C30" s="471">
        <f>+C31+C32</f>
        <v>2100</v>
      </c>
    </row>
    <row r="31" spans="1:3" s="118" customFormat="1" ht="12" customHeight="1">
      <c r="A31" s="495" t="s">
        <v>298</v>
      </c>
      <c r="B31" s="477" t="s">
        <v>304</v>
      </c>
      <c r="C31" s="348">
        <v>2100</v>
      </c>
    </row>
    <row r="32" spans="1:3" s="118" customFormat="1" ht="12" customHeight="1">
      <c r="A32" s="495" t="s">
        <v>299</v>
      </c>
      <c r="B32" s="477" t="s">
        <v>305</v>
      </c>
      <c r="C32" s="348"/>
    </row>
    <row r="33" spans="1:3" s="118" customFormat="1" ht="12" customHeight="1">
      <c r="A33" s="495" t="s">
        <v>300</v>
      </c>
      <c r="B33" s="477" t="s">
        <v>306</v>
      </c>
      <c r="C33" s="348">
        <v>760</v>
      </c>
    </row>
    <row r="34" spans="1:3" s="118" customFormat="1" ht="12" customHeight="1">
      <c r="A34" s="495" t="s">
        <v>301</v>
      </c>
      <c r="B34" s="477" t="s">
        <v>307</v>
      </c>
      <c r="C34" s="348"/>
    </row>
    <row r="35" spans="1:3" s="118" customFormat="1" ht="12" customHeight="1" thickBot="1">
      <c r="A35" s="496" t="s">
        <v>302</v>
      </c>
      <c r="B35" s="478" t="s">
        <v>308</v>
      </c>
      <c r="C35" s="350">
        <v>75</v>
      </c>
    </row>
    <row r="36" spans="1:3" s="118" customFormat="1" ht="12" customHeight="1" thickBot="1">
      <c r="A36" s="37" t="s">
        <v>25</v>
      </c>
      <c r="B36" s="21" t="s">
        <v>309</v>
      </c>
      <c r="C36" s="346">
        <f>SUM(C37:C46)</f>
        <v>360</v>
      </c>
    </row>
    <row r="37" spans="1:3" s="118" customFormat="1" ht="12" customHeight="1">
      <c r="A37" s="494" t="s">
        <v>102</v>
      </c>
      <c r="B37" s="476" t="s">
        <v>312</v>
      </c>
      <c r="C37" s="349"/>
    </row>
    <row r="38" spans="1:3" s="118" customFormat="1" ht="12" customHeight="1">
      <c r="A38" s="495" t="s">
        <v>103</v>
      </c>
      <c r="B38" s="477" t="s">
        <v>313</v>
      </c>
      <c r="C38" s="348"/>
    </row>
    <row r="39" spans="1:3" s="118" customFormat="1" ht="12" customHeight="1">
      <c r="A39" s="495" t="s">
        <v>104</v>
      </c>
      <c r="B39" s="477" t="s">
        <v>314</v>
      </c>
      <c r="C39" s="348"/>
    </row>
    <row r="40" spans="1:3" s="118" customFormat="1" ht="12" customHeight="1">
      <c r="A40" s="495" t="s">
        <v>188</v>
      </c>
      <c r="B40" s="477" t="s">
        <v>315</v>
      </c>
      <c r="C40" s="348">
        <v>360</v>
      </c>
    </row>
    <row r="41" spans="1:3" s="118" customFormat="1" ht="12" customHeight="1">
      <c r="A41" s="495" t="s">
        <v>189</v>
      </c>
      <c r="B41" s="477" t="s">
        <v>316</v>
      </c>
      <c r="C41" s="348"/>
    </row>
    <row r="42" spans="1:3" s="118" customFormat="1" ht="12" customHeight="1">
      <c r="A42" s="495" t="s">
        <v>190</v>
      </c>
      <c r="B42" s="477" t="s">
        <v>317</v>
      </c>
      <c r="C42" s="348"/>
    </row>
    <row r="43" spans="1:3" s="118" customFormat="1" ht="12" customHeight="1">
      <c r="A43" s="495" t="s">
        <v>191</v>
      </c>
      <c r="B43" s="477" t="s">
        <v>318</v>
      </c>
      <c r="C43" s="348"/>
    </row>
    <row r="44" spans="1:3" s="118" customFormat="1" ht="12" customHeight="1">
      <c r="A44" s="495" t="s">
        <v>192</v>
      </c>
      <c r="B44" s="477" t="s">
        <v>319</v>
      </c>
      <c r="C44" s="348"/>
    </row>
    <row r="45" spans="1:3" s="118" customFormat="1" ht="12" customHeight="1">
      <c r="A45" s="495" t="s">
        <v>310</v>
      </c>
      <c r="B45" s="477" t="s">
        <v>320</v>
      </c>
      <c r="C45" s="351"/>
    </row>
    <row r="46" spans="1:3" s="118" customFormat="1" ht="12" customHeight="1" thickBot="1">
      <c r="A46" s="496" t="s">
        <v>311</v>
      </c>
      <c r="B46" s="478" t="s">
        <v>321</v>
      </c>
      <c r="C46" s="462"/>
    </row>
    <row r="47" spans="1:3" s="118" customFormat="1" ht="12" customHeight="1" thickBot="1">
      <c r="A47" s="37" t="s">
        <v>26</v>
      </c>
      <c r="B47" s="21" t="s">
        <v>322</v>
      </c>
      <c r="C47" s="346">
        <f>SUM(C48:C52)</f>
        <v>0</v>
      </c>
    </row>
    <row r="48" spans="1:3" s="118" customFormat="1" ht="12" customHeight="1">
      <c r="A48" s="494" t="s">
        <v>105</v>
      </c>
      <c r="B48" s="476" t="s">
        <v>326</v>
      </c>
      <c r="C48" s="526"/>
    </row>
    <row r="49" spans="1:3" s="118" customFormat="1" ht="12" customHeight="1">
      <c r="A49" s="495" t="s">
        <v>106</v>
      </c>
      <c r="B49" s="477" t="s">
        <v>327</v>
      </c>
      <c r="C49" s="351"/>
    </row>
    <row r="50" spans="1:3" s="118" customFormat="1" ht="12" customHeight="1">
      <c r="A50" s="495" t="s">
        <v>323</v>
      </c>
      <c r="B50" s="477" t="s">
        <v>328</v>
      </c>
      <c r="C50" s="351"/>
    </row>
    <row r="51" spans="1:3" s="118" customFormat="1" ht="12" customHeight="1">
      <c r="A51" s="495" t="s">
        <v>324</v>
      </c>
      <c r="B51" s="477" t="s">
        <v>329</v>
      </c>
      <c r="C51" s="351"/>
    </row>
    <row r="52" spans="1:3" s="118" customFormat="1" ht="12" customHeight="1" thickBot="1">
      <c r="A52" s="496" t="s">
        <v>325</v>
      </c>
      <c r="B52" s="478" t="s">
        <v>330</v>
      </c>
      <c r="C52" s="462"/>
    </row>
    <row r="53" spans="1:3" s="118" customFormat="1" ht="12" customHeight="1" thickBot="1">
      <c r="A53" s="37" t="s">
        <v>193</v>
      </c>
      <c r="B53" s="21" t="s">
        <v>331</v>
      </c>
      <c r="C53" s="346">
        <f>SUM(C54:C56)</f>
        <v>0</v>
      </c>
    </row>
    <row r="54" spans="1:3" s="118" customFormat="1" ht="12" customHeight="1">
      <c r="A54" s="494" t="s">
        <v>107</v>
      </c>
      <c r="B54" s="476" t="s">
        <v>332</v>
      </c>
      <c r="C54" s="349"/>
    </row>
    <row r="55" spans="1:3" s="118" customFormat="1" ht="12" customHeight="1">
      <c r="A55" s="495" t="s">
        <v>108</v>
      </c>
      <c r="B55" s="477" t="s">
        <v>533</v>
      </c>
      <c r="C55" s="348"/>
    </row>
    <row r="56" spans="1:3" s="118" customFormat="1" ht="12" customHeight="1">
      <c r="A56" s="495" t="s">
        <v>335</v>
      </c>
      <c r="B56" s="477" t="s">
        <v>333</v>
      </c>
      <c r="C56" s="348"/>
    </row>
    <row r="57" spans="1:3" s="118" customFormat="1" ht="12" customHeight="1" thickBot="1">
      <c r="A57" s="496" t="s">
        <v>336</v>
      </c>
      <c r="B57" s="478" t="s">
        <v>334</v>
      </c>
      <c r="C57" s="350"/>
    </row>
    <row r="58" spans="1:3" s="118" customFormat="1" ht="12" customHeight="1" thickBot="1">
      <c r="A58" s="37" t="s">
        <v>28</v>
      </c>
      <c r="B58" s="341" t="s">
        <v>337</v>
      </c>
      <c r="C58" s="346">
        <f>SUM(C59:C61)</f>
        <v>0</v>
      </c>
    </row>
    <row r="59" spans="1:3" s="118" customFormat="1" ht="12" customHeight="1">
      <c r="A59" s="494" t="s">
        <v>194</v>
      </c>
      <c r="B59" s="476" t="s">
        <v>339</v>
      </c>
      <c r="C59" s="351"/>
    </row>
    <row r="60" spans="1:3" s="118" customFormat="1" ht="12" customHeight="1">
      <c r="A60" s="495" t="s">
        <v>195</v>
      </c>
      <c r="B60" s="477" t="s">
        <v>534</v>
      </c>
      <c r="C60" s="351"/>
    </row>
    <row r="61" spans="1:3" s="118" customFormat="1" ht="12" customHeight="1">
      <c r="A61" s="495" t="s">
        <v>250</v>
      </c>
      <c r="B61" s="477" t="s">
        <v>340</v>
      </c>
      <c r="C61" s="351"/>
    </row>
    <row r="62" spans="1:3" s="118" customFormat="1" ht="12" customHeight="1" thickBot="1">
      <c r="A62" s="496" t="s">
        <v>338</v>
      </c>
      <c r="B62" s="478" t="s">
        <v>341</v>
      </c>
      <c r="C62" s="351"/>
    </row>
    <row r="63" spans="1:3" s="118" customFormat="1" ht="12" customHeight="1" thickBot="1">
      <c r="A63" s="37" t="s">
        <v>29</v>
      </c>
      <c r="B63" s="21" t="s">
        <v>342</v>
      </c>
      <c r="C63" s="352">
        <f>+C8+C15+C22+C29+C36+C47+C53+C58</f>
        <v>61693</v>
      </c>
    </row>
    <row r="64" spans="1:3" s="118" customFormat="1" ht="12" customHeight="1" thickBot="1">
      <c r="A64" s="497" t="s">
        <v>486</v>
      </c>
      <c r="B64" s="341" t="s">
        <v>344</v>
      </c>
      <c r="C64" s="346">
        <f>SUM(C65:C67)</f>
        <v>0</v>
      </c>
    </row>
    <row r="65" spans="1:3" s="118" customFormat="1" ht="12" customHeight="1">
      <c r="A65" s="494" t="s">
        <v>377</v>
      </c>
      <c r="B65" s="476" t="s">
        <v>345</v>
      </c>
      <c r="C65" s="351"/>
    </row>
    <row r="66" spans="1:3" s="118" customFormat="1" ht="12" customHeight="1">
      <c r="A66" s="495" t="s">
        <v>386</v>
      </c>
      <c r="B66" s="477" t="s">
        <v>346</v>
      </c>
      <c r="C66" s="351"/>
    </row>
    <row r="67" spans="1:3" s="118" customFormat="1" ht="12" customHeight="1" thickBot="1">
      <c r="A67" s="496" t="s">
        <v>387</v>
      </c>
      <c r="B67" s="480" t="s">
        <v>347</v>
      </c>
      <c r="C67" s="351"/>
    </row>
    <row r="68" spans="1:3" s="118" customFormat="1" ht="12" customHeight="1" thickBot="1">
      <c r="A68" s="497" t="s">
        <v>348</v>
      </c>
      <c r="B68" s="341" t="s">
        <v>349</v>
      </c>
      <c r="C68" s="346">
        <f>SUM(C69:C72)</f>
        <v>0</v>
      </c>
    </row>
    <row r="69" spans="1:3" s="118" customFormat="1" ht="12" customHeight="1">
      <c r="A69" s="494" t="s">
        <v>162</v>
      </c>
      <c r="B69" s="476" t="s">
        <v>350</v>
      </c>
      <c r="C69" s="351"/>
    </row>
    <row r="70" spans="1:3" s="118" customFormat="1" ht="12" customHeight="1">
      <c r="A70" s="495" t="s">
        <v>163</v>
      </c>
      <c r="B70" s="477" t="s">
        <v>351</v>
      </c>
      <c r="C70" s="351"/>
    </row>
    <row r="71" spans="1:3" s="118" customFormat="1" ht="12" customHeight="1">
      <c r="A71" s="495" t="s">
        <v>378</v>
      </c>
      <c r="B71" s="477" t="s">
        <v>352</v>
      </c>
      <c r="C71" s="351"/>
    </row>
    <row r="72" spans="1:3" s="118" customFormat="1" ht="12" customHeight="1" thickBot="1">
      <c r="A72" s="496" t="s">
        <v>379</v>
      </c>
      <c r="B72" s="478" t="s">
        <v>353</v>
      </c>
      <c r="C72" s="351"/>
    </row>
    <row r="73" spans="1:3" s="118" customFormat="1" ht="12" customHeight="1" thickBot="1">
      <c r="A73" s="497" t="s">
        <v>354</v>
      </c>
      <c r="B73" s="341" t="s">
        <v>355</v>
      </c>
      <c r="C73" s="346">
        <f>SUM(C74:C75)</f>
        <v>2676</v>
      </c>
    </row>
    <row r="74" spans="1:3" s="118" customFormat="1" ht="12" customHeight="1">
      <c r="A74" s="494" t="s">
        <v>380</v>
      </c>
      <c r="B74" s="476" t="s">
        <v>356</v>
      </c>
      <c r="C74" s="351">
        <v>2676</v>
      </c>
    </row>
    <row r="75" spans="1:3" s="118" customFormat="1" ht="12" customHeight="1" thickBot="1">
      <c r="A75" s="496" t="s">
        <v>381</v>
      </c>
      <c r="B75" s="478" t="s">
        <v>357</v>
      </c>
      <c r="C75" s="351"/>
    </row>
    <row r="76" spans="1:3" s="117" customFormat="1" ht="12" customHeight="1" thickBot="1">
      <c r="A76" s="497" t="s">
        <v>358</v>
      </c>
      <c r="B76" s="341" t="s">
        <v>359</v>
      </c>
      <c r="C76" s="346">
        <f>SUM(C77:C79)</f>
        <v>0</v>
      </c>
    </row>
    <row r="77" spans="1:3" s="118" customFormat="1" ht="12" customHeight="1">
      <c r="A77" s="494" t="s">
        <v>382</v>
      </c>
      <c r="B77" s="476" t="s">
        <v>360</v>
      </c>
      <c r="C77" s="351"/>
    </row>
    <row r="78" spans="1:3" s="118" customFormat="1" ht="12" customHeight="1">
      <c r="A78" s="495" t="s">
        <v>383</v>
      </c>
      <c r="B78" s="477" t="s">
        <v>361</v>
      </c>
      <c r="C78" s="351"/>
    </row>
    <row r="79" spans="1:3" s="118" customFormat="1" ht="12" customHeight="1" thickBot="1">
      <c r="A79" s="496" t="s">
        <v>384</v>
      </c>
      <c r="B79" s="478" t="s">
        <v>362</v>
      </c>
      <c r="C79" s="351"/>
    </row>
    <row r="80" spans="1:3" s="118" customFormat="1" ht="12" customHeight="1" thickBot="1">
      <c r="A80" s="497" t="s">
        <v>363</v>
      </c>
      <c r="B80" s="341" t="s">
        <v>385</v>
      </c>
      <c r="C80" s="346">
        <f>SUM(C81:C84)</f>
        <v>0</v>
      </c>
    </row>
    <row r="81" spans="1:3" s="118" customFormat="1" ht="12" customHeight="1">
      <c r="A81" s="498" t="s">
        <v>364</v>
      </c>
      <c r="B81" s="476" t="s">
        <v>365</v>
      </c>
      <c r="C81" s="351"/>
    </row>
    <row r="82" spans="1:3" s="118" customFormat="1" ht="12" customHeight="1">
      <c r="A82" s="499" t="s">
        <v>366</v>
      </c>
      <c r="B82" s="477" t="s">
        <v>367</v>
      </c>
      <c r="C82" s="351"/>
    </row>
    <row r="83" spans="1:3" s="118" customFormat="1" ht="12" customHeight="1">
      <c r="A83" s="499" t="s">
        <v>368</v>
      </c>
      <c r="B83" s="477" t="s">
        <v>369</v>
      </c>
      <c r="C83" s="351"/>
    </row>
    <row r="84" spans="1:3" s="117" customFormat="1" ht="12" customHeight="1" thickBot="1">
      <c r="A84" s="500" t="s">
        <v>370</v>
      </c>
      <c r="B84" s="478" t="s">
        <v>371</v>
      </c>
      <c r="C84" s="351"/>
    </row>
    <row r="85" spans="1:3" s="117" customFormat="1" ht="12" customHeight="1" thickBot="1">
      <c r="A85" s="497" t="s">
        <v>372</v>
      </c>
      <c r="B85" s="341" t="s">
        <v>373</v>
      </c>
      <c r="C85" s="527"/>
    </row>
    <row r="86" spans="1:3" s="117" customFormat="1" ht="12" customHeight="1" thickBot="1">
      <c r="A86" s="497" t="s">
        <v>374</v>
      </c>
      <c r="B86" s="484" t="s">
        <v>375</v>
      </c>
      <c r="C86" s="352">
        <f>+C64+C68+C73+C76+C80+C85</f>
        <v>2676</v>
      </c>
    </row>
    <row r="87" spans="1:3" s="117" customFormat="1" ht="12" customHeight="1" thickBot="1">
      <c r="A87" s="501" t="s">
        <v>388</v>
      </c>
      <c r="B87" s="486" t="s">
        <v>522</v>
      </c>
      <c r="C87" s="352">
        <f>+C63+C86</f>
        <v>64369</v>
      </c>
    </row>
    <row r="88" spans="1:3" s="118" customFormat="1" ht="15" customHeight="1">
      <c r="A88" s="283"/>
      <c r="B88" s="284"/>
      <c r="C88" s="417"/>
    </row>
    <row r="89" spans="1:3" ht="13.5" thickBot="1">
      <c r="A89" s="502"/>
      <c r="B89" s="286"/>
      <c r="C89" s="418"/>
    </row>
    <row r="90" spans="1:3" s="77" customFormat="1" ht="16.5" customHeight="1" thickBot="1">
      <c r="A90" s="287"/>
      <c r="B90" s="288" t="s">
        <v>63</v>
      </c>
      <c r="C90" s="419"/>
    </row>
    <row r="91" spans="1:3" s="119" customFormat="1" ht="12" customHeight="1" thickBot="1">
      <c r="A91" s="468" t="s">
        <v>21</v>
      </c>
      <c r="B91" s="31" t="s">
        <v>391</v>
      </c>
      <c r="C91" s="345">
        <f>SUM(C92:C96)</f>
        <v>52185</v>
      </c>
    </row>
    <row r="92" spans="1:3" ht="12" customHeight="1">
      <c r="A92" s="503" t="s">
        <v>109</v>
      </c>
      <c r="B92" s="10" t="s">
        <v>52</v>
      </c>
      <c r="C92" s="347">
        <v>10422</v>
      </c>
    </row>
    <row r="93" spans="1:3" ht="12" customHeight="1">
      <c r="A93" s="495" t="s">
        <v>110</v>
      </c>
      <c r="B93" s="8" t="s">
        <v>196</v>
      </c>
      <c r="C93" s="348">
        <v>2234</v>
      </c>
    </row>
    <row r="94" spans="1:3" ht="12" customHeight="1">
      <c r="A94" s="495" t="s">
        <v>111</v>
      </c>
      <c r="B94" s="8" t="s">
        <v>152</v>
      </c>
      <c r="C94" s="350">
        <v>13987</v>
      </c>
    </row>
    <row r="95" spans="1:3" ht="12" customHeight="1">
      <c r="A95" s="495" t="s">
        <v>112</v>
      </c>
      <c r="B95" s="11" t="s">
        <v>197</v>
      </c>
      <c r="C95" s="350">
        <v>8268</v>
      </c>
    </row>
    <row r="96" spans="1:3" ht="12" customHeight="1">
      <c r="A96" s="495" t="s">
        <v>123</v>
      </c>
      <c r="B96" s="19" t="s">
        <v>198</v>
      </c>
      <c r="C96" s="350">
        <f>C106+C105+C104+C101</f>
        <v>17274</v>
      </c>
    </row>
    <row r="97" spans="1:3" ht="12" customHeight="1">
      <c r="A97" s="495" t="s">
        <v>113</v>
      </c>
      <c r="B97" s="8" t="s">
        <v>392</v>
      </c>
      <c r="C97" s="350"/>
    </row>
    <row r="98" spans="1:3" ht="12" customHeight="1">
      <c r="A98" s="495" t="s">
        <v>114</v>
      </c>
      <c r="B98" s="173" t="s">
        <v>393</v>
      </c>
      <c r="C98" s="350"/>
    </row>
    <row r="99" spans="1:3" ht="12" customHeight="1">
      <c r="A99" s="495" t="s">
        <v>124</v>
      </c>
      <c r="B99" s="174" t="s">
        <v>394</v>
      </c>
      <c r="C99" s="350"/>
    </row>
    <row r="100" spans="1:3" ht="12" customHeight="1">
      <c r="A100" s="495" t="s">
        <v>125</v>
      </c>
      <c r="B100" s="174" t="s">
        <v>395</v>
      </c>
      <c r="C100" s="350"/>
    </row>
    <row r="101" spans="1:3" ht="12" customHeight="1">
      <c r="A101" s="495" t="s">
        <v>126</v>
      </c>
      <c r="B101" s="173" t="s">
        <v>396</v>
      </c>
      <c r="C101" s="350">
        <v>13434</v>
      </c>
    </row>
    <row r="102" spans="1:3" ht="12" customHeight="1">
      <c r="A102" s="495" t="s">
        <v>127</v>
      </c>
      <c r="B102" s="173" t="s">
        <v>397</v>
      </c>
      <c r="C102" s="350"/>
    </row>
    <row r="103" spans="1:3" ht="12" customHeight="1">
      <c r="A103" s="495" t="s">
        <v>129</v>
      </c>
      <c r="B103" s="174" t="s">
        <v>398</v>
      </c>
      <c r="C103" s="350"/>
    </row>
    <row r="104" spans="1:3" ht="12" customHeight="1">
      <c r="A104" s="504" t="s">
        <v>199</v>
      </c>
      <c r="B104" s="175" t="s">
        <v>399</v>
      </c>
      <c r="C104" s="350"/>
    </row>
    <row r="105" spans="1:3" ht="12" customHeight="1">
      <c r="A105" s="495" t="s">
        <v>389</v>
      </c>
      <c r="B105" s="175" t="s">
        <v>400</v>
      </c>
      <c r="C105" s="350"/>
    </row>
    <row r="106" spans="1:3" ht="12" customHeight="1" thickBot="1">
      <c r="A106" s="505" t="s">
        <v>390</v>
      </c>
      <c r="B106" s="176" t="s">
        <v>401</v>
      </c>
      <c r="C106" s="354">
        <v>3840</v>
      </c>
    </row>
    <row r="107" spans="1:3" ht="12" customHeight="1" thickBot="1">
      <c r="A107" s="37" t="s">
        <v>22</v>
      </c>
      <c r="B107" s="30" t="s">
        <v>402</v>
      </c>
      <c r="C107" s="346">
        <f>+C108+C110+C112</f>
        <v>10560</v>
      </c>
    </row>
    <row r="108" spans="1:3" ht="12" customHeight="1">
      <c r="A108" s="494" t="s">
        <v>115</v>
      </c>
      <c r="B108" s="8" t="s">
        <v>248</v>
      </c>
      <c r="C108" s="349">
        <v>10560</v>
      </c>
    </row>
    <row r="109" spans="1:3" ht="12" customHeight="1">
      <c r="A109" s="494" t="s">
        <v>116</v>
      </c>
      <c r="B109" s="12" t="s">
        <v>406</v>
      </c>
      <c r="C109" s="349"/>
    </row>
    <row r="110" spans="1:3" ht="12" customHeight="1">
      <c r="A110" s="494" t="s">
        <v>117</v>
      </c>
      <c r="B110" s="12" t="s">
        <v>200</v>
      </c>
      <c r="C110" s="348"/>
    </row>
    <row r="111" spans="1:3" ht="12" customHeight="1">
      <c r="A111" s="494" t="s">
        <v>118</v>
      </c>
      <c r="B111" s="12" t="s">
        <v>407</v>
      </c>
      <c r="C111" s="313"/>
    </row>
    <row r="112" spans="1:3" ht="12" customHeight="1">
      <c r="A112" s="494" t="s">
        <v>119</v>
      </c>
      <c r="B112" s="343" t="s">
        <v>251</v>
      </c>
      <c r="C112" s="313"/>
    </row>
    <row r="113" spans="1:3" ht="12" customHeight="1">
      <c r="A113" s="494" t="s">
        <v>128</v>
      </c>
      <c r="B113" s="342" t="s">
        <v>535</v>
      </c>
      <c r="C113" s="313"/>
    </row>
    <row r="114" spans="1:3" ht="12" customHeight="1">
      <c r="A114" s="494" t="s">
        <v>130</v>
      </c>
      <c r="B114" s="472" t="s">
        <v>412</v>
      </c>
      <c r="C114" s="313"/>
    </row>
    <row r="115" spans="1:3" ht="12" customHeight="1">
      <c r="A115" s="494" t="s">
        <v>201</v>
      </c>
      <c r="B115" s="174" t="s">
        <v>395</v>
      </c>
      <c r="C115" s="313"/>
    </row>
    <row r="116" spans="1:3" ht="12" customHeight="1">
      <c r="A116" s="494" t="s">
        <v>202</v>
      </c>
      <c r="B116" s="174" t="s">
        <v>411</v>
      </c>
      <c r="C116" s="313"/>
    </row>
    <row r="117" spans="1:3" ht="12" customHeight="1">
      <c r="A117" s="494" t="s">
        <v>203</v>
      </c>
      <c r="B117" s="174" t="s">
        <v>410</v>
      </c>
      <c r="C117" s="313"/>
    </row>
    <row r="118" spans="1:3" ht="12" customHeight="1">
      <c r="A118" s="494" t="s">
        <v>403</v>
      </c>
      <c r="B118" s="174" t="s">
        <v>398</v>
      </c>
      <c r="C118" s="313"/>
    </row>
    <row r="119" spans="1:3" ht="12" customHeight="1">
      <c r="A119" s="494" t="s">
        <v>404</v>
      </c>
      <c r="B119" s="174" t="s">
        <v>409</v>
      </c>
      <c r="C119" s="313"/>
    </row>
    <row r="120" spans="1:3" ht="12" customHeight="1" thickBot="1">
      <c r="A120" s="504" t="s">
        <v>405</v>
      </c>
      <c r="B120" s="174" t="s">
        <v>408</v>
      </c>
      <c r="C120" s="315"/>
    </row>
    <row r="121" spans="1:3" ht="12" customHeight="1" thickBot="1">
      <c r="A121" s="37" t="s">
        <v>23</v>
      </c>
      <c r="B121" s="154" t="s">
        <v>413</v>
      </c>
      <c r="C121" s="346">
        <f>+C122+C123</f>
        <v>0</v>
      </c>
    </row>
    <row r="122" spans="1:3" ht="12" customHeight="1">
      <c r="A122" s="494" t="s">
        <v>98</v>
      </c>
      <c r="B122" s="9" t="s">
        <v>65</v>
      </c>
      <c r="C122" s="349"/>
    </row>
    <row r="123" spans="1:3" ht="12" customHeight="1" thickBot="1">
      <c r="A123" s="496" t="s">
        <v>99</v>
      </c>
      <c r="B123" s="12" t="s">
        <v>66</v>
      </c>
      <c r="C123" s="350"/>
    </row>
    <row r="124" spans="1:3" ht="12" customHeight="1" thickBot="1">
      <c r="A124" s="37" t="s">
        <v>24</v>
      </c>
      <c r="B124" s="154" t="s">
        <v>414</v>
      </c>
      <c r="C124" s="346">
        <f>+C91+C107+C121</f>
        <v>62745</v>
      </c>
    </row>
    <row r="125" spans="1:3" ht="12" customHeight="1" thickBot="1">
      <c r="A125" s="37" t="s">
        <v>25</v>
      </c>
      <c r="B125" s="154" t="s">
        <v>415</v>
      </c>
      <c r="C125" s="346">
        <f>+C126+C127+C128</f>
        <v>1624</v>
      </c>
    </row>
    <row r="126" spans="1:3" s="119" customFormat="1" ht="12" customHeight="1">
      <c r="A126" s="494" t="s">
        <v>102</v>
      </c>
      <c r="B126" s="9" t="s">
        <v>416</v>
      </c>
      <c r="C126" s="313"/>
    </row>
    <row r="127" spans="1:3" ht="12" customHeight="1">
      <c r="A127" s="494" t="s">
        <v>103</v>
      </c>
      <c r="B127" s="9" t="s">
        <v>417</v>
      </c>
      <c r="C127" s="313">
        <v>1624</v>
      </c>
    </row>
    <row r="128" spans="1:3" ht="12" customHeight="1" thickBot="1">
      <c r="A128" s="504" t="s">
        <v>104</v>
      </c>
      <c r="B128" s="7" t="s">
        <v>418</v>
      </c>
      <c r="C128" s="313"/>
    </row>
    <row r="129" spans="1:11" ht="12" customHeight="1" thickBot="1">
      <c r="A129" s="37" t="s">
        <v>26</v>
      </c>
      <c r="B129" s="154" t="s">
        <v>485</v>
      </c>
      <c r="C129" s="346">
        <f>+C130+C131+C132+C133</f>
        <v>0</v>
      </c>
    </row>
    <row r="130" spans="1:11" ht="12" customHeight="1">
      <c r="A130" s="494" t="s">
        <v>105</v>
      </c>
      <c r="B130" s="9" t="s">
        <v>419</v>
      </c>
      <c r="C130" s="313"/>
    </row>
    <row r="131" spans="1:11" ht="12" customHeight="1">
      <c r="A131" s="494" t="s">
        <v>106</v>
      </c>
      <c r="B131" s="9" t="s">
        <v>420</v>
      </c>
      <c r="C131" s="313"/>
    </row>
    <row r="132" spans="1:11" ht="12" customHeight="1">
      <c r="A132" s="494" t="s">
        <v>323</v>
      </c>
      <c r="B132" s="9" t="s">
        <v>421</v>
      </c>
      <c r="C132" s="313"/>
    </row>
    <row r="133" spans="1:11" s="119" customFormat="1" ht="12" customHeight="1" thickBot="1">
      <c r="A133" s="504" t="s">
        <v>324</v>
      </c>
      <c r="B133" s="7" t="s">
        <v>422</v>
      </c>
      <c r="C133" s="313"/>
    </row>
    <row r="134" spans="1:11" ht="12" customHeight="1" thickBot="1">
      <c r="A134" s="37" t="s">
        <v>27</v>
      </c>
      <c r="B134" s="154" t="s">
        <v>423</v>
      </c>
      <c r="C134" s="352">
        <f>+C135+C136+C137+C138</f>
        <v>0</v>
      </c>
      <c r="K134" s="295"/>
    </row>
    <row r="135" spans="1:11">
      <c r="A135" s="494" t="s">
        <v>107</v>
      </c>
      <c r="B135" s="9" t="s">
        <v>424</v>
      </c>
      <c r="C135" s="313"/>
    </row>
    <row r="136" spans="1:11" ht="12" customHeight="1">
      <c r="A136" s="494" t="s">
        <v>108</v>
      </c>
      <c r="B136" s="9" t="s">
        <v>434</v>
      </c>
      <c r="C136" s="313"/>
    </row>
    <row r="137" spans="1:11" s="119" customFormat="1" ht="12" customHeight="1">
      <c r="A137" s="494" t="s">
        <v>335</v>
      </c>
      <c r="B137" s="9" t="s">
        <v>425</v>
      </c>
      <c r="C137" s="313"/>
    </row>
    <row r="138" spans="1:11" s="119" customFormat="1" ht="12" customHeight="1" thickBot="1">
      <c r="A138" s="504" t="s">
        <v>336</v>
      </c>
      <c r="B138" s="7" t="s">
        <v>426</v>
      </c>
      <c r="C138" s="313"/>
    </row>
    <row r="139" spans="1:11" s="119" customFormat="1" ht="12" customHeight="1" thickBot="1">
      <c r="A139" s="37" t="s">
        <v>28</v>
      </c>
      <c r="B139" s="154" t="s">
        <v>427</v>
      </c>
      <c r="C139" s="355">
        <f>+C140+C141+C142+C143</f>
        <v>0</v>
      </c>
    </row>
    <row r="140" spans="1:11" s="119" customFormat="1" ht="12" customHeight="1">
      <c r="A140" s="494" t="s">
        <v>194</v>
      </c>
      <c r="B140" s="9" t="s">
        <v>428</v>
      </c>
      <c r="C140" s="313"/>
    </row>
    <row r="141" spans="1:11" s="119" customFormat="1" ht="12" customHeight="1">
      <c r="A141" s="494" t="s">
        <v>195</v>
      </c>
      <c r="B141" s="9" t="s">
        <v>429</v>
      </c>
      <c r="C141" s="313"/>
    </row>
    <row r="142" spans="1:11" s="119" customFormat="1" ht="12" customHeight="1">
      <c r="A142" s="494" t="s">
        <v>250</v>
      </c>
      <c r="B142" s="9" t="s">
        <v>430</v>
      </c>
      <c r="C142" s="313"/>
    </row>
    <row r="143" spans="1:11" ht="12.75" customHeight="1" thickBot="1">
      <c r="A143" s="494" t="s">
        <v>338</v>
      </c>
      <c r="B143" s="9" t="s">
        <v>431</v>
      </c>
      <c r="C143" s="313"/>
    </row>
    <row r="144" spans="1:11" ht="12" customHeight="1" thickBot="1">
      <c r="A144" s="37" t="s">
        <v>29</v>
      </c>
      <c r="B144" s="154" t="s">
        <v>432</v>
      </c>
      <c r="C144" s="488">
        <f>+C125+C129+C134+C139</f>
        <v>1624</v>
      </c>
    </row>
    <row r="145" spans="1:3" ht="15" customHeight="1" thickBot="1">
      <c r="A145" s="506" t="s">
        <v>30</v>
      </c>
      <c r="B145" s="438" t="s">
        <v>433</v>
      </c>
      <c r="C145" s="488">
        <f>+C124+C144</f>
        <v>64369</v>
      </c>
    </row>
    <row r="146" spans="1:3" ht="13.5" thickBot="1">
      <c r="A146" s="446"/>
      <c r="B146" s="447"/>
      <c r="C146" s="448"/>
    </row>
    <row r="147" spans="1:3" ht="15" customHeight="1" thickBot="1">
      <c r="A147" s="292" t="s">
        <v>221</v>
      </c>
      <c r="B147" s="293"/>
      <c r="C147" s="151">
        <v>2</v>
      </c>
    </row>
    <row r="148" spans="1:3" ht="14.25" customHeight="1" thickBot="1">
      <c r="A148" s="292" t="s">
        <v>222</v>
      </c>
      <c r="B148" s="293"/>
      <c r="C148" s="151">
        <v>12</v>
      </c>
    </row>
  </sheetData>
  <sheetProtection sheet="1" objects="1" scenarios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1"/>
  </sheetPr>
  <dimension ref="A1:C58"/>
  <sheetViews>
    <sheetView zoomScaleNormal="100" workbookViewId="0">
      <selection activeCell="C14" sqref="C14"/>
    </sheetView>
  </sheetViews>
  <sheetFormatPr defaultRowHeight="12.75"/>
  <cols>
    <col min="1" max="1" width="13.83203125" style="290" customWidth="1"/>
    <col min="2" max="2" width="79.1640625" style="291" customWidth="1"/>
    <col min="3" max="3" width="25" style="291" customWidth="1"/>
    <col min="4" max="16384" width="9.33203125" style="291"/>
  </cols>
  <sheetData>
    <row r="1" spans="1:3" s="270" customFormat="1" ht="21" customHeight="1" thickBot="1">
      <c r="A1" s="269"/>
      <c r="B1" s="271"/>
      <c r="C1" s="518" t="s">
        <v>524</v>
      </c>
    </row>
    <row r="2" spans="1:3" s="519" customFormat="1" ht="25.5" customHeight="1">
      <c r="A2" s="466" t="s">
        <v>219</v>
      </c>
      <c r="B2" s="407" t="s">
        <v>223</v>
      </c>
      <c r="C2" s="422" t="s">
        <v>68</v>
      </c>
    </row>
    <row r="3" spans="1:3" s="519" customFormat="1" ht="24.75" thickBot="1">
      <c r="A3" s="511" t="s">
        <v>218</v>
      </c>
      <c r="B3" s="408" t="s">
        <v>499</v>
      </c>
      <c r="C3" s="423" t="s">
        <v>57</v>
      </c>
    </row>
    <row r="4" spans="1:3" s="520" customFormat="1" ht="15.95" customHeight="1" thickBot="1">
      <c r="A4" s="273"/>
      <c r="B4" s="273"/>
      <c r="C4" s="274" t="s">
        <v>58</v>
      </c>
    </row>
    <row r="5" spans="1:3" ht="13.5" thickBot="1">
      <c r="A5" s="467" t="s">
        <v>220</v>
      </c>
      <c r="B5" s="275" t="s">
        <v>59</v>
      </c>
      <c r="C5" s="276" t="s">
        <v>60</v>
      </c>
    </row>
    <row r="6" spans="1:3" s="521" customFormat="1" ht="12.95" customHeight="1" thickBot="1">
      <c r="A6" s="236">
        <v>1</v>
      </c>
      <c r="B6" s="237">
        <v>2</v>
      </c>
      <c r="C6" s="238">
        <v>3</v>
      </c>
    </row>
    <row r="7" spans="1:3" s="521" customFormat="1" ht="15.95" customHeight="1" thickBot="1">
      <c r="A7" s="277"/>
      <c r="B7" s="278" t="s">
        <v>61</v>
      </c>
      <c r="C7" s="279"/>
    </row>
    <row r="8" spans="1:3" s="424" customFormat="1" ht="12" customHeight="1" thickBot="1">
      <c r="A8" s="236" t="s">
        <v>21</v>
      </c>
      <c r="B8" s="280" t="s">
        <v>500</v>
      </c>
      <c r="C8" s="366">
        <f>SUM(C9:C18)</f>
        <v>730</v>
      </c>
    </row>
    <row r="9" spans="1:3" s="424" customFormat="1" ht="12" customHeight="1">
      <c r="A9" s="512" t="s">
        <v>109</v>
      </c>
      <c r="B9" s="10" t="s">
        <v>312</v>
      </c>
      <c r="C9" s="413"/>
    </row>
    <row r="10" spans="1:3" s="424" customFormat="1" ht="12" customHeight="1">
      <c r="A10" s="513" t="s">
        <v>110</v>
      </c>
      <c r="B10" s="8" t="s">
        <v>313</v>
      </c>
      <c r="C10" s="364"/>
    </row>
    <row r="11" spans="1:3" s="424" customFormat="1" ht="12" customHeight="1">
      <c r="A11" s="513" t="s">
        <v>111</v>
      </c>
      <c r="B11" s="8" t="s">
        <v>314</v>
      </c>
      <c r="C11" s="364"/>
    </row>
    <row r="12" spans="1:3" s="424" customFormat="1" ht="12" customHeight="1">
      <c r="A12" s="513" t="s">
        <v>112</v>
      </c>
      <c r="B12" s="8" t="s">
        <v>315</v>
      </c>
      <c r="C12" s="364"/>
    </row>
    <row r="13" spans="1:3" s="424" customFormat="1" ht="12" customHeight="1">
      <c r="A13" s="513" t="s">
        <v>161</v>
      </c>
      <c r="B13" s="8" t="s">
        <v>316</v>
      </c>
      <c r="C13" s="364">
        <v>575</v>
      </c>
    </row>
    <row r="14" spans="1:3" s="424" customFormat="1" ht="12" customHeight="1">
      <c r="A14" s="513" t="s">
        <v>113</v>
      </c>
      <c r="B14" s="8" t="s">
        <v>501</v>
      </c>
      <c r="C14" s="364">
        <v>155</v>
      </c>
    </row>
    <row r="15" spans="1:3" s="424" customFormat="1" ht="12" customHeight="1">
      <c r="A15" s="513" t="s">
        <v>114</v>
      </c>
      <c r="B15" s="7" t="s">
        <v>502</v>
      </c>
      <c r="C15" s="364"/>
    </row>
    <row r="16" spans="1:3" s="424" customFormat="1" ht="12" customHeight="1">
      <c r="A16" s="513" t="s">
        <v>124</v>
      </c>
      <c r="B16" s="8" t="s">
        <v>319</v>
      </c>
      <c r="C16" s="414"/>
    </row>
    <row r="17" spans="1:3" s="522" customFormat="1" ht="12" customHeight="1">
      <c r="A17" s="513" t="s">
        <v>125</v>
      </c>
      <c r="B17" s="8" t="s">
        <v>320</v>
      </c>
      <c r="C17" s="364"/>
    </row>
    <row r="18" spans="1:3" s="522" customFormat="1" ht="12" customHeight="1" thickBot="1">
      <c r="A18" s="513" t="s">
        <v>126</v>
      </c>
      <c r="B18" s="7" t="s">
        <v>321</v>
      </c>
      <c r="C18" s="365"/>
    </row>
    <row r="19" spans="1:3" s="424" customFormat="1" ht="12" customHeight="1" thickBot="1">
      <c r="A19" s="236" t="s">
        <v>22</v>
      </c>
      <c r="B19" s="280" t="s">
        <v>503</v>
      </c>
      <c r="C19" s="366">
        <f>SUM(C20:C22)</f>
        <v>0</v>
      </c>
    </row>
    <row r="20" spans="1:3" s="522" customFormat="1" ht="12" customHeight="1">
      <c r="A20" s="513" t="s">
        <v>115</v>
      </c>
      <c r="B20" s="9" t="s">
        <v>287</v>
      </c>
      <c r="C20" s="364"/>
    </row>
    <row r="21" spans="1:3" s="522" customFormat="1" ht="12" customHeight="1">
      <c r="A21" s="513" t="s">
        <v>116</v>
      </c>
      <c r="B21" s="8" t="s">
        <v>504</v>
      </c>
      <c r="C21" s="364"/>
    </row>
    <row r="22" spans="1:3" s="522" customFormat="1" ht="12" customHeight="1">
      <c r="A22" s="513" t="s">
        <v>117</v>
      </c>
      <c r="B22" s="8" t="s">
        <v>505</v>
      </c>
      <c r="C22" s="364"/>
    </row>
    <row r="23" spans="1:3" s="522" customFormat="1" ht="12" customHeight="1" thickBot="1">
      <c r="A23" s="513" t="s">
        <v>118</v>
      </c>
      <c r="B23" s="8" t="s">
        <v>2</v>
      </c>
      <c r="C23" s="364"/>
    </row>
    <row r="24" spans="1:3" s="522" customFormat="1" ht="12" customHeight="1" thickBot="1">
      <c r="A24" s="244" t="s">
        <v>23</v>
      </c>
      <c r="B24" s="154" t="s">
        <v>187</v>
      </c>
      <c r="C24" s="393"/>
    </row>
    <row r="25" spans="1:3" s="522" customFormat="1" ht="12" customHeight="1" thickBot="1">
      <c r="A25" s="244" t="s">
        <v>24</v>
      </c>
      <c r="B25" s="154" t="s">
        <v>506</v>
      </c>
      <c r="C25" s="366">
        <f>+C26+C27</f>
        <v>0</v>
      </c>
    </row>
    <row r="26" spans="1:3" s="522" customFormat="1" ht="12" customHeight="1">
      <c r="A26" s="514" t="s">
        <v>297</v>
      </c>
      <c r="B26" s="515" t="s">
        <v>504</v>
      </c>
      <c r="C26" s="96"/>
    </row>
    <row r="27" spans="1:3" s="522" customFormat="1" ht="12" customHeight="1">
      <c r="A27" s="514" t="s">
        <v>300</v>
      </c>
      <c r="B27" s="516" t="s">
        <v>507</v>
      </c>
      <c r="C27" s="367"/>
    </row>
    <row r="28" spans="1:3" s="522" customFormat="1" ht="12" customHeight="1" thickBot="1">
      <c r="A28" s="513" t="s">
        <v>301</v>
      </c>
      <c r="B28" s="517" t="s">
        <v>508</v>
      </c>
      <c r="C28" s="103"/>
    </row>
    <row r="29" spans="1:3" s="522" customFormat="1" ht="12" customHeight="1" thickBot="1">
      <c r="A29" s="244" t="s">
        <v>25</v>
      </c>
      <c r="B29" s="154" t="s">
        <v>509</v>
      </c>
      <c r="C29" s="366">
        <f>+C30+C31+C32</f>
        <v>0</v>
      </c>
    </row>
    <row r="30" spans="1:3" s="522" customFormat="1" ht="12" customHeight="1">
      <c r="A30" s="514" t="s">
        <v>102</v>
      </c>
      <c r="B30" s="515" t="s">
        <v>326</v>
      </c>
      <c r="C30" s="96"/>
    </row>
    <row r="31" spans="1:3" s="522" customFormat="1" ht="12" customHeight="1">
      <c r="A31" s="514" t="s">
        <v>103</v>
      </c>
      <c r="B31" s="516" t="s">
        <v>327</v>
      </c>
      <c r="C31" s="367"/>
    </row>
    <row r="32" spans="1:3" s="522" customFormat="1" ht="12" customHeight="1" thickBot="1">
      <c r="A32" s="513" t="s">
        <v>104</v>
      </c>
      <c r="B32" s="172" t="s">
        <v>328</v>
      </c>
      <c r="C32" s="103"/>
    </row>
    <row r="33" spans="1:3" s="424" customFormat="1" ht="12" customHeight="1" thickBot="1">
      <c r="A33" s="244" t="s">
        <v>26</v>
      </c>
      <c r="B33" s="154" t="s">
        <v>441</v>
      </c>
      <c r="C33" s="393"/>
    </row>
    <row r="34" spans="1:3" s="424" customFormat="1" ht="12" customHeight="1" thickBot="1">
      <c r="A34" s="244" t="s">
        <v>27</v>
      </c>
      <c r="B34" s="154" t="s">
        <v>510</v>
      </c>
      <c r="C34" s="415"/>
    </row>
    <row r="35" spans="1:3" s="424" customFormat="1" ht="12" customHeight="1" thickBot="1">
      <c r="A35" s="236" t="s">
        <v>28</v>
      </c>
      <c r="B35" s="154" t="s">
        <v>511</v>
      </c>
      <c r="C35" s="416">
        <f>+C8+C19+C24+C25+C29+C33+C34</f>
        <v>730</v>
      </c>
    </row>
    <row r="36" spans="1:3" s="424" customFormat="1" ht="12" customHeight="1" thickBot="1">
      <c r="A36" s="281" t="s">
        <v>29</v>
      </c>
      <c r="B36" s="154" t="s">
        <v>512</v>
      </c>
      <c r="C36" s="416">
        <f>+C37+C38+C39</f>
        <v>13434</v>
      </c>
    </row>
    <row r="37" spans="1:3" s="424" customFormat="1" ht="12" customHeight="1">
      <c r="A37" s="514" t="s">
        <v>513</v>
      </c>
      <c r="B37" s="515" t="s">
        <v>258</v>
      </c>
      <c r="C37" s="96"/>
    </row>
    <row r="38" spans="1:3" s="424" customFormat="1" ht="12" customHeight="1">
      <c r="A38" s="514" t="s">
        <v>514</v>
      </c>
      <c r="B38" s="516" t="s">
        <v>3</v>
      </c>
      <c r="C38" s="367"/>
    </row>
    <row r="39" spans="1:3" s="522" customFormat="1" ht="12" customHeight="1" thickBot="1">
      <c r="A39" s="513" t="s">
        <v>515</v>
      </c>
      <c r="B39" s="172" t="s">
        <v>516</v>
      </c>
      <c r="C39" s="103">
        <v>13434</v>
      </c>
    </row>
    <row r="40" spans="1:3" s="522" customFormat="1" ht="15" customHeight="1" thickBot="1">
      <c r="A40" s="281" t="s">
        <v>30</v>
      </c>
      <c r="B40" s="282" t="s">
        <v>517</v>
      </c>
      <c r="C40" s="419">
        <f>+C35+C36</f>
        <v>14164</v>
      </c>
    </row>
    <row r="41" spans="1:3" s="522" customFormat="1" ht="15" customHeight="1">
      <c r="A41" s="283"/>
      <c r="B41" s="284"/>
      <c r="C41" s="417"/>
    </row>
    <row r="42" spans="1:3" ht="13.5" thickBot="1">
      <c r="A42" s="285"/>
      <c r="B42" s="286"/>
      <c r="C42" s="418"/>
    </row>
    <row r="43" spans="1:3" s="521" customFormat="1" ht="16.5" customHeight="1" thickBot="1">
      <c r="A43" s="287"/>
      <c r="B43" s="288" t="s">
        <v>63</v>
      </c>
      <c r="C43" s="419"/>
    </row>
    <row r="44" spans="1:3" s="523" customFormat="1" ht="12" customHeight="1" thickBot="1">
      <c r="A44" s="244" t="s">
        <v>21</v>
      </c>
      <c r="B44" s="154" t="s">
        <v>518</v>
      </c>
      <c r="C44" s="366">
        <f>SUM(C45:C49)</f>
        <v>14164</v>
      </c>
    </row>
    <row r="45" spans="1:3" ht="12" customHeight="1">
      <c r="A45" s="513" t="s">
        <v>109</v>
      </c>
      <c r="B45" s="9" t="s">
        <v>52</v>
      </c>
      <c r="C45" s="96">
        <v>8102</v>
      </c>
    </row>
    <row r="46" spans="1:3" ht="12" customHeight="1">
      <c r="A46" s="513" t="s">
        <v>110</v>
      </c>
      <c r="B46" s="8" t="s">
        <v>196</v>
      </c>
      <c r="C46" s="99">
        <v>2223</v>
      </c>
    </row>
    <row r="47" spans="1:3" ht="12" customHeight="1">
      <c r="A47" s="513" t="s">
        <v>111</v>
      </c>
      <c r="B47" s="8" t="s">
        <v>152</v>
      </c>
      <c r="C47" s="99">
        <v>3839</v>
      </c>
    </row>
    <row r="48" spans="1:3" ht="12" customHeight="1">
      <c r="A48" s="513" t="s">
        <v>112</v>
      </c>
      <c r="B48" s="8" t="s">
        <v>197</v>
      </c>
      <c r="C48" s="99"/>
    </row>
    <row r="49" spans="1:3" ht="12" customHeight="1" thickBot="1">
      <c r="A49" s="513" t="s">
        <v>161</v>
      </c>
      <c r="B49" s="8" t="s">
        <v>198</v>
      </c>
      <c r="C49" s="99"/>
    </row>
    <row r="50" spans="1:3" ht="12" customHeight="1" thickBot="1">
      <c r="A50" s="244" t="s">
        <v>22</v>
      </c>
      <c r="B50" s="154" t="s">
        <v>519</v>
      </c>
      <c r="C50" s="366">
        <f>SUM(C51:C53)</f>
        <v>0</v>
      </c>
    </row>
    <row r="51" spans="1:3" s="523" customFormat="1" ht="12" customHeight="1">
      <c r="A51" s="513" t="s">
        <v>115</v>
      </c>
      <c r="B51" s="9" t="s">
        <v>248</v>
      </c>
      <c r="C51" s="96"/>
    </row>
    <row r="52" spans="1:3" ht="12" customHeight="1">
      <c r="A52" s="513" t="s">
        <v>116</v>
      </c>
      <c r="B52" s="8" t="s">
        <v>200</v>
      </c>
      <c r="C52" s="99"/>
    </row>
    <row r="53" spans="1:3" ht="12" customHeight="1">
      <c r="A53" s="513" t="s">
        <v>117</v>
      </c>
      <c r="B53" s="8" t="s">
        <v>64</v>
      </c>
      <c r="C53" s="99"/>
    </row>
    <row r="54" spans="1:3" ht="12" customHeight="1" thickBot="1">
      <c r="A54" s="513" t="s">
        <v>118</v>
      </c>
      <c r="B54" s="8" t="s">
        <v>4</v>
      </c>
      <c r="C54" s="99"/>
    </row>
    <row r="55" spans="1:3" ht="15" customHeight="1" thickBot="1">
      <c r="A55" s="244" t="s">
        <v>23</v>
      </c>
      <c r="B55" s="289" t="s">
        <v>520</v>
      </c>
      <c r="C55" s="420">
        <f>+C44+C50</f>
        <v>14164</v>
      </c>
    </row>
    <row r="56" spans="1:3" ht="13.5" thickBot="1">
      <c r="C56" s="421"/>
    </row>
    <row r="57" spans="1:3" ht="15" customHeight="1" thickBot="1">
      <c r="A57" s="292" t="s">
        <v>221</v>
      </c>
      <c r="B57" s="293"/>
      <c r="C57" s="151">
        <v>5</v>
      </c>
    </row>
    <row r="58" spans="1:3" ht="14.25" customHeight="1" thickBot="1">
      <c r="A58" s="292" t="s">
        <v>222</v>
      </c>
      <c r="B58" s="293"/>
      <c r="C58" s="151"/>
    </row>
  </sheetData>
  <sheetProtection sheet="1" objects="1" scenarios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1"/>
  </sheetPr>
  <dimension ref="A1:C58"/>
  <sheetViews>
    <sheetView topLeftCell="A34" zoomScaleNormal="100" workbookViewId="0">
      <selection activeCell="C49" sqref="C49"/>
    </sheetView>
  </sheetViews>
  <sheetFormatPr defaultRowHeight="12.75"/>
  <cols>
    <col min="1" max="1" width="13.83203125" style="290" customWidth="1"/>
    <col min="2" max="2" width="79.1640625" style="291" customWidth="1"/>
    <col min="3" max="3" width="25" style="291" customWidth="1"/>
    <col min="4" max="16384" width="9.33203125" style="291"/>
  </cols>
  <sheetData>
    <row r="1" spans="1:3" s="270" customFormat="1" ht="21" customHeight="1" thickBot="1">
      <c r="A1" s="269"/>
      <c r="B1" s="271"/>
      <c r="C1" s="518" t="s">
        <v>525</v>
      </c>
    </row>
    <row r="2" spans="1:3" s="519" customFormat="1" ht="25.5" customHeight="1">
      <c r="A2" s="466" t="s">
        <v>219</v>
      </c>
      <c r="B2" s="407" t="s">
        <v>223</v>
      </c>
      <c r="C2" s="422" t="s">
        <v>68</v>
      </c>
    </row>
    <row r="3" spans="1:3" s="519" customFormat="1" ht="24.75" thickBot="1">
      <c r="A3" s="511" t="s">
        <v>218</v>
      </c>
      <c r="B3" s="408" t="s">
        <v>523</v>
      </c>
      <c r="C3" s="423" t="s">
        <v>67</v>
      </c>
    </row>
    <row r="4" spans="1:3" s="520" customFormat="1" ht="15.95" customHeight="1" thickBot="1">
      <c r="A4" s="273"/>
      <c r="B4" s="273"/>
      <c r="C4" s="274" t="s">
        <v>58</v>
      </c>
    </row>
    <row r="5" spans="1:3" ht="13.5" thickBot="1">
      <c r="A5" s="467" t="s">
        <v>220</v>
      </c>
      <c r="B5" s="275" t="s">
        <v>59</v>
      </c>
      <c r="C5" s="276" t="s">
        <v>60</v>
      </c>
    </row>
    <row r="6" spans="1:3" s="521" customFormat="1" ht="12.95" customHeight="1" thickBot="1">
      <c r="A6" s="236">
        <v>1</v>
      </c>
      <c r="B6" s="237">
        <v>2</v>
      </c>
      <c r="C6" s="238">
        <v>3</v>
      </c>
    </row>
    <row r="7" spans="1:3" s="521" customFormat="1" ht="15.95" customHeight="1" thickBot="1">
      <c r="A7" s="277"/>
      <c r="B7" s="278" t="s">
        <v>61</v>
      </c>
      <c r="C7" s="279"/>
    </row>
    <row r="8" spans="1:3" s="424" customFormat="1" ht="12" customHeight="1" thickBot="1">
      <c r="A8" s="236" t="s">
        <v>21</v>
      </c>
      <c r="B8" s="280" t="s">
        <v>500</v>
      </c>
      <c r="C8" s="366">
        <f>SUM(C9:C18)</f>
        <v>730</v>
      </c>
    </row>
    <row r="9" spans="1:3" s="424" customFormat="1" ht="12" customHeight="1">
      <c r="A9" s="512" t="s">
        <v>109</v>
      </c>
      <c r="B9" s="10" t="s">
        <v>312</v>
      </c>
      <c r="C9" s="413"/>
    </row>
    <row r="10" spans="1:3" s="424" customFormat="1" ht="12" customHeight="1">
      <c r="A10" s="513" t="s">
        <v>110</v>
      </c>
      <c r="B10" s="8" t="s">
        <v>313</v>
      </c>
      <c r="C10" s="364"/>
    </row>
    <row r="11" spans="1:3" s="424" customFormat="1" ht="12" customHeight="1">
      <c r="A11" s="513" t="s">
        <v>111</v>
      </c>
      <c r="B11" s="8" t="s">
        <v>314</v>
      </c>
      <c r="C11" s="364"/>
    </row>
    <row r="12" spans="1:3" s="424" customFormat="1" ht="12" customHeight="1">
      <c r="A12" s="513" t="s">
        <v>112</v>
      </c>
      <c r="B12" s="8" t="s">
        <v>315</v>
      </c>
      <c r="C12" s="364"/>
    </row>
    <row r="13" spans="1:3" s="424" customFormat="1" ht="12" customHeight="1">
      <c r="A13" s="513" t="s">
        <v>161</v>
      </c>
      <c r="B13" s="8" t="s">
        <v>316</v>
      </c>
      <c r="C13" s="364">
        <v>575</v>
      </c>
    </row>
    <row r="14" spans="1:3" s="424" customFormat="1" ht="12" customHeight="1">
      <c r="A14" s="513" t="s">
        <v>113</v>
      </c>
      <c r="B14" s="8" t="s">
        <v>501</v>
      </c>
      <c r="C14" s="364">
        <v>155</v>
      </c>
    </row>
    <row r="15" spans="1:3" s="424" customFormat="1" ht="12" customHeight="1">
      <c r="A15" s="513" t="s">
        <v>114</v>
      </c>
      <c r="B15" s="7" t="s">
        <v>502</v>
      </c>
      <c r="C15" s="364"/>
    </row>
    <row r="16" spans="1:3" s="424" customFormat="1" ht="12" customHeight="1">
      <c r="A16" s="513" t="s">
        <v>124</v>
      </c>
      <c r="B16" s="8" t="s">
        <v>319</v>
      </c>
      <c r="C16" s="414"/>
    </row>
    <row r="17" spans="1:3" s="522" customFormat="1" ht="12" customHeight="1">
      <c r="A17" s="513" t="s">
        <v>125</v>
      </c>
      <c r="B17" s="8" t="s">
        <v>320</v>
      </c>
      <c r="C17" s="364"/>
    </row>
    <row r="18" spans="1:3" s="522" customFormat="1" ht="12" customHeight="1" thickBot="1">
      <c r="A18" s="513" t="s">
        <v>126</v>
      </c>
      <c r="B18" s="7" t="s">
        <v>321</v>
      </c>
      <c r="C18" s="365"/>
    </row>
    <row r="19" spans="1:3" s="424" customFormat="1" ht="12" customHeight="1" thickBot="1">
      <c r="A19" s="236" t="s">
        <v>22</v>
      </c>
      <c r="B19" s="280" t="s">
        <v>503</v>
      </c>
      <c r="C19" s="366">
        <f>SUM(C20:C22)</f>
        <v>0</v>
      </c>
    </row>
    <row r="20" spans="1:3" s="522" customFormat="1" ht="12" customHeight="1">
      <c r="A20" s="513" t="s">
        <v>115</v>
      </c>
      <c r="B20" s="9" t="s">
        <v>287</v>
      </c>
      <c r="C20" s="364"/>
    </row>
    <row r="21" spans="1:3" s="522" customFormat="1" ht="12" customHeight="1">
      <c r="A21" s="513" t="s">
        <v>116</v>
      </c>
      <c r="B21" s="8" t="s">
        <v>504</v>
      </c>
      <c r="C21" s="364"/>
    </row>
    <row r="22" spans="1:3" s="522" customFormat="1" ht="12" customHeight="1">
      <c r="A22" s="513" t="s">
        <v>117</v>
      </c>
      <c r="B22" s="8" t="s">
        <v>505</v>
      </c>
      <c r="C22" s="364"/>
    </row>
    <row r="23" spans="1:3" s="522" customFormat="1" ht="12" customHeight="1" thickBot="1">
      <c r="A23" s="513" t="s">
        <v>118</v>
      </c>
      <c r="B23" s="8" t="s">
        <v>2</v>
      </c>
      <c r="C23" s="364"/>
    </row>
    <row r="24" spans="1:3" s="522" customFormat="1" ht="12" customHeight="1" thickBot="1">
      <c r="A24" s="244" t="s">
        <v>23</v>
      </c>
      <c r="B24" s="154" t="s">
        <v>187</v>
      </c>
      <c r="C24" s="393"/>
    </row>
    <row r="25" spans="1:3" s="522" customFormat="1" ht="12" customHeight="1" thickBot="1">
      <c r="A25" s="244" t="s">
        <v>24</v>
      </c>
      <c r="B25" s="154" t="s">
        <v>506</v>
      </c>
      <c r="C25" s="366">
        <f>+C26+C27</f>
        <v>0</v>
      </c>
    </row>
    <row r="26" spans="1:3" s="522" customFormat="1" ht="12" customHeight="1">
      <c r="A26" s="514" t="s">
        <v>297</v>
      </c>
      <c r="B26" s="515" t="s">
        <v>504</v>
      </c>
      <c r="C26" s="96"/>
    </row>
    <row r="27" spans="1:3" s="522" customFormat="1" ht="12" customHeight="1">
      <c r="A27" s="514" t="s">
        <v>300</v>
      </c>
      <c r="B27" s="516" t="s">
        <v>507</v>
      </c>
      <c r="C27" s="367"/>
    </row>
    <row r="28" spans="1:3" s="522" customFormat="1" ht="12" customHeight="1" thickBot="1">
      <c r="A28" s="513" t="s">
        <v>301</v>
      </c>
      <c r="B28" s="517" t="s">
        <v>508</v>
      </c>
      <c r="C28" s="103"/>
    </row>
    <row r="29" spans="1:3" s="522" customFormat="1" ht="12" customHeight="1" thickBot="1">
      <c r="A29" s="244" t="s">
        <v>25</v>
      </c>
      <c r="B29" s="154" t="s">
        <v>509</v>
      </c>
      <c r="C29" s="366">
        <f>+C30+C31+C32</f>
        <v>0</v>
      </c>
    </row>
    <row r="30" spans="1:3" s="522" customFormat="1" ht="12" customHeight="1">
      <c r="A30" s="514" t="s">
        <v>102</v>
      </c>
      <c r="B30" s="515" t="s">
        <v>326</v>
      </c>
      <c r="C30" s="96"/>
    </row>
    <row r="31" spans="1:3" s="522" customFormat="1" ht="12" customHeight="1">
      <c r="A31" s="514" t="s">
        <v>103</v>
      </c>
      <c r="B31" s="516" t="s">
        <v>327</v>
      </c>
      <c r="C31" s="367"/>
    </row>
    <row r="32" spans="1:3" s="522" customFormat="1" ht="12" customHeight="1" thickBot="1">
      <c r="A32" s="513" t="s">
        <v>104</v>
      </c>
      <c r="B32" s="172" t="s">
        <v>328</v>
      </c>
      <c r="C32" s="103"/>
    </row>
    <row r="33" spans="1:3" s="424" customFormat="1" ht="12" customHeight="1" thickBot="1">
      <c r="A33" s="244" t="s">
        <v>26</v>
      </c>
      <c r="B33" s="154" t="s">
        <v>441</v>
      </c>
      <c r="C33" s="393"/>
    </row>
    <row r="34" spans="1:3" s="424" customFormat="1" ht="12" customHeight="1" thickBot="1">
      <c r="A34" s="244" t="s">
        <v>27</v>
      </c>
      <c r="B34" s="154" t="s">
        <v>510</v>
      </c>
      <c r="C34" s="415"/>
    </row>
    <row r="35" spans="1:3" s="424" customFormat="1" ht="12" customHeight="1" thickBot="1">
      <c r="A35" s="236" t="s">
        <v>28</v>
      </c>
      <c r="B35" s="154" t="s">
        <v>511</v>
      </c>
      <c r="C35" s="416">
        <f>+C8+C19+C24+C25+C29+C33+C34</f>
        <v>730</v>
      </c>
    </row>
    <row r="36" spans="1:3" s="424" customFormat="1" ht="12" customHeight="1" thickBot="1">
      <c r="A36" s="281" t="s">
        <v>29</v>
      </c>
      <c r="B36" s="154" t="s">
        <v>512</v>
      </c>
      <c r="C36" s="416">
        <f>+C37+C38+C39</f>
        <v>13434</v>
      </c>
    </row>
    <row r="37" spans="1:3" s="424" customFormat="1" ht="12" customHeight="1">
      <c r="A37" s="514" t="s">
        <v>513</v>
      </c>
      <c r="B37" s="515" t="s">
        <v>258</v>
      </c>
      <c r="C37" s="96"/>
    </row>
    <row r="38" spans="1:3" s="424" customFormat="1" ht="12" customHeight="1">
      <c r="A38" s="514" t="s">
        <v>514</v>
      </c>
      <c r="B38" s="516" t="s">
        <v>3</v>
      </c>
      <c r="C38" s="367"/>
    </row>
    <row r="39" spans="1:3" s="522" customFormat="1" ht="12" customHeight="1" thickBot="1">
      <c r="A39" s="513" t="s">
        <v>515</v>
      </c>
      <c r="B39" s="172" t="s">
        <v>516</v>
      </c>
      <c r="C39" s="103">
        <v>13434</v>
      </c>
    </row>
    <row r="40" spans="1:3" s="522" customFormat="1" ht="15" customHeight="1" thickBot="1">
      <c r="A40" s="281" t="s">
        <v>30</v>
      </c>
      <c r="B40" s="282" t="s">
        <v>517</v>
      </c>
      <c r="C40" s="419">
        <f>+C35+C36</f>
        <v>14164</v>
      </c>
    </row>
    <row r="41" spans="1:3" s="522" customFormat="1" ht="15" customHeight="1">
      <c r="A41" s="283"/>
      <c r="B41" s="284"/>
      <c r="C41" s="417"/>
    </row>
    <row r="42" spans="1:3" ht="13.5" thickBot="1">
      <c r="A42" s="285"/>
      <c r="B42" s="286"/>
      <c r="C42" s="418"/>
    </row>
    <row r="43" spans="1:3" s="521" customFormat="1" ht="16.5" customHeight="1" thickBot="1">
      <c r="A43" s="287"/>
      <c r="B43" s="288" t="s">
        <v>63</v>
      </c>
      <c r="C43" s="419"/>
    </row>
    <row r="44" spans="1:3" s="523" customFormat="1" ht="12" customHeight="1" thickBot="1">
      <c r="A44" s="244" t="s">
        <v>21</v>
      </c>
      <c r="B44" s="154" t="s">
        <v>518</v>
      </c>
      <c r="C44" s="366">
        <f>SUM(C45:C49)</f>
        <v>14164</v>
      </c>
    </row>
    <row r="45" spans="1:3" ht="12" customHeight="1">
      <c r="A45" s="513" t="s">
        <v>109</v>
      </c>
      <c r="B45" s="9" t="s">
        <v>52</v>
      </c>
      <c r="C45" s="96">
        <v>8102</v>
      </c>
    </row>
    <row r="46" spans="1:3" ht="12" customHeight="1">
      <c r="A46" s="513" t="s">
        <v>110</v>
      </c>
      <c r="B46" s="8" t="s">
        <v>196</v>
      </c>
      <c r="C46" s="99">
        <v>2223</v>
      </c>
    </row>
    <row r="47" spans="1:3" ht="12" customHeight="1">
      <c r="A47" s="513" t="s">
        <v>111</v>
      </c>
      <c r="B47" s="8" t="s">
        <v>152</v>
      </c>
      <c r="C47" s="99">
        <v>3839</v>
      </c>
    </row>
    <row r="48" spans="1:3" ht="12" customHeight="1">
      <c r="A48" s="513" t="s">
        <v>112</v>
      </c>
      <c r="B48" s="8" t="s">
        <v>197</v>
      </c>
      <c r="C48" s="99"/>
    </row>
    <row r="49" spans="1:3" ht="12" customHeight="1" thickBot="1">
      <c r="A49" s="513" t="s">
        <v>161</v>
      </c>
      <c r="B49" s="8" t="s">
        <v>198</v>
      </c>
      <c r="C49" s="99"/>
    </row>
    <row r="50" spans="1:3" ht="12" customHeight="1" thickBot="1">
      <c r="A50" s="244" t="s">
        <v>22</v>
      </c>
      <c r="B50" s="154" t="s">
        <v>519</v>
      </c>
      <c r="C50" s="366">
        <f>SUM(C51:C53)</f>
        <v>0</v>
      </c>
    </row>
    <row r="51" spans="1:3" s="523" customFormat="1" ht="12" customHeight="1">
      <c r="A51" s="513" t="s">
        <v>115</v>
      </c>
      <c r="B51" s="9" t="s">
        <v>248</v>
      </c>
      <c r="C51" s="96"/>
    </row>
    <row r="52" spans="1:3" ht="12" customHeight="1">
      <c r="A52" s="513" t="s">
        <v>116</v>
      </c>
      <c r="B52" s="8" t="s">
        <v>200</v>
      </c>
      <c r="C52" s="99"/>
    </row>
    <row r="53" spans="1:3" ht="12" customHeight="1">
      <c r="A53" s="513" t="s">
        <v>117</v>
      </c>
      <c r="B53" s="8" t="s">
        <v>64</v>
      </c>
      <c r="C53" s="99"/>
    </row>
    <row r="54" spans="1:3" ht="12" customHeight="1" thickBot="1">
      <c r="A54" s="513" t="s">
        <v>118</v>
      </c>
      <c r="B54" s="8" t="s">
        <v>4</v>
      </c>
      <c r="C54" s="99"/>
    </row>
    <row r="55" spans="1:3" ht="15" customHeight="1" thickBot="1">
      <c r="A55" s="244" t="s">
        <v>23</v>
      </c>
      <c r="B55" s="289" t="s">
        <v>520</v>
      </c>
      <c r="C55" s="420">
        <f>+C44+C50</f>
        <v>14164</v>
      </c>
    </row>
    <row r="56" spans="1:3" ht="13.5" thickBot="1">
      <c r="C56" s="421"/>
    </row>
    <row r="57" spans="1:3" ht="15" customHeight="1" thickBot="1">
      <c r="A57" s="292" t="s">
        <v>221</v>
      </c>
      <c r="B57" s="293"/>
      <c r="C57" s="151">
        <v>3</v>
      </c>
    </row>
    <row r="58" spans="1:3" ht="14.25" customHeight="1" thickBot="1">
      <c r="A58" s="292" t="s">
        <v>222</v>
      </c>
      <c r="B58" s="293"/>
      <c r="C58" s="151"/>
    </row>
  </sheetData>
  <sheetProtection sheet="1" objects="1" scenarios="1" formatCells="0"/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view="pageLayout" topLeftCell="A4" zoomScaleNormal="100" workbookViewId="0">
      <selection activeCell="C5" sqref="C5:F5"/>
    </sheetView>
  </sheetViews>
  <sheetFormatPr defaultRowHeight="12.75"/>
  <cols>
    <col min="1" max="1" width="5.5" style="53" customWidth="1"/>
    <col min="2" max="2" width="33.1640625" style="53" customWidth="1"/>
    <col min="3" max="3" width="12.33203125" style="53" customWidth="1"/>
    <col min="4" max="4" width="11.5" style="53" customWidth="1"/>
    <col min="5" max="5" width="11.33203125" style="53" customWidth="1"/>
    <col min="6" max="6" width="11" style="53" customWidth="1"/>
    <col min="7" max="7" width="14.33203125" style="53" customWidth="1"/>
    <col min="8" max="16384" width="9.33203125" style="53"/>
  </cols>
  <sheetData>
    <row r="1" spans="1:7" ht="43.5" customHeight="1">
      <c r="A1" s="637" t="s">
        <v>5</v>
      </c>
      <c r="B1" s="637"/>
      <c r="C1" s="637"/>
      <c r="D1" s="637"/>
      <c r="E1" s="637"/>
      <c r="F1" s="637"/>
      <c r="G1" s="637"/>
    </row>
    <row r="3" spans="1:7" s="197" customFormat="1" ht="27" customHeight="1">
      <c r="A3" s="195" t="s">
        <v>227</v>
      </c>
      <c r="B3" s="196"/>
      <c r="C3" s="636" t="s">
        <v>548</v>
      </c>
      <c r="D3" s="636"/>
      <c r="E3" s="636"/>
      <c r="F3" s="636"/>
      <c r="G3" s="636"/>
    </row>
    <row r="4" spans="1:7" s="197" customFormat="1" ht="15.75">
      <c r="A4" s="196"/>
      <c r="B4" s="196"/>
      <c r="C4" s="196"/>
      <c r="D4" s="196"/>
      <c r="E4" s="196"/>
      <c r="F4" s="196"/>
      <c r="G4" s="196"/>
    </row>
    <row r="5" spans="1:7" s="197" customFormat="1" ht="24.75" customHeight="1">
      <c r="A5" s="195" t="s">
        <v>228</v>
      </c>
      <c r="B5" s="196"/>
      <c r="C5" s="636"/>
      <c r="D5" s="636"/>
      <c r="E5" s="636"/>
      <c r="F5" s="636"/>
      <c r="G5" s="196"/>
    </row>
    <row r="6" spans="1:7" s="198" customFormat="1">
      <c r="A6" s="254"/>
      <c r="B6" s="254"/>
      <c r="C6" s="254"/>
      <c r="D6" s="254"/>
      <c r="E6" s="254"/>
      <c r="F6" s="254"/>
      <c r="G6" s="254"/>
    </row>
    <row r="7" spans="1:7" s="199" customFormat="1" ht="15" customHeight="1">
      <c r="A7" s="311" t="s">
        <v>229</v>
      </c>
      <c r="B7" s="310"/>
      <c r="C7" s="310"/>
      <c r="D7" s="296"/>
      <c r="E7" s="296"/>
      <c r="F7" s="296"/>
      <c r="G7" s="296"/>
    </row>
    <row r="8" spans="1:7" s="199" customFormat="1" ht="15" customHeight="1" thickBot="1">
      <c r="A8" s="311" t="s">
        <v>230</v>
      </c>
      <c r="B8" s="296"/>
      <c r="C8" s="296"/>
      <c r="D8" s="296"/>
      <c r="E8" s="296"/>
      <c r="F8" s="296"/>
      <c r="G8" s="296"/>
    </row>
    <row r="9" spans="1:7" s="95" customFormat="1" ht="42" customHeight="1" thickBot="1">
      <c r="A9" s="233" t="s">
        <v>19</v>
      </c>
      <c r="B9" s="234" t="s">
        <v>231</v>
      </c>
      <c r="C9" s="234" t="s">
        <v>232</v>
      </c>
      <c r="D9" s="234" t="s">
        <v>233</v>
      </c>
      <c r="E9" s="234" t="s">
        <v>234</v>
      </c>
      <c r="F9" s="234" t="s">
        <v>235</v>
      </c>
      <c r="G9" s="235" t="s">
        <v>56</v>
      </c>
    </row>
    <row r="10" spans="1:7" ht="24" customHeight="1">
      <c r="A10" s="297" t="s">
        <v>21</v>
      </c>
      <c r="B10" s="242" t="s">
        <v>236</v>
      </c>
      <c r="C10" s="200"/>
      <c r="D10" s="200"/>
      <c r="E10" s="200"/>
      <c r="F10" s="200"/>
      <c r="G10" s="298">
        <f>SUM(C10:F10)</f>
        <v>0</v>
      </c>
    </row>
    <row r="11" spans="1:7" ht="24" customHeight="1">
      <c r="A11" s="299" t="s">
        <v>22</v>
      </c>
      <c r="B11" s="243" t="s">
        <v>237</v>
      </c>
      <c r="C11" s="201"/>
      <c r="D11" s="201"/>
      <c r="E11" s="201"/>
      <c r="F11" s="201"/>
      <c r="G11" s="300">
        <f t="shared" ref="G11:G16" si="0">SUM(C11:F11)</f>
        <v>0</v>
      </c>
    </row>
    <row r="12" spans="1:7" ht="24" customHeight="1">
      <c r="A12" s="299" t="s">
        <v>23</v>
      </c>
      <c r="B12" s="243" t="s">
        <v>238</v>
      </c>
      <c r="C12" s="201"/>
      <c r="D12" s="201"/>
      <c r="E12" s="201"/>
      <c r="F12" s="201"/>
      <c r="G12" s="300">
        <f t="shared" si="0"/>
        <v>0</v>
      </c>
    </row>
    <row r="13" spans="1:7" ht="24" customHeight="1">
      <c r="A13" s="299" t="s">
        <v>24</v>
      </c>
      <c r="B13" s="243" t="s">
        <v>239</v>
      </c>
      <c r="C13" s="201"/>
      <c r="D13" s="201"/>
      <c r="E13" s="201"/>
      <c r="F13" s="201"/>
      <c r="G13" s="300">
        <f t="shared" si="0"/>
        <v>0</v>
      </c>
    </row>
    <row r="14" spans="1:7" ht="24" customHeight="1">
      <c r="A14" s="299" t="s">
        <v>25</v>
      </c>
      <c r="B14" s="243" t="s">
        <v>240</v>
      </c>
      <c r="C14" s="201"/>
      <c r="D14" s="201"/>
      <c r="E14" s="201"/>
      <c r="F14" s="201"/>
      <c r="G14" s="300">
        <f t="shared" si="0"/>
        <v>0</v>
      </c>
    </row>
    <row r="15" spans="1:7" ht="24" customHeight="1" thickBot="1">
      <c r="A15" s="301" t="s">
        <v>26</v>
      </c>
      <c r="B15" s="302" t="s">
        <v>241</v>
      </c>
      <c r="C15" s="202"/>
      <c r="D15" s="202"/>
      <c r="E15" s="202"/>
      <c r="F15" s="202"/>
      <c r="G15" s="303">
        <f t="shared" si="0"/>
        <v>0</v>
      </c>
    </row>
    <row r="16" spans="1:7" s="203" customFormat="1" ht="24" customHeight="1" thickBot="1">
      <c r="A16" s="304" t="s">
        <v>27</v>
      </c>
      <c r="B16" s="305" t="s">
        <v>56</v>
      </c>
      <c r="C16" s="306">
        <f>SUM(C10:C15)</f>
        <v>0</v>
      </c>
      <c r="D16" s="306">
        <f>SUM(D10:D15)</f>
        <v>0</v>
      </c>
      <c r="E16" s="306">
        <f>SUM(E10:E15)</f>
        <v>0</v>
      </c>
      <c r="F16" s="306">
        <f>SUM(F10:F15)</f>
        <v>0</v>
      </c>
      <c r="G16" s="307">
        <f t="shared" si="0"/>
        <v>0</v>
      </c>
    </row>
    <row r="17" spans="1:7" s="198" customFormat="1">
      <c r="A17" s="254"/>
      <c r="B17" s="254"/>
      <c r="C17" s="254"/>
      <c r="D17" s="254"/>
      <c r="E17" s="254"/>
      <c r="F17" s="254"/>
      <c r="G17" s="254"/>
    </row>
    <row r="18" spans="1:7" s="198" customFormat="1">
      <c r="A18" s="254"/>
      <c r="B18" s="254"/>
      <c r="C18" s="254"/>
      <c r="D18" s="254"/>
      <c r="E18" s="254"/>
      <c r="F18" s="254"/>
      <c r="G18" s="254"/>
    </row>
    <row r="19" spans="1:7" s="198" customFormat="1">
      <c r="A19" s="254"/>
      <c r="B19" s="254"/>
      <c r="C19" s="254"/>
      <c r="D19" s="254"/>
      <c r="E19" s="254"/>
      <c r="F19" s="254"/>
      <c r="G19" s="254"/>
    </row>
    <row r="20" spans="1:7" s="198" customFormat="1" ht="15.75">
      <c r="A20" s="197" t="s">
        <v>487</v>
      </c>
      <c r="B20" s="254"/>
      <c r="C20" s="254"/>
      <c r="D20" s="254"/>
      <c r="E20" s="254"/>
      <c r="F20" s="254"/>
      <c r="G20" s="254"/>
    </row>
    <row r="21" spans="1:7" s="198" customFormat="1">
      <c r="A21" s="254"/>
      <c r="B21" s="254"/>
      <c r="C21" s="254"/>
      <c r="D21" s="254"/>
      <c r="E21" s="254"/>
      <c r="F21" s="254"/>
      <c r="G21" s="254"/>
    </row>
    <row r="22" spans="1:7">
      <c r="A22" s="254"/>
      <c r="B22" s="254"/>
      <c r="C22" s="254"/>
      <c r="D22" s="254"/>
      <c r="E22" s="254"/>
      <c r="F22" s="254"/>
      <c r="G22" s="254"/>
    </row>
    <row r="23" spans="1:7">
      <c r="A23" s="254"/>
      <c r="B23" s="254"/>
      <c r="C23" s="198"/>
      <c r="D23" s="198"/>
      <c r="E23" s="198"/>
      <c r="F23" s="198"/>
      <c r="G23" s="254"/>
    </row>
    <row r="24" spans="1:7" ht="13.5">
      <c r="A24" s="254"/>
      <c r="B24" s="254"/>
      <c r="C24" s="308"/>
      <c r="D24" s="309" t="s">
        <v>242</v>
      </c>
      <c r="E24" s="309"/>
      <c r="F24" s="308"/>
      <c r="G24" s="254"/>
    </row>
    <row r="25" spans="1:7" ht="13.5">
      <c r="C25" s="204"/>
      <c r="D25" s="205"/>
      <c r="E25" s="205"/>
      <c r="F25" s="204"/>
    </row>
    <row r="26" spans="1:7" ht="13.5">
      <c r="C26" s="204"/>
      <c r="D26" s="205"/>
      <c r="E26" s="205"/>
      <c r="F26" s="204"/>
    </row>
  </sheetData>
  <sheetProtection sheet="1"/>
  <mergeCells count="3">
    <mergeCell ref="C3:G3"/>
    <mergeCell ref="C5:F5"/>
    <mergeCell ref="A1:G1"/>
  </mergeCells>
  <phoneticPr fontId="30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10. melléklet a ……/2014. (….) 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4"/>
  <sheetViews>
    <sheetView view="pageBreakPreview" zoomScale="130" zoomScaleNormal="120" zoomScaleSheetLayoutView="130" workbookViewId="0">
      <selection activeCell="B31" sqref="B31"/>
    </sheetView>
  </sheetViews>
  <sheetFormatPr defaultRowHeight="15.75"/>
  <cols>
    <col min="1" max="1" width="9" style="441" customWidth="1"/>
    <col min="2" max="2" width="75.83203125" style="441" customWidth="1"/>
    <col min="3" max="3" width="15.5" style="442" customWidth="1"/>
    <col min="4" max="5" width="15.5" style="441" customWidth="1"/>
    <col min="6" max="6" width="9" style="44" customWidth="1"/>
    <col min="7" max="16384" width="9.33203125" style="44"/>
  </cols>
  <sheetData>
    <row r="1" spans="1:5" ht="15.95" customHeight="1">
      <c r="A1" s="590" t="s">
        <v>18</v>
      </c>
      <c r="B1" s="590"/>
      <c r="C1" s="590"/>
      <c r="D1" s="590"/>
      <c r="E1" s="590"/>
    </row>
    <row r="2" spans="1:5" ht="15.95" customHeight="1" thickBot="1">
      <c r="A2" s="589" t="s">
        <v>165</v>
      </c>
      <c r="B2" s="589"/>
      <c r="D2" s="171"/>
      <c r="E2" s="356" t="s">
        <v>249</v>
      </c>
    </row>
    <row r="3" spans="1:5" ht="38.1" customHeight="1" thickBot="1">
      <c r="A3" s="23" t="s">
        <v>78</v>
      </c>
      <c r="B3" s="24" t="s">
        <v>20</v>
      </c>
      <c r="C3" s="24" t="s">
        <v>488</v>
      </c>
      <c r="D3" s="464" t="s">
        <v>489</v>
      </c>
      <c r="E3" s="194" t="s">
        <v>278</v>
      </c>
    </row>
    <row r="4" spans="1:5" s="46" customFormat="1" ht="12" customHeight="1" thickBot="1">
      <c r="A4" s="37">
        <v>1</v>
      </c>
      <c r="B4" s="38">
        <v>2</v>
      </c>
      <c r="C4" s="38">
        <v>3</v>
      </c>
      <c r="D4" s="38">
        <v>4</v>
      </c>
      <c r="E4" s="510">
        <v>5</v>
      </c>
    </row>
    <row r="5" spans="1:5" s="1" customFormat="1" ht="12" customHeight="1" thickBot="1">
      <c r="A5" s="20" t="s">
        <v>21</v>
      </c>
      <c r="B5" s="21" t="s">
        <v>279</v>
      </c>
      <c r="C5" s="456">
        <f>+C6+C7+C8+C9+C10+C11</f>
        <v>0</v>
      </c>
      <c r="D5" s="456">
        <f>+D6+D7+D8+D9+D10+D11</f>
        <v>0</v>
      </c>
      <c r="E5" s="312">
        <f>+E6+E7+E8+E9+E10+E11</f>
        <v>0</v>
      </c>
    </row>
    <row r="6" spans="1:5" s="1" customFormat="1" ht="12" customHeight="1">
      <c r="A6" s="15" t="s">
        <v>109</v>
      </c>
      <c r="B6" s="476" t="s">
        <v>280</v>
      </c>
      <c r="C6" s="458"/>
      <c r="D6" s="458"/>
      <c r="E6" s="314"/>
    </row>
    <row r="7" spans="1:5" s="1" customFormat="1" ht="12" customHeight="1">
      <c r="A7" s="14" t="s">
        <v>110</v>
      </c>
      <c r="B7" s="477" t="s">
        <v>281</v>
      </c>
      <c r="C7" s="457"/>
      <c r="D7" s="457"/>
      <c r="E7" s="313"/>
    </row>
    <row r="8" spans="1:5" s="1" customFormat="1" ht="12" customHeight="1">
      <c r="A8" s="14" t="s">
        <v>111</v>
      </c>
      <c r="B8" s="477" t="s">
        <v>282</v>
      </c>
      <c r="C8" s="457"/>
      <c r="D8" s="457"/>
      <c r="E8" s="313"/>
    </row>
    <row r="9" spans="1:5" s="1" customFormat="1" ht="12" customHeight="1">
      <c r="A9" s="14" t="s">
        <v>112</v>
      </c>
      <c r="B9" s="477" t="s">
        <v>283</v>
      </c>
      <c r="C9" s="457"/>
      <c r="D9" s="457"/>
      <c r="E9" s="313"/>
    </row>
    <row r="10" spans="1:5" s="1" customFormat="1" ht="12" customHeight="1">
      <c r="A10" s="14" t="s">
        <v>161</v>
      </c>
      <c r="B10" s="477" t="s">
        <v>284</v>
      </c>
      <c r="C10" s="547"/>
      <c r="D10" s="547"/>
      <c r="E10" s="313"/>
    </row>
    <row r="11" spans="1:5" s="1" customFormat="1" ht="12" customHeight="1" thickBot="1">
      <c r="A11" s="16" t="s">
        <v>113</v>
      </c>
      <c r="B11" s="343" t="s">
        <v>285</v>
      </c>
      <c r="C11" s="548"/>
      <c r="D11" s="548"/>
      <c r="E11" s="313"/>
    </row>
    <row r="12" spans="1:5" s="1" customFormat="1" ht="12" customHeight="1" thickBot="1">
      <c r="A12" s="20" t="s">
        <v>22</v>
      </c>
      <c r="B12" s="341" t="s">
        <v>286</v>
      </c>
      <c r="C12" s="456">
        <f>+C13+C14+C15+C16+C17</f>
        <v>0</v>
      </c>
      <c r="D12" s="456">
        <f>+D13+D14+D15+D16+D17</f>
        <v>0</v>
      </c>
      <c r="E12" s="312">
        <f>+E13+E14+E15+E16+E17</f>
        <v>0</v>
      </c>
    </row>
    <row r="13" spans="1:5" s="1" customFormat="1" ht="12" customHeight="1">
      <c r="A13" s="15" t="s">
        <v>115</v>
      </c>
      <c r="B13" s="476" t="s">
        <v>287</v>
      </c>
      <c r="C13" s="458"/>
      <c r="D13" s="458"/>
      <c r="E13" s="314"/>
    </row>
    <row r="14" spans="1:5" s="1" customFormat="1" ht="12" customHeight="1">
      <c r="A14" s="14" t="s">
        <v>116</v>
      </c>
      <c r="B14" s="477" t="s">
        <v>288</v>
      </c>
      <c r="C14" s="457"/>
      <c r="D14" s="457"/>
      <c r="E14" s="313"/>
    </row>
    <row r="15" spans="1:5" s="1" customFormat="1" ht="12" customHeight="1">
      <c r="A15" s="14" t="s">
        <v>117</v>
      </c>
      <c r="B15" s="477" t="s">
        <v>529</v>
      </c>
      <c r="C15" s="457"/>
      <c r="D15" s="457"/>
      <c r="E15" s="313"/>
    </row>
    <row r="16" spans="1:5" s="1" customFormat="1" ht="12" customHeight="1">
      <c r="A16" s="14" t="s">
        <v>118</v>
      </c>
      <c r="B16" s="477" t="s">
        <v>530</v>
      </c>
      <c r="C16" s="457"/>
      <c r="D16" s="457"/>
      <c r="E16" s="313"/>
    </row>
    <row r="17" spans="1:5" s="1" customFormat="1" ht="12" customHeight="1">
      <c r="A17" s="14" t="s">
        <v>119</v>
      </c>
      <c r="B17" s="477" t="s">
        <v>289</v>
      </c>
      <c r="C17" s="457"/>
      <c r="D17" s="457"/>
      <c r="E17" s="313"/>
    </row>
    <row r="18" spans="1:5" s="1" customFormat="1" ht="12" customHeight="1" thickBot="1">
      <c r="A18" s="16" t="s">
        <v>128</v>
      </c>
      <c r="B18" s="343" t="s">
        <v>290</v>
      </c>
      <c r="C18" s="459"/>
      <c r="D18" s="459"/>
      <c r="E18" s="315"/>
    </row>
    <row r="19" spans="1:5" s="1" customFormat="1" ht="12" customHeight="1" thickBot="1">
      <c r="A19" s="20" t="s">
        <v>23</v>
      </c>
      <c r="B19" s="21" t="s">
        <v>291</v>
      </c>
      <c r="C19" s="456">
        <f>+C20+C21+C22+C23+C24</f>
        <v>0</v>
      </c>
      <c r="D19" s="456">
        <f>+D20+D21+D22+D23+D24</f>
        <v>0</v>
      </c>
      <c r="E19" s="312">
        <f>+E20+E21+E22+E23+E24</f>
        <v>0</v>
      </c>
    </row>
    <row r="20" spans="1:5" s="1" customFormat="1" ht="12" customHeight="1">
      <c r="A20" s="15" t="s">
        <v>98</v>
      </c>
      <c r="B20" s="476" t="s">
        <v>292</v>
      </c>
      <c r="C20" s="458"/>
      <c r="D20" s="458"/>
      <c r="E20" s="314"/>
    </row>
    <row r="21" spans="1:5" s="1" customFormat="1" ht="12" customHeight="1">
      <c r="A21" s="14" t="s">
        <v>99</v>
      </c>
      <c r="B21" s="477" t="s">
        <v>293</v>
      </c>
      <c r="C21" s="457"/>
      <c r="D21" s="457"/>
      <c r="E21" s="313"/>
    </row>
    <row r="22" spans="1:5" s="1" customFormat="1" ht="12" customHeight="1">
      <c r="A22" s="14" t="s">
        <v>100</v>
      </c>
      <c r="B22" s="477" t="s">
        <v>531</v>
      </c>
      <c r="C22" s="457"/>
      <c r="D22" s="457"/>
      <c r="E22" s="313"/>
    </row>
    <row r="23" spans="1:5" s="1" customFormat="1" ht="12" customHeight="1">
      <c r="A23" s="14" t="s">
        <v>101</v>
      </c>
      <c r="B23" s="477" t="s">
        <v>532</v>
      </c>
      <c r="C23" s="457"/>
      <c r="D23" s="457"/>
      <c r="E23" s="313"/>
    </row>
    <row r="24" spans="1:5" s="1" customFormat="1" ht="12" customHeight="1">
      <c r="A24" s="14" t="s">
        <v>184</v>
      </c>
      <c r="B24" s="477" t="s">
        <v>294</v>
      </c>
      <c r="C24" s="457"/>
      <c r="D24" s="457"/>
      <c r="E24" s="313"/>
    </row>
    <row r="25" spans="1:5" s="1" customFormat="1" ht="12" customHeight="1" thickBot="1">
      <c r="A25" s="16" t="s">
        <v>185</v>
      </c>
      <c r="B25" s="343" t="s">
        <v>295</v>
      </c>
      <c r="C25" s="459"/>
      <c r="D25" s="459"/>
      <c r="E25" s="315"/>
    </row>
    <row r="26" spans="1:5" s="1" customFormat="1" ht="12" customHeight="1" thickBot="1">
      <c r="A26" s="20" t="s">
        <v>186</v>
      </c>
      <c r="B26" s="21" t="s">
        <v>296</v>
      </c>
      <c r="C26" s="463">
        <f>+C27+C30+C31+C32</f>
        <v>0</v>
      </c>
      <c r="D26" s="463">
        <f>+D27+D30+D31+D32</f>
        <v>0</v>
      </c>
      <c r="E26" s="507">
        <f>+E27+E30+E31+E32</f>
        <v>0</v>
      </c>
    </row>
    <row r="27" spans="1:5" s="1" customFormat="1" ht="12" customHeight="1">
      <c r="A27" s="15" t="s">
        <v>297</v>
      </c>
      <c r="B27" s="476" t="s">
        <v>303</v>
      </c>
      <c r="C27" s="509">
        <f>+C28+C29</f>
        <v>0</v>
      </c>
      <c r="D27" s="509">
        <f>+D28+D29</f>
        <v>0</v>
      </c>
      <c r="E27" s="508">
        <f>+E28+E29</f>
        <v>0</v>
      </c>
    </row>
    <row r="28" spans="1:5" s="1" customFormat="1" ht="12" customHeight="1">
      <c r="A28" s="14" t="s">
        <v>298</v>
      </c>
      <c r="B28" s="477" t="s">
        <v>304</v>
      </c>
      <c r="C28" s="457"/>
      <c r="D28" s="457"/>
      <c r="E28" s="313"/>
    </row>
    <row r="29" spans="1:5" s="1" customFormat="1" ht="12" customHeight="1">
      <c r="A29" s="14" t="s">
        <v>299</v>
      </c>
      <c r="B29" s="477" t="s">
        <v>305</v>
      </c>
      <c r="C29" s="457"/>
      <c r="D29" s="457"/>
      <c r="E29" s="313"/>
    </row>
    <row r="30" spans="1:5" s="1" customFormat="1" ht="12" customHeight="1">
      <c r="A30" s="14" t="s">
        <v>300</v>
      </c>
      <c r="B30" s="477" t="s">
        <v>306</v>
      </c>
      <c r="C30" s="457"/>
      <c r="D30" s="457"/>
      <c r="E30" s="313"/>
    </row>
    <row r="31" spans="1:5" s="1" customFormat="1" ht="12" customHeight="1">
      <c r="A31" s="14" t="s">
        <v>301</v>
      </c>
      <c r="B31" s="477" t="s">
        <v>307</v>
      </c>
      <c r="C31" s="457"/>
      <c r="D31" s="457"/>
      <c r="E31" s="313"/>
    </row>
    <row r="32" spans="1:5" s="1" customFormat="1" ht="12" customHeight="1" thickBot="1">
      <c r="A32" s="16" t="s">
        <v>302</v>
      </c>
      <c r="B32" s="343" t="s">
        <v>308</v>
      </c>
      <c r="C32" s="459"/>
      <c r="D32" s="459"/>
      <c r="E32" s="315"/>
    </row>
    <row r="33" spans="1:5" s="1" customFormat="1" ht="12" customHeight="1" thickBot="1">
      <c r="A33" s="20" t="s">
        <v>25</v>
      </c>
      <c r="B33" s="21" t="s">
        <v>309</v>
      </c>
      <c r="C33" s="456">
        <f>SUM(C34:C43)</f>
        <v>0</v>
      </c>
      <c r="D33" s="456">
        <f>SUM(D34:D43)</f>
        <v>0</v>
      </c>
      <c r="E33" s="312">
        <f>SUM(E34:E43)</f>
        <v>0</v>
      </c>
    </row>
    <row r="34" spans="1:5" s="1" customFormat="1" ht="12" customHeight="1">
      <c r="A34" s="15" t="s">
        <v>102</v>
      </c>
      <c r="B34" s="476" t="s">
        <v>312</v>
      </c>
      <c r="C34" s="458"/>
      <c r="D34" s="458"/>
      <c r="E34" s="314"/>
    </row>
    <row r="35" spans="1:5" s="1" customFormat="1" ht="12" customHeight="1">
      <c r="A35" s="14" t="s">
        <v>103</v>
      </c>
      <c r="B35" s="477" t="s">
        <v>313</v>
      </c>
      <c r="C35" s="457"/>
      <c r="D35" s="457"/>
      <c r="E35" s="313"/>
    </row>
    <row r="36" spans="1:5" s="1" customFormat="1" ht="12" customHeight="1">
      <c r="A36" s="14" t="s">
        <v>104</v>
      </c>
      <c r="B36" s="477" t="s">
        <v>314</v>
      </c>
      <c r="C36" s="457"/>
      <c r="D36" s="457"/>
      <c r="E36" s="313"/>
    </row>
    <row r="37" spans="1:5" s="1" customFormat="1" ht="12" customHeight="1">
      <c r="A37" s="14" t="s">
        <v>188</v>
      </c>
      <c r="B37" s="477" t="s">
        <v>315</v>
      </c>
      <c r="C37" s="457"/>
      <c r="D37" s="457"/>
      <c r="E37" s="313"/>
    </row>
    <row r="38" spans="1:5" s="1" customFormat="1" ht="12" customHeight="1">
      <c r="A38" s="14" t="s">
        <v>189</v>
      </c>
      <c r="B38" s="477" t="s">
        <v>316</v>
      </c>
      <c r="C38" s="457"/>
      <c r="D38" s="457"/>
      <c r="E38" s="313"/>
    </row>
    <row r="39" spans="1:5" s="1" customFormat="1" ht="12" customHeight="1">
      <c r="A39" s="14" t="s">
        <v>190</v>
      </c>
      <c r="B39" s="477" t="s">
        <v>317</v>
      </c>
      <c r="C39" s="457"/>
      <c r="D39" s="457"/>
      <c r="E39" s="313"/>
    </row>
    <row r="40" spans="1:5" s="1" customFormat="1" ht="12" customHeight="1">
      <c r="A40" s="14" t="s">
        <v>191</v>
      </c>
      <c r="B40" s="477" t="s">
        <v>318</v>
      </c>
      <c r="C40" s="457"/>
      <c r="D40" s="457"/>
      <c r="E40" s="313"/>
    </row>
    <row r="41" spans="1:5" s="1" customFormat="1" ht="12" customHeight="1">
      <c r="A41" s="14" t="s">
        <v>192</v>
      </c>
      <c r="B41" s="477" t="s">
        <v>319</v>
      </c>
      <c r="C41" s="457"/>
      <c r="D41" s="457"/>
      <c r="E41" s="313"/>
    </row>
    <row r="42" spans="1:5" s="1" customFormat="1" ht="12" customHeight="1">
      <c r="A42" s="14" t="s">
        <v>310</v>
      </c>
      <c r="B42" s="477" t="s">
        <v>320</v>
      </c>
      <c r="C42" s="460"/>
      <c r="D42" s="460"/>
      <c r="E42" s="316"/>
    </row>
    <row r="43" spans="1:5" s="1" customFormat="1" ht="12" customHeight="1" thickBot="1">
      <c r="A43" s="16" t="s">
        <v>311</v>
      </c>
      <c r="B43" s="343" t="s">
        <v>321</v>
      </c>
      <c r="C43" s="461"/>
      <c r="D43" s="461"/>
      <c r="E43" s="317"/>
    </row>
    <row r="44" spans="1:5" s="1" customFormat="1" ht="12" customHeight="1" thickBot="1">
      <c r="A44" s="20" t="s">
        <v>26</v>
      </c>
      <c r="B44" s="21" t="s">
        <v>322</v>
      </c>
      <c r="C44" s="456">
        <f>SUM(C45:C49)</f>
        <v>0</v>
      </c>
      <c r="D44" s="456">
        <f>SUM(D45:D49)</f>
        <v>0</v>
      </c>
      <c r="E44" s="312">
        <f>SUM(E45:E49)</f>
        <v>0</v>
      </c>
    </row>
    <row r="45" spans="1:5" s="1" customFormat="1" ht="12" customHeight="1">
      <c r="A45" s="15" t="s">
        <v>105</v>
      </c>
      <c r="B45" s="476" t="s">
        <v>326</v>
      </c>
      <c r="C45" s="528"/>
      <c r="D45" s="528"/>
      <c r="E45" s="339"/>
    </row>
    <row r="46" spans="1:5" s="1" customFormat="1" ht="12" customHeight="1">
      <c r="A46" s="14" t="s">
        <v>106</v>
      </c>
      <c r="B46" s="477" t="s">
        <v>327</v>
      </c>
      <c r="C46" s="460"/>
      <c r="D46" s="460"/>
      <c r="E46" s="316"/>
    </row>
    <row r="47" spans="1:5" s="1" customFormat="1" ht="12" customHeight="1">
      <c r="A47" s="14" t="s">
        <v>323</v>
      </c>
      <c r="B47" s="477" t="s">
        <v>328</v>
      </c>
      <c r="C47" s="460"/>
      <c r="D47" s="460"/>
      <c r="E47" s="316"/>
    </row>
    <row r="48" spans="1:5" s="1" customFormat="1" ht="12" customHeight="1">
      <c r="A48" s="14" t="s">
        <v>324</v>
      </c>
      <c r="B48" s="477" t="s">
        <v>329</v>
      </c>
      <c r="C48" s="460"/>
      <c r="D48" s="460"/>
      <c r="E48" s="316"/>
    </row>
    <row r="49" spans="1:5" s="1" customFormat="1" ht="12" customHeight="1" thickBot="1">
      <c r="A49" s="16" t="s">
        <v>325</v>
      </c>
      <c r="B49" s="343" t="s">
        <v>330</v>
      </c>
      <c r="C49" s="461"/>
      <c r="D49" s="461"/>
      <c r="E49" s="317"/>
    </row>
    <row r="50" spans="1:5" s="1" customFormat="1" ht="12" customHeight="1" thickBot="1">
      <c r="A50" s="20" t="s">
        <v>193</v>
      </c>
      <c r="B50" s="21" t="s">
        <v>331</v>
      </c>
      <c r="C50" s="456">
        <f>SUM(C51:C53)</f>
        <v>0</v>
      </c>
      <c r="D50" s="456">
        <f>SUM(D51:D53)</f>
        <v>0</v>
      </c>
      <c r="E50" s="312">
        <f>SUM(E51:E53)</f>
        <v>0</v>
      </c>
    </row>
    <row r="51" spans="1:5" s="1" customFormat="1" ht="12" customHeight="1">
      <c r="A51" s="15" t="s">
        <v>107</v>
      </c>
      <c r="B51" s="476" t="s">
        <v>332</v>
      </c>
      <c r="C51" s="458"/>
      <c r="D51" s="458"/>
      <c r="E51" s="314"/>
    </row>
    <row r="52" spans="1:5" s="1" customFormat="1" ht="12" customHeight="1">
      <c r="A52" s="14" t="s">
        <v>108</v>
      </c>
      <c r="B52" s="477" t="s">
        <v>533</v>
      </c>
      <c r="C52" s="457"/>
      <c r="D52" s="457"/>
      <c r="E52" s="313"/>
    </row>
    <row r="53" spans="1:5" s="1" customFormat="1" ht="12" customHeight="1">
      <c r="A53" s="14" t="s">
        <v>335</v>
      </c>
      <c r="B53" s="477" t="s">
        <v>333</v>
      </c>
      <c r="C53" s="457"/>
      <c r="D53" s="457"/>
      <c r="E53" s="313"/>
    </row>
    <row r="54" spans="1:5" s="1" customFormat="1" ht="12" customHeight="1" thickBot="1">
      <c r="A54" s="16" t="s">
        <v>336</v>
      </c>
      <c r="B54" s="343" t="s">
        <v>334</v>
      </c>
      <c r="C54" s="459"/>
      <c r="D54" s="459"/>
      <c r="E54" s="315"/>
    </row>
    <row r="55" spans="1:5" s="1" customFormat="1" ht="12" customHeight="1" thickBot="1">
      <c r="A55" s="20" t="s">
        <v>28</v>
      </c>
      <c r="B55" s="341" t="s">
        <v>337</v>
      </c>
      <c r="C55" s="456">
        <f>SUM(C56:C58)</f>
        <v>0</v>
      </c>
      <c r="D55" s="456">
        <f>SUM(D56:D58)</f>
        <v>0</v>
      </c>
      <c r="E55" s="312">
        <f>SUM(E56:E58)</f>
        <v>0</v>
      </c>
    </row>
    <row r="56" spans="1:5" s="1" customFormat="1" ht="12" customHeight="1">
      <c r="A56" s="14" t="s">
        <v>194</v>
      </c>
      <c r="B56" s="476" t="s">
        <v>339</v>
      </c>
      <c r="C56" s="460"/>
      <c r="D56" s="460"/>
      <c r="E56" s="316"/>
    </row>
    <row r="57" spans="1:5" s="1" customFormat="1" ht="12" customHeight="1">
      <c r="A57" s="14" t="s">
        <v>195</v>
      </c>
      <c r="B57" s="477" t="s">
        <v>534</v>
      </c>
      <c r="C57" s="460"/>
      <c r="D57" s="460"/>
      <c r="E57" s="316"/>
    </row>
    <row r="58" spans="1:5" s="1" customFormat="1" ht="12" customHeight="1">
      <c r="A58" s="14" t="s">
        <v>250</v>
      </c>
      <c r="B58" s="477" t="s">
        <v>340</v>
      </c>
      <c r="C58" s="460"/>
      <c r="D58" s="460"/>
      <c r="E58" s="316"/>
    </row>
    <row r="59" spans="1:5" s="1" customFormat="1" ht="12" customHeight="1" thickBot="1">
      <c r="A59" s="14" t="s">
        <v>338</v>
      </c>
      <c r="B59" s="343" t="s">
        <v>341</v>
      </c>
      <c r="C59" s="460"/>
      <c r="D59" s="460"/>
      <c r="E59" s="316"/>
    </row>
    <row r="60" spans="1:5" s="1" customFormat="1" ht="12" customHeight="1" thickBot="1">
      <c r="A60" s="20" t="s">
        <v>29</v>
      </c>
      <c r="B60" s="21" t="s">
        <v>342</v>
      </c>
      <c r="C60" s="463">
        <f>+C5+C12+C19+C26+C33+C44+C50+C55</f>
        <v>0</v>
      </c>
      <c r="D60" s="463">
        <f>+D5+D12+D19+D26+D33+D44+D50+D55</f>
        <v>0</v>
      </c>
      <c r="E60" s="507">
        <f>+E5+E12+E19+E26+E33+E44+E50+E55</f>
        <v>0</v>
      </c>
    </row>
    <row r="61" spans="1:5" s="1" customFormat="1" ht="12" customHeight="1" thickBot="1">
      <c r="A61" s="529" t="s">
        <v>343</v>
      </c>
      <c r="B61" s="341" t="s">
        <v>344</v>
      </c>
      <c r="C61" s="456">
        <f>SUM(C62:C64)</f>
        <v>0</v>
      </c>
      <c r="D61" s="456">
        <f>SUM(D62:D64)</f>
        <v>0</v>
      </c>
      <c r="E61" s="312">
        <f>SUM(E62:E64)</f>
        <v>0</v>
      </c>
    </row>
    <row r="62" spans="1:5" s="1" customFormat="1" ht="12" customHeight="1">
      <c r="A62" s="14" t="s">
        <v>377</v>
      </c>
      <c r="B62" s="476" t="s">
        <v>345</v>
      </c>
      <c r="C62" s="460"/>
      <c r="D62" s="460"/>
      <c r="E62" s="316"/>
    </row>
    <row r="63" spans="1:5" s="1" customFormat="1" ht="12" customHeight="1">
      <c r="A63" s="14" t="s">
        <v>386</v>
      </c>
      <c r="B63" s="477" t="s">
        <v>346</v>
      </c>
      <c r="C63" s="460"/>
      <c r="D63" s="460"/>
      <c r="E63" s="316"/>
    </row>
    <row r="64" spans="1:5" s="1" customFormat="1" ht="12" customHeight="1" thickBot="1">
      <c r="A64" s="14" t="s">
        <v>387</v>
      </c>
      <c r="B64" s="562" t="s">
        <v>539</v>
      </c>
      <c r="C64" s="460"/>
      <c r="D64" s="460"/>
      <c r="E64" s="316"/>
    </row>
    <row r="65" spans="1:7" s="1" customFormat="1" ht="12" customHeight="1" thickBot="1">
      <c r="A65" s="529" t="s">
        <v>348</v>
      </c>
      <c r="B65" s="341" t="s">
        <v>349</v>
      </c>
      <c r="C65" s="456">
        <f>SUM(C66:C69)</f>
        <v>0</v>
      </c>
      <c r="D65" s="456">
        <f>SUM(D66:D69)</f>
        <v>0</v>
      </c>
      <c r="E65" s="312">
        <f>SUM(E66:E69)</f>
        <v>0</v>
      </c>
    </row>
    <row r="66" spans="1:7" s="1" customFormat="1" ht="12" customHeight="1">
      <c r="A66" s="14" t="s">
        <v>162</v>
      </c>
      <c r="B66" s="476" t="s">
        <v>350</v>
      </c>
      <c r="C66" s="460"/>
      <c r="D66" s="460"/>
      <c r="E66" s="316"/>
    </row>
    <row r="67" spans="1:7" s="1" customFormat="1" ht="12" customHeight="1">
      <c r="A67" s="14" t="s">
        <v>163</v>
      </c>
      <c r="B67" s="477" t="s">
        <v>351</v>
      </c>
      <c r="C67" s="460"/>
      <c r="D67" s="460"/>
      <c r="E67" s="316"/>
    </row>
    <row r="68" spans="1:7" s="1" customFormat="1" ht="12" customHeight="1">
      <c r="A68" s="14" t="s">
        <v>378</v>
      </c>
      <c r="B68" s="477" t="s">
        <v>352</v>
      </c>
      <c r="C68" s="460"/>
      <c r="D68" s="460"/>
      <c r="E68" s="316"/>
    </row>
    <row r="69" spans="1:7" s="1" customFormat="1" ht="17.25" customHeight="1" thickBot="1">
      <c r="A69" s="14" t="s">
        <v>379</v>
      </c>
      <c r="B69" s="343" t="s">
        <v>353</v>
      </c>
      <c r="C69" s="460"/>
      <c r="D69" s="460"/>
      <c r="E69" s="316"/>
      <c r="G69" s="47"/>
    </row>
    <row r="70" spans="1:7" s="1" customFormat="1" ht="12" customHeight="1" thickBot="1">
      <c r="A70" s="529" t="s">
        <v>354</v>
      </c>
      <c r="B70" s="341" t="s">
        <v>355</v>
      </c>
      <c r="C70" s="456">
        <f>SUM(C71:C72)</f>
        <v>0</v>
      </c>
      <c r="D70" s="456">
        <f>SUM(D71:D72)</f>
        <v>0</v>
      </c>
      <c r="E70" s="312">
        <f>SUM(E71:E72)</f>
        <v>0</v>
      </c>
    </row>
    <row r="71" spans="1:7" s="1" customFormat="1" ht="12" customHeight="1">
      <c r="A71" s="14" t="s">
        <v>380</v>
      </c>
      <c r="B71" s="476" t="s">
        <v>356</v>
      </c>
      <c r="C71" s="460"/>
      <c r="D71" s="460"/>
      <c r="E71" s="316"/>
    </row>
    <row r="72" spans="1:7" s="1" customFormat="1" ht="12" customHeight="1" thickBot="1">
      <c r="A72" s="14" t="s">
        <v>381</v>
      </c>
      <c r="B72" s="343" t="s">
        <v>357</v>
      </c>
      <c r="C72" s="460"/>
      <c r="D72" s="460"/>
      <c r="E72" s="316"/>
    </row>
    <row r="73" spans="1:7" s="1" customFormat="1" ht="12" customHeight="1" thickBot="1">
      <c r="A73" s="529" t="s">
        <v>358</v>
      </c>
      <c r="B73" s="341" t="s">
        <v>359</v>
      </c>
      <c r="C73" s="456">
        <f>SUM(C74:C76)</f>
        <v>0</v>
      </c>
      <c r="D73" s="456">
        <f>SUM(D74:D76)</f>
        <v>0</v>
      </c>
      <c r="E73" s="312">
        <f>SUM(E74:E76)</f>
        <v>0</v>
      </c>
    </row>
    <row r="74" spans="1:7" s="1" customFormat="1" ht="12" customHeight="1">
      <c r="A74" s="14" t="s">
        <v>382</v>
      </c>
      <c r="B74" s="476" t="s">
        <v>360</v>
      </c>
      <c r="C74" s="460"/>
      <c r="D74" s="460"/>
      <c r="E74" s="316"/>
    </row>
    <row r="75" spans="1:7" s="1" customFormat="1" ht="12" customHeight="1">
      <c r="A75" s="14" t="s">
        <v>383</v>
      </c>
      <c r="B75" s="477" t="s">
        <v>361</v>
      </c>
      <c r="C75" s="460"/>
      <c r="D75" s="460"/>
      <c r="E75" s="316"/>
    </row>
    <row r="76" spans="1:7" s="1" customFormat="1" ht="12" customHeight="1" thickBot="1">
      <c r="A76" s="14" t="s">
        <v>384</v>
      </c>
      <c r="B76" s="343" t="s">
        <v>362</v>
      </c>
      <c r="C76" s="460"/>
      <c r="D76" s="460"/>
      <c r="E76" s="316"/>
    </row>
    <row r="77" spans="1:7" s="1" customFormat="1" ht="12" customHeight="1" thickBot="1">
      <c r="A77" s="529" t="s">
        <v>363</v>
      </c>
      <c r="B77" s="341" t="s">
        <v>385</v>
      </c>
      <c r="C77" s="456">
        <f>SUM(C78:C81)</f>
        <v>0</v>
      </c>
      <c r="D77" s="456">
        <f>SUM(D78:D81)</f>
        <v>0</v>
      </c>
      <c r="E77" s="312">
        <f>SUM(E78:E81)</f>
        <v>0</v>
      </c>
    </row>
    <row r="78" spans="1:7" s="1" customFormat="1" ht="12" customHeight="1">
      <c r="A78" s="530" t="s">
        <v>364</v>
      </c>
      <c r="B78" s="476" t="s">
        <v>365</v>
      </c>
      <c r="C78" s="460"/>
      <c r="D78" s="460"/>
      <c r="E78" s="316"/>
    </row>
    <row r="79" spans="1:7" s="1" customFormat="1" ht="12" customHeight="1">
      <c r="A79" s="531" t="s">
        <v>366</v>
      </c>
      <c r="B79" s="477" t="s">
        <v>367</v>
      </c>
      <c r="C79" s="460"/>
      <c r="D79" s="460"/>
      <c r="E79" s="316"/>
    </row>
    <row r="80" spans="1:7" s="1" customFormat="1" ht="12" customHeight="1">
      <c r="A80" s="531" t="s">
        <v>368</v>
      </c>
      <c r="B80" s="477" t="s">
        <v>369</v>
      </c>
      <c r="C80" s="460"/>
      <c r="D80" s="460"/>
      <c r="E80" s="316"/>
    </row>
    <row r="81" spans="1:6" s="1" customFormat="1" ht="12" customHeight="1" thickBot="1">
      <c r="A81" s="532" t="s">
        <v>370</v>
      </c>
      <c r="B81" s="343" t="s">
        <v>371</v>
      </c>
      <c r="C81" s="460"/>
      <c r="D81" s="460"/>
      <c r="E81" s="316"/>
    </row>
    <row r="82" spans="1:6" s="1" customFormat="1" ht="12" customHeight="1" thickBot="1">
      <c r="A82" s="529" t="s">
        <v>372</v>
      </c>
      <c r="B82" s="341" t="s">
        <v>373</v>
      </c>
      <c r="C82" s="534"/>
      <c r="D82" s="534"/>
      <c r="E82" s="535"/>
    </row>
    <row r="83" spans="1:6" s="1" customFormat="1" ht="12" customHeight="1" thickBot="1">
      <c r="A83" s="529" t="s">
        <v>374</v>
      </c>
      <c r="B83" s="560" t="s">
        <v>375</v>
      </c>
      <c r="C83" s="463">
        <f>+C61+C65+C70+C73+C77+C82</f>
        <v>0</v>
      </c>
      <c r="D83" s="463">
        <f>+D61+D65+D70+D73+D77+D82</f>
        <v>0</v>
      </c>
      <c r="E83" s="507">
        <f>+E61+E65+E70+E73+E77+E82</f>
        <v>0</v>
      </c>
    </row>
    <row r="84" spans="1:6" s="1" customFormat="1" ht="12" customHeight="1" thickBot="1">
      <c r="A84" s="533" t="s">
        <v>388</v>
      </c>
      <c r="B84" s="561" t="s">
        <v>376</v>
      </c>
      <c r="C84" s="463">
        <f>+C60+C83</f>
        <v>0</v>
      </c>
      <c r="D84" s="463">
        <f>+D60+D83</f>
        <v>0</v>
      </c>
      <c r="E84" s="507">
        <f>+E60+E83</f>
        <v>0</v>
      </c>
    </row>
    <row r="85" spans="1:6" s="1" customFormat="1" ht="12" customHeight="1">
      <c r="A85" s="425"/>
      <c r="B85" s="426"/>
      <c r="C85" s="427"/>
      <c r="D85" s="428"/>
      <c r="E85" s="429"/>
    </row>
    <row r="86" spans="1:6" s="1" customFormat="1" ht="12" customHeight="1">
      <c r="A86" s="590" t="s">
        <v>50</v>
      </c>
      <c r="B86" s="590"/>
      <c r="C86" s="590"/>
      <c r="D86" s="590"/>
      <c r="E86" s="590"/>
    </row>
    <row r="87" spans="1:6" s="1" customFormat="1" ht="12" customHeight="1" thickBot="1">
      <c r="A87" s="591" t="s">
        <v>166</v>
      </c>
      <c r="B87" s="591"/>
      <c r="C87" s="442"/>
      <c r="D87" s="171"/>
      <c r="E87" s="356" t="s">
        <v>249</v>
      </c>
    </row>
    <row r="88" spans="1:6" s="1" customFormat="1" ht="24" customHeight="1" thickBot="1">
      <c r="A88" s="23" t="s">
        <v>19</v>
      </c>
      <c r="B88" s="24" t="s">
        <v>51</v>
      </c>
      <c r="C88" s="24" t="s">
        <v>488</v>
      </c>
      <c r="D88" s="464" t="s">
        <v>489</v>
      </c>
      <c r="E88" s="194" t="s">
        <v>278</v>
      </c>
      <c r="F88" s="179"/>
    </row>
    <row r="89" spans="1:6" s="1" customFormat="1" ht="12" customHeight="1" thickBot="1">
      <c r="A89" s="37">
        <v>1</v>
      </c>
      <c r="B89" s="38">
        <v>2</v>
      </c>
      <c r="C89" s="38">
        <v>3</v>
      </c>
      <c r="D89" s="38">
        <v>4</v>
      </c>
      <c r="E89" s="39">
        <v>5</v>
      </c>
      <c r="F89" s="179"/>
    </row>
    <row r="90" spans="1:6" s="1" customFormat="1" ht="15" customHeight="1" thickBot="1">
      <c r="A90" s="22" t="s">
        <v>21</v>
      </c>
      <c r="B90" s="31" t="s">
        <v>391</v>
      </c>
      <c r="C90" s="563">
        <f>SUM(C91:C95)</f>
        <v>0</v>
      </c>
      <c r="D90" s="455">
        <f>+D91+D92+D93+D94+D95</f>
        <v>0</v>
      </c>
      <c r="E90" s="575">
        <f>+E91+E92+E93+E94+E95</f>
        <v>0</v>
      </c>
      <c r="F90" s="179"/>
    </row>
    <row r="91" spans="1:6" s="1" customFormat="1" ht="12.95" customHeight="1">
      <c r="A91" s="17" t="s">
        <v>109</v>
      </c>
      <c r="B91" s="10" t="s">
        <v>52</v>
      </c>
      <c r="C91" s="564"/>
      <c r="D91" s="580"/>
      <c r="E91" s="576"/>
    </row>
    <row r="92" spans="1:6" ht="16.5" customHeight="1">
      <c r="A92" s="14" t="s">
        <v>110</v>
      </c>
      <c r="B92" s="8" t="s">
        <v>196</v>
      </c>
      <c r="C92" s="565"/>
      <c r="D92" s="457"/>
      <c r="E92" s="313"/>
    </row>
    <row r="93" spans="1:6">
      <c r="A93" s="14" t="s">
        <v>111</v>
      </c>
      <c r="B93" s="8" t="s">
        <v>152</v>
      </c>
      <c r="C93" s="566"/>
      <c r="D93" s="459"/>
      <c r="E93" s="315"/>
    </row>
    <row r="94" spans="1:6" s="46" customFormat="1" ht="12" customHeight="1">
      <c r="A94" s="14" t="s">
        <v>112</v>
      </c>
      <c r="B94" s="11" t="s">
        <v>197</v>
      </c>
      <c r="C94" s="566"/>
      <c r="D94" s="459"/>
      <c r="E94" s="315"/>
    </row>
    <row r="95" spans="1:6" ht="12" customHeight="1">
      <c r="A95" s="14" t="s">
        <v>123</v>
      </c>
      <c r="B95" s="19" t="s">
        <v>198</v>
      </c>
      <c r="C95" s="566"/>
      <c r="D95" s="459"/>
      <c r="E95" s="315"/>
    </row>
    <row r="96" spans="1:6" ht="12" customHeight="1">
      <c r="A96" s="14" t="s">
        <v>113</v>
      </c>
      <c r="B96" s="8" t="s">
        <v>392</v>
      </c>
      <c r="C96" s="566"/>
      <c r="D96" s="459"/>
      <c r="E96" s="315"/>
    </row>
    <row r="97" spans="1:5" ht="12" customHeight="1">
      <c r="A97" s="14" t="s">
        <v>114</v>
      </c>
      <c r="B97" s="173" t="s">
        <v>393</v>
      </c>
      <c r="C97" s="566"/>
      <c r="D97" s="459"/>
      <c r="E97" s="315"/>
    </row>
    <row r="98" spans="1:5" ht="12" customHeight="1">
      <c r="A98" s="14" t="s">
        <v>124</v>
      </c>
      <c r="B98" s="174" t="s">
        <v>394</v>
      </c>
      <c r="C98" s="566"/>
      <c r="D98" s="459"/>
      <c r="E98" s="315"/>
    </row>
    <row r="99" spans="1:5" ht="12" customHeight="1">
      <c r="A99" s="14" t="s">
        <v>125</v>
      </c>
      <c r="B99" s="174" t="s">
        <v>395</v>
      </c>
      <c r="C99" s="566"/>
      <c r="D99" s="459"/>
      <c r="E99" s="315"/>
    </row>
    <row r="100" spans="1:5" ht="12" customHeight="1">
      <c r="A100" s="14" t="s">
        <v>126</v>
      </c>
      <c r="B100" s="173" t="s">
        <v>396</v>
      </c>
      <c r="C100" s="566"/>
      <c r="D100" s="459"/>
      <c r="E100" s="315"/>
    </row>
    <row r="101" spans="1:5" ht="12" customHeight="1">
      <c r="A101" s="14" t="s">
        <v>127</v>
      </c>
      <c r="B101" s="173" t="s">
        <v>397</v>
      </c>
      <c r="C101" s="566"/>
      <c r="D101" s="459"/>
      <c r="E101" s="315"/>
    </row>
    <row r="102" spans="1:5" ht="12" customHeight="1">
      <c r="A102" s="14" t="s">
        <v>129</v>
      </c>
      <c r="B102" s="174" t="s">
        <v>398</v>
      </c>
      <c r="C102" s="566"/>
      <c r="D102" s="459"/>
      <c r="E102" s="315"/>
    </row>
    <row r="103" spans="1:5" ht="12" customHeight="1">
      <c r="A103" s="13" t="s">
        <v>199</v>
      </c>
      <c r="B103" s="175" t="s">
        <v>399</v>
      </c>
      <c r="C103" s="566"/>
      <c r="D103" s="459"/>
      <c r="E103" s="315"/>
    </row>
    <row r="104" spans="1:5" ht="12" customHeight="1">
      <c r="A104" s="14" t="s">
        <v>389</v>
      </c>
      <c r="B104" s="175" t="s">
        <v>400</v>
      </c>
      <c r="C104" s="566"/>
      <c r="D104" s="459"/>
      <c r="E104" s="315"/>
    </row>
    <row r="105" spans="1:5" ht="12" customHeight="1" thickBot="1">
      <c r="A105" s="18" t="s">
        <v>390</v>
      </c>
      <c r="B105" s="176" t="s">
        <v>401</v>
      </c>
      <c r="C105" s="567"/>
      <c r="D105" s="581"/>
      <c r="E105" s="577"/>
    </row>
    <row r="106" spans="1:5" ht="12" customHeight="1" thickBot="1">
      <c r="A106" s="20" t="s">
        <v>22</v>
      </c>
      <c r="B106" s="30" t="s">
        <v>402</v>
      </c>
      <c r="C106" s="568">
        <f>+C107+C109+C111</f>
        <v>0</v>
      </c>
      <c r="D106" s="456">
        <f>+D107+D109+D111</f>
        <v>0</v>
      </c>
      <c r="E106" s="312">
        <f>+E107+E109+E111</f>
        <v>0</v>
      </c>
    </row>
    <row r="107" spans="1:5" ht="12" customHeight="1">
      <c r="A107" s="15" t="s">
        <v>115</v>
      </c>
      <c r="B107" s="8" t="s">
        <v>248</v>
      </c>
      <c r="C107" s="569"/>
      <c r="D107" s="458"/>
      <c r="E107" s="314"/>
    </row>
    <row r="108" spans="1:5" ht="12" customHeight="1">
      <c r="A108" s="15" t="s">
        <v>116</v>
      </c>
      <c r="B108" s="12" t="s">
        <v>406</v>
      </c>
      <c r="C108" s="569"/>
      <c r="D108" s="458"/>
      <c r="E108" s="314"/>
    </row>
    <row r="109" spans="1:5" ht="12" customHeight="1">
      <c r="A109" s="15" t="s">
        <v>117</v>
      </c>
      <c r="B109" s="12" t="s">
        <v>200</v>
      </c>
      <c r="C109" s="565"/>
      <c r="D109" s="457"/>
      <c r="E109" s="313"/>
    </row>
    <row r="110" spans="1:5" ht="12" customHeight="1">
      <c r="A110" s="15" t="s">
        <v>118</v>
      </c>
      <c r="B110" s="12" t="s">
        <v>407</v>
      </c>
      <c r="C110" s="570"/>
      <c r="D110" s="457"/>
      <c r="E110" s="313"/>
    </row>
    <row r="111" spans="1:5" ht="12" customHeight="1">
      <c r="A111" s="15" t="s">
        <v>119</v>
      </c>
      <c r="B111" s="343" t="s">
        <v>251</v>
      </c>
      <c r="C111" s="570"/>
      <c r="D111" s="457"/>
      <c r="E111" s="313"/>
    </row>
    <row r="112" spans="1:5" ht="12" customHeight="1">
      <c r="A112" s="15" t="s">
        <v>128</v>
      </c>
      <c r="B112" s="342" t="s">
        <v>535</v>
      </c>
      <c r="C112" s="570"/>
      <c r="D112" s="457"/>
      <c r="E112" s="313"/>
    </row>
    <row r="113" spans="1:5">
      <c r="A113" s="15" t="s">
        <v>130</v>
      </c>
      <c r="B113" s="472" t="s">
        <v>412</v>
      </c>
      <c r="C113" s="570"/>
      <c r="D113" s="457"/>
      <c r="E113" s="313"/>
    </row>
    <row r="114" spans="1:5" ht="12" customHeight="1">
      <c r="A114" s="15" t="s">
        <v>201</v>
      </c>
      <c r="B114" s="174" t="s">
        <v>395</v>
      </c>
      <c r="C114" s="570"/>
      <c r="D114" s="457"/>
      <c r="E114" s="313"/>
    </row>
    <row r="115" spans="1:5" ht="12" customHeight="1">
      <c r="A115" s="15" t="s">
        <v>202</v>
      </c>
      <c r="B115" s="174" t="s">
        <v>411</v>
      </c>
      <c r="C115" s="570"/>
      <c r="D115" s="457"/>
      <c r="E115" s="313"/>
    </row>
    <row r="116" spans="1:5" ht="12" customHeight="1">
      <c r="A116" s="15" t="s">
        <v>203</v>
      </c>
      <c r="B116" s="174" t="s">
        <v>410</v>
      </c>
      <c r="C116" s="570"/>
      <c r="D116" s="457"/>
      <c r="E116" s="313"/>
    </row>
    <row r="117" spans="1:5" ht="12" customHeight="1">
      <c r="A117" s="15" t="s">
        <v>403</v>
      </c>
      <c r="B117" s="174" t="s">
        <v>398</v>
      </c>
      <c r="C117" s="570"/>
      <c r="D117" s="457"/>
      <c r="E117" s="313"/>
    </row>
    <row r="118" spans="1:5" ht="12" customHeight="1">
      <c r="A118" s="15" t="s">
        <v>404</v>
      </c>
      <c r="B118" s="174" t="s">
        <v>409</v>
      </c>
      <c r="C118" s="570"/>
      <c r="D118" s="457"/>
      <c r="E118" s="313"/>
    </row>
    <row r="119" spans="1:5" ht="12" customHeight="1" thickBot="1">
      <c r="A119" s="13" t="s">
        <v>405</v>
      </c>
      <c r="B119" s="174" t="s">
        <v>408</v>
      </c>
      <c r="C119" s="571"/>
      <c r="D119" s="459"/>
      <c r="E119" s="315"/>
    </row>
    <row r="120" spans="1:5" ht="12" customHeight="1" thickBot="1">
      <c r="A120" s="20" t="s">
        <v>23</v>
      </c>
      <c r="B120" s="154" t="s">
        <v>413</v>
      </c>
      <c r="C120" s="568">
        <f>+C121+C122</f>
        <v>0</v>
      </c>
      <c r="D120" s="456">
        <f>+D121+D122</f>
        <v>0</v>
      </c>
      <c r="E120" s="312">
        <f>+E121+E122</f>
        <v>0</v>
      </c>
    </row>
    <row r="121" spans="1:5" ht="12" customHeight="1">
      <c r="A121" s="15" t="s">
        <v>98</v>
      </c>
      <c r="B121" s="9" t="s">
        <v>65</v>
      </c>
      <c r="C121" s="569"/>
      <c r="D121" s="458"/>
      <c r="E121" s="314"/>
    </row>
    <row r="122" spans="1:5" ht="12" customHeight="1" thickBot="1">
      <c r="A122" s="16" t="s">
        <v>99</v>
      </c>
      <c r="B122" s="12" t="s">
        <v>66</v>
      </c>
      <c r="C122" s="566"/>
      <c r="D122" s="459"/>
      <c r="E122" s="315"/>
    </row>
    <row r="123" spans="1:5" ht="12" customHeight="1" thickBot="1">
      <c r="A123" s="20" t="s">
        <v>24</v>
      </c>
      <c r="B123" s="154" t="s">
        <v>414</v>
      </c>
      <c r="C123" s="568">
        <f>+C90+C106+C120</f>
        <v>0</v>
      </c>
      <c r="D123" s="456">
        <f>+D90+D106+D120</f>
        <v>0</v>
      </c>
      <c r="E123" s="312">
        <f>+E90+E106+E120</f>
        <v>0</v>
      </c>
    </row>
    <row r="124" spans="1:5" ht="12" customHeight="1" thickBot="1">
      <c r="A124" s="20" t="s">
        <v>25</v>
      </c>
      <c r="B124" s="154" t="s">
        <v>415</v>
      </c>
      <c r="C124" s="568">
        <f>+C125+C126+C127</f>
        <v>0</v>
      </c>
      <c r="D124" s="456">
        <f>+D125+D126+D127</f>
        <v>0</v>
      </c>
      <c r="E124" s="312">
        <f>+E125+E126+E127</f>
        <v>0</v>
      </c>
    </row>
    <row r="125" spans="1:5" ht="12" customHeight="1">
      <c r="A125" s="15" t="s">
        <v>102</v>
      </c>
      <c r="B125" s="9" t="s">
        <v>416</v>
      </c>
      <c r="C125" s="570"/>
      <c r="D125" s="457"/>
      <c r="E125" s="313"/>
    </row>
    <row r="126" spans="1:5" ht="12" customHeight="1">
      <c r="A126" s="15" t="s">
        <v>103</v>
      </c>
      <c r="B126" s="9" t="s">
        <v>417</v>
      </c>
      <c r="C126" s="570"/>
      <c r="D126" s="457"/>
      <c r="E126" s="313"/>
    </row>
    <row r="127" spans="1:5" ht="12" customHeight="1" thickBot="1">
      <c r="A127" s="13" t="s">
        <v>104</v>
      </c>
      <c r="B127" s="7" t="s">
        <v>418</v>
      </c>
      <c r="C127" s="570"/>
      <c r="D127" s="457"/>
      <c r="E127" s="313"/>
    </row>
    <row r="128" spans="1:5" ht="12" customHeight="1" thickBot="1">
      <c r="A128" s="20" t="s">
        <v>26</v>
      </c>
      <c r="B128" s="154" t="s">
        <v>485</v>
      </c>
      <c r="C128" s="568">
        <f>+C129+C130+C131+C132</f>
        <v>0</v>
      </c>
      <c r="D128" s="456">
        <f>+D129+D130+D131+D132</f>
        <v>0</v>
      </c>
      <c r="E128" s="312">
        <f>+E129+E130+E131+E132</f>
        <v>0</v>
      </c>
    </row>
    <row r="129" spans="1:5" ht="12" customHeight="1">
      <c r="A129" s="15" t="s">
        <v>105</v>
      </c>
      <c r="B129" s="9" t="s">
        <v>419</v>
      </c>
      <c r="C129" s="570"/>
      <c r="D129" s="457"/>
      <c r="E129" s="313"/>
    </row>
    <row r="130" spans="1:5" ht="12" customHeight="1">
      <c r="A130" s="15" t="s">
        <v>106</v>
      </c>
      <c r="B130" s="9" t="s">
        <v>420</v>
      </c>
      <c r="C130" s="570"/>
      <c r="D130" s="457"/>
      <c r="E130" s="313"/>
    </row>
    <row r="131" spans="1:5" ht="12" customHeight="1">
      <c r="A131" s="15" t="s">
        <v>323</v>
      </c>
      <c r="B131" s="9" t="s">
        <v>421</v>
      </c>
      <c r="C131" s="570"/>
      <c r="D131" s="457"/>
      <c r="E131" s="313"/>
    </row>
    <row r="132" spans="1:5" ht="12" customHeight="1" thickBot="1">
      <c r="A132" s="13" t="s">
        <v>324</v>
      </c>
      <c r="B132" s="7" t="s">
        <v>422</v>
      </c>
      <c r="C132" s="570"/>
      <c r="D132" s="457"/>
      <c r="E132" s="313"/>
    </row>
    <row r="133" spans="1:5" ht="12" customHeight="1" thickBot="1">
      <c r="A133" s="20" t="s">
        <v>27</v>
      </c>
      <c r="B133" s="154" t="s">
        <v>423</v>
      </c>
      <c r="C133" s="572">
        <f>+C134+C135+C136+C137</f>
        <v>0</v>
      </c>
      <c r="D133" s="463">
        <f>+D134+D135+D136+D137</f>
        <v>0</v>
      </c>
      <c r="E133" s="507">
        <f>+E134+E135+E136+E137</f>
        <v>0</v>
      </c>
    </row>
    <row r="134" spans="1:5" ht="12" customHeight="1">
      <c r="A134" s="15" t="s">
        <v>107</v>
      </c>
      <c r="B134" s="9" t="s">
        <v>424</v>
      </c>
      <c r="C134" s="570"/>
      <c r="D134" s="457"/>
      <c r="E134" s="313"/>
    </row>
    <row r="135" spans="1:5" ht="12" customHeight="1">
      <c r="A135" s="15" t="s">
        <v>108</v>
      </c>
      <c r="B135" s="9" t="s">
        <v>434</v>
      </c>
      <c r="C135" s="570"/>
      <c r="D135" s="457"/>
      <c r="E135" s="313"/>
    </row>
    <row r="136" spans="1:5" ht="12" customHeight="1">
      <c r="A136" s="15" t="s">
        <v>335</v>
      </c>
      <c r="B136" s="9" t="s">
        <v>425</v>
      </c>
      <c r="C136" s="570"/>
      <c r="D136" s="457"/>
      <c r="E136" s="313"/>
    </row>
    <row r="137" spans="1:5" ht="12" customHeight="1" thickBot="1">
      <c r="A137" s="13" t="s">
        <v>336</v>
      </c>
      <c r="B137" s="7" t="s">
        <v>426</v>
      </c>
      <c r="C137" s="570"/>
      <c r="D137" s="457"/>
      <c r="E137" s="313"/>
    </row>
    <row r="138" spans="1:5" ht="12" customHeight="1" thickBot="1">
      <c r="A138" s="20" t="s">
        <v>28</v>
      </c>
      <c r="B138" s="154" t="s">
        <v>427</v>
      </c>
      <c r="C138" s="573">
        <f>+C139+C140+C141+C142</f>
        <v>0</v>
      </c>
      <c r="D138" s="582">
        <f>+D139+D140+D141+D142</f>
        <v>0</v>
      </c>
      <c r="E138" s="578">
        <f>+E139+E140+E141+E142</f>
        <v>0</v>
      </c>
    </row>
    <row r="139" spans="1:5" ht="12" customHeight="1">
      <c r="A139" s="15" t="s">
        <v>194</v>
      </c>
      <c r="B139" s="9" t="s">
        <v>428</v>
      </c>
      <c r="C139" s="570"/>
      <c r="D139" s="457"/>
      <c r="E139" s="313"/>
    </row>
    <row r="140" spans="1:5" ht="12" customHeight="1">
      <c r="A140" s="15" t="s">
        <v>195</v>
      </c>
      <c r="B140" s="9" t="s">
        <v>429</v>
      </c>
      <c r="C140" s="570"/>
      <c r="D140" s="457"/>
      <c r="E140" s="313"/>
    </row>
    <row r="141" spans="1:5" ht="12" customHeight="1">
      <c r="A141" s="15" t="s">
        <v>250</v>
      </c>
      <c r="B141" s="9" t="s">
        <v>430</v>
      </c>
      <c r="C141" s="570"/>
      <c r="D141" s="457"/>
      <c r="E141" s="313"/>
    </row>
    <row r="142" spans="1:5" ht="12" customHeight="1" thickBot="1">
      <c r="A142" s="15" t="s">
        <v>338</v>
      </c>
      <c r="B142" s="9" t="s">
        <v>431</v>
      </c>
      <c r="C142" s="570"/>
      <c r="D142" s="457"/>
      <c r="E142" s="313"/>
    </row>
    <row r="143" spans="1:5" ht="12" customHeight="1" thickBot="1">
      <c r="A143" s="20" t="s">
        <v>29</v>
      </c>
      <c r="B143" s="154" t="s">
        <v>432</v>
      </c>
      <c r="C143" s="574">
        <f>+C124+C128+C133+C138</f>
        <v>0</v>
      </c>
      <c r="D143" s="583">
        <f>+D124+D128+D133+D138</f>
        <v>0</v>
      </c>
      <c r="E143" s="579">
        <f>+E124+E128+E133+E138</f>
        <v>0</v>
      </c>
    </row>
    <row r="144" spans="1:5" ht="12" customHeight="1" thickBot="1">
      <c r="A144" s="344" t="s">
        <v>30</v>
      </c>
      <c r="B144" s="438" t="s">
        <v>433</v>
      </c>
      <c r="C144" s="574">
        <f>+C123+C143</f>
        <v>0</v>
      </c>
      <c r="D144" s="583">
        <f>+D123+D143</f>
        <v>0</v>
      </c>
      <c r="E144" s="579">
        <f>+E123+E143</f>
        <v>0</v>
      </c>
    </row>
    <row r="145" spans="3:6" ht="12" customHeight="1">
      <c r="C145" s="441"/>
    </row>
    <row r="146" spans="3:6" ht="12" customHeight="1">
      <c r="C146" s="441"/>
    </row>
    <row r="147" spans="3:6" ht="12" customHeight="1">
      <c r="C147" s="441"/>
    </row>
    <row r="148" spans="3:6" ht="12" customHeight="1">
      <c r="C148" s="441"/>
    </row>
    <row r="149" spans="3:6" ht="12" customHeight="1">
      <c r="C149" s="441"/>
    </row>
    <row r="150" spans="3:6" ht="15" customHeight="1">
      <c r="C150" s="155"/>
      <c r="D150" s="155"/>
      <c r="E150" s="155"/>
      <c r="F150" s="155"/>
    </row>
    <row r="151" spans="3:6" s="1" customFormat="1" ht="12.95" customHeight="1"/>
    <row r="152" spans="3:6">
      <c r="C152" s="441"/>
    </row>
    <row r="153" spans="3:6">
      <c r="C153" s="441"/>
    </row>
    <row r="154" spans="3:6">
      <c r="C154" s="441"/>
    </row>
    <row r="155" spans="3:6" ht="16.5" customHeight="1">
      <c r="C155" s="441"/>
    </row>
    <row r="156" spans="3:6">
      <c r="C156" s="441"/>
    </row>
    <row r="157" spans="3:6">
      <c r="C157" s="441"/>
    </row>
    <row r="158" spans="3:6">
      <c r="C158" s="441"/>
    </row>
    <row r="159" spans="3:6">
      <c r="C159" s="441"/>
    </row>
    <row r="160" spans="3:6">
      <c r="C160" s="441"/>
    </row>
    <row r="161" spans="3:3">
      <c r="C161" s="441"/>
    </row>
    <row r="162" spans="3:3">
      <c r="C162" s="441"/>
    </row>
    <row r="163" spans="3:3">
      <c r="C163" s="441"/>
    </row>
    <row r="164" spans="3:3">
      <c r="C164" s="441"/>
    </row>
  </sheetData>
  <sheetProtection sheet="1"/>
  <mergeCells count="4">
    <mergeCell ref="A1:E1"/>
    <mergeCell ref="A86:E86"/>
    <mergeCell ref="A87:B87"/>
    <mergeCell ref="A2:B2"/>
  </mergeCells>
  <phoneticPr fontId="30" type="noConversion"/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
............................. Önkormányzat
2014. ÉVI KÖLTSÉGVETÉSÉNEK MÉRLEGE&amp;R&amp;"Times New Roman CE,Félkövér dőlt"&amp;11 1. számú tájékoztató tábla</oddHeader>
  </headerFooter>
  <rowBreaks count="1" manualBreakCount="1">
    <brk id="85" max="4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I18"/>
  <sheetViews>
    <sheetView zoomScaleNormal="100" workbookViewId="0">
      <selection activeCell="B2" sqref="B2"/>
    </sheetView>
  </sheetViews>
  <sheetFormatPr defaultRowHeight="12.75"/>
  <cols>
    <col min="1" max="1" width="6.83203125" style="228" customWidth="1"/>
    <col min="2" max="2" width="49.6640625" style="63" customWidth="1"/>
    <col min="3" max="8" width="12.83203125" style="63" customWidth="1"/>
    <col min="9" max="9" width="13.83203125" style="63" customWidth="1"/>
    <col min="10" max="16384" width="9.33203125" style="63"/>
  </cols>
  <sheetData>
    <row r="1" spans="1:9" ht="27.75" customHeight="1">
      <c r="A1" s="638" t="s">
        <v>6</v>
      </c>
      <c r="B1" s="638"/>
      <c r="C1" s="638"/>
      <c r="D1" s="638"/>
      <c r="E1" s="638"/>
      <c r="F1" s="638"/>
      <c r="G1" s="638"/>
      <c r="H1" s="638"/>
      <c r="I1" s="638"/>
    </row>
    <row r="2" spans="1:9" ht="20.25" customHeight="1" thickBot="1">
      <c r="I2" s="554" t="s">
        <v>69</v>
      </c>
    </row>
    <row r="3" spans="1:9" s="555" customFormat="1" ht="26.25" customHeight="1">
      <c r="A3" s="646" t="s">
        <v>78</v>
      </c>
      <c r="B3" s="641" t="s">
        <v>95</v>
      </c>
      <c r="C3" s="646" t="s">
        <v>96</v>
      </c>
      <c r="D3" s="646" t="s">
        <v>537</v>
      </c>
      <c r="E3" s="643" t="s">
        <v>77</v>
      </c>
      <c r="F3" s="644"/>
      <c r="G3" s="644"/>
      <c r="H3" s="645"/>
      <c r="I3" s="641" t="s">
        <v>54</v>
      </c>
    </row>
    <row r="4" spans="1:9" s="556" customFormat="1" ht="32.25" customHeight="1" thickBot="1">
      <c r="A4" s="647"/>
      <c r="B4" s="642"/>
      <c r="C4" s="642"/>
      <c r="D4" s="647"/>
      <c r="E4" s="318" t="s">
        <v>212</v>
      </c>
      <c r="F4" s="318" t="s">
        <v>270</v>
      </c>
      <c r="G4" s="318" t="s">
        <v>271</v>
      </c>
      <c r="H4" s="319" t="s">
        <v>494</v>
      </c>
      <c r="I4" s="642"/>
    </row>
    <row r="5" spans="1:9" s="557" customFormat="1" ht="12.95" customHeight="1" thickBot="1">
      <c r="A5" s="320">
        <v>1</v>
      </c>
      <c r="B5" s="321">
        <v>2</v>
      </c>
      <c r="C5" s="322">
        <v>3</v>
      </c>
      <c r="D5" s="321">
        <v>4</v>
      </c>
      <c r="E5" s="320">
        <v>5</v>
      </c>
      <c r="F5" s="322">
        <v>6</v>
      </c>
      <c r="G5" s="322">
        <v>7</v>
      </c>
      <c r="H5" s="323">
        <v>8</v>
      </c>
      <c r="I5" s="324" t="s">
        <v>97</v>
      </c>
    </row>
    <row r="6" spans="1:9" ht="24.75" customHeight="1" thickBot="1">
      <c r="A6" s="325" t="s">
        <v>21</v>
      </c>
      <c r="B6" s="326" t="s">
        <v>7</v>
      </c>
      <c r="C6" s="549"/>
      <c r="D6" s="78">
        <f>+D7+D8</f>
        <v>0</v>
      </c>
      <c r="E6" s="79">
        <f>+E7+E8</f>
        <v>0</v>
      </c>
      <c r="F6" s="80">
        <f>+F7+F8</f>
        <v>0</v>
      </c>
      <c r="G6" s="80">
        <f>+G7+G8</f>
        <v>0</v>
      </c>
      <c r="H6" s="81">
        <f>+H7+H8</f>
        <v>0</v>
      </c>
      <c r="I6" s="78">
        <f t="shared" ref="I6:I17" si="0">SUM(D6:H6)</f>
        <v>0</v>
      </c>
    </row>
    <row r="7" spans="1:9" ht="20.100000000000001" customHeight="1">
      <c r="A7" s="327" t="s">
        <v>22</v>
      </c>
      <c r="B7" s="82" t="s">
        <v>79</v>
      </c>
      <c r="C7" s="550"/>
      <c r="D7" s="83"/>
      <c r="E7" s="84"/>
      <c r="F7" s="28"/>
      <c r="G7" s="28"/>
      <c r="H7" s="25"/>
      <c r="I7" s="328">
        <f t="shared" si="0"/>
        <v>0</v>
      </c>
    </row>
    <row r="8" spans="1:9" ht="20.100000000000001" customHeight="1" thickBot="1">
      <c r="A8" s="327" t="s">
        <v>23</v>
      </c>
      <c r="B8" s="82" t="s">
        <v>79</v>
      </c>
      <c r="C8" s="550"/>
      <c r="D8" s="83"/>
      <c r="E8" s="84"/>
      <c r="F8" s="28"/>
      <c r="G8" s="28"/>
      <c r="H8" s="25"/>
      <c r="I8" s="328">
        <f t="shared" si="0"/>
        <v>0</v>
      </c>
    </row>
    <row r="9" spans="1:9" ht="26.1" customHeight="1" thickBot="1">
      <c r="A9" s="325" t="s">
        <v>24</v>
      </c>
      <c r="B9" s="326" t="s">
        <v>8</v>
      </c>
      <c r="C9" s="551"/>
      <c r="D9" s="78">
        <f>+D10+D11</f>
        <v>0</v>
      </c>
      <c r="E9" s="79">
        <f>+E10+E11</f>
        <v>0</v>
      </c>
      <c r="F9" s="80">
        <f>+F10+F11</f>
        <v>0</v>
      </c>
      <c r="G9" s="80">
        <f>+G10+G11</f>
        <v>0</v>
      </c>
      <c r="H9" s="81">
        <f>+H10+H11</f>
        <v>0</v>
      </c>
      <c r="I9" s="78">
        <f t="shared" si="0"/>
        <v>0</v>
      </c>
    </row>
    <row r="10" spans="1:9" ht="20.100000000000001" customHeight="1">
      <c r="A10" s="327" t="s">
        <v>25</v>
      </c>
      <c r="B10" s="82" t="s">
        <v>79</v>
      </c>
      <c r="C10" s="550"/>
      <c r="D10" s="83"/>
      <c r="E10" s="84"/>
      <c r="F10" s="28"/>
      <c r="G10" s="28"/>
      <c r="H10" s="25"/>
      <c r="I10" s="328">
        <f t="shared" si="0"/>
        <v>0</v>
      </c>
    </row>
    <row r="11" spans="1:9" ht="20.100000000000001" customHeight="1" thickBot="1">
      <c r="A11" s="327" t="s">
        <v>26</v>
      </c>
      <c r="B11" s="82" t="s">
        <v>79</v>
      </c>
      <c r="C11" s="550"/>
      <c r="D11" s="83"/>
      <c r="E11" s="84"/>
      <c r="F11" s="28"/>
      <c r="G11" s="28"/>
      <c r="H11" s="25"/>
      <c r="I11" s="328">
        <f t="shared" si="0"/>
        <v>0</v>
      </c>
    </row>
    <row r="12" spans="1:9" ht="20.100000000000001" customHeight="1" thickBot="1">
      <c r="A12" s="325" t="s">
        <v>27</v>
      </c>
      <c r="B12" s="326" t="s">
        <v>224</v>
      </c>
      <c r="C12" s="551"/>
      <c r="D12" s="78">
        <f>+D13</f>
        <v>0</v>
      </c>
      <c r="E12" s="79">
        <f>+E13</f>
        <v>0</v>
      </c>
      <c r="F12" s="80">
        <f>+F13</f>
        <v>0</v>
      </c>
      <c r="G12" s="80">
        <f>+G13</f>
        <v>0</v>
      </c>
      <c r="H12" s="81">
        <f>+H13</f>
        <v>0</v>
      </c>
      <c r="I12" s="78">
        <f t="shared" si="0"/>
        <v>0</v>
      </c>
    </row>
    <row r="13" spans="1:9" ht="20.100000000000001" customHeight="1" thickBot="1">
      <c r="A13" s="327" t="s">
        <v>28</v>
      </c>
      <c r="B13" s="82" t="s">
        <v>79</v>
      </c>
      <c r="C13" s="550"/>
      <c r="D13" s="83"/>
      <c r="E13" s="84"/>
      <c r="F13" s="28"/>
      <c r="G13" s="28"/>
      <c r="H13" s="25"/>
      <c r="I13" s="328">
        <f t="shared" si="0"/>
        <v>0</v>
      </c>
    </row>
    <row r="14" spans="1:9" ht="20.100000000000001" customHeight="1" thickBot="1">
      <c r="A14" s="325" t="s">
        <v>29</v>
      </c>
      <c r="B14" s="326" t="s">
        <v>225</v>
      </c>
      <c r="C14" s="551"/>
      <c r="D14" s="78">
        <f>+D15</f>
        <v>0</v>
      </c>
      <c r="E14" s="79">
        <f>+E15</f>
        <v>0</v>
      </c>
      <c r="F14" s="80">
        <f>+F15</f>
        <v>0</v>
      </c>
      <c r="G14" s="80">
        <f>+G15</f>
        <v>0</v>
      </c>
      <c r="H14" s="81">
        <f>+H15</f>
        <v>0</v>
      </c>
      <c r="I14" s="78">
        <f t="shared" si="0"/>
        <v>0</v>
      </c>
    </row>
    <row r="15" spans="1:9" ht="20.100000000000001" customHeight="1" thickBot="1">
      <c r="A15" s="329" t="s">
        <v>30</v>
      </c>
      <c r="B15" s="85" t="s">
        <v>79</v>
      </c>
      <c r="C15" s="552"/>
      <c r="D15" s="86"/>
      <c r="E15" s="87"/>
      <c r="F15" s="29"/>
      <c r="G15" s="29"/>
      <c r="H15" s="27"/>
      <c r="I15" s="330">
        <f t="shared" si="0"/>
        <v>0</v>
      </c>
    </row>
    <row r="16" spans="1:9" ht="20.100000000000001" customHeight="1" thickBot="1">
      <c r="A16" s="325" t="s">
        <v>31</v>
      </c>
      <c r="B16" s="331" t="s">
        <v>226</v>
      </c>
      <c r="C16" s="551"/>
      <c r="D16" s="78">
        <f>+D17</f>
        <v>0</v>
      </c>
      <c r="E16" s="79">
        <f>+E17</f>
        <v>0</v>
      </c>
      <c r="F16" s="80">
        <f>+F17</f>
        <v>0</v>
      </c>
      <c r="G16" s="80">
        <f>+G17</f>
        <v>0</v>
      </c>
      <c r="H16" s="81">
        <f>+H17</f>
        <v>0</v>
      </c>
      <c r="I16" s="78">
        <f t="shared" si="0"/>
        <v>0</v>
      </c>
    </row>
    <row r="17" spans="1:9" ht="20.100000000000001" customHeight="1" thickBot="1">
      <c r="A17" s="332" t="s">
        <v>32</v>
      </c>
      <c r="B17" s="88" t="s">
        <v>79</v>
      </c>
      <c r="C17" s="553"/>
      <c r="D17" s="89"/>
      <c r="E17" s="90"/>
      <c r="F17" s="91"/>
      <c r="G17" s="91"/>
      <c r="H17" s="26"/>
      <c r="I17" s="333">
        <f t="shared" si="0"/>
        <v>0</v>
      </c>
    </row>
    <row r="18" spans="1:9" ht="20.100000000000001" customHeight="1" thickBot="1">
      <c r="A18" s="639" t="s">
        <v>158</v>
      </c>
      <c r="B18" s="640"/>
      <c r="C18" s="150"/>
      <c r="D18" s="78">
        <f t="shared" ref="D18:I18" si="1">+D6+D9+D12+D14+D16</f>
        <v>0</v>
      </c>
      <c r="E18" s="79">
        <f t="shared" si="1"/>
        <v>0</v>
      </c>
      <c r="F18" s="80">
        <f t="shared" si="1"/>
        <v>0</v>
      </c>
      <c r="G18" s="80">
        <f t="shared" si="1"/>
        <v>0</v>
      </c>
      <c r="H18" s="81">
        <f t="shared" si="1"/>
        <v>0</v>
      </c>
      <c r="I18" s="78">
        <f t="shared" si="1"/>
        <v>0</v>
      </c>
    </row>
  </sheetData>
  <sheetProtection sheet="1"/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dőlt"2. számú tájékoztató tábla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topLeftCell="B4" zoomScaleNormal="100" workbookViewId="0">
      <selection activeCell="H24" sqref="H24"/>
    </sheetView>
  </sheetViews>
  <sheetFormatPr defaultRowHeight="12.75"/>
  <cols>
    <col min="1" max="1" width="5.83203125" style="105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649" t="s">
        <v>9</v>
      </c>
      <c r="C1" s="649"/>
      <c r="D1" s="649"/>
    </row>
    <row r="2" spans="1:4" s="93" customFormat="1" ht="16.5" thickBot="1">
      <c r="A2" s="92"/>
      <c r="B2" s="430"/>
      <c r="D2" s="50" t="s">
        <v>69</v>
      </c>
    </row>
    <row r="3" spans="1:4" s="95" customFormat="1" ht="48" customHeight="1" thickBot="1">
      <c r="A3" s="94" t="s">
        <v>19</v>
      </c>
      <c r="B3" s="234" t="s">
        <v>20</v>
      </c>
      <c r="C3" s="234" t="s">
        <v>80</v>
      </c>
      <c r="D3" s="235" t="s">
        <v>81</v>
      </c>
    </row>
    <row r="4" spans="1:4" s="95" customFormat="1" ht="14.1" customHeight="1" thickBot="1">
      <c r="A4" s="41">
        <v>1</v>
      </c>
      <c r="B4" s="237">
        <v>2</v>
      </c>
      <c r="C4" s="237">
        <v>3</v>
      </c>
      <c r="D4" s="238">
        <v>4</v>
      </c>
    </row>
    <row r="5" spans="1:4" ht="18" customHeight="1">
      <c r="A5" s="164" t="s">
        <v>21</v>
      </c>
      <c r="B5" s="239" t="s">
        <v>180</v>
      </c>
      <c r="C5" s="162"/>
      <c r="D5" s="96"/>
    </row>
    <row r="6" spans="1:4" ht="18" customHeight="1">
      <c r="A6" s="97" t="s">
        <v>22</v>
      </c>
      <c r="B6" s="240" t="s">
        <v>181</v>
      </c>
      <c r="C6" s="163"/>
      <c r="D6" s="99"/>
    </row>
    <row r="7" spans="1:4" ht="18" customHeight="1">
      <c r="A7" s="97" t="s">
        <v>23</v>
      </c>
      <c r="B7" s="240" t="s">
        <v>131</v>
      </c>
      <c r="C7" s="163"/>
      <c r="D7" s="99"/>
    </row>
    <row r="8" spans="1:4" ht="18" customHeight="1">
      <c r="A8" s="97" t="s">
        <v>24</v>
      </c>
      <c r="B8" s="240" t="s">
        <v>132</v>
      </c>
      <c r="C8" s="163"/>
      <c r="D8" s="99"/>
    </row>
    <row r="9" spans="1:4" ht="18" customHeight="1">
      <c r="A9" s="97" t="s">
        <v>25</v>
      </c>
      <c r="B9" s="240" t="s">
        <v>173</v>
      </c>
      <c r="C9" s="163"/>
      <c r="D9" s="99"/>
    </row>
    <row r="10" spans="1:4" ht="18" customHeight="1">
      <c r="A10" s="97" t="s">
        <v>26</v>
      </c>
      <c r="B10" s="240" t="s">
        <v>174</v>
      </c>
      <c r="C10" s="163"/>
      <c r="D10" s="99"/>
    </row>
    <row r="11" spans="1:4" ht="18" customHeight="1">
      <c r="A11" s="97" t="s">
        <v>27</v>
      </c>
      <c r="B11" s="241" t="s">
        <v>175</v>
      </c>
      <c r="C11" s="163"/>
      <c r="D11" s="99"/>
    </row>
    <row r="12" spans="1:4" ht="18" customHeight="1">
      <c r="A12" s="97" t="s">
        <v>29</v>
      </c>
      <c r="B12" s="241" t="s">
        <v>176</v>
      </c>
      <c r="C12" s="163"/>
      <c r="D12" s="99"/>
    </row>
    <row r="13" spans="1:4" ht="18" customHeight="1">
      <c r="A13" s="97" t="s">
        <v>30</v>
      </c>
      <c r="B13" s="241" t="s">
        <v>177</v>
      </c>
      <c r="C13" s="163"/>
      <c r="D13" s="99"/>
    </row>
    <row r="14" spans="1:4" ht="18" customHeight="1">
      <c r="A14" s="97" t="s">
        <v>31</v>
      </c>
      <c r="B14" s="241" t="s">
        <v>178</v>
      </c>
      <c r="C14" s="163"/>
      <c r="D14" s="99"/>
    </row>
    <row r="15" spans="1:4" ht="22.5" customHeight="1">
      <c r="A15" s="97" t="s">
        <v>32</v>
      </c>
      <c r="B15" s="241" t="s">
        <v>179</v>
      </c>
      <c r="C15" s="163"/>
      <c r="D15" s="99"/>
    </row>
    <row r="16" spans="1:4" ht="18" customHeight="1">
      <c r="A16" s="97" t="s">
        <v>33</v>
      </c>
      <c r="B16" s="240" t="s">
        <v>133</v>
      </c>
      <c r="C16" s="163"/>
      <c r="D16" s="99"/>
    </row>
    <row r="17" spans="1:4" ht="18" customHeight="1">
      <c r="A17" s="97" t="s">
        <v>34</v>
      </c>
      <c r="B17" s="240" t="s">
        <v>11</v>
      </c>
      <c r="C17" s="163"/>
      <c r="D17" s="99"/>
    </row>
    <row r="18" spans="1:4" ht="18" customHeight="1">
      <c r="A18" s="97" t="s">
        <v>35</v>
      </c>
      <c r="B18" s="240" t="s">
        <v>10</v>
      </c>
      <c r="C18" s="163"/>
      <c r="D18" s="99"/>
    </row>
    <row r="19" spans="1:4" ht="18" customHeight="1">
      <c r="A19" s="97" t="s">
        <v>36</v>
      </c>
      <c r="B19" s="240" t="s">
        <v>134</v>
      </c>
      <c r="C19" s="163"/>
      <c r="D19" s="99"/>
    </row>
    <row r="20" spans="1:4" ht="18" customHeight="1">
      <c r="A20" s="97" t="s">
        <v>37</v>
      </c>
      <c r="B20" s="240" t="s">
        <v>135</v>
      </c>
      <c r="C20" s="163"/>
      <c r="D20" s="99"/>
    </row>
    <row r="21" spans="1:4" ht="18" customHeight="1">
      <c r="A21" s="97" t="s">
        <v>38</v>
      </c>
      <c r="B21" s="153"/>
      <c r="C21" s="98"/>
      <c r="D21" s="99"/>
    </row>
    <row r="22" spans="1:4" ht="18" customHeight="1">
      <c r="A22" s="97" t="s">
        <v>39</v>
      </c>
      <c r="B22" s="100"/>
      <c r="C22" s="98"/>
      <c r="D22" s="99"/>
    </row>
    <row r="23" spans="1:4" ht="18" customHeight="1">
      <c r="A23" s="97" t="s">
        <v>40</v>
      </c>
      <c r="B23" s="100"/>
      <c r="C23" s="98"/>
      <c r="D23" s="99"/>
    </row>
    <row r="24" spans="1:4" ht="18" customHeight="1">
      <c r="A24" s="97" t="s">
        <v>41</v>
      </c>
      <c r="B24" s="100"/>
      <c r="C24" s="98"/>
      <c r="D24" s="99"/>
    </row>
    <row r="25" spans="1:4" ht="18" customHeight="1">
      <c r="A25" s="97" t="s">
        <v>42</v>
      </c>
      <c r="B25" s="100"/>
      <c r="C25" s="98"/>
      <c r="D25" s="99"/>
    </row>
    <row r="26" spans="1:4" ht="18" customHeight="1">
      <c r="A26" s="97" t="s">
        <v>43</v>
      </c>
      <c r="B26" s="100"/>
      <c r="C26" s="98"/>
      <c r="D26" s="99"/>
    </row>
    <row r="27" spans="1:4" ht="18" customHeight="1">
      <c r="A27" s="97" t="s">
        <v>44</v>
      </c>
      <c r="B27" s="100"/>
      <c r="C27" s="98"/>
      <c r="D27" s="99"/>
    </row>
    <row r="28" spans="1:4" ht="18" customHeight="1">
      <c r="A28" s="97" t="s">
        <v>45</v>
      </c>
      <c r="B28" s="100"/>
      <c r="C28" s="98"/>
      <c r="D28" s="99"/>
    </row>
    <row r="29" spans="1:4" ht="18" customHeight="1" thickBot="1">
      <c r="A29" s="165" t="s">
        <v>46</v>
      </c>
      <c r="B29" s="101"/>
      <c r="C29" s="102"/>
      <c r="D29" s="103"/>
    </row>
    <row r="30" spans="1:4" ht="18" customHeight="1" thickBot="1">
      <c r="A30" s="42" t="s">
        <v>47</v>
      </c>
      <c r="B30" s="245" t="s">
        <v>56</v>
      </c>
      <c r="C30" s="246">
        <f>+C5+C6+C7+C8+C9+C16+C17+C18+C19+C20+C21+C22+C23+C24+C25+C26+C27+C28+C29</f>
        <v>0</v>
      </c>
      <c r="D30" s="247">
        <f>+D5+D6+D7+D8+D9+D16+D17+D18+D19+D20+D21+D22+D23+D24+D25+D26+D27+D28+D29</f>
        <v>0</v>
      </c>
    </row>
    <row r="31" spans="1:4" ht="8.25" customHeight="1">
      <c r="A31" s="104"/>
      <c r="B31" s="648"/>
      <c r="C31" s="648"/>
      <c r="D31" s="648"/>
    </row>
  </sheetData>
  <sheetProtection sheet="1"/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FF0000"/>
  </sheetPr>
  <dimension ref="A1:I149"/>
  <sheetViews>
    <sheetView topLeftCell="A61" zoomScale="120" zoomScaleNormal="120" zoomScaleSheetLayoutView="100" workbookViewId="0">
      <selection activeCell="C15" sqref="C15"/>
    </sheetView>
  </sheetViews>
  <sheetFormatPr defaultRowHeight="15.75"/>
  <cols>
    <col min="1" max="1" width="9.5" style="439" customWidth="1"/>
    <col min="2" max="2" width="91.6640625" style="439" customWidth="1"/>
    <col min="3" max="3" width="21.6640625" style="440" customWidth="1"/>
    <col min="4" max="4" width="9" style="473" customWidth="1"/>
    <col min="5" max="16384" width="9.33203125" style="473"/>
  </cols>
  <sheetData>
    <row r="1" spans="1:3" ht="15.95" customHeight="1">
      <c r="A1" s="590" t="s">
        <v>18</v>
      </c>
      <c r="B1" s="590"/>
      <c r="C1" s="590"/>
    </row>
    <row r="2" spans="1:3" ht="15.95" customHeight="1" thickBot="1">
      <c r="A2" s="589" t="s">
        <v>165</v>
      </c>
      <c r="B2" s="589"/>
      <c r="C2" s="356" t="s">
        <v>249</v>
      </c>
    </row>
    <row r="3" spans="1:3" ht="38.1" customHeight="1" thickBot="1">
      <c r="A3" s="23" t="s">
        <v>78</v>
      </c>
      <c r="B3" s="24" t="s">
        <v>20</v>
      </c>
      <c r="C3" s="45" t="s">
        <v>278</v>
      </c>
    </row>
    <row r="4" spans="1:3" s="474" customFormat="1" ht="12" customHeight="1" thickBot="1">
      <c r="A4" s="468">
        <v>1</v>
      </c>
      <c r="B4" s="469">
        <v>2</v>
      </c>
      <c r="C4" s="470">
        <v>3</v>
      </c>
    </row>
    <row r="5" spans="1:3" s="475" customFormat="1" ht="12" customHeight="1" thickBot="1">
      <c r="A5" s="20" t="s">
        <v>21</v>
      </c>
      <c r="B5" s="21" t="s">
        <v>279</v>
      </c>
      <c r="C5" s="346">
        <f>+C6+C7+C8+C9+C10+C11</f>
        <v>43602</v>
      </c>
    </row>
    <row r="6" spans="1:3" s="475" customFormat="1" ht="12" customHeight="1">
      <c r="A6" s="15" t="s">
        <v>109</v>
      </c>
      <c r="B6" s="476" t="s">
        <v>280</v>
      </c>
      <c r="C6" s="349">
        <v>8816</v>
      </c>
    </row>
    <row r="7" spans="1:3" s="475" customFormat="1" ht="12" customHeight="1">
      <c r="A7" s="14" t="s">
        <v>110</v>
      </c>
      <c r="B7" s="477" t="s">
        <v>281</v>
      </c>
      <c r="C7" s="348">
        <v>10385</v>
      </c>
    </row>
    <row r="8" spans="1:3" s="475" customFormat="1" ht="12" customHeight="1">
      <c r="A8" s="14" t="s">
        <v>111</v>
      </c>
      <c r="B8" s="477" t="s">
        <v>282</v>
      </c>
      <c r="C8" s="348">
        <v>11184</v>
      </c>
    </row>
    <row r="9" spans="1:3" s="475" customFormat="1" ht="12" customHeight="1">
      <c r="A9" s="14" t="s">
        <v>112</v>
      </c>
      <c r="B9" s="477" t="s">
        <v>283</v>
      </c>
      <c r="C9" s="348">
        <v>502</v>
      </c>
    </row>
    <row r="10" spans="1:3" s="475" customFormat="1" ht="12" customHeight="1">
      <c r="A10" s="14" t="s">
        <v>161</v>
      </c>
      <c r="B10" s="477" t="s">
        <v>284</v>
      </c>
      <c r="C10" s="348">
        <v>10</v>
      </c>
    </row>
    <row r="11" spans="1:3" s="475" customFormat="1" ht="12" customHeight="1" thickBot="1">
      <c r="A11" s="16" t="s">
        <v>113</v>
      </c>
      <c r="B11" s="478" t="s">
        <v>285</v>
      </c>
      <c r="C11" s="348">
        <v>12705</v>
      </c>
    </row>
    <row r="12" spans="1:3" s="475" customFormat="1" ht="12" customHeight="1" thickBot="1">
      <c r="A12" s="20" t="s">
        <v>22</v>
      </c>
      <c r="B12" s="341" t="s">
        <v>286</v>
      </c>
      <c r="C12" s="346">
        <f>+C13+C14+C15+C16+C17</f>
        <v>4796</v>
      </c>
    </row>
    <row r="13" spans="1:3" s="475" customFormat="1" ht="12" customHeight="1">
      <c r="A13" s="15" t="s">
        <v>115</v>
      </c>
      <c r="B13" s="476" t="s">
        <v>287</v>
      </c>
      <c r="C13" s="349"/>
    </row>
    <row r="14" spans="1:3" s="475" customFormat="1" ht="12" customHeight="1">
      <c r="A14" s="14" t="s">
        <v>116</v>
      </c>
      <c r="B14" s="477" t="s">
        <v>288</v>
      </c>
      <c r="C14" s="348"/>
    </row>
    <row r="15" spans="1:3" s="475" customFormat="1" ht="12" customHeight="1">
      <c r="A15" s="14" t="s">
        <v>117</v>
      </c>
      <c r="B15" s="477" t="s">
        <v>529</v>
      </c>
      <c r="C15" s="348"/>
    </row>
    <row r="16" spans="1:3" s="475" customFormat="1" ht="12" customHeight="1">
      <c r="A16" s="14" t="s">
        <v>118</v>
      </c>
      <c r="B16" s="477" t="s">
        <v>530</v>
      </c>
      <c r="C16" s="348"/>
    </row>
    <row r="17" spans="1:3" s="475" customFormat="1" ht="12" customHeight="1">
      <c r="A17" s="14" t="s">
        <v>119</v>
      </c>
      <c r="B17" s="477" t="s">
        <v>289</v>
      </c>
      <c r="C17" s="348">
        <v>4796</v>
      </c>
    </row>
    <row r="18" spans="1:3" s="475" customFormat="1" ht="12" customHeight="1" thickBot="1">
      <c r="A18" s="16" t="s">
        <v>128</v>
      </c>
      <c r="B18" s="478" t="s">
        <v>290</v>
      </c>
      <c r="C18" s="350"/>
    </row>
    <row r="19" spans="1:3" s="475" customFormat="1" ht="12" customHeight="1" thickBot="1">
      <c r="A19" s="20" t="s">
        <v>23</v>
      </c>
      <c r="B19" s="21" t="s">
        <v>291</v>
      </c>
      <c r="C19" s="346">
        <f>+C20+C21+C22+C23+C24</f>
        <v>10000</v>
      </c>
    </row>
    <row r="20" spans="1:3" s="475" customFormat="1" ht="12" customHeight="1">
      <c r="A20" s="15" t="s">
        <v>98</v>
      </c>
      <c r="B20" s="476" t="s">
        <v>292</v>
      </c>
      <c r="C20" s="349">
        <v>10000</v>
      </c>
    </row>
    <row r="21" spans="1:3" s="475" customFormat="1" ht="12" customHeight="1">
      <c r="A21" s="14" t="s">
        <v>99</v>
      </c>
      <c r="B21" s="477" t="s">
        <v>293</v>
      </c>
      <c r="C21" s="348"/>
    </row>
    <row r="22" spans="1:3" s="475" customFormat="1" ht="12" customHeight="1">
      <c r="A22" s="14" t="s">
        <v>100</v>
      </c>
      <c r="B22" s="477" t="s">
        <v>531</v>
      </c>
      <c r="C22" s="348"/>
    </row>
    <row r="23" spans="1:3" s="475" customFormat="1" ht="12" customHeight="1">
      <c r="A23" s="14" t="s">
        <v>101</v>
      </c>
      <c r="B23" s="477" t="s">
        <v>532</v>
      </c>
      <c r="C23" s="348"/>
    </row>
    <row r="24" spans="1:3" s="475" customFormat="1" ht="12" customHeight="1">
      <c r="A24" s="14" t="s">
        <v>184</v>
      </c>
      <c r="B24" s="477" t="s">
        <v>294</v>
      </c>
      <c r="C24" s="348"/>
    </row>
    <row r="25" spans="1:3" s="475" customFormat="1" ht="12" customHeight="1" thickBot="1">
      <c r="A25" s="16" t="s">
        <v>185</v>
      </c>
      <c r="B25" s="478" t="s">
        <v>295</v>
      </c>
      <c r="C25" s="350"/>
    </row>
    <row r="26" spans="1:3" s="475" customFormat="1" ht="12" customHeight="1" thickBot="1">
      <c r="A26" s="20" t="s">
        <v>186</v>
      </c>
      <c r="B26" s="21" t="s">
        <v>296</v>
      </c>
      <c r="C26" s="352">
        <f>+C27+C30+C31+C32</f>
        <v>2935</v>
      </c>
    </row>
    <row r="27" spans="1:3" s="475" customFormat="1" ht="12" customHeight="1">
      <c r="A27" s="15" t="s">
        <v>297</v>
      </c>
      <c r="B27" s="476" t="s">
        <v>303</v>
      </c>
      <c r="C27" s="471">
        <f>+C28+C29</f>
        <v>2100</v>
      </c>
    </row>
    <row r="28" spans="1:3" s="475" customFormat="1" ht="12" customHeight="1">
      <c r="A28" s="14" t="s">
        <v>298</v>
      </c>
      <c r="B28" s="477" t="s">
        <v>304</v>
      </c>
      <c r="C28" s="348">
        <v>2100</v>
      </c>
    </row>
    <row r="29" spans="1:3" s="475" customFormat="1" ht="12" customHeight="1">
      <c r="A29" s="14" t="s">
        <v>299</v>
      </c>
      <c r="B29" s="477" t="s">
        <v>305</v>
      </c>
      <c r="C29" s="348"/>
    </row>
    <row r="30" spans="1:3" s="475" customFormat="1" ht="12" customHeight="1">
      <c r="A30" s="14" t="s">
        <v>300</v>
      </c>
      <c r="B30" s="477" t="s">
        <v>306</v>
      </c>
      <c r="C30" s="348">
        <v>760</v>
      </c>
    </row>
    <row r="31" spans="1:3" s="475" customFormat="1" ht="12" customHeight="1">
      <c r="A31" s="14" t="s">
        <v>301</v>
      </c>
      <c r="B31" s="477" t="s">
        <v>307</v>
      </c>
      <c r="C31" s="348"/>
    </row>
    <row r="32" spans="1:3" s="475" customFormat="1" ht="12" customHeight="1" thickBot="1">
      <c r="A32" s="16" t="s">
        <v>302</v>
      </c>
      <c r="B32" s="478" t="s">
        <v>308</v>
      </c>
      <c r="C32" s="350">
        <v>75</v>
      </c>
    </row>
    <row r="33" spans="1:3" s="475" customFormat="1" ht="12" customHeight="1" thickBot="1">
      <c r="A33" s="20" t="s">
        <v>25</v>
      </c>
      <c r="B33" s="21" t="s">
        <v>309</v>
      </c>
      <c r="C33" s="346">
        <f>SUM(C34:C43)</f>
        <v>1090</v>
      </c>
    </row>
    <row r="34" spans="1:3" s="475" customFormat="1" ht="12" customHeight="1">
      <c r="A34" s="15" t="s">
        <v>102</v>
      </c>
      <c r="B34" s="476" t="s">
        <v>312</v>
      </c>
      <c r="C34" s="349"/>
    </row>
    <row r="35" spans="1:3" s="475" customFormat="1" ht="12" customHeight="1">
      <c r="A35" s="14" t="s">
        <v>103</v>
      </c>
      <c r="B35" s="477" t="s">
        <v>313</v>
      </c>
      <c r="C35" s="348"/>
    </row>
    <row r="36" spans="1:3" s="475" customFormat="1" ht="12" customHeight="1">
      <c r="A36" s="14" t="s">
        <v>104</v>
      </c>
      <c r="B36" s="477" t="s">
        <v>314</v>
      </c>
      <c r="C36" s="348"/>
    </row>
    <row r="37" spans="1:3" s="475" customFormat="1" ht="12" customHeight="1">
      <c r="A37" s="14" t="s">
        <v>188</v>
      </c>
      <c r="B37" s="477" t="s">
        <v>315</v>
      </c>
      <c r="C37" s="348">
        <v>360</v>
      </c>
    </row>
    <row r="38" spans="1:3" s="475" customFormat="1" ht="12" customHeight="1">
      <c r="A38" s="14" t="s">
        <v>189</v>
      </c>
      <c r="B38" s="477" t="s">
        <v>316</v>
      </c>
      <c r="C38" s="348">
        <v>575</v>
      </c>
    </row>
    <row r="39" spans="1:3" s="475" customFormat="1" ht="12" customHeight="1">
      <c r="A39" s="14" t="s">
        <v>190</v>
      </c>
      <c r="B39" s="477" t="s">
        <v>317</v>
      </c>
      <c r="C39" s="348">
        <v>155</v>
      </c>
    </row>
    <row r="40" spans="1:3" s="475" customFormat="1" ht="12" customHeight="1">
      <c r="A40" s="14" t="s">
        <v>191</v>
      </c>
      <c r="B40" s="477" t="s">
        <v>318</v>
      </c>
      <c r="C40" s="348"/>
    </row>
    <row r="41" spans="1:3" s="475" customFormat="1" ht="12" customHeight="1">
      <c r="A41" s="14" t="s">
        <v>192</v>
      </c>
      <c r="B41" s="477" t="s">
        <v>319</v>
      </c>
      <c r="C41" s="348"/>
    </row>
    <row r="42" spans="1:3" s="475" customFormat="1" ht="12" customHeight="1">
      <c r="A42" s="14" t="s">
        <v>310</v>
      </c>
      <c r="B42" s="477" t="s">
        <v>320</v>
      </c>
      <c r="C42" s="351"/>
    </row>
    <row r="43" spans="1:3" s="475" customFormat="1" ht="12" customHeight="1" thickBot="1">
      <c r="A43" s="16" t="s">
        <v>311</v>
      </c>
      <c r="B43" s="478" t="s">
        <v>321</v>
      </c>
      <c r="C43" s="462"/>
    </row>
    <row r="44" spans="1:3" s="475" customFormat="1" ht="12" customHeight="1" thickBot="1">
      <c r="A44" s="20" t="s">
        <v>26</v>
      </c>
      <c r="B44" s="21" t="s">
        <v>322</v>
      </c>
      <c r="C44" s="346">
        <f>SUM(C45:C49)</f>
        <v>0</v>
      </c>
    </row>
    <row r="45" spans="1:3" s="475" customFormat="1" ht="12" customHeight="1">
      <c r="A45" s="15" t="s">
        <v>105</v>
      </c>
      <c r="B45" s="476" t="s">
        <v>326</v>
      </c>
      <c r="C45" s="526"/>
    </row>
    <row r="46" spans="1:3" s="475" customFormat="1" ht="12" customHeight="1">
      <c r="A46" s="14" t="s">
        <v>106</v>
      </c>
      <c r="B46" s="477" t="s">
        <v>327</v>
      </c>
      <c r="C46" s="351"/>
    </row>
    <row r="47" spans="1:3" s="475" customFormat="1" ht="12" customHeight="1">
      <c r="A47" s="14" t="s">
        <v>323</v>
      </c>
      <c r="B47" s="477" t="s">
        <v>328</v>
      </c>
      <c r="C47" s="351"/>
    </row>
    <row r="48" spans="1:3" s="475" customFormat="1" ht="12" customHeight="1">
      <c r="A48" s="14" t="s">
        <v>324</v>
      </c>
      <c r="B48" s="477" t="s">
        <v>329</v>
      </c>
      <c r="C48" s="351"/>
    </row>
    <row r="49" spans="1:3" s="475" customFormat="1" ht="12" customHeight="1" thickBot="1">
      <c r="A49" s="16" t="s">
        <v>325</v>
      </c>
      <c r="B49" s="478" t="s">
        <v>330</v>
      </c>
      <c r="C49" s="462"/>
    </row>
    <row r="50" spans="1:3" s="475" customFormat="1" ht="12" customHeight="1" thickBot="1">
      <c r="A50" s="20" t="s">
        <v>193</v>
      </c>
      <c r="B50" s="21" t="s">
        <v>331</v>
      </c>
      <c r="C50" s="346">
        <f>SUM(C51:C53)</f>
        <v>0</v>
      </c>
    </row>
    <row r="51" spans="1:3" s="475" customFormat="1" ht="12" customHeight="1">
      <c r="A51" s="15" t="s">
        <v>107</v>
      </c>
      <c r="B51" s="476" t="s">
        <v>332</v>
      </c>
      <c r="C51" s="349"/>
    </row>
    <row r="52" spans="1:3" s="475" customFormat="1" ht="12" customHeight="1">
      <c r="A52" s="14" t="s">
        <v>108</v>
      </c>
      <c r="B52" s="477" t="s">
        <v>533</v>
      </c>
      <c r="C52" s="348"/>
    </row>
    <row r="53" spans="1:3" s="475" customFormat="1" ht="12" customHeight="1">
      <c r="A53" s="14" t="s">
        <v>335</v>
      </c>
      <c r="B53" s="477" t="s">
        <v>333</v>
      </c>
      <c r="C53" s="348"/>
    </row>
    <row r="54" spans="1:3" s="475" customFormat="1" ht="12" customHeight="1" thickBot="1">
      <c r="A54" s="16" t="s">
        <v>336</v>
      </c>
      <c r="B54" s="478" t="s">
        <v>334</v>
      </c>
      <c r="C54" s="350"/>
    </row>
    <row r="55" spans="1:3" s="475" customFormat="1" ht="12" customHeight="1" thickBot="1">
      <c r="A55" s="20" t="s">
        <v>28</v>
      </c>
      <c r="B55" s="341" t="s">
        <v>337</v>
      </c>
      <c r="C55" s="346">
        <f>SUM(C56:C58)</f>
        <v>0</v>
      </c>
    </row>
    <row r="56" spans="1:3" s="475" customFormat="1" ht="12" customHeight="1">
      <c r="A56" s="15" t="s">
        <v>194</v>
      </c>
      <c r="B56" s="476" t="s">
        <v>339</v>
      </c>
      <c r="C56" s="351"/>
    </row>
    <row r="57" spans="1:3" s="475" customFormat="1" ht="12" customHeight="1">
      <c r="A57" s="14" t="s">
        <v>195</v>
      </c>
      <c r="B57" s="477" t="s">
        <v>534</v>
      </c>
      <c r="C57" s="351"/>
    </row>
    <row r="58" spans="1:3" s="475" customFormat="1" ht="12" customHeight="1">
      <c r="A58" s="14" t="s">
        <v>250</v>
      </c>
      <c r="B58" s="477" t="s">
        <v>340</v>
      </c>
      <c r="C58" s="351"/>
    </row>
    <row r="59" spans="1:3" s="475" customFormat="1" ht="12" customHeight="1" thickBot="1">
      <c r="A59" s="16" t="s">
        <v>338</v>
      </c>
      <c r="B59" s="478" t="s">
        <v>341</v>
      </c>
      <c r="C59" s="351"/>
    </row>
    <row r="60" spans="1:3" s="475" customFormat="1" ht="12" customHeight="1" thickBot="1">
      <c r="A60" s="20" t="s">
        <v>29</v>
      </c>
      <c r="B60" s="21" t="s">
        <v>342</v>
      </c>
      <c r="C60" s="352">
        <f>+C5+C12+C19+C26+C33+C44+C50+C55</f>
        <v>62423</v>
      </c>
    </row>
    <row r="61" spans="1:3" s="475" customFormat="1" ht="12" customHeight="1" thickBot="1">
      <c r="A61" s="479" t="s">
        <v>343</v>
      </c>
      <c r="B61" s="341" t="s">
        <v>344</v>
      </c>
      <c r="C61" s="346">
        <f>SUM(C62:C64)</f>
        <v>0</v>
      </c>
    </row>
    <row r="62" spans="1:3" s="475" customFormat="1" ht="12" customHeight="1">
      <c r="A62" s="15" t="s">
        <v>377</v>
      </c>
      <c r="B62" s="476" t="s">
        <v>345</v>
      </c>
      <c r="C62" s="351"/>
    </row>
    <row r="63" spans="1:3" s="475" customFormat="1" ht="12" customHeight="1">
      <c r="A63" s="14" t="s">
        <v>386</v>
      </c>
      <c r="B63" s="477" t="s">
        <v>346</v>
      </c>
      <c r="C63" s="351"/>
    </row>
    <row r="64" spans="1:3" s="475" customFormat="1" ht="12" customHeight="1" thickBot="1">
      <c r="A64" s="16" t="s">
        <v>387</v>
      </c>
      <c r="B64" s="480" t="s">
        <v>347</v>
      </c>
      <c r="C64" s="351"/>
    </row>
    <row r="65" spans="1:3" s="475" customFormat="1" ht="12" customHeight="1" thickBot="1">
      <c r="A65" s="479" t="s">
        <v>348</v>
      </c>
      <c r="B65" s="341" t="s">
        <v>349</v>
      </c>
      <c r="C65" s="346">
        <f>SUM(C66:C69)</f>
        <v>0</v>
      </c>
    </row>
    <row r="66" spans="1:3" s="475" customFormat="1" ht="12" customHeight="1">
      <c r="A66" s="15" t="s">
        <v>162</v>
      </c>
      <c r="B66" s="476" t="s">
        <v>350</v>
      </c>
      <c r="C66" s="351"/>
    </row>
    <row r="67" spans="1:3" s="475" customFormat="1" ht="12" customHeight="1">
      <c r="A67" s="14" t="s">
        <v>163</v>
      </c>
      <c r="B67" s="477" t="s">
        <v>351</v>
      </c>
      <c r="C67" s="351"/>
    </row>
    <row r="68" spans="1:3" s="475" customFormat="1" ht="12" customHeight="1">
      <c r="A68" s="14" t="s">
        <v>378</v>
      </c>
      <c r="B68" s="477" t="s">
        <v>352</v>
      </c>
      <c r="C68" s="351"/>
    </row>
    <row r="69" spans="1:3" s="475" customFormat="1" ht="12" customHeight="1" thickBot="1">
      <c r="A69" s="16" t="s">
        <v>379</v>
      </c>
      <c r="B69" s="478" t="s">
        <v>353</v>
      </c>
      <c r="C69" s="351"/>
    </row>
    <row r="70" spans="1:3" s="475" customFormat="1" ht="12" customHeight="1" thickBot="1">
      <c r="A70" s="479" t="s">
        <v>354</v>
      </c>
      <c r="B70" s="341" t="s">
        <v>355</v>
      </c>
      <c r="C70" s="346">
        <f>SUM(C71:C72)</f>
        <v>2676</v>
      </c>
    </row>
    <row r="71" spans="1:3" s="475" customFormat="1" ht="12" customHeight="1">
      <c r="A71" s="15" t="s">
        <v>380</v>
      </c>
      <c r="B71" s="476" t="s">
        <v>356</v>
      </c>
      <c r="C71" s="351">
        <v>2676</v>
      </c>
    </row>
    <row r="72" spans="1:3" s="475" customFormat="1" ht="12" customHeight="1" thickBot="1">
      <c r="A72" s="16" t="s">
        <v>381</v>
      </c>
      <c r="B72" s="478" t="s">
        <v>357</v>
      </c>
      <c r="C72" s="351"/>
    </row>
    <row r="73" spans="1:3" s="475" customFormat="1" ht="12" customHeight="1" thickBot="1">
      <c r="A73" s="479" t="s">
        <v>358</v>
      </c>
      <c r="B73" s="341" t="s">
        <v>359</v>
      </c>
      <c r="C73" s="346">
        <f>SUM(C74:C76)</f>
        <v>0</v>
      </c>
    </row>
    <row r="74" spans="1:3" s="475" customFormat="1" ht="12" customHeight="1">
      <c r="A74" s="15" t="s">
        <v>382</v>
      </c>
      <c r="B74" s="476" t="s">
        <v>360</v>
      </c>
      <c r="C74" s="351"/>
    </row>
    <row r="75" spans="1:3" s="475" customFormat="1" ht="12" customHeight="1">
      <c r="A75" s="14" t="s">
        <v>383</v>
      </c>
      <c r="B75" s="477" t="s">
        <v>361</v>
      </c>
      <c r="C75" s="351"/>
    </row>
    <row r="76" spans="1:3" s="475" customFormat="1" ht="12" customHeight="1" thickBot="1">
      <c r="A76" s="16" t="s">
        <v>384</v>
      </c>
      <c r="B76" s="478" t="s">
        <v>362</v>
      </c>
      <c r="C76" s="351"/>
    </row>
    <row r="77" spans="1:3" s="475" customFormat="1" ht="12" customHeight="1" thickBot="1">
      <c r="A77" s="479" t="s">
        <v>363</v>
      </c>
      <c r="B77" s="341" t="s">
        <v>385</v>
      </c>
      <c r="C77" s="346">
        <f>SUM(C78:C81)</f>
        <v>0</v>
      </c>
    </row>
    <row r="78" spans="1:3" s="475" customFormat="1" ht="12" customHeight="1">
      <c r="A78" s="481" t="s">
        <v>364</v>
      </c>
      <c r="B78" s="476" t="s">
        <v>365</v>
      </c>
      <c r="C78" s="351"/>
    </row>
    <row r="79" spans="1:3" s="475" customFormat="1" ht="12" customHeight="1">
      <c r="A79" s="482" t="s">
        <v>366</v>
      </c>
      <c r="B79" s="477" t="s">
        <v>367</v>
      </c>
      <c r="C79" s="351"/>
    </row>
    <row r="80" spans="1:3" s="475" customFormat="1" ht="12" customHeight="1">
      <c r="A80" s="482" t="s">
        <v>368</v>
      </c>
      <c r="B80" s="477" t="s">
        <v>369</v>
      </c>
      <c r="C80" s="351"/>
    </row>
    <row r="81" spans="1:3" s="475" customFormat="1" ht="12" customHeight="1" thickBot="1">
      <c r="A81" s="483" t="s">
        <v>370</v>
      </c>
      <c r="B81" s="478" t="s">
        <v>371</v>
      </c>
      <c r="C81" s="351"/>
    </row>
    <row r="82" spans="1:3" s="475" customFormat="1" ht="13.5" customHeight="1" thickBot="1">
      <c r="A82" s="479" t="s">
        <v>372</v>
      </c>
      <c r="B82" s="341" t="s">
        <v>373</v>
      </c>
      <c r="C82" s="527"/>
    </row>
    <row r="83" spans="1:3" s="475" customFormat="1" ht="15.75" customHeight="1" thickBot="1">
      <c r="A83" s="479" t="s">
        <v>374</v>
      </c>
      <c r="B83" s="484" t="s">
        <v>375</v>
      </c>
      <c r="C83" s="352">
        <f>+C61+C65+C70+C73+C77+C82</f>
        <v>2676</v>
      </c>
    </row>
    <row r="84" spans="1:3" s="475" customFormat="1" ht="16.5" customHeight="1" thickBot="1">
      <c r="A84" s="485" t="s">
        <v>388</v>
      </c>
      <c r="B84" s="486" t="s">
        <v>376</v>
      </c>
      <c r="C84" s="352">
        <f>+C60+C83</f>
        <v>65099</v>
      </c>
    </row>
    <row r="85" spans="1:3" s="475" customFormat="1" ht="83.25" customHeight="1">
      <c r="A85" s="5"/>
      <c r="B85" s="6"/>
      <c r="C85" s="353"/>
    </row>
    <row r="86" spans="1:3" ht="16.5" customHeight="1">
      <c r="A86" s="590" t="s">
        <v>50</v>
      </c>
      <c r="B86" s="590"/>
      <c r="C86" s="590"/>
    </row>
    <row r="87" spans="1:3" s="487" customFormat="1" ht="16.5" customHeight="1" thickBot="1">
      <c r="A87" s="591" t="s">
        <v>166</v>
      </c>
      <c r="B87" s="591"/>
      <c r="C87" s="170" t="s">
        <v>249</v>
      </c>
    </row>
    <row r="88" spans="1:3" ht="38.1" customHeight="1" thickBot="1">
      <c r="A88" s="23" t="s">
        <v>78</v>
      </c>
      <c r="B88" s="24" t="s">
        <v>51</v>
      </c>
      <c r="C88" s="45" t="s">
        <v>278</v>
      </c>
    </row>
    <row r="89" spans="1:3" s="474" customFormat="1" ht="12" customHeight="1" thickBot="1">
      <c r="A89" s="37">
        <v>1</v>
      </c>
      <c r="B89" s="38">
        <v>2</v>
      </c>
      <c r="C89" s="39">
        <v>3</v>
      </c>
    </row>
    <row r="90" spans="1:3" ht="12" customHeight="1" thickBot="1">
      <c r="A90" s="22" t="s">
        <v>21</v>
      </c>
      <c r="B90" s="31" t="s">
        <v>391</v>
      </c>
      <c r="C90" s="345">
        <f>SUM(C91:C95)</f>
        <v>52915</v>
      </c>
    </row>
    <row r="91" spans="1:3" ht="12" customHeight="1">
      <c r="A91" s="17" t="s">
        <v>109</v>
      </c>
      <c r="B91" s="10" t="s">
        <v>52</v>
      </c>
      <c r="C91" s="347">
        <f ca="1">'9.1. sz. mell'!C92+'9.3. sz. mell'!C45</f>
        <v>18524</v>
      </c>
    </row>
    <row r="92" spans="1:3" ht="12" customHeight="1">
      <c r="A92" s="14" t="s">
        <v>110</v>
      </c>
      <c r="B92" s="8" t="s">
        <v>196</v>
      </c>
      <c r="C92" s="348">
        <f ca="1">'9.1. sz. mell'!C93+'9.3. sz. mell'!C46</f>
        <v>4457</v>
      </c>
    </row>
    <row r="93" spans="1:3" ht="12" customHeight="1">
      <c r="A93" s="14" t="s">
        <v>111</v>
      </c>
      <c r="B93" s="8" t="s">
        <v>152</v>
      </c>
      <c r="C93" s="350">
        <f ca="1">'9.1. sz. mell'!C94+'9.3. sz. mell'!C47</f>
        <v>17826</v>
      </c>
    </row>
    <row r="94" spans="1:3" ht="12" customHeight="1">
      <c r="A94" s="14" t="s">
        <v>112</v>
      </c>
      <c r="B94" s="11" t="s">
        <v>197</v>
      </c>
      <c r="C94" s="350">
        <f ca="1">'9.1. sz. mell'!C95</f>
        <v>8268</v>
      </c>
    </row>
    <row r="95" spans="1:3" ht="12" customHeight="1">
      <c r="A95" s="14" t="s">
        <v>123</v>
      </c>
      <c r="B95" s="19" t="s">
        <v>198</v>
      </c>
      <c r="C95" s="350">
        <v>3840</v>
      </c>
    </row>
    <row r="96" spans="1:3" ht="12" customHeight="1">
      <c r="A96" s="14" t="s">
        <v>113</v>
      </c>
      <c r="B96" s="8" t="s">
        <v>392</v>
      </c>
      <c r="C96" s="350"/>
    </row>
    <row r="97" spans="1:3" ht="12" customHeight="1">
      <c r="A97" s="14" t="s">
        <v>114</v>
      </c>
      <c r="B97" s="173" t="s">
        <v>393</v>
      </c>
      <c r="C97" s="350"/>
    </row>
    <row r="98" spans="1:3" ht="12" customHeight="1">
      <c r="A98" s="14" t="s">
        <v>124</v>
      </c>
      <c r="B98" s="174" t="s">
        <v>394</v>
      </c>
      <c r="C98" s="350"/>
    </row>
    <row r="99" spans="1:3" ht="12" customHeight="1">
      <c r="A99" s="14" t="s">
        <v>125</v>
      </c>
      <c r="B99" s="174" t="s">
        <v>395</v>
      </c>
      <c r="C99" s="350"/>
    </row>
    <row r="100" spans="1:3" ht="12" customHeight="1">
      <c r="A100" s="14" t="s">
        <v>126</v>
      </c>
      <c r="B100" s="173" t="s">
        <v>396</v>
      </c>
      <c r="C100" s="350"/>
    </row>
    <row r="101" spans="1:3" ht="12" customHeight="1">
      <c r="A101" s="14" t="s">
        <v>127</v>
      </c>
      <c r="B101" s="173" t="s">
        <v>397</v>
      </c>
      <c r="C101" s="350"/>
    </row>
    <row r="102" spans="1:3" ht="12" customHeight="1">
      <c r="A102" s="14" t="s">
        <v>129</v>
      </c>
      <c r="B102" s="174" t="s">
        <v>398</v>
      </c>
      <c r="C102" s="350"/>
    </row>
    <row r="103" spans="1:3" ht="12" customHeight="1">
      <c r="A103" s="13" t="s">
        <v>199</v>
      </c>
      <c r="B103" s="175" t="s">
        <v>399</v>
      </c>
      <c r="C103" s="350"/>
    </row>
    <row r="104" spans="1:3" ht="12" customHeight="1">
      <c r="A104" s="14" t="s">
        <v>389</v>
      </c>
      <c r="B104" s="175" t="s">
        <v>400</v>
      </c>
      <c r="C104" s="350">
        <f ca="1">'9.1. sz. mell'!C105</f>
        <v>0</v>
      </c>
    </row>
    <row r="105" spans="1:3" ht="12" customHeight="1" thickBot="1">
      <c r="A105" s="18" t="s">
        <v>390</v>
      </c>
      <c r="B105" s="176" t="s">
        <v>401</v>
      </c>
      <c r="C105" s="354">
        <f ca="1">'9.1. sz. mell'!C106</f>
        <v>3840</v>
      </c>
    </row>
    <row r="106" spans="1:3" ht="12" customHeight="1" thickBot="1">
      <c r="A106" s="20" t="s">
        <v>22</v>
      </c>
      <c r="B106" s="30" t="s">
        <v>402</v>
      </c>
      <c r="C106" s="346">
        <f ca="1">+C107+C109+C111</f>
        <v>10560</v>
      </c>
    </row>
    <row r="107" spans="1:3" ht="12" customHeight="1">
      <c r="A107" s="15" t="s">
        <v>115</v>
      </c>
      <c r="B107" s="8" t="s">
        <v>248</v>
      </c>
      <c r="C107" s="349">
        <f ca="1">'9.1. sz. mell'!C108</f>
        <v>10560</v>
      </c>
    </row>
    <row r="108" spans="1:3" ht="12" customHeight="1">
      <c r="A108" s="15" t="s">
        <v>116</v>
      </c>
      <c r="B108" s="12" t="s">
        <v>406</v>
      </c>
      <c r="C108" s="349"/>
    </row>
    <row r="109" spans="1:3" ht="12" customHeight="1">
      <c r="A109" s="15" t="s">
        <v>117</v>
      </c>
      <c r="B109" s="12" t="s">
        <v>200</v>
      </c>
      <c r="C109" s="348">
        <f ca="1">'9.1. sz. mell'!C110+'9.3. sz. mell'!C52</f>
        <v>0</v>
      </c>
    </row>
    <row r="110" spans="1:3" ht="12" customHeight="1">
      <c r="A110" s="15" t="s">
        <v>118</v>
      </c>
      <c r="B110" s="12" t="s">
        <v>407</v>
      </c>
      <c r="C110" s="313"/>
    </row>
    <row r="111" spans="1:3" ht="12" customHeight="1">
      <c r="A111" s="15" t="s">
        <v>119</v>
      </c>
      <c r="B111" s="343" t="s">
        <v>251</v>
      </c>
      <c r="C111" s="313"/>
    </row>
    <row r="112" spans="1:3" ht="12" customHeight="1">
      <c r="A112" s="15" t="s">
        <v>128</v>
      </c>
      <c r="B112" s="342" t="s">
        <v>535</v>
      </c>
      <c r="C112" s="313"/>
    </row>
    <row r="113" spans="1:3" ht="12" customHeight="1">
      <c r="A113" s="15" t="s">
        <v>130</v>
      </c>
      <c r="B113" s="472" t="s">
        <v>412</v>
      </c>
      <c r="C113" s="313"/>
    </row>
    <row r="114" spans="1:3">
      <c r="A114" s="15" t="s">
        <v>201</v>
      </c>
      <c r="B114" s="174" t="s">
        <v>395</v>
      </c>
      <c r="C114" s="313"/>
    </row>
    <row r="115" spans="1:3" ht="12" customHeight="1">
      <c r="A115" s="15" t="s">
        <v>202</v>
      </c>
      <c r="B115" s="174" t="s">
        <v>411</v>
      </c>
      <c r="C115" s="313"/>
    </row>
    <row r="116" spans="1:3" ht="12" customHeight="1">
      <c r="A116" s="15" t="s">
        <v>203</v>
      </c>
      <c r="B116" s="174" t="s">
        <v>410</v>
      </c>
      <c r="C116" s="313"/>
    </row>
    <row r="117" spans="1:3" ht="12" customHeight="1">
      <c r="A117" s="15" t="s">
        <v>403</v>
      </c>
      <c r="B117" s="174" t="s">
        <v>398</v>
      </c>
      <c r="C117" s="313"/>
    </row>
    <row r="118" spans="1:3" ht="12" customHeight="1">
      <c r="A118" s="15" t="s">
        <v>404</v>
      </c>
      <c r="B118" s="174" t="s">
        <v>409</v>
      </c>
      <c r="C118" s="313"/>
    </row>
    <row r="119" spans="1:3" ht="16.5" thickBot="1">
      <c r="A119" s="13" t="s">
        <v>405</v>
      </c>
      <c r="B119" s="174" t="s">
        <v>408</v>
      </c>
      <c r="C119" s="315"/>
    </row>
    <row r="120" spans="1:3" ht="12" customHeight="1" thickBot="1">
      <c r="A120" s="20" t="s">
        <v>23</v>
      </c>
      <c r="B120" s="154" t="s">
        <v>413</v>
      </c>
      <c r="C120" s="346">
        <f>+C121+C122</f>
        <v>0</v>
      </c>
    </row>
    <row r="121" spans="1:3" ht="12" customHeight="1">
      <c r="A121" s="15" t="s">
        <v>98</v>
      </c>
      <c r="B121" s="9" t="s">
        <v>65</v>
      </c>
      <c r="C121" s="349">
        <f ca="1">'9.1. sz. mell'!C122</f>
        <v>0</v>
      </c>
    </row>
    <row r="122" spans="1:3" ht="12" customHeight="1" thickBot="1">
      <c r="A122" s="16" t="s">
        <v>99</v>
      </c>
      <c r="B122" s="12" t="s">
        <v>66</v>
      </c>
      <c r="C122" s="350"/>
    </row>
    <row r="123" spans="1:3" ht="12" customHeight="1" thickBot="1">
      <c r="A123" s="20" t="s">
        <v>24</v>
      </c>
      <c r="B123" s="154" t="s">
        <v>414</v>
      </c>
      <c r="C123" s="346">
        <f>+C90+C106+C120</f>
        <v>63475</v>
      </c>
    </row>
    <row r="124" spans="1:3" ht="12" customHeight="1" thickBot="1">
      <c r="A124" s="20" t="s">
        <v>25</v>
      </c>
      <c r="B124" s="154" t="s">
        <v>415</v>
      </c>
      <c r="C124" s="346">
        <f>+C125+C126+C127</f>
        <v>1624</v>
      </c>
    </row>
    <row r="125" spans="1:3" ht="12" customHeight="1">
      <c r="A125" s="15" t="s">
        <v>102</v>
      </c>
      <c r="B125" s="9" t="s">
        <v>416</v>
      </c>
      <c r="C125" s="313"/>
    </row>
    <row r="126" spans="1:3" ht="12" customHeight="1">
      <c r="A126" s="15" t="s">
        <v>103</v>
      </c>
      <c r="B126" s="9" t="s">
        <v>417</v>
      </c>
      <c r="C126" s="313">
        <v>1624</v>
      </c>
    </row>
    <row r="127" spans="1:3" ht="12" customHeight="1" thickBot="1">
      <c r="A127" s="13" t="s">
        <v>104</v>
      </c>
      <c r="B127" s="7" t="s">
        <v>418</v>
      </c>
      <c r="C127" s="313"/>
    </row>
    <row r="128" spans="1:3" ht="12" customHeight="1" thickBot="1">
      <c r="A128" s="20" t="s">
        <v>26</v>
      </c>
      <c r="B128" s="154" t="s">
        <v>485</v>
      </c>
      <c r="C128" s="346">
        <f>+C129+C130+C131+C132</f>
        <v>0</v>
      </c>
    </row>
    <row r="129" spans="1:9" ht="12" customHeight="1">
      <c r="A129" s="15" t="s">
        <v>105</v>
      </c>
      <c r="B129" s="9" t="s">
        <v>419</v>
      </c>
      <c r="C129" s="313"/>
    </row>
    <row r="130" spans="1:9" ht="12" customHeight="1">
      <c r="A130" s="15" t="s">
        <v>106</v>
      </c>
      <c r="B130" s="9" t="s">
        <v>420</v>
      </c>
      <c r="C130" s="313"/>
    </row>
    <row r="131" spans="1:9" ht="12" customHeight="1">
      <c r="A131" s="15" t="s">
        <v>323</v>
      </c>
      <c r="B131" s="9" t="s">
        <v>421</v>
      </c>
      <c r="C131" s="313"/>
    </row>
    <row r="132" spans="1:9" ht="12" customHeight="1" thickBot="1">
      <c r="A132" s="13" t="s">
        <v>324</v>
      </c>
      <c r="B132" s="7" t="s">
        <v>422</v>
      </c>
      <c r="C132" s="313"/>
    </row>
    <row r="133" spans="1:9" ht="12" customHeight="1" thickBot="1">
      <c r="A133" s="20" t="s">
        <v>27</v>
      </c>
      <c r="B133" s="154" t="s">
        <v>423</v>
      </c>
      <c r="C133" s="352">
        <f>+C134+C135+C136+C137</f>
        <v>0</v>
      </c>
    </row>
    <row r="134" spans="1:9" ht="12" customHeight="1">
      <c r="A134" s="15" t="s">
        <v>107</v>
      </c>
      <c r="B134" s="9" t="s">
        <v>424</v>
      </c>
      <c r="C134" s="313"/>
    </row>
    <row r="135" spans="1:9" ht="12" customHeight="1">
      <c r="A135" s="15" t="s">
        <v>108</v>
      </c>
      <c r="B135" s="9" t="s">
        <v>434</v>
      </c>
      <c r="C135" s="313"/>
    </row>
    <row r="136" spans="1:9" ht="12" customHeight="1">
      <c r="A136" s="15" t="s">
        <v>335</v>
      </c>
      <c r="B136" s="9" t="s">
        <v>425</v>
      </c>
      <c r="C136" s="313"/>
    </row>
    <row r="137" spans="1:9" ht="12" customHeight="1" thickBot="1">
      <c r="A137" s="13" t="s">
        <v>336</v>
      </c>
      <c r="B137" s="7" t="s">
        <v>426</v>
      </c>
      <c r="C137" s="313"/>
    </row>
    <row r="138" spans="1:9" ht="12" customHeight="1" thickBot="1">
      <c r="A138" s="20" t="s">
        <v>28</v>
      </c>
      <c r="B138" s="154" t="s">
        <v>427</v>
      </c>
      <c r="C138" s="355">
        <f>+C139+C140+C141+C142</f>
        <v>0</v>
      </c>
    </row>
    <row r="139" spans="1:9" ht="12" customHeight="1">
      <c r="A139" s="15" t="s">
        <v>194</v>
      </c>
      <c r="B139" s="9" t="s">
        <v>428</v>
      </c>
      <c r="C139" s="313"/>
    </row>
    <row r="140" spans="1:9" ht="12" customHeight="1">
      <c r="A140" s="15" t="s">
        <v>195</v>
      </c>
      <c r="B140" s="9" t="s">
        <v>429</v>
      </c>
      <c r="C140" s="313"/>
    </row>
    <row r="141" spans="1:9" ht="12" customHeight="1">
      <c r="A141" s="15" t="s">
        <v>250</v>
      </c>
      <c r="B141" s="9" t="s">
        <v>430</v>
      </c>
      <c r="C141" s="313"/>
    </row>
    <row r="142" spans="1:9" ht="12" customHeight="1" thickBot="1">
      <c r="A142" s="15" t="s">
        <v>338</v>
      </c>
      <c r="B142" s="9" t="s">
        <v>431</v>
      </c>
      <c r="C142" s="313"/>
    </row>
    <row r="143" spans="1:9" ht="15" customHeight="1" thickBot="1">
      <c r="A143" s="20" t="s">
        <v>29</v>
      </c>
      <c r="B143" s="154" t="s">
        <v>432</v>
      </c>
      <c r="C143" s="488">
        <f>+C124+C128+C133+C138</f>
        <v>1624</v>
      </c>
      <c r="F143" s="489"/>
      <c r="G143" s="490"/>
      <c r="H143" s="490"/>
      <c r="I143" s="490"/>
    </row>
    <row r="144" spans="1:9" s="475" customFormat="1" ht="12.95" customHeight="1" thickBot="1">
      <c r="A144" s="344" t="s">
        <v>30</v>
      </c>
      <c r="B144" s="438" t="s">
        <v>433</v>
      </c>
      <c r="C144" s="488">
        <f>+C123+C143</f>
        <v>65099</v>
      </c>
    </row>
    <row r="145" spans="1:4" ht="7.5" customHeight="1"/>
    <row r="146" spans="1:4">
      <c r="A146" s="592" t="s">
        <v>435</v>
      </c>
      <c r="B146" s="592"/>
      <c r="C146" s="592"/>
    </row>
    <row r="147" spans="1:4" ht="15" customHeight="1" thickBot="1">
      <c r="A147" s="589" t="s">
        <v>167</v>
      </c>
      <c r="B147" s="589"/>
      <c r="C147" s="356" t="s">
        <v>249</v>
      </c>
    </row>
    <row r="148" spans="1:4" ht="13.5" customHeight="1" thickBot="1">
      <c r="A148" s="20">
        <v>1</v>
      </c>
      <c r="B148" s="30" t="s">
        <v>436</v>
      </c>
      <c r="C148" s="346">
        <f>+C60-C123</f>
        <v>-1052</v>
      </c>
      <c r="D148" s="491"/>
    </row>
    <row r="149" spans="1:4" ht="27.75" customHeight="1" thickBot="1">
      <c r="A149" s="20" t="s">
        <v>22</v>
      </c>
      <c r="B149" s="30" t="s">
        <v>437</v>
      </c>
      <c r="C149" s="346">
        <f>+C83-C143</f>
        <v>1052</v>
      </c>
    </row>
  </sheetData>
  <sheetProtection sheet="1"/>
  <mergeCells count="6">
    <mergeCell ref="A147:B147"/>
    <mergeCell ref="A86:C86"/>
    <mergeCell ref="A1:C1"/>
    <mergeCell ref="A2:B2"/>
    <mergeCell ref="A87:B87"/>
    <mergeCell ref="A146:C14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2014. ÉVI KÖLTSÉGVETÉSÉNEK ÖSSZEVONT MÉRLEGE&amp;10
&amp;R&amp;"Times New Roman CE,Félkövér dőlt"&amp;11 1.1. melléklet a ........./2014. (.......) önkormányzati rendelethez</oddHeader>
  </headerFooter>
  <rowBreaks count="1" manualBreakCount="1">
    <brk id="85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zoomScaleNormal="100" workbookViewId="0">
      <selection activeCell="T12" sqref="T12"/>
    </sheetView>
  </sheetViews>
  <sheetFormatPr defaultRowHeight="15.75"/>
  <cols>
    <col min="1" max="1" width="4.83203125" style="123" customWidth="1"/>
    <col min="2" max="2" width="31.1640625" style="141" customWidth="1"/>
    <col min="3" max="4" width="9" style="141" customWidth="1"/>
    <col min="5" max="5" width="9.5" style="141" customWidth="1"/>
    <col min="6" max="6" width="8.83203125" style="141" customWidth="1"/>
    <col min="7" max="7" width="8.6640625" style="141" customWidth="1"/>
    <col min="8" max="8" width="8.83203125" style="141" customWidth="1"/>
    <col min="9" max="9" width="8.1640625" style="141" customWidth="1"/>
    <col min="10" max="14" width="9.5" style="141" customWidth="1"/>
    <col min="15" max="15" width="12.6640625" style="123" customWidth="1"/>
    <col min="16" max="16384" width="9.33203125" style="141"/>
  </cols>
  <sheetData>
    <row r="1" spans="1:15" ht="31.5" customHeight="1">
      <c r="A1" s="653" t="s">
        <v>495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4"/>
    </row>
    <row r="2" spans="1:15" ht="16.5" thickBot="1">
      <c r="O2" s="4" t="s">
        <v>58</v>
      </c>
    </row>
    <row r="3" spans="1:15" s="123" customFormat="1" ht="26.1" customHeight="1" thickBot="1">
      <c r="A3" s="120" t="s">
        <v>19</v>
      </c>
      <c r="B3" s="121" t="s">
        <v>70</v>
      </c>
      <c r="C3" s="121" t="s">
        <v>82</v>
      </c>
      <c r="D3" s="121" t="s">
        <v>83</v>
      </c>
      <c r="E3" s="121" t="s">
        <v>84</v>
      </c>
      <c r="F3" s="121" t="s">
        <v>85</v>
      </c>
      <c r="G3" s="121" t="s">
        <v>86</v>
      </c>
      <c r="H3" s="121" t="s">
        <v>87</v>
      </c>
      <c r="I3" s="121" t="s">
        <v>88</v>
      </c>
      <c r="J3" s="121" t="s">
        <v>89</v>
      </c>
      <c r="K3" s="121" t="s">
        <v>90</v>
      </c>
      <c r="L3" s="121" t="s">
        <v>91</v>
      </c>
      <c r="M3" s="121" t="s">
        <v>92</v>
      </c>
      <c r="N3" s="121" t="s">
        <v>93</v>
      </c>
      <c r="O3" s="122" t="s">
        <v>56</v>
      </c>
    </row>
    <row r="4" spans="1:15" s="125" customFormat="1" ht="15" customHeight="1" thickBot="1">
      <c r="A4" s="124" t="s">
        <v>21</v>
      </c>
      <c r="B4" s="650" t="s">
        <v>61</v>
      </c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2"/>
    </row>
    <row r="5" spans="1:15" s="125" customFormat="1" ht="22.5">
      <c r="A5" s="126" t="s">
        <v>22</v>
      </c>
      <c r="B5" s="558" t="s">
        <v>439</v>
      </c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8">
        <f t="shared" ref="O5:O25" si="0">SUM(C5:N5)</f>
        <v>0</v>
      </c>
    </row>
    <row r="6" spans="1:15" s="132" customFormat="1" ht="22.5">
      <c r="A6" s="129" t="s">
        <v>23</v>
      </c>
      <c r="B6" s="336" t="s">
        <v>526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1">
        <f t="shared" si="0"/>
        <v>0</v>
      </c>
    </row>
    <row r="7" spans="1:15" s="132" customFormat="1" ht="22.5">
      <c r="A7" s="129" t="s">
        <v>24</v>
      </c>
      <c r="B7" s="335" t="s">
        <v>527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4">
        <f t="shared" si="0"/>
        <v>0</v>
      </c>
    </row>
    <row r="8" spans="1:15" s="132" customFormat="1" ht="14.1" customHeight="1">
      <c r="A8" s="129" t="s">
        <v>25</v>
      </c>
      <c r="B8" s="334" t="s">
        <v>187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1">
        <f t="shared" si="0"/>
        <v>0</v>
      </c>
    </row>
    <row r="9" spans="1:15" s="132" customFormat="1" ht="14.1" customHeight="1">
      <c r="A9" s="129" t="s">
        <v>26</v>
      </c>
      <c r="B9" s="334" t="s">
        <v>528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1">
        <f t="shared" si="0"/>
        <v>0</v>
      </c>
    </row>
    <row r="10" spans="1:15" s="132" customFormat="1" ht="14.1" customHeight="1">
      <c r="A10" s="129" t="s">
        <v>27</v>
      </c>
      <c r="B10" s="334" t="s">
        <v>12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1">
        <f t="shared" si="0"/>
        <v>0</v>
      </c>
    </row>
    <row r="11" spans="1:15" s="132" customFormat="1" ht="14.1" customHeight="1">
      <c r="A11" s="129" t="s">
        <v>28</v>
      </c>
      <c r="B11" s="334" t="s">
        <v>441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1">
        <f t="shared" si="0"/>
        <v>0</v>
      </c>
    </row>
    <row r="12" spans="1:15" s="132" customFormat="1" ht="22.5">
      <c r="A12" s="129" t="s">
        <v>29</v>
      </c>
      <c r="B12" s="336" t="s">
        <v>510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>
        <f t="shared" si="0"/>
        <v>0</v>
      </c>
    </row>
    <row r="13" spans="1:15" s="132" customFormat="1" ht="14.1" customHeight="1" thickBot="1">
      <c r="A13" s="129" t="s">
        <v>30</v>
      </c>
      <c r="B13" s="334" t="s">
        <v>13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1">
        <f t="shared" si="0"/>
        <v>0</v>
      </c>
    </row>
    <row r="14" spans="1:15" s="125" customFormat="1" ht="15.95" customHeight="1" thickBot="1">
      <c r="A14" s="124" t="s">
        <v>31</v>
      </c>
      <c r="B14" s="43" t="s">
        <v>120</v>
      </c>
      <c r="C14" s="135">
        <f t="shared" ref="C14:N14" si="1">SUM(C5:C13)</f>
        <v>0</v>
      </c>
      <c r="D14" s="135">
        <f t="shared" si="1"/>
        <v>0</v>
      </c>
      <c r="E14" s="135">
        <f t="shared" si="1"/>
        <v>0</v>
      </c>
      <c r="F14" s="135">
        <f t="shared" si="1"/>
        <v>0</v>
      </c>
      <c r="G14" s="135">
        <f t="shared" si="1"/>
        <v>0</v>
      </c>
      <c r="H14" s="135">
        <f t="shared" si="1"/>
        <v>0</v>
      </c>
      <c r="I14" s="135">
        <f t="shared" si="1"/>
        <v>0</v>
      </c>
      <c r="J14" s="135">
        <f t="shared" si="1"/>
        <v>0</v>
      </c>
      <c r="K14" s="135">
        <f t="shared" si="1"/>
        <v>0</v>
      </c>
      <c r="L14" s="135">
        <f t="shared" si="1"/>
        <v>0</v>
      </c>
      <c r="M14" s="135">
        <f t="shared" si="1"/>
        <v>0</v>
      </c>
      <c r="N14" s="135">
        <f t="shared" si="1"/>
        <v>0</v>
      </c>
      <c r="O14" s="136">
        <f>SUM(C14:N14)</f>
        <v>0</v>
      </c>
    </row>
    <row r="15" spans="1:15" s="125" customFormat="1" ht="15" customHeight="1" thickBot="1">
      <c r="A15" s="124" t="s">
        <v>32</v>
      </c>
      <c r="B15" s="650" t="s">
        <v>63</v>
      </c>
      <c r="C15" s="651"/>
      <c r="D15" s="651"/>
      <c r="E15" s="651"/>
      <c r="F15" s="651"/>
      <c r="G15" s="651"/>
      <c r="H15" s="651"/>
      <c r="I15" s="651"/>
      <c r="J15" s="651"/>
      <c r="K15" s="651"/>
      <c r="L15" s="651"/>
      <c r="M15" s="651"/>
      <c r="N15" s="651"/>
      <c r="O15" s="652"/>
    </row>
    <row r="16" spans="1:15" s="132" customFormat="1" ht="14.1" customHeight="1">
      <c r="A16" s="137" t="s">
        <v>33</v>
      </c>
      <c r="B16" s="337" t="s">
        <v>71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4">
        <f t="shared" si="0"/>
        <v>0</v>
      </c>
    </row>
    <row r="17" spans="1:15" s="132" customFormat="1" ht="27" customHeight="1">
      <c r="A17" s="129" t="s">
        <v>34</v>
      </c>
      <c r="B17" s="336" t="s">
        <v>196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1">
        <f t="shared" si="0"/>
        <v>0</v>
      </c>
    </row>
    <row r="18" spans="1:15" s="132" customFormat="1" ht="14.1" customHeight="1">
      <c r="A18" s="129" t="s">
        <v>35</v>
      </c>
      <c r="B18" s="334" t="s">
        <v>152</v>
      </c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1">
        <f t="shared" si="0"/>
        <v>0</v>
      </c>
    </row>
    <row r="19" spans="1:15" s="132" customFormat="1" ht="14.1" customHeight="1">
      <c r="A19" s="129" t="s">
        <v>36</v>
      </c>
      <c r="B19" s="334" t="s">
        <v>197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1">
        <f t="shared" si="0"/>
        <v>0</v>
      </c>
    </row>
    <row r="20" spans="1:15" s="132" customFormat="1" ht="14.1" customHeight="1">
      <c r="A20" s="129" t="s">
        <v>37</v>
      </c>
      <c r="B20" s="334" t="s">
        <v>14</v>
      </c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1">
        <f t="shared" si="0"/>
        <v>0</v>
      </c>
    </row>
    <row r="21" spans="1:15" s="132" customFormat="1" ht="14.1" customHeight="1">
      <c r="A21" s="129" t="s">
        <v>38</v>
      </c>
      <c r="B21" s="334" t="s">
        <v>248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1">
        <f t="shared" si="0"/>
        <v>0</v>
      </c>
    </row>
    <row r="22" spans="1:15" s="132" customFormat="1">
      <c r="A22" s="129" t="s">
        <v>39</v>
      </c>
      <c r="B22" s="336" t="s">
        <v>200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1">
        <f t="shared" si="0"/>
        <v>0</v>
      </c>
    </row>
    <row r="23" spans="1:15" s="132" customFormat="1" ht="14.1" customHeight="1">
      <c r="A23" s="129" t="s">
        <v>40</v>
      </c>
      <c r="B23" s="334" t="s">
        <v>251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1">
        <f t="shared" si="0"/>
        <v>0</v>
      </c>
    </row>
    <row r="24" spans="1:15" s="132" customFormat="1" ht="14.1" customHeight="1" thickBot="1">
      <c r="A24" s="129" t="s">
        <v>41</v>
      </c>
      <c r="B24" s="334" t="s">
        <v>15</v>
      </c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1">
        <f t="shared" si="0"/>
        <v>0</v>
      </c>
    </row>
    <row r="25" spans="1:15" s="125" customFormat="1" ht="15.95" customHeight="1" thickBot="1">
      <c r="A25" s="138" t="s">
        <v>42</v>
      </c>
      <c r="B25" s="43" t="s">
        <v>121</v>
      </c>
      <c r="C25" s="135">
        <f t="shared" ref="C25:N25" si="2">SUM(C16:C24)</f>
        <v>0</v>
      </c>
      <c r="D25" s="135">
        <f t="shared" si="2"/>
        <v>0</v>
      </c>
      <c r="E25" s="135">
        <f t="shared" si="2"/>
        <v>0</v>
      </c>
      <c r="F25" s="135">
        <f t="shared" si="2"/>
        <v>0</v>
      </c>
      <c r="G25" s="135">
        <f t="shared" si="2"/>
        <v>0</v>
      </c>
      <c r="H25" s="135">
        <f t="shared" si="2"/>
        <v>0</v>
      </c>
      <c r="I25" s="135">
        <f t="shared" si="2"/>
        <v>0</v>
      </c>
      <c r="J25" s="135">
        <f t="shared" si="2"/>
        <v>0</v>
      </c>
      <c r="K25" s="135">
        <f t="shared" si="2"/>
        <v>0</v>
      </c>
      <c r="L25" s="135">
        <f t="shared" si="2"/>
        <v>0</v>
      </c>
      <c r="M25" s="135">
        <f t="shared" si="2"/>
        <v>0</v>
      </c>
      <c r="N25" s="135">
        <f t="shared" si="2"/>
        <v>0</v>
      </c>
      <c r="O25" s="136">
        <f t="shared" si="0"/>
        <v>0</v>
      </c>
    </row>
    <row r="26" spans="1:15" ht="16.5" thickBot="1">
      <c r="A26" s="138" t="s">
        <v>43</v>
      </c>
      <c r="B26" s="338" t="s">
        <v>122</v>
      </c>
      <c r="C26" s="139">
        <f t="shared" ref="C26:O26" si="3">C14-C25</f>
        <v>0</v>
      </c>
      <c r="D26" s="139">
        <f t="shared" si="3"/>
        <v>0</v>
      </c>
      <c r="E26" s="139">
        <f t="shared" si="3"/>
        <v>0</v>
      </c>
      <c r="F26" s="139">
        <f t="shared" si="3"/>
        <v>0</v>
      </c>
      <c r="G26" s="139">
        <f t="shared" si="3"/>
        <v>0</v>
      </c>
      <c r="H26" s="139">
        <f t="shared" si="3"/>
        <v>0</v>
      </c>
      <c r="I26" s="139">
        <f t="shared" si="3"/>
        <v>0</v>
      </c>
      <c r="J26" s="139">
        <f t="shared" si="3"/>
        <v>0</v>
      </c>
      <c r="K26" s="139">
        <f t="shared" si="3"/>
        <v>0</v>
      </c>
      <c r="L26" s="139">
        <f t="shared" si="3"/>
        <v>0</v>
      </c>
      <c r="M26" s="139">
        <f t="shared" si="3"/>
        <v>0</v>
      </c>
      <c r="N26" s="139">
        <f t="shared" si="3"/>
        <v>0</v>
      </c>
      <c r="O26" s="140">
        <f t="shared" si="3"/>
        <v>0</v>
      </c>
    </row>
    <row r="27" spans="1:15">
      <c r="A27" s="142"/>
    </row>
    <row r="28" spans="1:15">
      <c r="B28" s="143"/>
      <c r="C28" s="144"/>
      <c r="D28" s="144"/>
      <c r="O28" s="141"/>
    </row>
    <row r="29" spans="1:15">
      <c r="O29" s="141"/>
    </row>
    <row r="30" spans="1:15">
      <c r="O30" s="141"/>
    </row>
    <row r="31" spans="1:15">
      <c r="O31" s="141"/>
    </row>
    <row r="32" spans="1:15">
      <c r="O32" s="141"/>
    </row>
    <row r="33" spans="15:15">
      <c r="O33" s="141"/>
    </row>
    <row r="34" spans="15:15">
      <c r="O34" s="141"/>
    </row>
    <row r="35" spans="15:15">
      <c r="O35" s="141"/>
    </row>
    <row r="36" spans="15:15">
      <c r="O36" s="141"/>
    </row>
    <row r="37" spans="15:15">
      <c r="O37" s="141"/>
    </row>
    <row r="38" spans="15:15">
      <c r="O38" s="141"/>
    </row>
    <row r="39" spans="15:15">
      <c r="O39" s="141"/>
    </row>
    <row r="40" spans="15:15">
      <c r="O40" s="141"/>
    </row>
    <row r="41" spans="15:15">
      <c r="O41" s="141"/>
    </row>
    <row r="42" spans="15:15">
      <c r="O42" s="141"/>
    </row>
    <row r="43" spans="15:15">
      <c r="O43" s="141"/>
    </row>
    <row r="44" spans="15:15">
      <c r="O44" s="141"/>
    </row>
    <row r="45" spans="15:15">
      <c r="O45" s="141"/>
    </row>
    <row r="46" spans="15:15">
      <c r="O46" s="141"/>
    </row>
    <row r="47" spans="15:15">
      <c r="O47" s="141"/>
    </row>
    <row r="48" spans="15:15">
      <c r="O48" s="141"/>
    </row>
    <row r="49" spans="15:15">
      <c r="O49" s="141"/>
    </row>
    <row r="50" spans="15:15">
      <c r="O50" s="141"/>
    </row>
    <row r="51" spans="15:15">
      <c r="O51" s="141"/>
    </row>
    <row r="52" spans="15:15">
      <c r="O52" s="141"/>
    </row>
    <row r="53" spans="15:15">
      <c r="O53" s="141"/>
    </row>
    <row r="54" spans="15:15">
      <c r="O54" s="141"/>
    </row>
    <row r="55" spans="15:15">
      <c r="O55" s="141"/>
    </row>
    <row r="56" spans="15:15">
      <c r="O56" s="141"/>
    </row>
    <row r="57" spans="15:15">
      <c r="O57" s="141"/>
    </row>
    <row r="58" spans="15:15">
      <c r="O58" s="141"/>
    </row>
    <row r="59" spans="15:15">
      <c r="O59" s="141"/>
    </row>
    <row r="60" spans="15:15">
      <c r="O60" s="141"/>
    </row>
    <row r="61" spans="15:15">
      <c r="O61" s="141"/>
    </row>
    <row r="62" spans="15:15">
      <c r="O62" s="141"/>
    </row>
    <row r="63" spans="15:15">
      <c r="O63" s="141"/>
    </row>
    <row r="64" spans="15:15">
      <c r="O64" s="141"/>
    </row>
    <row r="65" spans="15:15">
      <c r="O65" s="141"/>
    </row>
    <row r="66" spans="15:15">
      <c r="O66" s="141"/>
    </row>
    <row r="67" spans="15:15">
      <c r="O67" s="141"/>
    </row>
    <row r="68" spans="15:15">
      <c r="O68" s="141"/>
    </row>
    <row r="69" spans="15:15">
      <c r="O69" s="141"/>
    </row>
    <row r="70" spans="15:15">
      <c r="O70" s="141"/>
    </row>
    <row r="71" spans="15:15">
      <c r="O71" s="141"/>
    </row>
    <row r="72" spans="15:15">
      <c r="O72" s="141"/>
    </row>
    <row r="73" spans="15:15">
      <c r="O73" s="141"/>
    </row>
    <row r="74" spans="15:15">
      <c r="O74" s="141"/>
    </row>
    <row r="75" spans="15:15">
      <c r="O75" s="141"/>
    </row>
    <row r="76" spans="15:15">
      <c r="O76" s="141"/>
    </row>
    <row r="77" spans="15:15">
      <c r="O77" s="141"/>
    </row>
    <row r="78" spans="15:15">
      <c r="O78" s="141"/>
    </row>
    <row r="79" spans="15:15">
      <c r="O79" s="141"/>
    </row>
    <row r="80" spans="15:15">
      <c r="O80" s="141"/>
    </row>
    <row r="81" spans="15:15">
      <c r="O81" s="141"/>
    </row>
  </sheetData>
  <sheetProtection sheet="1"/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dőlt"&amp;11 4. számú tájékoztató tábla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B25"/>
  <sheetViews>
    <sheetView zoomScaleNormal="100" workbookViewId="0">
      <selection activeCell="F24" sqref="F24"/>
    </sheetView>
  </sheetViews>
  <sheetFormatPr defaultRowHeight="12.75"/>
  <cols>
    <col min="1" max="1" width="88.6640625" style="53" customWidth="1"/>
    <col min="2" max="2" width="27.83203125" style="53" customWidth="1"/>
    <col min="3" max="16384" width="9.33203125" style="53"/>
  </cols>
  <sheetData>
    <row r="1" spans="1:2" ht="47.25" customHeight="1">
      <c r="A1" s="655" t="s">
        <v>521</v>
      </c>
      <c r="B1" s="655"/>
    </row>
    <row r="2" spans="1:2" ht="22.5" customHeight="1" thickBot="1">
      <c r="A2" s="433"/>
      <c r="B2" s="434" t="s">
        <v>16</v>
      </c>
    </row>
    <row r="3" spans="1:2" s="54" customFormat="1" ht="24" customHeight="1" thickBot="1">
      <c r="A3" s="340" t="s">
        <v>55</v>
      </c>
      <c r="B3" s="432" t="s">
        <v>496</v>
      </c>
    </row>
    <row r="4" spans="1:2" s="55" customFormat="1" ht="13.5" thickBot="1">
      <c r="A4" s="226">
        <v>1</v>
      </c>
      <c r="B4" s="227">
        <v>2</v>
      </c>
    </row>
    <row r="5" spans="1:2">
      <c r="A5" s="145"/>
      <c r="B5" s="465"/>
    </row>
    <row r="6" spans="1:2" ht="12.75" customHeight="1">
      <c r="A6" s="146"/>
      <c r="B6" s="465"/>
    </row>
    <row r="7" spans="1:2">
      <c r="A7" s="146"/>
      <c r="B7" s="465"/>
    </row>
    <row r="8" spans="1:2">
      <c r="A8" s="146"/>
      <c r="B8" s="465"/>
    </row>
    <row r="9" spans="1:2">
      <c r="A9" s="146"/>
      <c r="B9" s="465"/>
    </row>
    <row r="10" spans="1:2">
      <c r="A10" s="146"/>
      <c r="B10" s="465"/>
    </row>
    <row r="11" spans="1:2">
      <c r="A11" s="146"/>
      <c r="B11" s="465"/>
    </row>
    <row r="12" spans="1:2">
      <c r="A12" s="146"/>
      <c r="B12" s="465"/>
    </row>
    <row r="13" spans="1:2">
      <c r="A13" s="146"/>
      <c r="B13" s="465"/>
    </row>
    <row r="14" spans="1:2">
      <c r="A14" s="146"/>
      <c r="B14" s="465"/>
    </row>
    <row r="15" spans="1:2">
      <c r="A15" s="146"/>
      <c r="B15" s="465"/>
    </row>
    <row r="16" spans="1:2">
      <c r="A16" s="146"/>
      <c r="B16" s="465"/>
    </row>
    <row r="17" spans="1:2">
      <c r="A17" s="146"/>
      <c r="B17" s="465"/>
    </row>
    <row r="18" spans="1:2">
      <c r="A18" s="146"/>
      <c r="B18" s="465"/>
    </row>
    <row r="19" spans="1:2">
      <c r="A19" s="146"/>
      <c r="B19" s="465"/>
    </row>
    <row r="20" spans="1:2">
      <c r="A20" s="146"/>
      <c r="B20" s="465"/>
    </row>
    <row r="21" spans="1:2">
      <c r="A21" s="146"/>
      <c r="B21" s="465"/>
    </row>
    <row r="22" spans="1:2">
      <c r="A22" s="146"/>
      <c r="B22" s="465"/>
    </row>
    <row r="23" spans="1:2">
      <c r="A23" s="146"/>
      <c r="B23" s="465"/>
    </row>
    <row r="24" spans="1:2" ht="13.5" thickBot="1">
      <c r="A24" s="147"/>
      <c r="B24" s="465"/>
    </row>
    <row r="25" spans="1:2" s="57" customFormat="1" ht="19.5" customHeight="1" thickBot="1">
      <c r="A25" s="40" t="s">
        <v>56</v>
      </c>
      <c r="B25" s="56">
        <f>SUM(B5:B24)</f>
        <v>0</v>
      </c>
    </row>
  </sheetData>
  <sheetProtection sheet="1"/>
  <mergeCells count="1">
    <mergeCell ref="A1:B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>
    <oddHeader>&amp;R&amp;"Times New Roman CE,Félkövér dőlt"&amp;11 5. számú tájékoztató tábla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D39"/>
  <sheetViews>
    <sheetView zoomScaleNormal="100" workbookViewId="0">
      <selection activeCell="Q31" sqref="Q31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>
      <c r="A1" s="659" t="s">
        <v>497</v>
      </c>
      <c r="B1" s="659"/>
      <c r="C1" s="659"/>
      <c r="D1" s="659"/>
    </row>
    <row r="2" spans="1:4" ht="17.25" customHeight="1">
      <c r="A2" s="431"/>
      <c r="B2" s="431"/>
      <c r="C2" s="431"/>
      <c r="D2" s="431"/>
    </row>
    <row r="3" spans="1:4" ht="13.5" thickBot="1">
      <c r="A3" s="248"/>
      <c r="B3" s="248"/>
      <c r="C3" s="656" t="s">
        <v>58</v>
      </c>
      <c r="D3" s="656"/>
    </row>
    <row r="4" spans="1:4" ht="42.75" customHeight="1" thickBot="1">
      <c r="A4" s="435" t="s">
        <v>78</v>
      </c>
      <c r="B4" s="436" t="s">
        <v>136</v>
      </c>
      <c r="C4" s="436" t="s">
        <v>137</v>
      </c>
      <c r="D4" s="437" t="s">
        <v>17</v>
      </c>
    </row>
    <row r="5" spans="1:4" ht="15.95" customHeight="1">
      <c r="A5" s="249" t="s">
        <v>21</v>
      </c>
      <c r="B5" s="32"/>
      <c r="C5" s="32"/>
      <c r="D5" s="33"/>
    </row>
    <row r="6" spans="1:4" ht="15.95" customHeight="1">
      <c r="A6" s="250" t="s">
        <v>22</v>
      </c>
      <c r="B6" s="34"/>
      <c r="C6" s="34"/>
      <c r="D6" s="35"/>
    </row>
    <row r="7" spans="1:4" ht="15.95" customHeight="1">
      <c r="A7" s="250" t="s">
        <v>23</v>
      </c>
      <c r="B7" s="34"/>
      <c r="C7" s="34"/>
      <c r="D7" s="35"/>
    </row>
    <row r="8" spans="1:4" ht="15.95" customHeight="1">
      <c r="A8" s="250" t="s">
        <v>24</v>
      </c>
      <c r="B8" s="34"/>
      <c r="C8" s="34"/>
      <c r="D8" s="35"/>
    </row>
    <row r="9" spans="1:4" ht="15.95" customHeight="1">
      <c r="A9" s="250" t="s">
        <v>25</v>
      </c>
      <c r="B9" s="34"/>
      <c r="C9" s="34"/>
      <c r="D9" s="35"/>
    </row>
    <row r="10" spans="1:4" ht="15.95" customHeight="1">
      <c r="A10" s="250" t="s">
        <v>26</v>
      </c>
      <c r="B10" s="34"/>
      <c r="C10" s="34"/>
      <c r="D10" s="35"/>
    </row>
    <row r="11" spans="1:4" ht="15.95" customHeight="1">
      <c r="A11" s="250" t="s">
        <v>27</v>
      </c>
      <c r="B11" s="34"/>
      <c r="C11" s="34"/>
      <c r="D11" s="35"/>
    </row>
    <row r="12" spans="1:4" ht="15.95" customHeight="1">
      <c r="A12" s="250" t="s">
        <v>28</v>
      </c>
      <c r="B12" s="34"/>
      <c r="C12" s="34"/>
      <c r="D12" s="35"/>
    </row>
    <row r="13" spans="1:4" ht="15.95" customHeight="1">
      <c r="A13" s="250" t="s">
        <v>29</v>
      </c>
      <c r="B13" s="34"/>
      <c r="C13" s="34"/>
      <c r="D13" s="35"/>
    </row>
    <row r="14" spans="1:4" ht="15.95" customHeight="1">
      <c r="A14" s="250" t="s">
        <v>30</v>
      </c>
      <c r="B14" s="34"/>
      <c r="C14" s="34"/>
      <c r="D14" s="35"/>
    </row>
    <row r="15" spans="1:4" ht="15.95" customHeight="1">
      <c r="A15" s="250" t="s">
        <v>31</v>
      </c>
      <c r="B15" s="34"/>
      <c r="C15" s="34"/>
      <c r="D15" s="35"/>
    </row>
    <row r="16" spans="1:4" ht="15.95" customHeight="1">
      <c r="A16" s="250" t="s">
        <v>32</v>
      </c>
      <c r="B16" s="34"/>
      <c r="C16" s="34"/>
      <c r="D16" s="35"/>
    </row>
    <row r="17" spans="1:4" ht="15.95" customHeight="1">
      <c r="A17" s="250" t="s">
        <v>33</v>
      </c>
      <c r="B17" s="34"/>
      <c r="C17" s="34"/>
      <c r="D17" s="35"/>
    </row>
    <row r="18" spans="1:4" ht="15.95" customHeight="1">
      <c r="A18" s="250" t="s">
        <v>34</v>
      </c>
      <c r="B18" s="34"/>
      <c r="C18" s="34"/>
      <c r="D18" s="35"/>
    </row>
    <row r="19" spans="1:4" ht="15.95" customHeight="1">
      <c r="A19" s="250" t="s">
        <v>35</v>
      </c>
      <c r="B19" s="34"/>
      <c r="C19" s="34"/>
      <c r="D19" s="35"/>
    </row>
    <row r="20" spans="1:4" ht="15.95" customHeight="1">
      <c r="A20" s="250" t="s">
        <v>36</v>
      </c>
      <c r="B20" s="34"/>
      <c r="C20" s="34"/>
      <c r="D20" s="35"/>
    </row>
    <row r="21" spans="1:4" ht="15.95" customHeight="1">
      <c r="A21" s="250" t="s">
        <v>37</v>
      </c>
      <c r="B21" s="34"/>
      <c r="C21" s="34"/>
      <c r="D21" s="35"/>
    </row>
    <row r="22" spans="1:4" ht="15.95" customHeight="1">
      <c r="A22" s="250" t="s">
        <v>38</v>
      </c>
      <c r="B22" s="34"/>
      <c r="C22" s="34"/>
      <c r="D22" s="35"/>
    </row>
    <row r="23" spans="1:4" ht="15.95" customHeight="1">
      <c r="A23" s="250" t="s">
        <v>39</v>
      </c>
      <c r="B23" s="34"/>
      <c r="C23" s="34"/>
      <c r="D23" s="35"/>
    </row>
    <row r="24" spans="1:4" ht="15.95" customHeight="1">
      <c r="A24" s="250" t="s">
        <v>40</v>
      </c>
      <c r="B24" s="34"/>
      <c r="C24" s="34"/>
      <c r="D24" s="35"/>
    </row>
    <row r="25" spans="1:4" ht="15.95" customHeight="1">
      <c r="A25" s="250" t="s">
        <v>41</v>
      </c>
      <c r="B25" s="34"/>
      <c r="C25" s="34"/>
      <c r="D25" s="35"/>
    </row>
    <row r="26" spans="1:4" ht="15.95" customHeight="1">
      <c r="A26" s="250" t="s">
        <v>42</v>
      </c>
      <c r="B26" s="34"/>
      <c r="C26" s="34"/>
      <c r="D26" s="35"/>
    </row>
    <row r="27" spans="1:4" ht="15.95" customHeight="1">
      <c r="A27" s="250" t="s">
        <v>43</v>
      </c>
      <c r="B27" s="34"/>
      <c r="C27" s="34"/>
      <c r="D27" s="35"/>
    </row>
    <row r="28" spans="1:4" ht="15.95" customHeight="1">
      <c r="A28" s="250" t="s">
        <v>44</v>
      </c>
      <c r="B28" s="34"/>
      <c r="C28" s="34"/>
      <c r="D28" s="35"/>
    </row>
    <row r="29" spans="1:4" ht="15.95" customHeight="1">
      <c r="A29" s="250" t="s">
        <v>45</v>
      </c>
      <c r="B29" s="34"/>
      <c r="C29" s="34"/>
      <c r="D29" s="35"/>
    </row>
    <row r="30" spans="1:4" ht="15.95" customHeight="1">
      <c r="A30" s="250" t="s">
        <v>46</v>
      </c>
      <c r="B30" s="34"/>
      <c r="C30" s="34"/>
      <c r="D30" s="35"/>
    </row>
    <row r="31" spans="1:4" ht="15.95" customHeight="1">
      <c r="A31" s="250" t="s">
        <v>47</v>
      </c>
      <c r="B31" s="34"/>
      <c r="C31" s="34"/>
      <c r="D31" s="35"/>
    </row>
    <row r="32" spans="1:4" ht="15.95" customHeight="1">
      <c r="A32" s="250" t="s">
        <v>48</v>
      </c>
      <c r="B32" s="34"/>
      <c r="C32" s="34"/>
      <c r="D32" s="35"/>
    </row>
    <row r="33" spans="1:4" ht="15.95" customHeight="1">
      <c r="A33" s="250" t="s">
        <v>49</v>
      </c>
      <c r="B33" s="34"/>
      <c r="C33" s="34"/>
      <c r="D33" s="35"/>
    </row>
    <row r="34" spans="1:4" ht="15.95" customHeight="1">
      <c r="A34" s="250" t="s">
        <v>138</v>
      </c>
      <c r="B34" s="34"/>
      <c r="C34" s="34"/>
      <c r="D34" s="106"/>
    </row>
    <row r="35" spans="1:4" ht="15.95" customHeight="1">
      <c r="A35" s="250" t="s">
        <v>139</v>
      </c>
      <c r="B35" s="34"/>
      <c r="C35" s="34"/>
      <c r="D35" s="106"/>
    </row>
    <row r="36" spans="1:4" ht="15.95" customHeight="1">
      <c r="A36" s="250" t="s">
        <v>140</v>
      </c>
      <c r="B36" s="34"/>
      <c r="C36" s="34"/>
      <c r="D36" s="106"/>
    </row>
    <row r="37" spans="1:4" ht="15.95" customHeight="1" thickBot="1">
      <c r="A37" s="251" t="s">
        <v>141</v>
      </c>
      <c r="B37" s="36"/>
      <c r="C37" s="36"/>
      <c r="D37" s="107"/>
    </row>
    <row r="38" spans="1:4" ht="15.95" customHeight="1" thickBot="1">
      <c r="A38" s="657" t="s">
        <v>56</v>
      </c>
      <c r="B38" s="658"/>
      <c r="C38" s="252"/>
      <c r="D38" s="253">
        <f>SUM(D5:D37)</f>
        <v>0</v>
      </c>
    </row>
    <row r="39" spans="1:4">
      <c r="A39" t="s">
        <v>217</v>
      </c>
    </row>
  </sheetData>
  <sheetProtection sheet="1"/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" bottom="0.98425196850393704" header="0.78740157480314965" footer="0.78740157480314965"/>
  <pageSetup paperSize="9" scale="95" orientation="portrait" r:id="rId1"/>
  <headerFooter alignWithMargins="0">
    <oddHeader>&amp;R&amp;"Times New Roman CE,Félkövér dőlt"&amp;11 6. számú tájékoztató tábla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1"/>
  </sheetPr>
  <dimension ref="A1:F31"/>
  <sheetViews>
    <sheetView topLeftCell="A10" zoomScale="115" zoomScaleNormal="115" zoomScaleSheetLayoutView="100" workbookViewId="0">
      <selection activeCell="E12" sqref="E12"/>
    </sheetView>
  </sheetViews>
  <sheetFormatPr defaultRowHeight="12.75"/>
  <cols>
    <col min="1" max="1" width="6.83203125" style="63" customWidth="1"/>
    <col min="2" max="2" width="55.1640625" style="228" customWidth="1"/>
    <col min="3" max="3" width="16.33203125" style="63" customWidth="1"/>
    <col min="4" max="4" width="55.1640625" style="63" customWidth="1"/>
    <col min="5" max="5" width="16.33203125" style="63" customWidth="1"/>
    <col min="6" max="6" width="4.83203125" style="63" customWidth="1"/>
    <col min="7" max="16384" width="9.33203125" style="63"/>
  </cols>
  <sheetData>
    <row r="1" spans="1:6" ht="39.75" customHeight="1">
      <c r="B1" s="368" t="s">
        <v>171</v>
      </c>
      <c r="C1" s="369"/>
      <c r="D1" s="369"/>
      <c r="E1" s="369"/>
      <c r="F1" s="595" t="s">
        <v>438</v>
      </c>
    </row>
    <row r="2" spans="1:6" ht="14.25" thickBot="1">
      <c r="E2" s="370" t="s">
        <v>69</v>
      </c>
      <c r="F2" s="595"/>
    </row>
    <row r="3" spans="1:6" ht="18" customHeight="1" thickBot="1">
      <c r="A3" s="593" t="s">
        <v>78</v>
      </c>
      <c r="B3" s="371" t="s">
        <v>61</v>
      </c>
      <c r="C3" s="372"/>
      <c r="D3" s="371" t="s">
        <v>63</v>
      </c>
      <c r="E3" s="373"/>
      <c r="F3" s="595"/>
    </row>
    <row r="4" spans="1:6" s="374" customFormat="1" ht="35.25" customHeight="1" thickBot="1">
      <c r="A4" s="594"/>
      <c r="B4" s="229" t="s">
        <v>70</v>
      </c>
      <c r="C4" s="230" t="s">
        <v>278</v>
      </c>
      <c r="D4" s="229" t="s">
        <v>70</v>
      </c>
      <c r="E4" s="59" t="s">
        <v>278</v>
      </c>
      <c r="F4" s="595"/>
    </row>
    <row r="5" spans="1:6" s="379" customFormat="1" ht="12" customHeight="1" thickBot="1">
      <c r="A5" s="375">
        <v>1</v>
      </c>
      <c r="B5" s="376">
        <v>2</v>
      </c>
      <c r="C5" s="377" t="s">
        <v>23</v>
      </c>
      <c r="D5" s="376" t="s">
        <v>24</v>
      </c>
      <c r="E5" s="378" t="s">
        <v>25</v>
      </c>
      <c r="F5" s="595"/>
    </row>
    <row r="6" spans="1:6" ht="12.95" customHeight="1">
      <c r="A6" s="380" t="s">
        <v>21</v>
      </c>
      <c r="B6" s="381" t="s">
        <v>439</v>
      </c>
      <c r="C6" s="357">
        <v>43602</v>
      </c>
      <c r="D6" s="381" t="s">
        <v>71</v>
      </c>
      <c r="E6" s="363">
        <v>18524</v>
      </c>
      <c r="F6" s="595"/>
    </row>
    <row r="7" spans="1:6" ht="12.95" customHeight="1">
      <c r="A7" s="382" t="s">
        <v>22</v>
      </c>
      <c r="B7" s="383" t="s">
        <v>440</v>
      </c>
      <c r="C7" s="358">
        <v>4796</v>
      </c>
      <c r="D7" s="383" t="s">
        <v>196</v>
      </c>
      <c r="E7" s="364">
        <v>4457</v>
      </c>
      <c r="F7" s="595"/>
    </row>
    <row r="8" spans="1:6" ht="12.95" customHeight="1">
      <c r="A8" s="382" t="s">
        <v>23</v>
      </c>
      <c r="B8" s="383" t="s">
        <v>490</v>
      </c>
      <c r="C8" s="358"/>
      <c r="D8" s="383" t="s">
        <v>254</v>
      </c>
      <c r="E8" s="364">
        <v>17826</v>
      </c>
      <c r="F8" s="595"/>
    </row>
    <row r="9" spans="1:6" ht="12.95" customHeight="1">
      <c r="A9" s="382" t="s">
        <v>24</v>
      </c>
      <c r="B9" s="383" t="s">
        <v>187</v>
      </c>
      <c r="C9" s="358">
        <v>2935</v>
      </c>
      <c r="D9" s="383" t="s">
        <v>197</v>
      </c>
      <c r="E9" s="364">
        <v>8268</v>
      </c>
      <c r="F9" s="595"/>
    </row>
    <row r="10" spans="1:6" ht="12.95" customHeight="1">
      <c r="A10" s="382" t="s">
        <v>25</v>
      </c>
      <c r="B10" s="384" t="s">
        <v>441</v>
      </c>
      <c r="C10" s="358">
        <v>1090</v>
      </c>
      <c r="D10" s="383" t="s">
        <v>198</v>
      </c>
      <c r="E10" s="364">
        <v>3840</v>
      </c>
      <c r="F10" s="595"/>
    </row>
    <row r="11" spans="1:6" ht="12.95" customHeight="1">
      <c r="A11" s="382" t="s">
        <v>26</v>
      </c>
      <c r="B11" s="383" t="s">
        <v>442</v>
      </c>
      <c r="C11" s="359"/>
      <c r="D11" s="383" t="s">
        <v>53</v>
      </c>
      <c r="E11" s="364"/>
      <c r="F11" s="595"/>
    </row>
    <row r="12" spans="1:6" ht="12.95" customHeight="1">
      <c r="A12" s="382" t="s">
        <v>27</v>
      </c>
      <c r="B12" s="383" t="s">
        <v>321</v>
      </c>
      <c r="C12" s="358"/>
      <c r="D12" s="52"/>
      <c r="E12" s="364"/>
      <c r="F12" s="595"/>
    </row>
    <row r="13" spans="1:6" ht="12.95" customHeight="1">
      <c r="A13" s="382" t="s">
        <v>28</v>
      </c>
      <c r="B13" s="52"/>
      <c r="C13" s="358"/>
      <c r="D13" s="52"/>
      <c r="E13" s="364"/>
      <c r="F13" s="595"/>
    </row>
    <row r="14" spans="1:6" ht="12.95" customHeight="1">
      <c r="A14" s="382" t="s">
        <v>29</v>
      </c>
      <c r="B14" s="492"/>
      <c r="C14" s="359"/>
      <c r="D14" s="52"/>
      <c r="E14" s="364"/>
      <c r="F14" s="595"/>
    </row>
    <row r="15" spans="1:6" ht="12.95" customHeight="1">
      <c r="A15" s="382" t="s">
        <v>30</v>
      </c>
      <c r="B15" s="52"/>
      <c r="C15" s="358"/>
      <c r="D15" s="52"/>
      <c r="E15" s="364"/>
      <c r="F15" s="595"/>
    </row>
    <row r="16" spans="1:6" ht="12.95" customHeight="1">
      <c r="A16" s="382" t="s">
        <v>31</v>
      </c>
      <c r="B16" s="52"/>
      <c r="C16" s="358"/>
      <c r="D16" s="52"/>
      <c r="E16" s="364"/>
      <c r="F16" s="595"/>
    </row>
    <row r="17" spans="1:6" ht="12.95" customHeight="1" thickBot="1">
      <c r="A17" s="382" t="s">
        <v>32</v>
      </c>
      <c r="B17" s="65"/>
      <c r="C17" s="360"/>
      <c r="D17" s="52"/>
      <c r="E17" s="365"/>
      <c r="F17" s="595"/>
    </row>
    <row r="18" spans="1:6" ht="15.95" customHeight="1" thickBot="1">
      <c r="A18" s="385" t="s">
        <v>33</v>
      </c>
      <c r="B18" s="156" t="s">
        <v>491</v>
      </c>
      <c r="C18" s="361">
        <f>+C6+C7+C9+C10+C12+C13+C14+C15+C16+C17</f>
        <v>52423</v>
      </c>
      <c r="D18" s="156" t="s">
        <v>450</v>
      </c>
      <c r="E18" s="366">
        <f>SUM(E6:E17)</f>
        <v>52915</v>
      </c>
      <c r="F18" s="595"/>
    </row>
    <row r="19" spans="1:6" ht="12.95" customHeight="1">
      <c r="A19" s="386" t="s">
        <v>34</v>
      </c>
      <c r="B19" s="387" t="s">
        <v>445</v>
      </c>
      <c r="C19" s="559">
        <f>+C20+C21+C22+C23</f>
        <v>2676</v>
      </c>
      <c r="D19" s="388" t="s">
        <v>204</v>
      </c>
      <c r="E19" s="367"/>
      <c r="F19" s="595"/>
    </row>
    <row r="20" spans="1:6" ht="12.95" customHeight="1">
      <c r="A20" s="389" t="s">
        <v>35</v>
      </c>
      <c r="B20" s="388" t="s">
        <v>246</v>
      </c>
      <c r="C20" s="98">
        <v>2676</v>
      </c>
      <c r="D20" s="388" t="s">
        <v>449</v>
      </c>
      <c r="E20" s="99">
        <v>1624</v>
      </c>
      <c r="F20" s="595"/>
    </row>
    <row r="21" spans="1:6" ht="12.95" customHeight="1">
      <c r="A21" s="389" t="s">
        <v>36</v>
      </c>
      <c r="B21" s="388" t="s">
        <v>247</v>
      </c>
      <c r="C21" s="98"/>
      <c r="D21" s="388" t="s">
        <v>169</v>
      </c>
      <c r="E21" s="99"/>
      <c r="F21" s="595"/>
    </row>
    <row r="22" spans="1:6" ht="12.95" customHeight="1">
      <c r="A22" s="389" t="s">
        <v>37</v>
      </c>
      <c r="B22" s="388" t="s">
        <v>252</v>
      </c>
      <c r="C22" s="98"/>
      <c r="D22" s="388" t="s">
        <v>170</v>
      </c>
      <c r="E22" s="99"/>
      <c r="F22" s="595"/>
    </row>
    <row r="23" spans="1:6" ht="12.95" customHeight="1">
      <c r="A23" s="389" t="s">
        <v>38</v>
      </c>
      <c r="B23" s="388" t="s">
        <v>253</v>
      </c>
      <c r="C23" s="98"/>
      <c r="D23" s="387" t="s">
        <v>255</v>
      </c>
      <c r="E23" s="99"/>
      <c r="F23" s="595"/>
    </row>
    <row r="24" spans="1:6" ht="12.95" customHeight="1">
      <c r="A24" s="389" t="s">
        <v>39</v>
      </c>
      <c r="B24" s="388" t="s">
        <v>446</v>
      </c>
      <c r="C24" s="390">
        <f>+C25+C26</f>
        <v>0</v>
      </c>
      <c r="D24" s="388" t="s">
        <v>205</v>
      </c>
      <c r="E24" s="99"/>
      <c r="F24" s="595"/>
    </row>
    <row r="25" spans="1:6" ht="12.95" customHeight="1">
      <c r="A25" s="386" t="s">
        <v>40</v>
      </c>
      <c r="B25" s="387" t="s">
        <v>443</v>
      </c>
      <c r="C25" s="362"/>
      <c r="D25" s="381" t="s">
        <v>206</v>
      </c>
      <c r="E25" s="367"/>
      <c r="F25" s="595"/>
    </row>
    <row r="26" spans="1:6" ht="12.95" customHeight="1" thickBot="1">
      <c r="A26" s="389" t="s">
        <v>41</v>
      </c>
      <c r="B26" s="388" t="s">
        <v>444</v>
      </c>
      <c r="C26" s="98"/>
      <c r="D26" s="52"/>
      <c r="E26" s="99"/>
      <c r="F26" s="595"/>
    </row>
    <row r="27" spans="1:6" ht="15.95" customHeight="1" thickBot="1">
      <c r="A27" s="385" t="s">
        <v>42</v>
      </c>
      <c r="B27" s="156" t="s">
        <v>447</v>
      </c>
      <c r="C27" s="361">
        <f>+C19+C24</f>
        <v>2676</v>
      </c>
      <c r="D27" s="156" t="s">
        <v>451</v>
      </c>
      <c r="E27" s="366">
        <f>SUM(E19:E26)</f>
        <v>1624</v>
      </c>
      <c r="F27" s="595"/>
    </row>
    <row r="28" spans="1:6" ht="13.5" thickBot="1">
      <c r="A28" s="385" t="s">
        <v>43</v>
      </c>
      <c r="B28" s="391" t="s">
        <v>448</v>
      </c>
      <c r="C28" s="392">
        <f>+C18+C27</f>
        <v>55099</v>
      </c>
      <c r="D28" s="391" t="s">
        <v>452</v>
      </c>
      <c r="E28" s="392">
        <f>+E18+E27</f>
        <v>54539</v>
      </c>
      <c r="F28" s="595"/>
    </row>
    <row r="29" spans="1:6" ht="13.5" thickBot="1">
      <c r="A29" s="385" t="s">
        <v>44</v>
      </c>
      <c r="B29" s="391" t="s">
        <v>182</v>
      </c>
      <c r="C29" s="392">
        <f>IF(C18-E18&lt;0,E18-C18,"-")</f>
        <v>492</v>
      </c>
      <c r="D29" s="391" t="s">
        <v>183</v>
      </c>
      <c r="E29" s="392" t="str">
        <f>IF(C18-E18&gt;0,C18-E18,"-")</f>
        <v>-</v>
      </c>
      <c r="F29" s="595"/>
    </row>
    <row r="30" spans="1:6" ht="13.5" thickBot="1">
      <c r="A30" s="385" t="s">
        <v>45</v>
      </c>
      <c r="B30" s="391" t="s">
        <v>256</v>
      </c>
      <c r="C30" s="392" t="str">
        <f>IF(C18+C19-E28&lt;0,E28-(C18+C19),"-")</f>
        <v>-</v>
      </c>
      <c r="D30" s="391" t="s">
        <v>257</v>
      </c>
      <c r="E30" s="392">
        <f>IF(C18+C19-E28&gt;0,C18+C19-E28,"-")</f>
        <v>560</v>
      </c>
      <c r="F30" s="595"/>
    </row>
    <row r="31" spans="1:6" ht="18.75">
      <c r="B31" s="596"/>
      <c r="C31" s="596"/>
      <c r="D31" s="596"/>
    </row>
  </sheetData>
  <sheetProtection sheet="1" objects="1" scenarios="1"/>
  <mergeCells count="3">
    <mergeCell ref="A3:A4"/>
    <mergeCell ref="F1:F30"/>
    <mergeCell ref="B31:D31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1"/>
  </sheetPr>
  <dimension ref="A1:F33"/>
  <sheetViews>
    <sheetView zoomScaleNormal="100" zoomScaleSheetLayoutView="115" workbookViewId="0">
      <selection activeCell="C19" sqref="C19"/>
    </sheetView>
  </sheetViews>
  <sheetFormatPr defaultRowHeight="12.75"/>
  <cols>
    <col min="1" max="1" width="6.83203125" style="63" customWidth="1"/>
    <col min="2" max="2" width="55.1640625" style="228" customWidth="1"/>
    <col min="3" max="3" width="16.33203125" style="63" customWidth="1"/>
    <col min="4" max="4" width="55.1640625" style="63" customWidth="1"/>
    <col min="5" max="5" width="16.33203125" style="63" customWidth="1"/>
    <col min="6" max="6" width="4.83203125" style="63" customWidth="1"/>
    <col min="7" max="16384" width="9.33203125" style="63"/>
  </cols>
  <sheetData>
    <row r="1" spans="1:6" ht="31.5">
      <c r="B1" s="368" t="s">
        <v>172</v>
      </c>
      <c r="C1" s="369"/>
      <c r="D1" s="369"/>
      <c r="E1" s="369"/>
      <c r="F1" s="595" t="s">
        <v>453</v>
      </c>
    </row>
    <row r="2" spans="1:6" ht="14.25" thickBot="1">
      <c r="E2" s="370" t="s">
        <v>69</v>
      </c>
      <c r="F2" s="595"/>
    </row>
    <row r="3" spans="1:6" ht="13.5" thickBot="1">
      <c r="A3" s="597" t="s">
        <v>78</v>
      </c>
      <c r="B3" s="371" t="s">
        <v>61</v>
      </c>
      <c r="C3" s="372"/>
      <c r="D3" s="371" t="s">
        <v>63</v>
      </c>
      <c r="E3" s="373"/>
      <c r="F3" s="595"/>
    </row>
    <row r="4" spans="1:6" s="374" customFormat="1" ht="24.75" thickBot="1">
      <c r="A4" s="598"/>
      <c r="B4" s="229" t="s">
        <v>70</v>
      </c>
      <c r="C4" s="230" t="s">
        <v>278</v>
      </c>
      <c r="D4" s="229" t="s">
        <v>70</v>
      </c>
      <c r="E4" s="230" t="s">
        <v>278</v>
      </c>
      <c r="F4" s="595"/>
    </row>
    <row r="5" spans="1:6" s="374" customFormat="1" ht="13.5" thickBot="1">
      <c r="A5" s="375">
        <v>1</v>
      </c>
      <c r="B5" s="376">
        <v>2</v>
      </c>
      <c r="C5" s="377">
        <v>3</v>
      </c>
      <c r="D5" s="376">
        <v>4</v>
      </c>
      <c r="E5" s="378">
        <v>5</v>
      </c>
      <c r="F5" s="595"/>
    </row>
    <row r="6" spans="1:6" ht="12.95" customHeight="1">
      <c r="A6" s="380" t="s">
        <v>21</v>
      </c>
      <c r="B6" s="381" t="s">
        <v>454</v>
      </c>
      <c r="C6" s="357">
        <v>10000</v>
      </c>
      <c r="D6" s="381" t="s">
        <v>248</v>
      </c>
      <c r="E6" s="363">
        <v>10560</v>
      </c>
      <c r="F6" s="595"/>
    </row>
    <row r="7" spans="1:6">
      <c r="A7" s="382" t="s">
        <v>22</v>
      </c>
      <c r="B7" s="383" t="s">
        <v>455</v>
      </c>
      <c r="C7" s="358"/>
      <c r="D7" s="383" t="s">
        <v>460</v>
      </c>
      <c r="E7" s="364"/>
      <c r="F7" s="595"/>
    </row>
    <row r="8" spans="1:6" ht="12.95" customHeight="1">
      <c r="A8" s="382" t="s">
        <v>23</v>
      </c>
      <c r="B8" s="383" t="s">
        <v>12</v>
      </c>
      <c r="C8" s="358"/>
      <c r="D8" s="383" t="s">
        <v>200</v>
      </c>
      <c r="E8" s="364"/>
      <c r="F8" s="595"/>
    </row>
    <row r="9" spans="1:6" ht="12.95" customHeight="1">
      <c r="A9" s="382" t="s">
        <v>24</v>
      </c>
      <c r="B9" s="383" t="s">
        <v>456</v>
      </c>
      <c r="C9" s="358"/>
      <c r="D9" s="383" t="s">
        <v>461</v>
      </c>
      <c r="E9" s="364"/>
      <c r="F9" s="595"/>
    </row>
    <row r="10" spans="1:6" ht="12.75" customHeight="1">
      <c r="A10" s="382" t="s">
        <v>25</v>
      </c>
      <c r="B10" s="383" t="s">
        <v>457</v>
      </c>
      <c r="C10" s="358"/>
      <c r="D10" s="383" t="s">
        <v>251</v>
      </c>
      <c r="E10" s="364"/>
      <c r="F10" s="595"/>
    </row>
    <row r="11" spans="1:6" ht="12.95" customHeight="1">
      <c r="A11" s="382" t="s">
        <v>26</v>
      </c>
      <c r="B11" s="383" t="s">
        <v>458</v>
      </c>
      <c r="C11" s="359"/>
      <c r="D11" s="52"/>
      <c r="E11" s="364"/>
      <c r="F11" s="595"/>
    </row>
    <row r="12" spans="1:6" ht="12.95" customHeight="1">
      <c r="A12" s="382" t="s">
        <v>27</v>
      </c>
      <c r="B12" s="52"/>
      <c r="C12" s="358"/>
      <c r="D12" s="52"/>
      <c r="E12" s="364"/>
      <c r="F12" s="595"/>
    </row>
    <row r="13" spans="1:6" ht="12.95" customHeight="1">
      <c r="A13" s="382" t="s">
        <v>28</v>
      </c>
      <c r="B13" s="52"/>
      <c r="C13" s="358"/>
      <c r="D13" s="52"/>
      <c r="E13" s="364"/>
      <c r="F13" s="595"/>
    </row>
    <row r="14" spans="1:6" ht="12.95" customHeight="1">
      <c r="A14" s="382" t="s">
        <v>29</v>
      </c>
      <c r="B14" s="52"/>
      <c r="C14" s="359"/>
      <c r="D14" s="52"/>
      <c r="E14" s="364"/>
      <c r="F14" s="595"/>
    </row>
    <row r="15" spans="1:6">
      <c r="A15" s="382" t="s">
        <v>30</v>
      </c>
      <c r="B15" s="52"/>
      <c r="C15" s="359"/>
      <c r="D15" s="52"/>
      <c r="E15" s="364"/>
      <c r="F15" s="595"/>
    </row>
    <row r="16" spans="1:6" ht="12.95" customHeight="1" thickBot="1">
      <c r="A16" s="452" t="s">
        <v>31</v>
      </c>
      <c r="B16" s="493"/>
      <c r="C16" s="454"/>
      <c r="D16" s="453" t="s">
        <v>53</v>
      </c>
      <c r="E16" s="414"/>
      <c r="F16" s="595"/>
    </row>
    <row r="17" spans="1:6" ht="15.95" customHeight="1" thickBot="1">
      <c r="A17" s="385" t="s">
        <v>32</v>
      </c>
      <c r="B17" s="156" t="s">
        <v>492</v>
      </c>
      <c r="C17" s="361">
        <f>+C6+C8+C9+C11+C12+C13+C14+C15+C16</f>
        <v>10000</v>
      </c>
      <c r="D17" s="156" t="s">
        <v>493</v>
      </c>
      <c r="E17" s="366">
        <f>+E6+E8+E10+E11+E12+E13+E14+E15+E16</f>
        <v>10560</v>
      </c>
      <c r="F17" s="595"/>
    </row>
    <row r="18" spans="1:6" ht="12.95" customHeight="1">
      <c r="A18" s="380" t="s">
        <v>33</v>
      </c>
      <c r="B18" s="395" t="s">
        <v>269</v>
      </c>
      <c r="C18" s="402">
        <f>+C19+C20+C21+C22+C23</f>
        <v>0</v>
      </c>
      <c r="D18" s="388" t="s">
        <v>204</v>
      </c>
      <c r="E18" s="96"/>
      <c r="F18" s="595"/>
    </row>
    <row r="19" spans="1:6" ht="12.95" customHeight="1">
      <c r="A19" s="382" t="s">
        <v>34</v>
      </c>
      <c r="B19" s="396" t="s">
        <v>258</v>
      </c>
      <c r="C19" s="98"/>
      <c r="D19" s="388" t="s">
        <v>207</v>
      </c>
      <c r="E19" s="99"/>
      <c r="F19" s="595"/>
    </row>
    <row r="20" spans="1:6" ht="12.95" customHeight="1">
      <c r="A20" s="380" t="s">
        <v>35</v>
      </c>
      <c r="B20" s="396" t="s">
        <v>259</v>
      </c>
      <c r="C20" s="98"/>
      <c r="D20" s="388" t="s">
        <v>169</v>
      </c>
      <c r="E20" s="99"/>
      <c r="F20" s="595"/>
    </row>
    <row r="21" spans="1:6" ht="12.95" customHeight="1">
      <c r="A21" s="382" t="s">
        <v>36</v>
      </c>
      <c r="B21" s="396" t="s">
        <v>260</v>
      </c>
      <c r="C21" s="98"/>
      <c r="D21" s="388" t="s">
        <v>170</v>
      </c>
      <c r="E21" s="99"/>
      <c r="F21" s="595"/>
    </row>
    <row r="22" spans="1:6" ht="12.95" customHeight="1">
      <c r="A22" s="380" t="s">
        <v>37</v>
      </c>
      <c r="B22" s="396" t="s">
        <v>261</v>
      </c>
      <c r="C22" s="98"/>
      <c r="D22" s="387" t="s">
        <v>255</v>
      </c>
      <c r="E22" s="99"/>
      <c r="F22" s="595"/>
    </row>
    <row r="23" spans="1:6" ht="12.95" customHeight="1">
      <c r="A23" s="382" t="s">
        <v>38</v>
      </c>
      <c r="B23" s="397" t="s">
        <v>262</v>
      </c>
      <c r="C23" s="98"/>
      <c r="D23" s="388" t="s">
        <v>208</v>
      </c>
      <c r="E23" s="99"/>
      <c r="F23" s="595"/>
    </row>
    <row r="24" spans="1:6" ht="12.95" customHeight="1">
      <c r="A24" s="380" t="s">
        <v>39</v>
      </c>
      <c r="B24" s="398" t="s">
        <v>263</v>
      </c>
      <c r="C24" s="390">
        <f>+C25+C26+C27+C28+C29</f>
        <v>0</v>
      </c>
      <c r="D24" s="399" t="s">
        <v>206</v>
      </c>
      <c r="E24" s="99"/>
      <c r="F24" s="595"/>
    </row>
    <row r="25" spans="1:6" ht="12.95" customHeight="1">
      <c r="A25" s="382" t="s">
        <v>40</v>
      </c>
      <c r="B25" s="397" t="s">
        <v>264</v>
      </c>
      <c r="C25" s="98"/>
      <c r="D25" s="399" t="s">
        <v>462</v>
      </c>
      <c r="E25" s="99"/>
      <c r="F25" s="595"/>
    </row>
    <row r="26" spans="1:6" ht="12.95" customHeight="1">
      <c r="A26" s="380" t="s">
        <v>41</v>
      </c>
      <c r="B26" s="397" t="s">
        <v>265</v>
      </c>
      <c r="C26" s="98"/>
      <c r="D26" s="394"/>
      <c r="E26" s="99"/>
      <c r="F26" s="595"/>
    </row>
    <row r="27" spans="1:6" ht="12.95" customHeight="1">
      <c r="A27" s="382" t="s">
        <v>42</v>
      </c>
      <c r="B27" s="396" t="s">
        <v>266</v>
      </c>
      <c r="C27" s="98"/>
      <c r="D27" s="152"/>
      <c r="E27" s="99"/>
      <c r="F27" s="595"/>
    </row>
    <row r="28" spans="1:6" ht="12.95" customHeight="1">
      <c r="A28" s="380" t="s">
        <v>43</v>
      </c>
      <c r="B28" s="400" t="s">
        <v>267</v>
      </c>
      <c r="C28" s="98"/>
      <c r="D28" s="52"/>
      <c r="E28" s="99"/>
      <c r="F28" s="595"/>
    </row>
    <row r="29" spans="1:6" ht="12.95" customHeight="1" thickBot="1">
      <c r="A29" s="382" t="s">
        <v>44</v>
      </c>
      <c r="B29" s="401" t="s">
        <v>268</v>
      </c>
      <c r="C29" s="98"/>
      <c r="D29" s="152"/>
      <c r="E29" s="99"/>
      <c r="F29" s="595"/>
    </row>
    <row r="30" spans="1:6" ht="21.75" customHeight="1" thickBot="1">
      <c r="A30" s="385" t="s">
        <v>45</v>
      </c>
      <c r="B30" s="156" t="s">
        <v>459</v>
      </c>
      <c r="C30" s="361">
        <f>+C18+C24</f>
        <v>0</v>
      </c>
      <c r="D30" s="156" t="s">
        <v>463</v>
      </c>
      <c r="E30" s="366">
        <f>SUM(E18:E29)</f>
        <v>0</v>
      </c>
      <c r="F30" s="595"/>
    </row>
    <row r="31" spans="1:6" ht="13.5" thickBot="1">
      <c r="A31" s="385" t="s">
        <v>46</v>
      </c>
      <c r="B31" s="391" t="s">
        <v>464</v>
      </c>
      <c r="C31" s="392">
        <f>+C17+C30</f>
        <v>10000</v>
      </c>
      <c r="D31" s="391" t="s">
        <v>465</v>
      </c>
      <c r="E31" s="392">
        <f>+E17+E30</f>
        <v>10560</v>
      </c>
      <c r="F31" s="595"/>
    </row>
    <row r="32" spans="1:6" ht="13.5" thickBot="1">
      <c r="A32" s="385" t="s">
        <v>47</v>
      </c>
      <c r="B32" s="391" t="s">
        <v>182</v>
      </c>
      <c r="C32" s="392">
        <f>IF(C17-E17&lt;0,E17-C17,"-")</f>
        <v>560</v>
      </c>
      <c r="D32" s="391" t="s">
        <v>183</v>
      </c>
      <c r="E32" s="392" t="str">
        <f>IF(C17-E17&gt;0,C17-E17,"-")</f>
        <v>-</v>
      </c>
      <c r="F32" s="595"/>
    </row>
    <row r="33" spans="1:6" ht="13.5" thickBot="1">
      <c r="A33" s="385" t="s">
        <v>48</v>
      </c>
      <c r="B33" s="391" t="s">
        <v>256</v>
      </c>
      <c r="C33" s="392">
        <f>IF(C17+C18-E31&lt;0,E31-(C17+C18),"-")</f>
        <v>560</v>
      </c>
      <c r="D33" s="391" t="s">
        <v>257</v>
      </c>
      <c r="E33" s="392" t="str">
        <f>IF(C17+C18-E31&gt;0,C17+C18-E31,"-")</f>
        <v>-</v>
      </c>
      <c r="F33" s="595"/>
    </row>
  </sheetData>
  <sheetProtection sheet="1" objects="1" scenarios="1"/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B13" sqref="B13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57" t="s">
        <v>164</v>
      </c>
      <c r="E1" s="160" t="s">
        <v>168</v>
      </c>
    </row>
    <row r="3" spans="1:5">
      <c r="A3" s="166"/>
      <c r="B3" s="167"/>
      <c r="C3" s="166"/>
      <c r="D3" s="169"/>
      <c r="E3" s="167"/>
    </row>
    <row r="4" spans="1:5" ht="15.75">
      <c r="A4" s="108" t="s">
        <v>466</v>
      </c>
      <c r="B4" s="168"/>
      <c r="C4" s="177"/>
      <c r="D4" s="169"/>
      <c r="E4" s="167"/>
    </row>
    <row r="5" spans="1:5">
      <c r="A5" s="166"/>
      <c r="B5" s="167"/>
      <c r="C5" s="166"/>
      <c r="D5" s="169"/>
      <c r="E5" s="167"/>
    </row>
    <row r="6" spans="1:5">
      <c r="A6" s="166" t="s">
        <v>468</v>
      </c>
      <c r="B6" s="167">
        <f ca="1">+'1.1.sz.mell.'!C60</f>
        <v>62423</v>
      </c>
      <c r="C6" s="166" t="s">
        <v>469</v>
      </c>
      <c r="D6" s="169">
        <f ca="1">+'2.1.sz.mell  '!C18+'2.2.sz.mell  '!C17</f>
        <v>62423</v>
      </c>
      <c r="E6" s="167">
        <f t="shared" ref="E6:E15" si="0">+B6-D6</f>
        <v>0</v>
      </c>
    </row>
    <row r="7" spans="1:5">
      <c r="A7" s="166" t="s">
        <v>470</v>
      </c>
      <c r="B7" s="167">
        <f ca="1">+'1.1.sz.mell.'!C83</f>
        <v>2676</v>
      </c>
      <c r="C7" s="166" t="s">
        <v>471</v>
      </c>
      <c r="D7" s="169">
        <f ca="1">+'2.1.sz.mell  '!C27+'2.2.sz.mell  '!C30</f>
        <v>2676</v>
      </c>
      <c r="E7" s="167">
        <f t="shared" si="0"/>
        <v>0</v>
      </c>
    </row>
    <row r="8" spans="1:5">
      <c r="A8" s="166" t="s">
        <v>472</v>
      </c>
      <c r="B8" s="167">
        <f ca="1">+'1.1.sz.mell.'!C84</f>
        <v>65099</v>
      </c>
      <c r="C8" s="166" t="s">
        <v>473</v>
      </c>
      <c r="D8" s="169">
        <f ca="1">+'2.1.sz.mell  '!C28+'2.2.sz.mell  '!C31</f>
        <v>65099</v>
      </c>
      <c r="E8" s="167">
        <f t="shared" si="0"/>
        <v>0</v>
      </c>
    </row>
    <row r="9" spans="1:5">
      <c r="A9" s="166"/>
      <c r="B9" s="167"/>
      <c r="C9" s="166"/>
      <c r="D9" s="169"/>
      <c r="E9" s="167"/>
    </row>
    <row r="10" spans="1:5">
      <c r="A10" s="166"/>
      <c r="B10" s="167"/>
      <c r="C10" s="166"/>
      <c r="D10" s="169"/>
      <c r="E10" s="167"/>
    </row>
    <row r="11" spans="1:5" ht="15.75">
      <c r="A11" s="108" t="s">
        <v>467</v>
      </c>
      <c r="B11" s="168"/>
      <c r="C11" s="177"/>
      <c r="D11" s="169"/>
      <c r="E11" s="167"/>
    </row>
    <row r="12" spans="1:5">
      <c r="A12" s="166"/>
      <c r="B12" s="167"/>
      <c r="C12" s="166"/>
      <c r="D12" s="169"/>
      <c r="E12" s="167"/>
    </row>
    <row r="13" spans="1:5">
      <c r="A13" s="166" t="s">
        <v>477</v>
      </c>
      <c r="B13" s="167">
        <f ca="1">+'1.1.sz.mell.'!C123</f>
        <v>63475</v>
      </c>
      <c r="C13" s="166" t="s">
        <v>476</v>
      </c>
      <c r="D13" s="169">
        <f ca="1">+'2.1.sz.mell  '!E18+'2.2.sz.mell  '!E17</f>
        <v>63475</v>
      </c>
      <c r="E13" s="167">
        <f t="shared" si="0"/>
        <v>0</v>
      </c>
    </row>
    <row r="14" spans="1:5">
      <c r="A14" s="166" t="s">
        <v>276</v>
      </c>
      <c r="B14" s="167">
        <f ca="1">+'1.1.sz.mell.'!C143</f>
        <v>1624</v>
      </c>
      <c r="C14" s="166" t="s">
        <v>475</v>
      </c>
      <c r="D14" s="169">
        <f ca="1">+'2.1.sz.mell  '!E27+'2.2.sz.mell  '!E30</f>
        <v>1624</v>
      </c>
      <c r="E14" s="167">
        <f t="shared" si="0"/>
        <v>0</v>
      </c>
    </row>
    <row r="15" spans="1:5">
      <c r="A15" s="166" t="s">
        <v>478</v>
      </c>
      <c r="B15" s="167">
        <f ca="1">+'1.1.sz.mell.'!C144</f>
        <v>65099</v>
      </c>
      <c r="C15" s="166" t="s">
        <v>474</v>
      </c>
      <c r="D15" s="169">
        <f ca="1">+'2.1.sz.mell  '!E28+'2.2.sz.mell  '!E31</f>
        <v>65099</v>
      </c>
      <c r="E15" s="167">
        <f t="shared" si="0"/>
        <v>0</v>
      </c>
    </row>
    <row r="16" spans="1:5">
      <c r="A16" s="158"/>
      <c r="B16" s="158"/>
      <c r="C16" s="166"/>
      <c r="D16" s="169"/>
      <c r="E16" s="159"/>
    </row>
    <row r="17" spans="1:5">
      <c r="A17" s="158"/>
      <c r="B17" s="158"/>
      <c r="C17" s="158"/>
      <c r="D17" s="158"/>
      <c r="E17" s="158"/>
    </row>
    <row r="18" spans="1:5">
      <c r="A18" s="158"/>
      <c r="B18" s="158"/>
      <c r="C18" s="158"/>
      <c r="D18" s="158"/>
      <c r="E18" s="158"/>
    </row>
    <row r="19" spans="1:5">
      <c r="A19" s="158"/>
      <c r="B19" s="158"/>
      <c r="C19" s="158"/>
      <c r="D19" s="158"/>
      <c r="E19" s="158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1"/>
  </sheetPr>
  <dimension ref="A1:G11"/>
  <sheetViews>
    <sheetView zoomScale="120" zoomScaleNormal="120" workbookViewId="0">
      <selection sqref="A1:F1"/>
    </sheetView>
  </sheetViews>
  <sheetFormatPr defaultRowHeight="15"/>
  <cols>
    <col min="1" max="1" width="5.6640625" style="180" customWidth="1"/>
    <col min="2" max="2" width="35.6640625" style="180" customWidth="1"/>
    <col min="3" max="6" width="14" style="180" customWidth="1"/>
    <col min="7" max="16384" width="9.33203125" style="180"/>
  </cols>
  <sheetData>
    <row r="1" spans="1:7" ht="33" customHeight="1">
      <c r="A1" s="599" t="s">
        <v>544</v>
      </c>
      <c r="B1" s="599"/>
      <c r="C1" s="599"/>
      <c r="D1" s="599"/>
      <c r="E1" s="599"/>
      <c r="F1" s="599"/>
    </row>
    <row r="2" spans="1:7" ht="15.95" customHeight="1" thickBot="1">
      <c r="A2" s="181"/>
      <c r="B2" s="181"/>
      <c r="C2" s="600"/>
      <c r="D2" s="600"/>
      <c r="E2" s="607" t="s">
        <v>58</v>
      </c>
      <c r="F2" s="607"/>
      <c r="G2" s="188"/>
    </row>
    <row r="3" spans="1:7" ht="63" customHeight="1">
      <c r="A3" s="603" t="s">
        <v>19</v>
      </c>
      <c r="B3" s="605" t="s">
        <v>211</v>
      </c>
      <c r="C3" s="605" t="s">
        <v>277</v>
      </c>
      <c r="D3" s="605"/>
      <c r="E3" s="605"/>
      <c r="F3" s="601" t="s">
        <v>272</v>
      </c>
    </row>
    <row r="4" spans="1:7" ht="15.75" thickBot="1">
      <c r="A4" s="604"/>
      <c r="B4" s="606"/>
      <c r="C4" s="183" t="s">
        <v>270</v>
      </c>
      <c r="D4" s="183" t="s">
        <v>271</v>
      </c>
      <c r="E4" s="183" t="s">
        <v>479</v>
      </c>
      <c r="F4" s="602"/>
    </row>
    <row r="5" spans="1:7" ht="15.75" thickBot="1">
      <c r="A5" s="185">
        <v>1</v>
      </c>
      <c r="B5" s="186">
        <v>2</v>
      </c>
      <c r="C5" s="186">
        <v>3</v>
      </c>
      <c r="D5" s="186">
        <v>4</v>
      </c>
      <c r="E5" s="186">
        <v>5</v>
      </c>
      <c r="F5" s="187">
        <v>6</v>
      </c>
    </row>
    <row r="6" spans="1:7">
      <c r="A6" s="184" t="s">
        <v>21</v>
      </c>
      <c r="B6" s="584" t="s">
        <v>542</v>
      </c>
      <c r="C6" s="206"/>
      <c r="D6" s="206"/>
      <c r="E6" s="206"/>
      <c r="F6" s="191">
        <f>SUM(C6:E6)</f>
        <v>0</v>
      </c>
    </row>
    <row r="7" spans="1:7">
      <c r="A7" s="182" t="s">
        <v>22</v>
      </c>
      <c r="B7" s="207"/>
      <c r="C7" s="208"/>
      <c r="D7" s="208"/>
      <c r="E7" s="208"/>
      <c r="F7" s="192">
        <f>SUM(C7:E7)</f>
        <v>0</v>
      </c>
    </row>
    <row r="8" spans="1:7">
      <c r="A8" s="182" t="s">
        <v>23</v>
      </c>
      <c r="B8" s="207"/>
      <c r="C8" s="208"/>
      <c r="D8" s="208"/>
      <c r="E8" s="208"/>
      <c r="F8" s="192">
        <f>SUM(C8:E8)</f>
        <v>0</v>
      </c>
    </row>
    <row r="9" spans="1:7">
      <c r="A9" s="182" t="s">
        <v>24</v>
      </c>
      <c r="B9" s="207"/>
      <c r="C9" s="208"/>
      <c r="D9" s="208"/>
      <c r="E9" s="208"/>
      <c r="F9" s="192">
        <f>SUM(C9:E9)</f>
        <v>0</v>
      </c>
    </row>
    <row r="10" spans="1:7" ht="15.75" thickBot="1">
      <c r="A10" s="189" t="s">
        <v>25</v>
      </c>
      <c r="B10" s="209"/>
      <c r="C10" s="210"/>
      <c r="D10" s="210"/>
      <c r="E10" s="210"/>
      <c r="F10" s="192">
        <f>SUM(C10:E10)</f>
        <v>0</v>
      </c>
    </row>
    <row r="11" spans="1:7" s="539" customFormat="1" thickBot="1">
      <c r="A11" s="536" t="s">
        <v>26</v>
      </c>
      <c r="B11" s="190" t="s">
        <v>213</v>
      </c>
      <c r="C11" s="537">
        <f>SUM(C6:C10)</f>
        <v>0</v>
      </c>
      <c r="D11" s="537">
        <f>SUM(D6:D10)</f>
        <v>0</v>
      </c>
      <c r="E11" s="537">
        <f>SUM(E6:E10)</f>
        <v>0</v>
      </c>
      <c r="F11" s="538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...../2014. (....)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1"/>
  </sheetPr>
  <dimension ref="A1:D12"/>
  <sheetViews>
    <sheetView zoomScale="120" zoomScaleNormal="120" workbookViewId="0">
      <selection activeCell="B9" sqref="B9"/>
    </sheetView>
  </sheetViews>
  <sheetFormatPr defaultRowHeight="15"/>
  <cols>
    <col min="1" max="1" width="5.6640625" style="180" customWidth="1"/>
    <col min="2" max="2" width="68.6640625" style="180" customWidth="1"/>
    <col min="3" max="3" width="19.5" style="180" customWidth="1"/>
    <col min="4" max="16384" width="9.33203125" style="180"/>
  </cols>
  <sheetData>
    <row r="1" spans="1:4" ht="33" customHeight="1">
      <c r="A1" s="599" t="s">
        <v>545</v>
      </c>
      <c r="B1" s="599"/>
      <c r="C1" s="599"/>
    </row>
    <row r="2" spans="1:4" ht="15.95" customHeight="1" thickBot="1">
      <c r="A2" s="181"/>
      <c r="B2" s="181"/>
      <c r="C2" s="193" t="s">
        <v>58</v>
      </c>
      <c r="D2" s="188"/>
    </row>
    <row r="3" spans="1:4" ht="26.25" customHeight="1" thickBot="1">
      <c r="A3" s="211" t="s">
        <v>19</v>
      </c>
      <c r="B3" s="212" t="s">
        <v>209</v>
      </c>
      <c r="C3" s="213" t="s">
        <v>278</v>
      </c>
    </row>
    <row r="4" spans="1:4" ht="15.75" thickBot="1">
      <c r="A4" s="214">
        <v>1</v>
      </c>
      <c r="B4" s="215">
        <v>2</v>
      </c>
      <c r="C4" s="216">
        <v>3</v>
      </c>
    </row>
    <row r="5" spans="1:4">
      <c r="A5" s="217" t="s">
        <v>21</v>
      </c>
      <c r="B5" s="406" t="s">
        <v>62</v>
      </c>
      <c r="C5" s="403">
        <v>2100</v>
      </c>
    </row>
    <row r="6" spans="1:4" ht="24.75">
      <c r="A6" s="218" t="s">
        <v>22</v>
      </c>
      <c r="B6" s="443" t="s">
        <v>273</v>
      </c>
      <c r="C6" s="404"/>
    </row>
    <row r="7" spans="1:4">
      <c r="A7" s="218" t="s">
        <v>23</v>
      </c>
      <c r="B7" s="444" t="s">
        <v>538</v>
      </c>
      <c r="C7" s="404"/>
    </row>
    <row r="8" spans="1:4" ht="24.75">
      <c r="A8" s="218" t="s">
        <v>24</v>
      </c>
      <c r="B8" s="444" t="s">
        <v>275</v>
      </c>
      <c r="C8" s="404"/>
    </row>
    <row r="9" spans="1:4">
      <c r="A9" s="219" t="s">
        <v>25</v>
      </c>
      <c r="B9" s="444" t="s">
        <v>274</v>
      </c>
      <c r="C9" s="405">
        <v>75</v>
      </c>
    </row>
    <row r="10" spans="1:4" ht="15.75" thickBot="1">
      <c r="A10" s="218" t="s">
        <v>26</v>
      </c>
      <c r="B10" s="445" t="s">
        <v>210</v>
      </c>
      <c r="C10" s="404"/>
    </row>
    <row r="11" spans="1:4" ht="15.75" thickBot="1">
      <c r="A11" s="608" t="s">
        <v>214</v>
      </c>
      <c r="B11" s="609"/>
      <c r="C11" s="220">
        <f>SUM(C5:C10)</f>
        <v>2175</v>
      </c>
    </row>
    <row r="12" spans="1:4" ht="23.25" customHeight="1">
      <c r="A12" s="610" t="s">
        <v>245</v>
      </c>
      <c r="B12" s="610"/>
      <c r="C12" s="610"/>
    </row>
  </sheetData>
  <mergeCells count="3">
    <mergeCell ref="A1:C1"/>
    <mergeCell ref="A11:B11"/>
    <mergeCell ref="A12:C12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...../2014. (....)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1"/>
  </sheetPr>
  <dimension ref="A1:D8"/>
  <sheetViews>
    <sheetView zoomScale="120" zoomScaleNormal="120" workbookViewId="0">
      <selection sqref="A1:C1"/>
    </sheetView>
  </sheetViews>
  <sheetFormatPr defaultRowHeight="15"/>
  <cols>
    <col min="1" max="1" width="5.6640625" style="180" customWidth="1"/>
    <col min="2" max="2" width="66.83203125" style="180" customWidth="1"/>
    <col min="3" max="3" width="27" style="180" customWidth="1"/>
    <col min="4" max="16384" width="9.33203125" style="180"/>
  </cols>
  <sheetData>
    <row r="1" spans="1:4" ht="33" customHeight="1">
      <c r="A1" s="599" t="s">
        <v>546</v>
      </c>
      <c r="B1" s="599"/>
      <c r="C1" s="599"/>
    </row>
    <row r="2" spans="1:4" ht="15.95" customHeight="1" thickBot="1">
      <c r="A2" s="181"/>
      <c r="B2" s="181"/>
      <c r="C2" s="193" t="s">
        <v>58</v>
      </c>
      <c r="D2" s="188"/>
    </row>
    <row r="3" spans="1:4" ht="26.25" customHeight="1" thickBot="1">
      <c r="A3" s="211" t="s">
        <v>19</v>
      </c>
      <c r="B3" s="212" t="s">
        <v>215</v>
      </c>
      <c r="C3" s="213" t="s">
        <v>243</v>
      </c>
    </row>
    <row r="4" spans="1:4" ht="15.75" thickBot="1">
      <c r="A4" s="214">
        <v>1</v>
      </c>
      <c r="B4" s="215">
        <v>2</v>
      </c>
      <c r="C4" s="216">
        <v>3</v>
      </c>
    </row>
    <row r="5" spans="1:4" ht="15.75">
      <c r="A5" s="217" t="s">
        <v>21</v>
      </c>
      <c r="B5" s="585" t="s">
        <v>542</v>
      </c>
      <c r="C5" s="221"/>
    </row>
    <row r="6" spans="1:4">
      <c r="A6" s="218" t="s">
        <v>22</v>
      </c>
      <c r="B6" s="224"/>
      <c r="C6" s="222"/>
    </row>
    <row r="7" spans="1:4" ht="15.75" thickBot="1">
      <c r="A7" s="219" t="s">
        <v>23</v>
      </c>
      <c r="B7" s="225"/>
      <c r="C7" s="223"/>
    </row>
    <row r="8" spans="1:4" s="539" customFormat="1" ht="17.25" customHeight="1" thickBot="1">
      <c r="A8" s="540" t="s">
        <v>24</v>
      </c>
      <c r="B8" s="161" t="s">
        <v>216</v>
      </c>
      <c r="C8" s="220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...../2014. (....)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1"/>
  </sheetPr>
  <dimension ref="A1:F24"/>
  <sheetViews>
    <sheetView tabSelected="1" zoomScaleNormal="100" workbookViewId="0">
      <selection activeCell="B6" sqref="B6"/>
    </sheetView>
  </sheetViews>
  <sheetFormatPr defaultRowHeight="12.75"/>
  <cols>
    <col min="1" max="1" width="47.1640625" style="49" customWidth="1"/>
    <col min="2" max="2" width="15.6640625" style="48" customWidth="1"/>
    <col min="3" max="3" width="16.33203125" style="48" customWidth="1"/>
    <col min="4" max="4" width="18" style="48" customWidth="1"/>
    <col min="5" max="5" width="16.6640625" style="48" customWidth="1"/>
    <col min="6" max="6" width="18.83203125" style="63" customWidth="1"/>
    <col min="7" max="8" width="12.83203125" style="48" customWidth="1"/>
    <col min="9" max="9" width="13.83203125" style="48" customWidth="1"/>
    <col min="10" max="16384" width="9.33203125" style="48"/>
  </cols>
  <sheetData>
    <row r="1" spans="1:6" ht="25.5" customHeight="1">
      <c r="A1" s="611" t="s">
        <v>0</v>
      </c>
      <c r="B1" s="611"/>
      <c r="C1" s="611"/>
      <c r="D1" s="611"/>
      <c r="E1" s="611"/>
      <c r="F1" s="611"/>
    </row>
    <row r="2" spans="1:6" ht="22.5" customHeight="1" thickBot="1">
      <c r="A2" s="228"/>
      <c r="B2" s="63"/>
      <c r="C2" s="63"/>
      <c r="D2" s="63"/>
      <c r="E2" s="63"/>
      <c r="F2" s="58" t="s">
        <v>69</v>
      </c>
    </row>
    <row r="3" spans="1:6" s="51" customFormat="1" ht="44.25" customHeight="1" thickBot="1">
      <c r="A3" s="229" t="s">
        <v>73</v>
      </c>
      <c r="B3" s="230" t="s">
        <v>74</v>
      </c>
      <c r="C3" s="230" t="s">
        <v>75</v>
      </c>
      <c r="D3" s="230" t="s">
        <v>480</v>
      </c>
      <c r="E3" s="230" t="s">
        <v>278</v>
      </c>
      <c r="F3" s="59" t="s">
        <v>481</v>
      </c>
    </row>
    <row r="4" spans="1:6" s="63" customFormat="1" ht="12" customHeight="1" thickBot="1">
      <c r="A4" s="60">
        <v>1</v>
      </c>
      <c r="B4" s="61">
        <v>2</v>
      </c>
      <c r="C4" s="61">
        <v>3</v>
      </c>
      <c r="D4" s="61">
        <v>4</v>
      </c>
      <c r="E4" s="61">
        <v>5</v>
      </c>
      <c r="F4" s="62" t="s">
        <v>94</v>
      </c>
    </row>
    <row r="5" spans="1:6" ht="15.95" customHeight="1">
      <c r="A5" s="541" t="s">
        <v>541</v>
      </c>
      <c r="B5" s="28">
        <v>560</v>
      </c>
      <c r="C5" s="543" t="s">
        <v>540</v>
      </c>
      <c r="D5" s="28"/>
      <c r="E5" s="28">
        <v>560</v>
      </c>
      <c r="F5" s="64">
        <f t="shared" ref="F5:F23" si="0">B5-D5-E5</f>
        <v>0</v>
      </c>
    </row>
    <row r="6" spans="1:6" ht="15.95" customHeight="1">
      <c r="A6" s="541" t="s">
        <v>549</v>
      </c>
      <c r="B6" s="28"/>
      <c r="C6" s="543"/>
      <c r="D6" s="28"/>
      <c r="E6" s="28"/>
      <c r="F6" s="64">
        <f t="shared" si="0"/>
        <v>0</v>
      </c>
    </row>
    <row r="7" spans="1:6" ht="15.95" customHeight="1">
      <c r="A7" s="541"/>
      <c r="B7" s="28"/>
      <c r="C7" s="543"/>
      <c r="D7" s="28"/>
      <c r="E7" s="28"/>
      <c r="F7" s="64">
        <f t="shared" si="0"/>
        <v>0</v>
      </c>
    </row>
    <row r="8" spans="1:6" ht="15.95" customHeight="1">
      <c r="A8" s="542"/>
      <c r="B8" s="28"/>
      <c r="C8" s="543"/>
      <c r="D8" s="28"/>
      <c r="E8" s="28"/>
      <c r="F8" s="64">
        <f t="shared" si="0"/>
        <v>0</v>
      </c>
    </row>
    <row r="9" spans="1:6" ht="15.95" customHeight="1">
      <c r="A9" s="541"/>
      <c r="B9" s="28"/>
      <c r="C9" s="543"/>
      <c r="D9" s="28"/>
      <c r="E9" s="28"/>
      <c r="F9" s="64">
        <f t="shared" si="0"/>
        <v>0</v>
      </c>
    </row>
    <row r="10" spans="1:6" ht="15.95" customHeight="1">
      <c r="A10" s="542"/>
      <c r="B10" s="28"/>
      <c r="C10" s="543"/>
      <c r="D10" s="28"/>
      <c r="E10" s="28"/>
      <c r="F10" s="64">
        <f t="shared" si="0"/>
        <v>0</v>
      </c>
    </row>
    <row r="11" spans="1:6" ht="15.95" customHeight="1">
      <c r="A11" s="541"/>
      <c r="B11" s="28"/>
      <c r="C11" s="543"/>
      <c r="D11" s="28"/>
      <c r="E11" s="28"/>
      <c r="F11" s="64">
        <f t="shared" si="0"/>
        <v>0</v>
      </c>
    </row>
    <row r="12" spans="1:6" ht="15.95" customHeight="1">
      <c r="A12" s="541"/>
      <c r="B12" s="28"/>
      <c r="C12" s="543"/>
      <c r="D12" s="28"/>
      <c r="E12" s="28"/>
      <c r="F12" s="64">
        <f t="shared" si="0"/>
        <v>0</v>
      </c>
    </row>
    <row r="13" spans="1:6" ht="15.95" customHeight="1">
      <c r="A13" s="541"/>
      <c r="B13" s="28"/>
      <c r="C13" s="543"/>
      <c r="D13" s="28"/>
      <c r="E13" s="28"/>
      <c r="F13" s="64">
        <f t="shared" si="0"/>
        <v>0</v>
      </c>
    </row>
    <row r="14" spans="1:6" ht="15.95" customHeight="1">
      <c r="A14" s="541"/>
      <c r="B14" s="28"/>
      <c r="C14" s="543"/>
      <c r="D14" s="28"/>
      <c r="E14" s="28"/>
      <c r="F14" s="64">
        <f t="shared" si="0"/>
        <v>0</v>
      </c>
    </row>
    <row r="15" spans="1:6" ht="15.95" customHeight="1">
      <c r="A15" s="541"/>
      <c r="B15" s="28"/>
      <c r="C15" s="543"/>
      <c r="D15" s="28"/>
      <c r="E15" s="28"/>
      <c r="F15" s="64">
        <f t="shared" si="0"/>
        <v>0</v>
      </c>
    </row>
    <row r="16" spans="1:6" ht="15.95" customHeight="1">
      <c r="A16" s="541"/>
      <c r="B16" s="28"/>
      <c r="C16" s="543"/>
      <c r="D16" s="28"/>
      <c r="E16" s="28"/>
      <c r="F16" s="64">
        <f t="shared" si="0"/>
        <v>0</v>
      </c>
    </row>
    <row r="17" spans="1:6" ht="15.95" customHeight="1">
      <c r="A17" s="541"/>
      <c r="B17" s="28"/>
      <c r="C17" s="543"/>
      <c r="D17" s="28"/>
      <c r="E17" s="28"/>
      <c r="F17" s="64">
        <f t="shared" si="0"/>
        <v>0</v>
      </c>
    </row>
    <row r="18" spans="1:6" ht="15.95" customHeight="1">
      <c r="A18" s="541"/>
      <c r="B18" s="28"/>
      <c r="C18" s="543"/>
      <c r="D18" s="28"/>
      <c r="E18" s="28"/>
      <c r="F18" s="64">
        <f t="shared" si="0"/>
        <v>0</v>
      </c>
    </row>
    <row r="19" spans="1:6" ht="15.95" customHeight="1">
      <c r="A19" s="541"/>
      <c r="B19" s="28"/>
      <c r="C19" s="543"/>
      <c r="D19" s="28"/>
      <c r="E19" s="28"/>
      <c r="F19" s="64">
        <f t="shared" si="0"/>
        <v>0</v>
      </c>
    </row>
    <row r="20" spans="1:6" ht="15.95" customHeight="1">
      <c r="A20" s="541"/>
      <c r="B20" s="28"/>
      <c r="C20" s="543"/>
      <c r="D20" s="28"/>
      <c r="E20" s="28"/>
      <c r="F20" s="64">
        <f t="shared" si="0"/>
        <v>0</v>
      </c>
    </row>
    <row r="21" spans="1:6" ht="15.95" customHeight="1">
      <c r="A21" s="541"/>
      <c r="B21" s="28"/>
      <c r="C21" s="543"/>
      <c r="D21" s="28"/>
      <c r="E21" s="28"/>
      <c r="F21" s="64">
        <f t="shared" si="0"/>
        <v>0</v>
      </c>
    </row>
    <row r="22" spans="1:6" ht="15.95" customHeight="1">
      <c r="A22" s="541"/>
      <c r="B22" s="28"/>
      <c r="C22" s="543"/>
      <c r="D22" s="28"/>
      <c r="E22" s="28"/>
      <c r="F22" s="64">
        <f t="shared" si="0"/>
        <v>0</v>
      </c>
    </row>
    <row r="23" spans="1:6" ht="15.95" customHeight="1" thickBot="1">
      <c r="A23" s="65"/>
      <c r="B23" s="29"/>
      <c r="C23" s="544"/>
      <c r="D23" s="29"/>
      <c r="E23" s="29"/>
      <c r="F23" s="66">
        <f t="shared" si="0"/>
        <v>0</v>
      </c>
    </row>
    <row r="24" spans="1:6" s="69" customFormat="1" ht="18" customHeight="1" thickBot="1">
      <c r="A24" s="231" t="s">
        <v>72</v>
      </c>
      <c r="B24" s="67">
        <f>SUM(B5:B23)</f>
        <v>560</v>
      </c>
      <c r="C24" s="148"/>
      <c r="D24" s="67">
        <f>SUM(D5:D23)</f>
        <v>0</v>
      </c>
      <c r="E24" s="67">
        <f>SUM(E5:E23)</f>
        <v>560</v>
      </c>
      <c r="F24" s="68">
        <f>SUM(F5:F23)</f>
        <v>0</v>
      </c>
    </row>
  </sheetData>
  <sheetProtection sheet="1"/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……/2014. (….)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6</vt:i4>
      </vt:variant>
    </vt:vector>
  </HeadingPairs>
  <TitlesOfParts>
    <vt:vector size="29" baseType="lpstr">
      <vt:lpstr>ÖSSZEFÜGGÉSEK</vt:lpstr>
      <vt:lpstr>1.1.sz.mell.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9.3. sz. mell</vt:lpstr>
      <vt:lpstr>9.3.1.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Munka1</vt:lpstr>
      <vt:lpstr>'1. sz tájékoztató t.'!Print_Area</vt:lpstr>
      <vt:lpstr>'1.1.sz.mell.'!Print_Area</vt:lpstr>
      <vt:lpstr>'9.1. sz. mell'!Print_Titles</vt:lpstr>
      <vt:lpstr>'9.1.1. sz. mell '!Print_Titles</vt:lpstr>
      <vt:lpstr>'9.3. sz. mell'!Print_Titles</vt:lpstr>
      <vt:lpstr>'9.3.1. sz. mell'!Print_Titles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user</cp:lastModifiedBy>
  <cp:lastPrinted>2014-03-21T09:24:28Z</cp:lastPrinted>
  <dcterms:created xsi:type="dcterms:W3CDTF">1999-10-30T10:30:45Z</dcterms:created>
  <dcterms:modified xsi:type="dcterms:W3CDTF">2014-04-03T14:11:43Z</dcterms:modified>
</cp:coreProperties>
</file>