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48" activeTab="0"/>
  </bookViews>
  <sheets>
    <sheet name="1.sz.mell  " sheetId="1" r:id="rId1"/>
    <sheet name="1.1.sz.mell." sheetId="2" r:id="rId2"/>
    <sheet name="1.2.sz.mell." sheetId="3" r:id="rId3"/>
    <sheet name="2.sz.mell." sheetId="4" r:id="rId4"/>
    <sheet name="2.1.sz.mell." sheetId="5" r:id="rId5"/>
    <sheet name="2.2.mell.Bölcsöde és Konyha" sheetId="6" r:id="rId6"/>
    <sheet name="2.3. sz.mell." sheetId="7" r:id="rId7"/>
    <sheet name="3.sz.mell.  " sheetId="8" r:id="rId8"/>
    <sheet name="4.sz.mell." sheetId="9" r:id="rId9"/>
    <sheet name="5.sz.mell." sheetId="10" r:id="rId10"/>
    <sheet name="6.sz.mell." sheetId="11" r:id="rId11"/>
    <sheet name="7. sz.mell." sheetId="12" r:id="rId12"/>
    <sheet name="8. sz.mell." sheetId="13" r:id="rId13"/>
    <sheet name="9. sz.mell. " sheetId="14" r:id="rId14"/>
    <sheet name="10. sz. mell. " sheetId="15" r:id="rId15"/>
    <sheet name="11. sz. mell." sheetId="16" r:id="rId16"/>
    <sheet name="12. sz. mell." sheetId="17" r:id="rId17"/>
    <sheet name="13. sz. mell." sheetId="18" r:id="rId18"/>
    <sheet name="14.sz.mell" sheetId="19" r:id="rId19"/>
    <sheet name="15.sz.mell" sheetId="20" r:id="rId20"/>
    <sheet name="16.sz.mell " sheetId="21" r:id="rId21"/>
  </sheets>
  <definedNames>
    <definedName name="_xlnm.Print_Titles" localSheetId="1">'1.1.sz.mell.'!$1:$3</definedName>
    <definedName name="_xlnm.Print_Titles" localSheetId="0">'1.sz.mell  '!$1:$3</definedName>
    <definedName name="_xlnm.Print_Titles" localSheetId="16">'12. sz. mell.'!$6:$7</definedName>
    <definedName name="_xlnm.Print_Titles" localSheetId="17">'13. sz. mell.'!$1:$6</definedName>
    <definedName name="_xlnm.Print_Titles" localSheetId="4">'2.1.sz.mell.'!$1:$2</definedName>
    <definedName name="_xlnm.Print_Titles" localSheetId="5">'2.2.mell.Bölcsöde és Konyha'!$1:$2</definedName>
    <definedName name="_xlnm.Print_Titles" localSheetId="6">'2.3. sz.mell.'!$2:$2</definedName>
    <definedName name="_xlnm.Print_Titles" localSheetId="3">'2.sz.mell.'!$1:$2</definedName>
    <definedName name="_xlnm.Print_Titles" localSheetId="7">'3.sz.mell.  '!$1:$3</definedName>
  </definedNames>
  <calcPr fullCalcOnLoad="1"/>
</workbook>
</file>

<file path=xl/sharedStrings.xml><?xml version="1.0" encoding="utf-8"?>
<sst xmlns="http://schemas.openxmlformats.org/spreadsheetml/2006/main" count="1392" uniqueCount="591">
  <si>
    <t>Építményadó</t>
  </si>
  <si>
    <t>Magánszemélyek kommunális adója</t>
  </si>
  <si>
    <t>Talajterhelési díj</t>
  </si>
  <si>
    <t>2.3.1.</t>
  </si>
  <si>
    <t>2.3.3.</t>
  </si>
  <si>
    <t xml:space="preserve">Ellátottak pénzbeli juttatásai </t>
  </si>
  <si>
    <t>Cím</t>
  </si>
  <si>
    <t>Eredeti előir.</t>
  </si>
  <si>
    <t>Polgármesteri Hivatal</t>
  </si>
  <si>
    <t>Fejlesztési kiadások mindösszesen</t>
  </si>
  <si>
    <t>Felújítási kiadások mindösszesen</t>
  </si>
  <si>
    <t>Eredeti ei.</t>
  </si>
  <si>
    <t>Támogatott szerv megnevezése</t>
  </si>
  <si>
    <t>Egyéb szervek támogatása :</t>
  </si>
  <si>
    <t>Fejlesztési hitelek kamatai</t>
  </si>
  <si>
    <t>Működési hitelek kamata</t>
  </si>
  <si>
    <t>Jogcím</t>
  </si>
  <si>
    <t>03</t>
  </si>
  <si>
    <t>Eredeti ei. (ezer Ft)</t>
  </si>
  <si>
    <t>Általános tartalék összesen:</t>
  </si>
  <si>
    <t xml:space="preserve">Céltartalék </t>
  </si>
  <si>
    <t>Céltartalék összesen:</t>
  </si>
  <si>
    <t>Intézmény megnevezése</t>
  </si>
  <si>
    <t>Engedélyezett létszám mindösszesen:</t>
  </si>
  <si>
    <t>Sor-szám</t>
  </si>
  <si>
    <t>1.</t>
  </si>
  <si>
    <t>2.</t>
  </si>
  <si>
    <t>3.</t>
  </si>
  <si>
    <t>4.</t>
  </si>
  <si>
    <t>5.</t>
  </si>
  <si>
    <t>6.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</si>
  <si>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</si>
  <si>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</si>
  <si>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</si>
  <si>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</si>
  <si>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</si>
  <si>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</si>
  <si>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</si>
  <si>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</si>
  <si>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02</t>
  </si>
  <si>
    <t>04</t>
  </si>
  <si>
    <t>Megnevezés</t>
  </si>
  <si>
    <t>Személyi juttatások</t>
  </si>
  <si>
    <t>Dologi kiadások</t>
  </si>
  <si>
    <t>Sor-
szám</t>
  </si>
  <si>
    <t>3.1.</t>
  </si>
  <si>
    <t>3.2.</t>
  </si>
  <si>
    <t>4.1.</t>
  </si>
  <si>
    <t>4.2.</t>
  </si>
  <si>
    <t>5.1.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</si>
  <si>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</si>
  <si>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</si>
  <si>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</si>
  <si>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</si>
  <si>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</si>
  <si>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</si>
  <si>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</si>
  <si>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</si>
  <si>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</si>
  <si>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1.5</t>
  </si>
  <si>
    <t>Források</t>
  </si>
  <si>
    <t>Saját erő</t>
  </si>
  <si>
    <t>EU-s forrás</t>
  </si>
  <si>
    <t>Hitel</t>
  </si>
  <si>
    <t>Egyéb forrás</t>
  </si>
  <si>
    <t>Források összesen:</t>
  </si>
  <si>
    <t>EU-s projekt neve, azonosítója:</t>
  </si>
  <si>
    <t>Támogatott neve</t>
  </si>
  <si>
    <t>Dologi  kiadások</t>
  </si>
  <si>
    <t>Társfinanszírozás</t>
  </si>
  <si>
    <t>1.5.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</si>
  <si>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</si>
  <si>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</si>
  <si>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</si>
  <si>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</si>
  <si>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</si>
  <si>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Lakástámogatás</t>
  </si>
  <si>
    <t>Egyéb felhalmozási célú kiadások</t>
  </si>
  <si>
    <t>1.1.1.</t>
  </si>
  <si>
    <t>1.1.2.</t>
  </si>
  <si>
    <t>Bevételi jogcímek</t>
  </si>
  <si>
    <t>Kezességvállalással kapcsolatos megtérülés</t>
  </si>
  <si>
    <t>MEGNEVEZÉS</t>
  </si>
  <si>
    <t>SAJÁT BEVÉTELEK ÖSSZESEN*</t>
  </si>
  <si>
    <t>Szolgáltatások ellenértéke</t>
  </si>
  <si>
    <t>Sorszám</t>
  </si>
  <si>
    <t>Kötelező feladatok</t>
  </si>
  <si>
    <t>Önként vállalt feladatok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</si>
  <si>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</si>
  <si>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</si>
  <si>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</si>
  <si>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</si>
  <si>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</si>
  <si>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</si>
  <si>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</si>
  <si>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</si>
  <si>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</si>
  <si>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</si>
  <si>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</si>
  <si>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</si>
  <si>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</si>
  <si>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</si>
  <si>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</si>
  <si>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</si>
  <si>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</si>
  <si>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</si>
  <si>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</si>
  <si>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</si>
  <si>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</si>
  <si>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</si>
  <si>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</si>
  <si>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</si>
  <si>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</si>
  <si>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</si>
  <si>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</si>
  <si>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</si>
  <si>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</si>
  <si>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</si>
  <si>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</si>
  <si>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</si>
  <si>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</si>
  <si>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</si>
  <si>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</si>
  <si>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</si>
  <si>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</si>
  <si>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</si>
  <si>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</si>
  <si>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</si>
  <si>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</si>
  <si>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</si>
  <si>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</si>
  <si>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</si>
  <si>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</si>
  <si>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</si>
  <si>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</si>
  <si>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</si>
  <si>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</si>
  <si>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</si>
  <si>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</si>
  <si>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</si>
  <si>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</si>
  <si>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</si>
  <si>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</si>
  <si>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</si>
  <si>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</si>
  <si>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</si>
  <si>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</si>
  <si>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</si>
  <si>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</si>
  <si>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</si>
  <si>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</si>
  <si>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</si>
  <si>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</si>
  <si>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</si>
  <si>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</si>
  <si>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</si>
  <si>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</si>
  <si>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</si>
  <si>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</si>
  <si>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</si>
  <si>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</si>
  <si>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</si>
  <si>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</si>
  <si>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</si>
  <si>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</si>
  <si>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</si>
  <si>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</si>
  <si>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</si>
  <si>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</si>
  <si>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</si>
  <si>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</si>
  <si>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</si>
  <si>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</si>
  <si>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Működési bevételek (1.3.1.-1.3.10.)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</si>
  <si>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</si>
  <si>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</si>
  <si>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</si>
  <si>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</si>
  <si>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</si>
  <si>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</si>
  <si>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</si>
  <si>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</si>
  <si>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</si>
  <si>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</si>
  <si>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</si>
  <si>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</si>
  <si>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</si>
  <si>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</si>
  <si>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</si>
  <si>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</si>
  <si>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</si>
  <si>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</si>
  <si>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</si>
  <si>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</si>
  <si>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</si>
  <si>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</si>
  <si>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</si>
  <si>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</si>
  <si>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</si>
  <si>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</si>
  <si>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</si>
  <si>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</si>
  <si>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</si>
  <si>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</si>
  <si>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</si>
  <si>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</si>
  <si>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</si>
  <si>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</si>
  <si>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</si>
  <si>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</si>
  <si>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</si>
  <si>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</si>
  <si>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</si>
  <si>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</si>
  <si>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</si>
  <si>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</si>
  <si>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</si>
  <si>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</si>
  <si>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</si>
  <si>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</si>
  <si>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</si>
  <si>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</si>
  <si>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</si>
  <si>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</si>
  <si>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</si>
  <si>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</si>
  <si>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</si>
  <si>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</si>
  <si>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</si>
  <si>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</si>
  <si>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</si>
  <si>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</si>
  <si>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</si>
  <si>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</si>
  <si>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Intézményi ellátottak pénzbeli juttatásai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</si>
  <si>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</si>
  <si>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</si>
  <si>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</si>
  <si>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</si>
  <si>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</si>
  <si>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</si>
  <si>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</si>
  <si>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</si>
  <si>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</si>
  <si>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</si>
  <si>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</si>
  <si>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Működési célú visszatérítendő támogatások, kölcsönök nyújtása államháztartáson kívülre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</si>
  <si>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</si>
  <si>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</si>
  <si>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</si>
  <si>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</si>
  <si>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</si>
  <si>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</si>
  <si>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</si>
  <si>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</si>
  <si>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</si>
  <si>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</si>
  <si>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</si>
  <si>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</si>
  <si>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</si>
  <si>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</si>
  <si>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</si>
  <si>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</si>
  <si>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</si>
  <si>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Működési célú finanszírozási kiadások (4.1.1.+..+4.1.3.)</t>
  </si>
  <si>
    <t>Belföldi finanszírozás kiadásai (műk.)</t>
  </si>
  <si>
    <t>Felhalmozási célú finanszírozási kiadások (4.2.1.+..4.2.3.)</t>
  </si>
  <si>
    <t>Belföldi finanszírozás kiadásai (felh.)</t>
  </si>
  <si>
    <t>KIADÁSOK ÖSSZESEN: (3.+4.)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</si>
  <si>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</si>
  <si>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</si>
  <si>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</si>
  <si>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</si>
  <si>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 xml:space="preserve">Dologi kiadások 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</si>
  <si>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</si>
  <si>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</si>
  <si>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</si>
  <si>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</si>
  <si>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Költségvetési bevételek összesen (1.1.+1.2.)</t>
  </si>
  <si>
    <t>Költségvetési kiadások összesen (2.1.+2.2.)</t>
  </si>
  <si>
    <t>Költségvetés egyenlege (hiány) (ha 1.-2.&lt;0)</t>
  </si>
  <si>
    <t>Költségvetés egyenlege (többlet) (ha 1.-2.&gt;0)</t>
  </si>
  <si>
    <t>Ebből: működési hiány (ha 1.1.-2.1.&lt;0)</t>
  </si>
  <si>
    <t>Ebből: működési többlet (ha 1.1-2.1.&gt;0)</t>
  </si>
  <si>
    <t xml:space="preserve">          felhalmozási hiány (ha 1.2.-2.2.&lt;0)</t>
  </si>
  <si>
    <t xml:space="preserve">          felhalmozási többlet (ha 1.2.-2.2.&gt;0)</t>
  </si>
  <si>
    <t>3.1.1.</t>
  </si>
  <si>
    <t>3.1.2.</t>
  </si>
  <si>
    <t>3.2.1.</t>
  </si>
  <si>
    <t>3.2.2.</t>
  </si>
  <si>
    <t>Belföldi értékpapírok bevételei (műk. célú)</t>
  </si>
  <si>
    <t>Belföldi értékpapírok kiadásai (műk. célú)</t>
  </si>
  <si>
    <t>Államháztartáson belüli megelőlegezések (műk. célú)</t>
  </si>
  <si>
    <t>Államháztartáson belüli megelőlegezések visszafizetése (műk. célú)</t>
  </si>
  <si>
    <t>Pénzügyi lízing kiadásai (műk. célú)</t>
  </si>
  <si>
    <t>Belföldi értékpapírok bevételei (felh. célú)</t>
  </si>
  <si>
    <t>Belföldi értékpapírok kiadásai (felh. célú)</t>
  </si>
  <si>
    <t>Államháztartáson belüli megelőlegezések (felh. célú)</t>
  </si>
  <si>
    <t>Államháztartáson belüli megelőlegezések visszafizetése (felh. célú)</t>
  </si>
  <si>
    <t>4.2.4.</t>
  </si>
  <si>
    <t>Pénzügyi lízing kiadásai (felh. célú)</t>
  </si>
  <si>
    <t>1.2</t>
  </si>
  <si>
    <t>Működési költségvetési bevételek (1.1.1.+..+1.1.4.)</t>
  </si>
  <si>
    <t>Működési költségvetési kiadások (2.1.1.+..+2.1.5.)</t>
  </si>
  <si>
    <t>Felhalmozási költségvetési bevételek (1.2.1.+..+1.2.3.)</t>
  </si>
  <si>
    <t>Felhalmozási költségvetési kiadások (2.1.1.+..+2.1.3.)</t>
  </si>
  <si>
    <t>Működési költségvetési bevételek (1.1.+..+1.4.)</t>
  </si>
  <si>
    <t>Működési költségvetési kiadások (2.1.+..+2.5.)</t>
  </si>
  <si>
    <t>Felhalmozási költségvetési bevételek (1.1+..+1.3.)</t>
  </si>
  <si>
    <t>Felhalmozási költségvetési kiadások (2.1.+..+2.3.)</t>
  </si>
  <si>
    <t>Ebből: Központi, irányító szervi támogatás</t>
  </si>
  <si>
    <t>Működési költségvetési bevételek (1.1.+..+1.3.)</t>
  </si>
  <si>
    <t>1.2.5.</t>
  </si>
  <si>
    <t>1.2.6.</t>
  </si>
  <si>
    <t>1.2.7.</t>
  </si>
  <si>
    <t>1.2.8.</t>
  </si>
  <si>
    <t>1.2.9.</t>
  </si>
  <si>
    <t>Működési célú átvett pénzeszközök (1.3.1.+1.3.2.)</t>
  </si>
  <si>
    <t>Felhalmozási költségvetési bevételek (2.1.+..+2.3.)</t>
  </si>
  <si>
    <t>Felhalmozási célú támogatások államháztartáson belülről (2.1.1.+..+2.1.3.)</t>
  </si>
  <si>
    <t>Felhalmozási célú átvett pénzeszközök (2.3.1.+2.3.2.)</t>
  </si>
  <si>
    <t xml:space="preserve">Működési célú finanszírozási bevételek </t>
  </si>
  <si>
    <t>Felhalmozási célú finanszírozási bevételek</t>
  </si>
  <si>
    <t>Egyéb működési célú kiadások (1.5.1.+…+1.5.7.)</t>
  </si>
  <si>
    <t>Egyéb felhalmozási célú kiadások (2.3.1.+..+2.3.5.)</t>
  </si>
  <si>
    <t>ezer Ft-ban</t>
  </si>
  <si>
    <t>Költségvetési bevételek (1.1.+1.2.)</t>
  </si>
  <si>
    <t>Működési bevételek (1.1.1.+..1.1.4.)</t>
  </si>
  <si>
    <t>Felhalmozási bevételek (1.2.1.+..+1.2.3.)</t>
  </si>
  <si>
    <t>Költségvetési kiadások (2.1.+2.2.)</t>
  </si>
  <si>
    <t>Működési kiadások (2.1.1.+..2.1.5.)</t>
  </si>
  <si>
    <t>Felhalmozási kiadások (2.2.1.+..+2.2.3.)</t>
  </si>
  <si>
    <t>Egyéb felhalmozási kiadások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</si>
  <si>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</si>
  <si>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</si>
  <si>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</si>
  <si>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</si>
  <si>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</si>
  <si>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</si>
  <si>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</si>
  <si>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</si>
  <si>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Össze-sen</t>
  </si>
  <si>
    <t>Önkormányzati vagyon és az önkormányzatot megillető vagyoni értékű jog értékesítéséből és hasznosításából származó bevétel</t>
  </si>
  <si>
    <t>Osztalék, koncessziós díj, hozambevétel</t>
  </si>
  <si>
    <t>Tárgyi eszköz és immateriális jószág, részvény, részesedés, vállalat értékesítéséből vagy privatizációjából származó bevétel</t>
  </si>
  <si>
    <t>Bírság-, pótlék- és díjbevétel</t>
  </si>
  <si>
    <t>Fejlesztési cél</t>
  </si>
  <si>
    <t>Adósságot keletkeztető ügylet várható összege</t>
  </si>
  <si>
    <t>ÖSSZESEN</t>
  </si>
  <si>
    <t>Finanszírozási kiadások összesen (1.+2.)</t>
  </si>
  <si>
    <t>Működési célú finanszírozási kiadáshoz kapcsolódó kamatkiadások (4.1)</t>
  </si>
  <si>
    <t>Finanszírozási kiadásokhoz kapcsolódó kamatkiadások összesen (4.+5.)</t>
  </si>
  <si>
    <t>Finanszírozási célú műveletek kiadásai kamatokkal együtt (3.+6.)</t>
  </si>
  <si>
    <t xml:space="preserve">Finanszírozási bevételek összesen </t>
  </si>
  <si>
    <t>Felhalmozási célú maradvány igénybe vétele összesen</t>
  </si>
  <si>
    <t>Működési célú maradvány igénybe vétele összesen</t>
  </si>
  <si>
    <t>Egyéb közhatalmi bevételek</t>
  </si>
  <si>
    <t>Eredeti ktvet.sz.norm.</t>
  </si>
  <si>
    <t>létszám/mutató</t>
  </si>
  <si>
    <t>támogatás (eFt)</t>
  </si>
  <si>
    <t xml:space="preserve">I.1.a. Önkormányzati hivatal műk. tám. </t>
  </si>
  <si>
    <t>I.1.ba. Zöldterület-gaz.kapcs.feladatok ell.</t>
  </si>
  <si>
    <t>I.1.bb. Közvilágítás fenntartásának tám.</t>
  </si>
  <si>
    <t>I.1.bd. Közutak fenntartásának támogatása</t>
  </si>
  <si>
    <t>Települ.önkorm.egyes köznev.felad.támog.</t>
  </si>
  <si>
    <t>III.3.d.(2) Házi segítségnyújtás- társulás</t>
  </si>
  <si>
    <t>III.3.f.(2) Időskorúak nap.int.ellát. - társulás</t>
  </si>
  <si>
    <t>III.3.g.(6) Demens szem.nap.int.ellát. - társulás</t>
  </si>
  <si>
    <t>III.5.a.Gyermekétkezt.támogatása-bértámogatás</t>
  </si>
  <si>
    <t>III.5.b. Gyermekétkezt.üzemeltetési támogatása</t>
  </si>
  <si>
    <t>IV.1.d. Könyvtári feladatok támogatása</t>
  </si>
  <si>
    <t>Működési támogatás összesen:</t>
  </si>
  <si>
    <t>Működési célú átvett pénzeszközök (1.4.1.+1.4.2.)</t>
  </si>
  <si>
    <t>Egyéb felhalmozási célú támogatások bevételei államháztartáson belülről</t>
  </si>
  <si>
    <t>Személyi juttatás</t>
  </si>
  <si>
    <t>Munkaadót terhelő járulékok és szociális hozzájárulási adó</t>
  </si>
  <si>
    <t>Dologi kiadás</t>
  </si>
  <si>
    <t>- saját erő kiegészítés támogatás(EU Önerő Alap)</t>
  </si>
  <si>
    <t>Működési célú költségvetési támogatások és kiegészítő támogatások</t>
  </si>
  <si>
    <t>Biztosító által fizetett kártérítés</t>
  </si>
  <si>
    <t>1.3.11.</t>
  </si>
  <si>
    <t>Működési bevételek (1.3.1.-1.3.11.)</t>
  </si>
  <si>
    <t>Belső finanszírozásra szolgáló felhalmozási bevételek (3.1.1.+3.1.2)</t>
  </si>
  <si>
    <t>Működési célú hitel-, kölcsönfelvétel pénzügyi vállalkozástól</t>
  </si>
  <si>
    <t>Működési célú támogatások államháztartáson belülről (1.1.1.+..+1.1.3.)</t>
  </si>
  <si>
    <t>Működési célú visszatérítendő támogatások, kölcsönök törlesztése államháztartáson belülre</t>
  </si>
  <si>
    <t>1.2.10.</t>
  </si>
  <si>
    <t>Működési bevételek (1.2.1.-1.2.10.)</t>
  </si>
  <si>
    <t>Egyéb működési célú kiadások (1.5.1.+…+1.5.9.)</t>
  </si>
  <si>
    <t>Elszámolásból származó bevételek</t>
  </si>
  <si>
    <t>Működési célú finanszírozási kiadások (4.1.1.)</t>
  </si>
  <si>
    <t>Felhalmozási célú finanszírozási kiadások (4.2.1.)</t>
  </si>
  <si>
    <t>3.1.1.1.</t>
  </si>
  <si>
    <t>3.1.1.2.</t>
  </si>
  <si>
    <t>3.2.2.1.</t>
  </si>
  <si>
    <t>3.2.2.2.</t>
  </si>
  <si>
    <t>3.1.2.1.</t>
  </si>
  <si>
    <t>3.1.2.2.</t>
  </si>
  <si>
    <t>3.2.1.1.</t>
  </si>
  <si>
    <t>3.2.1.2.</t>
  </si>
  <si>
    <t>3.2.1.3.</t>
  </si>
  <si>
    <t>Lekötött bankbetétek megszűntetése (műk. célú)</t>
  </si>
  <si>
    <t>Működési célú hitel-, kölcsöntörlesztés államháztartáson kívülre</t>
  </si>
  <si>
    <t>Pénzeszközök lekötött betétként elhelyezése (műk. célú)</t>
  </si>
  <si>
    <t>Felhalmozási célú hitel-, kölcsönfelvétel pénzügyi vállalkozástól</t>
  </si>
  <si>
    <t>Felhalmozási célú hitel, kölcsöntörlesztés pénügyi vállalkozástól</t>
  </si>
  <si>
    <t>Pénzeszközök lekötött betétként elhelyezése (felh. célú)</t>
  </si>
  <si>
    <t>Költségvetési maradvány, vállalkozási maradvány (műk célú)</t>
  </si>
  <si>
    <t>Lekötött bankbetétek megszűntetése (felh. célú)</t>
  </si>
  <si>
    <t>Költségvetési maradvány, vállalkozási maradvány (felh. célú)</t>
  </si>
  <si>
    <t>Belső finanszírozásra szolgáló felhalmozási bevételek (3.1.2.1.+3.1.2.2)</t>
  </si>
  <si>
    <t>4.1.1.1.</t>
  </si>
  <si>
    <t>4.1.2.1.</t>
  </si>
  <si>
    <t>Belső finanszírozás bevételei (3.1.1.+3.1.2.)</t>
  </si>
  <si>
    <t>Belső finanszírozás kiadásai (4.1.1.+4.1.2.)</t>
  </si>
  <si>
    <t>4.2.1.1.</t>
  </si>
  <si>
    <t>Külső működési célú finanszírozási bevételek (3.2.1.+..+3.2.3.)</t>
  </si>
  <si>
    <t>Külső működési célú finanszírozási bevételek (3.2.1.1.+..+3.2.1.3.)</t>
  </si>
  <si>
    <t>3.2.2.3.</t>
  </si>
  <si>
    <t>Külső felhalmozási célú finanszírozási bevételek (3.2.2.1.-3.2.2.3.)</t>
  </si>
  <si>
    <t>Finanszírozási bevételek (3.1.+3.2.)</t>
  </si>
  <si>
    <t>Belső finanszírozásra szolgáló működési kiadásai (4.1.1.1.)</t>
  </si>
  <si>
    <t>Belső finanszírozásra szolgáló működési bevételek (3.1.1.1.+3.1.1.2.)</t>
  </si>
  <si>
    <t>Belső finanszírozásra szolgáló felhalmozási kiadásai (4.1.2.1.)</t>
  </si>
  <si>
    <t>BEVÉTELEK ÖSSZESEN (1.+3.)</t>
  </si>
  <si>
    <t>4.2.1.2.</t>
  </si>
  <si>
    <t>4.2.1.3.</t>
  </si>
  <si>
    <t>4.2.1.4.</t>
  </si>
  <si>
    <t>4.2.2.1.</t>
  </si>
  <si>
    <t>4.2.2.2.</t>
  </si>
  <si>
    <t>4.2.2.4.</t>
  </si>
  <si>
    <t>4.2.2.3.</t>
  </si>
  <si>
    <t>KIADÁSOK ÖSSZESEN (2.+4.)</t>
  </si>
  <si>
    <t>Külső működési célú finanszírozási kiadások (külső) (4.2.1.1.+..+4.2.1.4.)</t>
  </si>
  <si>
    <t>Külső felhalmozási célú finanszírozási kiadások (4.2.2.1.+..+4.2.2.4.)</t>
  </si>
  <si>
    <t>Finanszírozási kiadások (külső) (4.2.1.+4.2.2.)</t>
  </si>
  <si>
    <t>Finanszírozási bevételek (külső) (3.2.1.-3.2.2.)</t>
  </si>
  <si>
    <t>Belső finanszírozásra szolgáló működési bevételek (3.1.1.+3.1.2.)</t>
  </si>
  <si>
    <t>Belső finanszírozásra szolgáló működési kiadásai (4.1.1.)</t>
  </si>
  <si>
    <t>3.2.3.</t>
  </si>
  <si>
    <t>Külső működési célú finanszírozási kiadások (külső) (4.2.1.+..+4.2.4.)</t>
  </si>
  <si>
    <t>Belső finanszírozásra szolgáló felhalmozási kiadásai (4.1.1.)</t>
  </si>
  <si>
    <t>Külső felhalmozási célú finanszírozási bevételek (3.2.1.-3.2.3.)</t>
  </si>
  <si>
    <t>Külső felhalmozási célú finanszírozási kiadások (4.2.1.+..+4.2.4.)</t>
  </si>
  <si>
    <t>Államig. feladatok</t>
  </si>
  <si>
    <t>Helyi adóból és települési adóból származó bevétel</t>
  </si>
  <si>
    <t>*Az adósságot keletkeztető ügyletekhez történő hozzájárulás részletes szabályairól szóló 353/2011. (XII.30.) Korm. rendelet 2.§ (1) bekezdése alapján.</t>
  </si>
  <si>
    <t>7.</t>
  </si>
  <si>
    <t>I.1.d.Lakott külterülettel kapcs.fel.támogatása</t>
  </si>
  <si>
    <t>8.</t>
  </si>
  <si>
    <t>I.1.e. Üdülő helyi fel.támogatása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</si>
  <si>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</si>
  <si>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</si>
  <si>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</si>
  <si>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</si>
  <si>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</si>
  <si>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</si>
  <si>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</si>
  <si>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</si>
  <si>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</si>
  <si>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</si>
  <si>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III.2. Települési önkorm.szociális felad.egy.tám.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</si>
  <si>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</si>
  <si>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</si>
  <si>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</si>
  <si>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</si>
  <si>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</si>
  <si>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</si>
  <si>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</si>
  <si>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</si>
  <si>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</si>
  <si>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</si>
  <si>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</si>
  <si>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</si>
  <si>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III. A tel.önk.szoc.,gyermekjól.és gyermekétkeztetési fel. támogatása mindösszesen:</t>
  </si>
  <si>
    <t>31.</t>
  </si>
  <si>
    <t>Számítástechmikai eszközök és programok (Polgármeteri Hivatal)</t>
  </si>
  <si>
    <t>Működési célú hitel-, és kölcsöntörlesztés államháztartáson kívülre</t>
  </si>
  <si>
    <t>Pénzeszközök lekötött bankbetétként elhelyezése (műk. célú)</t>
  </si>
  <si>
    <t>Működési célú finanszírozási kiadások (1.1.+..+1.5.)</t>
  </si>
  <si>
    <t>Felhalmozási célú hitel-, és kölcsöntörlesztés államháztartáson kívülre</t>
  </si>
  <si>
    <t>Pénzeszközök lekötött bankbetétként elhelyezése (felh. célú)</t>
  </si>
  <si>
    <t>Felhalmozási célú finanszírozási kiadások (2.1.+..+2.4.)</t>
  </si>
  <si>
    <t>Felhalmozási célú finanszírozási kiadáshoz kapcsolódó kamatkiadások (5.1.)</t>
  </si>
  <si>
    <t>Működési célú finanszírozási bevételek (1.1.+..1.4.)</t>
  </si>
  <si>
    <t>Felhalmozási célú finanszírozási bevételek (2.1.+..+2.4.)</t>
  </si>
  <si>
    <t>Temetési segély</t>
  </si>
  <si>
    <t>1.4.1.3.</t>
  </si>
  <si>
    <t>1.4.1.5.</t>
  </si>
  <si>
    <t>1.4.1.6.</t>
  </si>
  <si>
    <t>Egyéb nem intézményi ellátások (1.4.1.1.-1.4.1.6.)</t>
  </si>
  <si>
    <t>Jövedéki adó</t>
  </si>
  <si>
    <t>Fogyasztási adók</t>
  </si>
  <si>
    <t>1.2.3.4.</t>
  </si>
  <si>
    <t>1.2.3.4.1.</t>
  </si>
  <si>
    <t>1.2.3.4.2.</t>
  </si>
  <si>
    <t>Egyéb áruhasználati és szolgáltatási adók (1.2.3.4.1.+1.2.3.4.2.)</t>
  </si>
  <si>
    <t>Évek</t>
  </si>
  <si>
    <t>I.1.c. Egyéb önkormányzati fel.tám.(besz.után)</t>
  </si>
  <si>
    <t>Helyi önkormányzatok műk.állt.tám.:</t>
  </si>
  <si>
    <t>II.1.(1) 1 Óvodapedagógusok bértámogatása (2016.8 hó):</t>
  </si>
  <si>
    <t>II.1.(2) 1 Ped.szakv.nem rend.nev.munk.közv.segít.bért. (2016.8 hó)</t>
  </si>
  <si>
    <t>II.1.(1) 2 Óvodapedagógusok bértámogatása (2016.4 hó):</t>
  </si>
  <si>
    <t>II.1.(2) 2 Ped.szakv.nem rend.nev.munk.közv.segít.bért. (2016.4 hó)</t>
  </si>
  <si>
    <t>II.1.(4) 2  Óvodapedagógusok bértámogatása (2016.4 hó)</t>
  </si>
  <si>
    <t>II.2. (1)1 Óvodaműk. tám. (napi 8 órát nem ;2016. 8 hó):</t>
  </si>
  <si>
    <t>II.2. (8) 1  Óvodaműk.tám.tás (nev.napi 8 órát el.;2016. 8 hó):</t>
  </si>
  <si>
    <t>II.2. (1)2 Óvodaműk. tám. (napi 8 órát nem ;2016. 4 hó):</t>
  </si>
  <si>
    <t>II.2. (8) 2  Óvodaműk.tám. (nev.napi 8 órát el.;2016. 4 hó):</t>
  </si>
  <si>
    <t>II.4. Köznev.int.működt.kapcs.támogatás</t>
  </si>
  <si>
    <t>II.5.a(1) Pedagógus II.kat.sorolt óv.ped.kieg.tám.(min.2014.dec.31-ig szer.)</t>
  </si>
  <si>
    <t>II.5.b (1) Pedagógus II.kat.sorolt óv.ped.kieg.tám.(min.2015.dec.31-ig szer.)</t>
  </si>
  <si>
    <t>III.3.Család és gyermekjóléti szolgálat</t>
  </si>
  <si>
    <t>III.3.b. Család-és gyermekjóléti központ</t>
  </si>
  <si>
    <t>III.3.c.(2) Szociális étkeztetés-társulás</t>
  </si>
  <si>
    <t>32.</t>
  </si>
  <si>
    <t>33.</t>
  </si>
  <si>
    <t>34.</t>
  </si>
  <si>
    <t>III.5.c.Rászoruló gyerm.intézm.kívüli szünidei étkezt.tám.</t>
  </si>
  <si>
    <t>Kisértékű tárgyi eszköz beszerzés</t>
  </si>
  <si>
    <t>Oktatásban résztvevők pénzbeli juttatásai</t>
  </si>
  <si>
    <t>1.4.1.7.</t>
  </si>
  <si>
    <t>Szünidei étkeztetés</t>
  </si>
  <si>
    <t xml:space="preserve"> </t>
  </si>
  <si>
    <t>I.1.bc.Köztemető fenntartással kapcsolatos feladatok támogatása</t>
  </si>
  <si>
    <t>III.7. Kiegészitő támogatás bölcsődében felsőfoku végzettségü kisgyermeknevelők béréhez</t>
  </si>
  <si>
    <t>V.I.1. I.1.jogcimekhez kapcsolódó kiegészités</t>
  </si>
  <si>
    <t>Tiszaroff Község Önkormányzat</t>
  </si>
  <si>
    <t>Tiszaroff Község Önkormányzata költségvetési egység</t>
  </si>
  <si>
    <t>Tiszaroffi Közös Önkormányzati Hivatal</t>
  </si>
  <si>
    <t>Tiszaroffi Bölcsöde és Főzőkönyha Intézménye</t>
  </si>
  <si>
    <t>Müködési bevételek</t>
  </si>
  <si>
    <t>Központi irányitószervi támogatás</t>
  </si>
  <si>
    <t>Előző évi maradvány</t>
  </si>
  <si>
    <t>Müködési célu átvett pénzeszközök</t>
  </si>
  <si>
    <t>Tiszaroff Község Önkormányzata (önkormányzati szinten) összesen</t>
  </si>
  <si>
    <t>Müködési célu előző évi maradvány</t>
  </si>
  <si>
    <t>Felhalmozási célu maradvány</t>
  </si>
  <si>
    <t>Tiszaroff Község Önkormányzata</t>
  </si>
  <si>
    <t>Polgárőrség</t>
  </si>
  <si>
    <t>Gyorssegély Alapitvány</t>
  </si>
  <si>
    <t>Tüzoltóság Kunhegyes</t>
  </si>
  <si>
    <t>Tiszaroff Község Önkormányzata által Európai uniós támogatással megvalósuló projektek</t>
  </si>
  <si>
    <t xml:space="preserve">Tiszaroff Község Önkormányzata hozzájárulásai Európai uniós támogatással megvalósuló projektekhez </t>
  </si>
  <si>
    <t>2027.</t>
  </si>
  <si>
    <t>Polgármesteri illetmény támogatása</t>
  </si>
  <si>
    <t xml:space="preserve">III.3.ja (1) Bölcsődei ell.elimert szakmai dolgozók </t>
  </si>
  <si>
    <t>III.3.ja (2) Bölcsődei ellátás üzemeltetési támogatás</t>
  </si>
  <si>
    <t>Államháztartáson belüli megelőlegezésk visszafizetése müködési</t>
  </si>
  <si>
    <t>Tartalék</t>
  </si>
  <si>
    <t>Települési támogatás</t>
  </si>
  <si>
    <t>Első lakáshoz jutók támogatása</t>
  </si>
  <si>
    <t>ÁH belüli megelőlegezések visszafizetése</t>
  </si>
  <si>
    <t>Intézményfinanszirozás</t>
  </si>
  <si>
    <t xml:space="preserve">  </t>
  </si>
  <si>
    <t>Tiszaroffi Bölcsöde és Főzőkonyha</t>
  </si>
  <si>
    <t>Finanszírozási kiadások (4.1.+4.2.)</t>
  </si>
  <si>
    <t>Konyhai eszközök beszerzése (Grenkeleasing)</t>
  </si>
  <si>
    <t>Tiszaroff Községi Önkormányzat</t>
  </si>
  <si>
    <t>Civilház létesitése önerő</t>
  </si>
  <si>
    <t>Egyéb civil szervezetek támogatása</t>
  </si>
  <si>
    <t>2019. év</t>
  </si>
  <si>
    <t>2019. évi engedélyezett létszám:</t>
  </si>
  <si>
    <t>Bölcsöde és konyha</t>
  </si>
  <si>
    <t>Kisértékű tárgyi eszköz beszerzés konyha</t>
  </si>
  <si>
    <t>Kisértékű tárgyi eszköz beszerzés bölcsöde</t>
  </si>
  <si>
    <t>Emlékmű felújítás</t>
  </si>
  <si>
    <t>Tűzoltószer felújítás</t>
  </si>
  <si>
    <t>Kompok, révek felújitása</t>
  </si>
  <si>
    <t>2019. évi  dologi kiadások finanszírozása</t>
  </si>
  <si>
    <t>Komp felújítása</t>
  </si>
  <si>
    <t xml:space="preserve">           Tiszagyenda Önkormányzat hozzájárulása</t>
  </si>
  <si>
    <t xml:space="preserve">           Tiszaroff Önkormányzat finanszírozás</t>
  </si>
  <si>
    <t>Ebből kötelezettséggel terhelt maradvány</t>
  </si>
  <si>
    <t>Felhalmozási célú  előző évi maradvány</t>
  </si>
  <si>
    <t>2028.</t>
  </si>
  <si>
    <t>2029.</t>
  </si>
  <si>
    <t xml:space="preserve">     Önkormányzati hivatal működési támogatása</t>
  </si>
  <si>
    <t xml:space="preserve">     Tiszagyenda Önkormányzat működési célú pénzeszköz átvétel</t>
  </si>
  <si>
    <t xml:space="preserve">     Tiszaroff intézmányfinanszírozása</t>
  </si>
  <si>
    <t xml:space="preserve">      Bölcsöde és Főzőkonyha intézményfinanszírozása</t>
  </si>
  <si>
    <t xml:space="preserve">   TB finanszírozás</t>
  </si>
  <si>
    <t>Üres álláshely</t>
  </si>
  <si>
    <t>Közalkalmazott</t>
  </si>
  <si>
    <t>Köztisztviselő</t>
  </si>
  <si>
    <t>Közfoglalk.</t>
  </si>
  <si>
    <t>MT hatálya alá tartozó telj. m.i.</t>
  </si>
  <si>
    <t>Közalk. részm.i.</t>
  </si>
  <si>
    <t>MT hatálya alá tartozo részm.i.</t>
  </si>
  <si>
    <t>Megbíz. díj részm. i.</t>
  </si>
  <si>
    <t>közalkalm. telj.m.i.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</si>
</sst>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\ _F_t"/>
    <numFmt numFmtId="170" formatCode="0.0"/>
    <numFmt numFmtId="171" formatCode="#,##0_ ;\-#,##0\ 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66" applyFont="1" applyAlignment="1">
      <alignment horizontal="left" vertical="center" wrapText="1" indent="1"/>
      <protection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66" applyFont="1">
      <alignment/>
      <protection/>
    </xf>
    <xf numFmtId="164" fontId="4" fillId="0" borderId="0" xfId="66" applyNumberFormat="1" applyFont="1" applyAlignment="1">
      <alignment horizontal="centerContinuous" vertical="center"/>
      <protection/>
    </xf>
    <xf numFmtId="0" fontId="10" fillId="0" borderId="0" xfId="0" applyFont="1" applyAlignment="1">
      <alignment/>
    </xf>
    <xf numFmtId="0" fontId="17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4" fontId="14" fillId="0" borderId="0" xfId="0" applyNumberFormat="1" applyFont="1" applyAlignment="1">
      <alignment vertical="center" wrapText="1"/>
    </xf>
    <xf numFmtId="0" fontId="14" fillId="0" borderId="0" xfId="66" applyFont="1" applyAlignment="1">
      <alignment horizontal="left" vertical="center" wrapText="1" indent="1"/>
      <protection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 horizontal="left"/>
      <protection locked="0"/>
    </xf>
    <xf numFmtId="3" fontId="26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13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164" fontId="14" fillId="0" borderId="0" xfId="0" applyNumberFormat="1" applyFont="1" applyAlignment="1">
      <alignment vertical="center" wrapText="1"/>
    </xf>
    <xf numFmtId="164" fontId="15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66" applyFont="1" applyAlignment="1">
      <alignment horizontal="left" vertical="center" wrapText="1" indent="1"/>
      <protection/>
    </xf>
    <xf numFmtId="164" fontId="14" fillId="0" borderId="0" xfId="0" applyNumberFormat="1" applyFont="1" applyAlignment="1" applyProtection="1">
      <alignment vertical="center" wrapText="1"/>
      <protection locked="0"/>
    </xf>
    <xf numFmtId="49" fontId="15" fillId="0" borderId="0" xfId="66" applyNumberFormat="1" applyFont="1" applyAlignment="1">
      <alignment horizontal="left" vertical="center" wrapText="1" indent="1"/>
      <protection/>
    </xf>
    <xf numFmtId="0" fontId="15" fillId="0" borderId="0" xfId="66" applyFont="1" applyAlignment="1">
      <alignment horizontal="left" vertical="center" wrapText="1" indent="1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 wrapText="1" inden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66" applyFont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64" fontId="15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 quotePrefix="1">
      <alignment horizontal="center" vertical="center"/>
      <protection locked="0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6" fillId="0" borderId="0" xfId="66" applyFont="1">
      <alignment/>
      <protection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66" applyFont="1" applyBorder="1" applyAlignment="1">
      <alignment horizontal="left" vertical="center" wrapText="1" indent="3"/>
      <protection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164" fontId="25" fillId="0" borderId="0" xfId="0" applyNumberFormat="1" applyFont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164" fontId="26" fillId="0" borderId="10" xfId="0" applyNumberFormat="1" applyFont="1" applyBorder="1" applyAlignment="1" applyProtection="1">
      <alignment horizontal="left" vertical="center" wrapText="1" indent="1"/>
      <protection locked="0"/>
    </xf>
    <xf numFmtId="49" fontId="26" fillId="33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 applyProtection="1">
      <alignment horizontal="left" vertical="center" wrapText="1" indent="1"/>
      <protection locked="0"/>
    </xf>
    <xf numFmtId="49" fontId="25" fillId="33" borderId="10" xfId="66" applyNumberFormat="1" applyFont="1" applyFill="1" applyBorder="1" applyAlignment="1" applyProtection="1">
      <alignment vertical="center" wrapText="1"/>
      <protection locked="0"/>
    </xf>
    <xf numFmtId="164" fontId="25" fillId="0" borderId="10" xfId="0" applyNumberFormat="1" applyFont="1" applyBorder="1" applyAlignment="1">
      <alignment horizontal="left" vertical="center" wrapText="1" indent="1"/>
    </xf>
    <xf numFmtId="0" fontId="25" fillId="0" borderId="10" xfId="0" applyFont="1" applyBorder="1" applyAlignment="1">
      <alignment vertical="center" wrapText="1"/>
    </xf>
    <xf numFmtId="164" fontId="26" fillId="0" borderId="10" xfId="0" applyNumberFormat="1" applyFont="1" applyBorder="1" applyAlignment="1">
      <alignment vertical="center" wrapText="1"/>
    </xf>
    <xf numFmtId="164" fontId="26" fillId="0" borderId="0" xfId="0" applyNumberFormat="1" applyFont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" fillId="0" borderId="10" xfId="66" applyFont="1" applyBorder="1" applyAlignment="1">
      <alignment horizontal="left" vertical="center" wrapText="1" indent="1"/>
      <protection/>
    </xf>
    <xf numFmtId="0" fontId="3" fillId="0" borderId="10" xfId="66" applyFont="1" applyBorder="1" applyAlignment="1">
      <alignment vertical="center" wrapText="1"/>
      <protection/>
    </xf>
    <xf numFmtId="49" fontId="3" fillId="0" borderId="10" xfId="66" applyNumberFormat="1" applyFont="1" applyBorder="1" applyAlignment="1">
      <alignment horizontal="left" vertical="center" wrapText="1" indent="1"/>
      <protection/>
    </xf>
    <xf numFmtId="0" fontId="3" fillId="0" borderId="0" xfId="0" applyFont="1" applyAlignment="1">
      <alignment horizontal="left" vertical="center" wrapText="1"/>
    </xf>
    <xf numFmtId="0" fontId="26" fillId="0" borderId="10" xfId="66" applyFont="1" applyBorder="1" applyAlignment="1">
      <alignment horizontal="left" vertical="center" wrapText="1" indent="1"/>
      <protection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 indent="1"/>
    </xf>
    <xf numFmtId="164" fontId="25" fillId="0" borderId="0" xfId="0" applyNumberFormat="1" applyFont="1" applyAlignment="1">
      <alignment vertical="center" wrapText="1"/>
    </xf>
    <xf numFmtId="0" fontId="25" fillId="0" borderId="10" xfId="66" applyFont="1" applyBorder="1" applyAlignment="1">
      <alignment horizontal="left" vertical="center" wrapText="1" indent="1"/>
      <protection/>
    </xf>
    <xf numFmtId="0" fontId="25" fillId="0" borderId="10" xfId="66" applyFont="1" applyBorder="1" applyAlignment="1">
      <alignment vertical="center" wrapText="1"/>
      <protection/>
    </xf>
    <xf numFmtId="49" fontId="26" fillId="0" borderId="10" xfId="66" applyNumberFormat="1" applyFont="1" applyBorder="1" applyAlignment="1">
      <alignment horizontal="left" vertical="center" wrapText="1" indent="1"/>
      <protection/>
    </xf>
    <xf numFmtId="0" fontId="25" fillId="0" borderId="10" xfId="0" applyFont="1" applyBorder="1" applyAlignment="1">
      <alignment horizontal="left" vertical="center" wrapText="1"/>
    </xf>
    <xf numFmtId="49" fontId="25" fillId="0" borderId="10" xfId="66" applyNumberFormat="1" applyFont="1" applyBorder="1" applyAlignment="1">
      <alignment horizontal="left" vertical="center" wrapText="1" indent="1"/>
      <protection/>
    </xf>
    <xf numFmtId="0" fontId="26" fillId="0" borderId="10" xfId="66" applyFont="1" applyBorder="1" applyAlignment="1">
      <alignment horizontal="left" indent="1"/>
      <protection/>
    </xf>
    <xf numFmtId="0" fontId="28" fillId="0" borderId="10" xfId="66" applyFont="1" applyBorder="1" applyAlignment="1">
      <alignment horizontal="left" vertical="center" wrapText="1" indent="1"/>
      <protection/>
    </xf>
    <xf numFmtId="0" fontId="25" fillId="0" borderId="10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Border="1" applyAlignment="1">
      <alignment horizontal="right" vertical="top" wrapText="1"/>
    </xf>
    <xf numFmtId="0" fontId="7" fillId="0" borderId="10" xfId="66" applyFont="1" applyBorder="1" applyAlignment="1">
      <alignment horizontal="center" vertical="center" wrapText="1"/>
      <protection/>
    </xf>
    <xf numFmtId="0" fontId="13" fillId="0" borderId="0" xfId="66" applyFont="1">
      <alignment/>
      <protection/>
    </xf>
    <xf numFmtId="0" fontId="7" fillId="0" borderId="13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13" fillId="0" borderId="10" xfId="66" applyFont="1" applyBorder="1" applyAlignment="1">
      <alignment horizontal="center" vertical="center"/>
      <protection/>
    </xf>
    <xf numFmtId="3" fontId="29" fillId="0" borderId="10" xfId="0" applyNumberFormat="1" applyFont="1" applyBorder="1" applyAlignment="1">
      <alignment horizontal="right" vertical="center" wrapText="1"/>
    </xf>
    <xf numFmtId="0" fontId="25" fillId="0" borderId="10" xfId="66" applyFont="1" applyBorder="1" applyAlignment="1">
      <alignment horizontal="center" vertical="center" wrapText="1"/>
      <protection/>
    </xf>
    <xf numFmtId="0" fontId="25" fillId="0" borderId="10" xfId="66" applyFont="1" applyBorder="1" applyAlignment="1">
      <alignment horizontal="center" vertical="center"/>
      <protection/>
    </xf>
    <xf numFmtId="0" fontId="26" fillId="0" borderId="10" xfId="66" applyFont="1" applyBorder="1" applyAlignment="1">
      <alignment horizontal="center" vertical="center"/>
      <protection/>
    </xf>
    <xf numFmtId="0" fontId="26" fillId="0" borderId="10" xfId="66" applyFont="1" applyBorder="1">
      <alignment/>
      <protection/>
    </xf>
    <xf numFmtId="166" fontId="26" fillId="0" borderId="10" xfId="42" applyNumberFormat="1" applyFont="1" applyBorder="1" applyAlignment="1" applyProtection="1">
      <alignment/>
      <protection locked="0"/>
    </xf>
    <xf numFmtId="0" fontId="26" fillId="0" borderId="10" xfId="66" applyFont="1" applyBorder="1" applyAlignment="1">
      <alignment wrapText="1"/>
      <protection/>
    </xf>
    <xf numFmtId="0" fontId="26" fillId="0" borderId="0" xfId="66" applyFont="1">
      <alignment/>
      <protection/>
    </xf>
    <xf numFmtId="164" fontId="25" fillId="0" borderId="0" xfId="66" applyNumberFormat="1" applyFont="1" applyAlignment="1">
      <alignment horizontal="center" vertical="center" wrapText="1"/>
      <protection/>
    </xf>
    <xf numFmtId="164" fontId="25" fillId="0" borderId="0" xfId="66" applyNumberFormat="1" applyFont="1" applyAlignment="1">
      <alignment horizontal="centerContinuous" vertical="center"/>
      <protection/>
    </xf>
    <xf numFmtId="0" fontId="28" fillId="0" borderId="0" xfId="0" applyFont="1" applyAlignment="1">
      <alignment horizontal="right"/>
    </xf>
    <xf numFmtId="0" fontId="26" fillId="0" borderId="0" xfId="66" applyFont="1" applyAlignment="1">
      <alignment horizontal="center" vertical="center"/>
      <protection/>
    </xf>
    <xf numFmtId="0" fontId="25" fillId="0" borderId="0" xfId="66" applyFont="1" applyAlignment="1">
      <alignment horizontal="left" vertical="center" wrapText="1"/>
      <protection/>
    </xf>
    <xf numFmtId="166" fontId="26" fillId="0" borderId="0" xfId="40" applyNumberFormat="1" applyFont="1" applyAlignment="1">
      <alignment/>
    </xf>
    <xf numFmtId="0" fontId="28" fillId="0" borderId="0" xfId="66" applyFont="1">
      <alignment/>
      <protection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justify"/>
    </xf>
    <xf numFmtId="0" fontId="26" fillId="0" borderId="10" xfId="0" applyFont="1" applyBorder="1" applyAlignment="1">
      <alignment horizontal="justify" vertical="top" wrapText="1"/>
    </xf>
    <xf numFmtId="3" fontId="26" fillId="0" borderId="10" xfId="0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top" wrapText="1"/>
    </xf>
    <xf numFmtId="0" fontId="27" fillId="0" borderId="0" xfId="0" applyFont="1" applyAlignment="1">
      <alignment horizontal="right"/>
    </xf>
    <xf numFmtId="0" fontId="26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top"/>
    </xf>
    <xf numFmtId="49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 applyProtection="1">
      <alignment vertical="center"/>
      <protection locked="0"/>
    </xf>
    <xf numFmtId="49" fontId="25" fillId="0" borderId="0" xfId="0" applyNumberFormat="1" applyFont="1" applyAlignment="1">
      <alignment horizontal="left" vertic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justify" vertical="top" wrapText="1"/>
    </xf>
    <xf numFmtId="49" fontId="26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3" fontId="25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66" applyFont="1" applyAlignment="1">
      <alignment vertical="center" wrapText="1"/>
      <protection/>
    </xf>
    <xf numFmtId="0" fontId="26" fillId="0" borderId="0" xfId="66" applyFont="1" applyAlignment="1">
      <alignment horizontal="left" vertical="center" wrapText="1" indent="1"/>
      <protection/>
    </xf>
    <xf numFmtId="164" fontId="26" fillId="0" borderId="0" xfId="0" applyNumberFormat="1" applyFont="1" applyAlignment="1" applyProtection="1">
      <alignment vertical="center" wrapText="1"/>
      <protection locked="0"/>
    </xf>
    <xf numFmtId="164" fontId="25" fillId="0" borderId="0" xfId="0" applyNumberFormat="1" applyFont="1" applyAlignment="1" applyProtection="1">
      <alignment vertical="center" wrapText="1"/>
      <protection locked="0"/>
    </xf>
    <xf numFmtId="3" fontId="25" fillId="0" borderId="0" xfId="0" applyNumberFormat="1" applyFont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>
      <alignment horizontal="justify" vertical="top" wrapText="1"/>
    </xf>
    <xf numFmtId="3" fontId="26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0" xfId="66" applyNumberFormat="1" applyFont="1" applyBorder="1" applyAlignment="1" applyProtection="1">
      <alignment horizontal="right" vertical="center" wrapText="1"/>
      <protection locked="0"/>
    </xf>
    <xf numFmtId="3" fontId="26" fillId="0" borderId="10" xfId="66" applyNumberFormat="1" applyFont="1" applyBorder="1" applyAlignment="1" applyProtection="1">
      <alignment horizontal="right" vertical="center" wrapText="1"/>
      <protection locked="0"/>
    </xf>
    <xf numFmtId="3" fontId="25" fillId="0" borderId="10" xfId="66" applyNumberFormat="1" applyFont="1" applyBorder="1" applyAlignment="1">
      <alignment horizontal="right" vertical="center" wrapText="1"/>
      <protection/>
    </xf>
    <xf numFmtId="3" fontId="25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right" indent="1"/>
      <protection locked="0"/>
    </xf>
    <xf numFmtId="3" fontId="26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3" fontId="13" fillId="0" borderId="10" xfId="66" applyNumberFormat="1" applyFont="1" applyBorder="1" applyAlignment="1">
      <alignment horizontal="right" vertical="center"/>
      <protection/>
    </xf>
    <xf numFmtId="3" fontId="7" fillId="0" borderId="10" xfId="66" applyNumberFormat="1" applyFont="1" applyBorder="1" applyAlignment="1">
      <alignment horizontal="right" vertical="center"/>
      <protection/>
    </xf>
    <xf numFmtId="171" fontId="26" fillId="0" borderId="10" xfId="42" applyNumberFormat="1" applyFont="1" applyBorder="1" applyAlignment="1" applyProtection="1">
      <alignment/>
      <protection locked="0"/>
    </xf>
    <xf numFmtId="3" fontId="26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 quotePrefix="1">
      <alignment horizontal="left" vertical="center" wrapText="1"/>
    </xf>
    <xf numFmtId="0" fontId="4" fillId="0" borderId="0" xfId="0" applyFont="1" applyAlignment="1">
      <alignment/>
    </xf>
    <xf numFmtId="3" fontId="25" fillId="34" borderId="10" xfId="66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66" applyNumberFormat="1" applyFont="1" applyBorder="1" applyAlignment="1" applyProtection="1">
      <alignment vertical="center" wrapText="1"/>
      <protection locked="0"/>
    </xf>
    <xf numFmtId="49" fontId="25" fillId="0" borderId="10" xfId="66" applyNumberFormat="1" applyFont="1" applyBorder="1" applyAlignment="1" applyProtection="1">
      <alignment vertical="center" wrapText="1"/>
      <protection locked="0"/>
    </xf>
    <xf numFmtId="49" fontId="0" fillId="0" borderId="10" xfId="66" applyNumberFormat="1" applyFont="1" applyBorder="1" applyAlignment="1">
      <alignment horizontal="left" vertical="center" wrapText="1" indent="1"/>
      <protection/>
    </xf>
    <xf numFmtId="0" fontId="0" fillId="0" borderId="10" xfId="66" applyFont="1" applyBorder="1" applyAlignment="1">
      <alignment horizontal="left" vertical="center" wrapText="1" indent="1"/>
      <protection/>
    </xf>
    <xf numFmtId="3" fontId="0" fillId="0" borderId="10" xfId="66" applyNumberFormat="1" applyFont="1" applyBorder="1" applyAlignment="1" applyProtection="1">
      <alignment horizontal="right" vertical="center" wrapText="1"/>
      <protection locked="0"/>
    </xf>
    <xf numFmtId="3" fontId="3" fillId="0" borderId="10" xfId="66" applyNumberFormat="1" applyFont="1" applyBorder="1" applyAlignment="1" applyProtection="1">
      <alignment horizontal="right" vertical="center" wrapText="1"/>
      <protection locked="0"/>
    </xf>
    <xf numFmtId="0" fontId="0" fillId="0" borderId="10" xfId="66" applyFont="1" applyBorder="1" applyAlignment="1">
      <alignment horizontal="left" vertical="center" wrapText="1" indent="4"/>
      <protection/>
    </xf>
    <xf numFmtId="3" fontId="3" fillId="0" borderId="10" xfId="66" applyNumberFormat="1" applyFont="1" applyBorder="1" applyAlignment="1">
      <alignment horizontal="right" vertical="center" wrapText="1"/>
      <protection/>
    </xf>
    <xf numFmtId="0" fontId="0" fillId="0" borderId="10" xfId="66" applyFont="1" applyBorder="1" applyAlignment="1">
      <alignment horizontal="left" indent="1"/>
      <protection/>
    </xf>
    <xf numFmtId="0" fontId="5" fillId="0" borderId="10" xfId="66" applyFont="1" applyBorder="1" applyAlignment="1">
      <alignment horizontal="left" vertical="center" wrapText="1" indent="1"/>
      <protection/>
    </xf>
    <xf numFmtId="0" fontId="3" fillId="0" borderId="10" xfId="0" applyFont="1" applyBorder="1" applyAlignment="1">
      <alignment horizontal="left" vertical="center" wrapText="1" indent="1"/>
    </xf>
    <xf numFmtId="3" fontId="0" fillId="0" borderId="10" xfId="66" applyNumberFormat="1" applyFont="1" applyBorder="1" applyAlignment="1" applyProtection="1">
      <alignment horizontal="right" vertical="center" wrapText="1"/>
      <protection locked="0"/>
    </xf>
    <xf numFmtId="3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6" applyFont="1">
      <alignment/>
      <protection/>
    </xf>
    <xf numFmtId="0" fontId="30" fillId="0" borderId="0" xfId="0" applyFont="1" applyAlignment="1">
      <alignment wrapText="1"/>
    </xf>
    <xf numFmtId="0" fontId="7" fillId="0" borderId="10" xfId="66" applyFont="1" applyBorder="1" applyAlignment="1">
      <alignment horizontal="left" vertical="center"/>
      <protection/>
    </xf>
    <xf numFmtId="3" fontId="31" fillId="0" borderId="1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1" fontId="30" fillId="0" borderId="14" xfId="0" applyNumberFormat="1" applyFont="1" applyBorder="1" applyAlignment="1">
      <alignment horizontal="left" vertical="center"/>
    </xf>
    <xf numFmtId="4" fontId="30" fillId="0" borderId="14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4" xfId="0" applyNumberFormat="1" applyFont="1" applyBorder="1" applyAlignment="1">
      <alignment horizontal="right" vertical="center" wrapText="1"/>
    </xf>
    <xf numFmtId="168" fontId="30" fillId="0" borderId="14" xfId="0" applyNumberFormat="1" applyFont="1" applyBorder="1" applyAlignment="1">
      <alignment horizontal="right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66" applyFont="1" applyBorder="1" applyAlignment="1">
      <alignment vertical="center" wrapText="1"/>
      <protection/>
    </xf>
    <xf numFmtId="49" fontId="0" fillId="0" borderId="10" xfId="66" applyNumberFormat="1" applyFont="1" applyBorder="1" applyAlignment="1">
      <alignment horizontal="left" vertical="center" wrapText="1"/>
      <protection/>
    </xf>
    <xf numFmtId="3" fontId="26" fillId="35" borderId="10" xfId="66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6" fillId="0" borderId="14" xfId="0" applyFont="1" applyBorder="1" applyAlignment="1">
      <alignment horizontal="justify" vertical="center" wrapText="1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64" fontId="25" fillId="0" borderId="11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10" xfId="66" applyFont="1" applyBorder="1" applyAlignment="1">
      <alignment horizontal="center" vertical="center" wrapText="1"/>
      <protection/>
    </xf>
    <xf numFmtId="164" fontId="4" fillId="0" borderId="0" xfId="66" applyNumberFormat="1" applyFont="1" applyAlignment="1">
      <alignment horizontal="center" vertical="center" wrapText="1"/>
      <protection/>
    </xf>
    <xf numFmtId="0" fontId="25" fillId="0" borderId="10" xfId="66" applyFont="1" applyBorder="1" applyAlignment="1">
      <alignment horizontal="left"/>
      <protection/>
    </xf>
    <xf numFmtId="0" fontId="26" fillId="0" borderId="0" xfId="66" applyFont="1" applyAlignment="1">
      <alignment horizontal="left" vertical="top" wrapText="1"/>
      <protection/>
    </xf>
    <xf numFmtId="1" fontId="30" fillId="0" borderId="14" xfId="0" applyNumberFormat="1" applyFont="1" applyBorder="1" applyAlignment="1">
      <alignment horizontal="left" vertical="center"/>
    </xf>
    <xf numFmtId="3" fontId="31" fillId="0" borderId="14" xfId="0" applyNumberFormat="1" applyFont="1" applyBorder="1" applyAlignment="1">
      <alignment horizontal="left" vertical="center" wrapText="1"/>
    </xf>
    <xf numFmtId="1" fontId="30" fillId="0" borderId="14" xfId="0" applyNumberFormat="1" applyFont="1" applyBorder="1" applyAlignment="1">
      <alignment horizontal="left" vertical="center" wrapText="1"/>
    </xf>
    <xf numFmtId="3" fontId="31" fillId="0" borderId="15" xfId="0" applyNumberFormat="1" applyFont="1" applyBorder="1" applyAlignment="1">
      <alignment horizontal="left" vertical="center" wrapText="1"/>
    </xf>
    <xf numFmtId="3" fontId="31" fillId="0" borderId="16" xfId="0" applyNumberFormat="1" applyFont="1" applyBorder="1" applyAlignment="1">
      <alignment horizontal="left" vertical="center" wrapText="1"/>
    </xf>
    <xf numFmtId="1" fontId="31" fillId="0" borderId="14" xfId="0" applyNumberFormat="1" applyFont="1" applyBorder="1" applyAlignment="1">
      <alignment horizontal="left" vertical="center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24" fillId="0" borderId="0" xfId="0" applyNumberFormat="1" applyFont="1" applyAlignment="1">
      <alignment horizontal="center"/>
    </xf>
    <xf numFmtId="3" fontId="31" fillId="0" borderId="19" xfId="0" applyNumberFormat="1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indent="1"/>
    </xf>
    <xf numFmtId="49" fontId="4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 wrapText="1" indent="1"/>
      <protection locked="0"/>
    </xf>
    <xf numFmtId="2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tabSelected="1" view="pageLayout" zoomScaleSheetLayoutView="100" workbookViewId="0" topLeftCell="A13">
      <selection activeCell="C21" sqref="C21"/>
    </sheetView>
  </sheetViews>
  <sheetFormatPr defaultColWidth="9.00390625" defaultRowHeight="12.75"/>
  <cols>
    <col min="1" max="1" width="8.00390625" style="86" customWidth="1"/>
    <col min="2" max="2" width="51.375" style="97" customWidth="1"/>
    <col min="3" max="3" width="13.375" style="86" customWidth="1"/>
    <col min="4" max="4" width="8.125" style="86" customWidth="1"/>
    <col min="5" max="5" width="49.625" style="86" customWidth="1"/>
    <col min="6" max="6" width="16.125" style="86" customWidth="1"/>
    <col min="7" max="16384" width="9.375" style="86" customWidth="1"/>
  </cols>
  <sheetData>
    <row r="1" spans="1:6" ht="18" customHeight="1">
      <c r="A1" s="298" t="s">
        <v>36</v>
      </c>
      <c r="B1" s="298"/>
      <c r="C1" s="298"/>
      <c r="D1" s="298" t="s">
        <v>37</v>
      </c>
      <c r="E1" s="299"/>
      <c r="F1" s="299"/>
    </row>
    <row r="2" spans="1:6" s="87" customFormat="1" ht="35.25" customHeight="1">
      <c r="A2" s="85" t="s">
        <v>44</v>
      </c>
      <c r="B2" s="85" t="s">
        <v>41</v>
      </c>
      <c r="C2" s="85" t="s">
        <v>11</v>
      </c>
      <c r="D2" s="85" t="s">
        <v>44</v>
      </c>
      <c r="E2" s="85" t="s">
        <v>41</v>
      </c>
      <c r="F2" s="85" t="s">
        <v>11</v>
      </c>
    </row>
    <row r="3" spans="1:6" s="87" customFormat="1" ht="12.75">
      <c r="A3" s="85">
        <v>1</v>
      </c>
      <c r="B3" s="85">
        <v>2</v>
      </c>
      <c r="C3" s="85">
        <v>3</v>
      </c>
      <c r="D3" s="85">
        <v>7</v>
      </c>
      <c r="E3" s="85">
        <v>8</v>
      </c>
      <c r="F3" s="85">
        <v>9</v>
      </c>
    </row>
    <row r="4" spans="1:6" ht="15" customHeight="1">
      <c r="A4" s="88" t="s">
        <v>78</v>
      </c>
      <c r="B4" s="89" t="s">
        <v>271</v>
      </c>
      <c r="C4" s="232">
        <v>187021</v>
      </c>
      <c r="D4" s="88" t="s">
        <v>198</v>
      </c>
      <c r="E4" s="89" t="s">
        <v>42</v>
      </c>
      <c r="F4" s="232">
        <v>123244</v>
      </c>
    </row>
    <row r="5" spans="1:6" ht="25.5">
      <c r="A5" s="88" t="s">
        <v>79</v>
      </c>
      <c r="B5" s="89" t="s">
        <v>71</v>
      </c>
      <c r="C5" s="232">
        <v>23470</v>
      </c>
      <c r="D5" s="88" t="s">
        <v>200</v>
      </c>
      <c r="E5" s="89" t="s">
        <v>72</v>
      </c>
      <c r="F5" s="232">
        <v>20744</v>
      </c>
    </row>
    <row r="6" spans="1:6" ht="12.75">
      <c r="A6" s="88" t="s">
        <v>89</v>
      </c>
      <c r="B6" s="89" t="s">
        <v>272</v>
      </c>
      <c r="C6" s="232">
        <v>55375</v>
      </c>
      <c r="D6" s="88" t="s">
        <v>202</v>
      </c>
      <c r="E6" s="89" t="s">
        <v>273</v>
      </c>
      <c r="F6" s="232">
        <v>112557</v>
      </c>
    </row>
    <row r="7" spans="1:6" ht="12.75">
      <c r="A7" s="88" t="s">
        <v>90</v>
      </c>
      <c r="B7" s="89" t="s">
        <v>274</v>
      </c>
      <c r="C7" s="232">
        <v>6806</v>
      </c>
      <c r="D7" s="88" t="s">
        <v>204</v>
      </c>
      <c r="E7" s="89" t="s">
        <v>5</v>
      </c>
      <c r="F7" s="232">
        <v>6000</v>
      </c>
    </row>
    <row r="8" spans="1:6" ht="12.75">
      <c r="A8" s="88"/>
      <c r="B8" s="89"/>
      <c r="C8" s="232"/>
      <c r="D8" s="259" t="s">
        <v>206</v>
      </c>
      <c r="E8" s="89" t="s">
        <v>74</v>
      </c>
      <c r="F8" s="232">
        <v>7963</v>
      </c>
    </row>
    <row r="9" spans="1:6" ht="12.75">
      <c r="A9" s="88"/>
      <c r="B9" s="89"/>
      <c r="C9" s="232"/>
      <c r="D9" s="259"/>
      <c r="E9" s="89" t="s">
        <v>549</v>
      </c>
      <c r="F9" s="232">
        <v>28970</v>
      </c>
    </row>
    <row r="10" spans="1:6" ht="12.75">
      <c r="A10" s="91" t="s">
        <v>50</v>
      </c>
      <c r="B10" s="92" t="s">
        <v>302</v>
      </c>
      <c r="C10" s="231">
        <f>SUM(C4:C8)</f>
        <v>272672</v>
      </c>
      <c r="D10" s="260" t="s">
        <v>54</v>
      </c>
      <c r="E10" s="94" t="s">
        <v>303</v>
      </c>
      <c r="F10" s="231">
        <f>SUM(F4:F9)</f>
        <v>299478</v>
      </c>
    </row>
    <row r="11" spans="1:6" ht="25.5">
      <c r="A11" s="88" t="s">
        <v>133</v>
      </c>
      <c r="B11" s="89" t="s">
        <v>275</v>
      </c>
      <c r="C11" s="232">
        <v>0</v>
      </c>
      <c r="D11" s="259" t="s">
        <v>94</v>
      </c>
      <c r="E11" s="89" t="s">
        <v>88</v>
      </c>
      <c r="F11" s="232">
        <v>7904</v>
      </c>
    </row>
    <row r="12" spans="1:6" ht="15.75" customHeight="1">
      <c r="A12" s="88" t="s">
        <v>139</v>
      </c>
      <c r="B12" s="89" t="s">
        <v>276</v>
      </c>
      <c r="C12" s="232">
        <v>0</v>
      </c>
      <c r="D12" s="259" t="s">
        <v>93</v>
      </c>
      <c r="E12" s="89" t="s">
        <v>75</v>
      </c>
      <c r="F12" s="232">
        <v>11171</v>
      </c>
    </row>
    <row r="13" spans="1:6" ht="15.75" customHeight="1">
      <c r="A13" s="88" t="s">
        <v>143</v>
      </c>
      <c r="B13" s="89" t="s">
        <v>277</v>
      </c>
      <c r="C13" s="232">
        <f>'2.sz.mell.'!D74</f>
        <v>0</v>
      </c>
      <c r="D13" s="259" t="s">
        <v>95</v>
      </c>
      <c r="E13" s="89" t="s">
        <v>77</v>
      </c>
      <c r="F13" s="232">
        <v>0</v>
      </c>
    </row>
    <row r="14" spans="1:6" ht="25.5">
      <c r="A14" s="91" t="s">
        <v>51</v>
      </c>
      <c r="B14" s="92" t="s">
        <v>304</v>
      </c>
      <c r="C14" s="231">
        <f>SUM(C11:C13)</f>
        <v>0</v>
      </c>
      <c r="D14" s="260" t="s">
        <v>55</v>
      </c>
      <c r="E14" s="94" t="s">
        <v>305</v>
      </c>
      <c r="F14" s="231">
        <f>SUM(F11:F13)</f>
        <v>19075</v>
      </c>
    </row>
    <row r="15" spans="1:6" ht="12.75">
      <c r="A15" s="95" t="s">
        <v>25</v>
      </c>
      <c r="B15" s="92" t="s">
        <v>278</v>
      </c>
      <c r="C15" s="231">
        <f>C10+C14</f>
        <v>272672</v>
      </c>
      <c r="D15" s="260" t="s">
        <v>26</v>
      </c>
      <c r="E15" s="92" t="s">
        <v>279</v>
      </c>
      <c r="F15" s="231">
        <f>F10+F14</f>
        <v>318553</v>
      </c>
    </row>
    <row r="16" spans="1:6" ht="12.75">
      <c r="A16" s="91"/>
      <c r="B16" s="92" t="s">
        <v>280</v>
      </c>
      <c r="C16" s="231" t="s">
        <v>523</v>
      </c>
      <c r="D16" s="260"/>
      <c r="E16" s="92" t="s">
        <v>281</v>
      </c>
      <c r="F16" s="231">
        <v>0</v>
      </c>
    </row>
    <row r="17" spans="1:6" ht="12.75">
      <c r="A17" s="88"/>
      <c r="B17" s="89" t="s">
        <v>282</v>
      </c>
      <c r="C17" s="232" t="s">
        <v>523</v>
      </c>
      <c r="D17" s="259"/>
      <c r="E17" s="89" t="s">
        <v>283</v>
      </c>
      <c r="F17" s="232">
        <v>0</v>
      </c>
    </row>
    <row r="18" spans="1:6" ht="12.75">
      <c r="A18" s="88"/>
      <c r="B18" s="89" t="s">
        <v>284</v>
      </c>
      <c r="C18" s="232" t="s">
        <v>523</v>
      </c>
      <c r="D18" s="259"/>
      <c r="E18" s="89" t="s">
        <v>285</v>
      </c>
      <c r="F18" s="232">
        <v>0</v>
      </c>
    </row>
    <row r="19" spans="1:6" ht="25.5">
      <c r="A19" s="88" t="s">
        <v>392</v>
      </c>
      <c r="B19" s="89" t="s">
        <v>401</v>
      </c>
      <c r="C19" s="232">
        <v>0</v>
      </c>
      <c r="D19" s="259" t="s">
        <v>411</v>
      </c>
      <c r="E19" s="89" t="s">
        <v>403</v>
      </c>
      <c r="F19" s="231">
        <v>0</v>
      </c>
    </row>
    <row r="20" spans="1:6" ht="25.5">
      <c r="A20" s="88" t="s">
        <v>393</v>
      </c>
      <c r="B20" s="89" t="s">
        <v>407</v>
      </c>
      <c r="C20" s="232">
        <v>48371</v>
      </c>
      <c r="D20" s="259"/>
      <c r="E20" s="96" t="s">
        <v>548</v>
      </c>
      <c r="F20" s="231">
        <v>8224</v>
      </c>
    </row>
    <row r="21" spans="1:6" ht="24.75" customHeight="1">
      <c r="A21" s="91" t="s">
        <v>286</v>
      </c>
      <c r="B21" s="92" t="s">
        <v>422</v>
      </c>
      <c r="C21" s="231">
        <f>SUM(C19:C20)</f>
        <v>48371</v>
      </c>
      <c r="D21" s="260" t="s">
        <v>99</v>
      </c>
      <c r="E21" s="92" t="s">
        <v>421</v>
      </c>
      <c r="F21" s="231">
        <f>SUM(F19:F20)</f>
        <v>8224</v>
      </c>
    </row>
    <row r="22" spans="1:6" ht="25.5">
      <c r="A22" s="88" t="s">
        <v>396</v>
      </c>
      <c r="B22" s="89" t="s">
        <v>408</v>
      </c>
      <c r="C22" s="232">
        <v>0</v>
      </c>
      <c r="D22" s="259" t="s">
        <v>412</v>
      </c>
      <c r="E22" s="89" t="s">
        <v>406</v>
      </c>
      <c r="F22" s="231">
        <v>0</v>
      </c>
    </row>
    <row r="23" spans="1:6" ht="25.5">
      <c r="A23" s="88" t="s">
        <v>397</v>
      </c>
      <c r="B23" s="89" t="s">
        <v>409</v>
      </c>
      <c r="C23" s="232">
        <v>5734</v>
      </c>
      <c r="D23" s="259"/>
      <c r="E23" s="96"/>
      <c r="F23" s="231"/>
    </row>
    <row r="24" spans="1:6" ht="25.5">
      <c r="A24" s="91" t="s">
        <v>287</v>
      </c>
      <c r="B24" s="92" t="s">
        <v>410</v>
      </c>
      <c r="C24" s="231">
        <f>C22+C23</f>
        <v>5734</v>
      </c>
      <c r="D24" s="260" t="s">
        <v>223</v>
      </c>
      <c r="E24" s="92" t="s">
        <v>423</v>
      </c>
      <c r="F24" s="231">
        <f>F22+F23</f>
        <v>0</v>
      </c>
    </row>
    <row r="25" spans="1:6" ht="12.75">
      <c r="A25" s="91" t="s">
        <v>45</v>
      </c>
      <c r="B25" s="92" t="s">
        <v>413</v>
      </c>
      <c r="C25" s="231">
        <f>C21+C24</f>
        <v>54105</v>
      </c>
      <c r="D25" s="91" t="s">
        <v>47</v>
      </c>
      <c r="E25" s="92" t="s">
        <v>414</v>
      </c>
      <c r="F25" s="231">
        <f>F21+F24</f>
        <v>8224</v>
      </c>
    </row>
    <row r="26" spans="1:6" ht="25.5">
      <c r="A26" s="88" t="s">
        <v>398</v>
      </c>
      <c r="B26" s="89" t="s">
        <v>383</v>
      </c>
      <c r="C26" s="232">
        <v>0</v>
      </c>
      <c r="D26" s="88" t="s">
        <v>415</v>
      </c>
      <c r="E26" s="89" t="s">
        <v>402</v>
      </c>
      <c r="F26" s="232">
        <v>0</v>
      </c>
    </row>
    <row r="27" spans="1:6" ht="12.75">
      <c r="A27" s="88" t="s">
        <v>399</v>
      </c>
      <c r="B27" s="89" t="s">
        <v>290</v>
      </c>
      <c r="C27" s="231">
        <v>0</v>
      </c>
      <c r="D27" s="88" t="s">
        <v>425</v>
      </c>
      <c r="E27" s="89" t="s">
        <v>291</v>
      </c>
      <c r="F27" s="232">
        <v>0</v>
      </c>
    </row>
    <row r="28" spans="1:6" ht="25.5">
      <c r="A28" s="88" t="s">
        <v>400</v>
      </c>
      <c r="B28" s="89" t="s">
        <v>292</v>
      </c>
      <c r="C28" s="232">
        <v>0</v>
      </c>
      <c r="D28" s="88" t="s">
        <v>426</v>
      </c>
      <c r="E28" s="89" t="s">
        <v>293</v>
      </c>
      <c r="F28" s="232">
        <v>0</v>
      </c>
    </row>
    <row r="29" spans="1:6" ht="12.75">
      <c r="A29" s="88"/>
      <c r="B29" s="89"/>
      <c r="C29" s="232">
        <v>0</v>
      </c>
      <c r="D29" s="88" t="s">
        <v>427</v>
      </c>
      <c r="E29" s="89" t="s">
        <v>294</v>
      </c>
      <c r="F29" s="232">
        <v>0</v>
      </c>
    </row>
    <row r="30" spans="1:6" ht="25.5">
      <c r="A30" s="91" t="s">
        <v>288</v>
      </c>
      <c r="B30" s="92" t="s">
        <v>417</v>
      </c>
      <c r="C30" s="231">
        <f>SUM(C26:C29)</f>
        <v>0</v>
      </c>
      <c r="D30" s="260" t="s">
        <v>101</v>
      </c>
      <c r="E30" s="92" t="s">
        <v>433</v>
      </c>
      <c r="F30" s="231">
        <f>SUM(F26:F29)</f>
        <v>0</v>
      </c>
    </row>
    <row r="31" spans="1:6" ht="25.5">
      <c r="A31" s="88" t="s">
        <v>394</v>
      </c>
      <c r="B31" s="89" t="s">
        <v>404</v>
      </c>
      <c r="C31" s="232">
        <v>0</v>
      </c>
      <c r="D31" s="88" t="s">
        <v>428</v>
      </c>
      <c r="E31" s="89" t="s">
        <v>405</v>
      </c>
      <c r="F31" s="232">
        <v>0</v>
      </c>
    </row>
    <row r="32" spans="1:6" ht="12.75">
      <c r="A32" s="88" t="s">
        <v>395</v>
      </c>
      <c r="B32" s="89" t="s">
        <v>295</v>
      </c>
      <c r="C32" s="232">
        <v>0</v>
      </c>
      <c r="D32" s="88" t="s">
        <v>429</v>
      </c>
      <c r="E32" s="89" t="s">
        <v>296</v>
      </c>
      <c r="F32" s="232">
        <v>0</v>
      </c>
    </row>
    <row r="33" spans="1:6" ht="25.5">
      <c r="A33" s="88" t="s">
        <v>418</v>
      </c>
      <c r="B33" s="89" t="s">
        <v>297</v>
      </c>
      <c r="C33" s="232">
        <v>0</v>
      </c>
      <c r="D33" s="88" t="s">
        <v>431</v>
      </c>
      <c r="E33" s="89" t="s">
        <v>298</v>
      </c>
      <c r="F33" s="232" t="s">
        <v>523</v>
      </c>
    </row>
    <row r="34" spans="1:6" ht="12.75">
      <c r="A34" s="88"/>
      <c r="B34" s="89"/>
      <c r="C34" s="232">
        <v>0</v>
      </c>
      <c r="D34" s="88" t="s">
        <v>430</v>
      </c>
      <c r="E34" s="89" t="s">
        <v>300</v>
      </c>
      <c r="F34" s="232">
        <v>0</v>
      </c>
    </row>
    <row r="35" spans="1:6" ht="25.5">
      <c r="A35" s="91" t="s">
        <v>289</v>
      </c>
      <c r="B35" s="92" t="s">
        <v>419</v>
      </c>
      <c r="C35" s="231">
        <f>SUM(C31:C34)</f>
        <v>0</v>
      </c>
      <c r="D35" s="260" t="s">
        <v>102</v>
      </c>
      <c r="E35" s="92" t="s">
        <v>434</v>
      </c>
      <c r="F35" s="231">
        <f>SUM(F31:F34)</f>
        <v>0</v>
      </c>
    </row>
    <row r="36" spans="1:6" ht="12.75">
      <c r="A36" s="91" t="s">
        <v>46</v>
      </c>
      <c r="B36" s="92" t="s">
        <v>436</v>
      </c>
      <c r="C36" s="231">
        <f>C30+C35</f>
        <v>0</v>
      </c>
      <c r="D36" s="260" t="s">
        <v>48</v>
      </c>
      <c r="E36" s="92" t="s">
        <v>435</v>
      </c>
      <c r="F36" s="231">
        <f>F30+F35</f>
        <v>0</v>
      </c>
    </row>
    <row r="37" spans="1:6" ht="12.75">
      <c r="A37" s="91" t="s">
        <v>27</v>
      </c>
      <c r="B37" s="92" t="s">
        <v>420</v>
      </c>
      <c r="C37" s="231">
        <f>C25+C36</f>
        <v>54105</v>
      </c>
      <c r="D37" s="260" t="s">
        <v>28</v>
      </c>
      <c r="E37" s="92" t="s">
        <v>220</v>
      </c>
      <c r="F37" s="231">
        <f>F25+F36</f>
        <v>8224</v>
      </c>
    </row>
    <row r="38" spans="1:6" ht="18" customHeight="1">
      <c r="A38" s="91"/>
      <c r="B38" s="94" t="s">
        <v>424</v>
      </c>
      <c r="C38" s="231">
        <f>C15+C37</f>
        <v>326777</v>
      </c>
      <c r="D38" s="260"/>
      <c r="E38" s="94" t="s">
        <v>432</v>
      </c>
      <c r="F38" s="231">
        <f>F15+F37</f>
        <v>326777</v>
      </c>
    </row>
    <row r="40" ht="12.75">
      <c r="F40" s="86">
        <f>C38-F38</f>
        <v>0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CE,Félkövér"&amp;12Tiszaroff Község Önkormányzata és költségvetési szervei bevételei és kiadási mérlegszerűen 
2019.&amp;R&amp;"Times New Roman CE,Félkövér"&amp;11 1. melléklet
ezer Ft-ban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6"/>
  <sheetViews>
    <sheetView view="pageLayout" zoomScaleNormal="120" workbookViewId="0" topLeftCell="A1">
      <selection activeCell="F26" sqref="F26"/>
    </sheetView>
  </sheetViews>
  <sheetFormatPr defaultColWidth="9.00390625" defaultRowHeight="12.75"/>
  <cols>
    <col min="1" max="1" width="5.625" style="152" customWidth="1"/>
    <col min="2" max="2" width="65.00390625" style="152" customWidth="1"/>
    <col min="3" max="3" width="23.125" style="152" customWidth="1"/>
    <col min="4" max="16384" width="9.375" style="152" customWidth="1"/>
  </cols>
  <sheetData>
    <row r="1" spans="1:3" ht="33" customHeight="1">
      <c r="A1" s="153"/>
      <c r="B1" s="153"/>
      <c r="C1" s="153"/>
    </row>
    <row r="2" spans="1:3" ht="15.75" customHeight="1">
      <c r="A2" s="154"/>
      <c r="B2" s="154"/>
      <c r="C2" s="155"/>
    </row>
    <row r="3" spans="1:3" ht="39" customHeight="1">
      <c r="A3" s="146" t="s">
        <v>24</v>
      </c>
      <c r="B3" s="146" t="s">
        <v>346</v>
      </c>
      <c r="C3" s="146" t="s">
        <v>347</v>
      </c>
    </row>
    <row r="4" spans="1:3" ht="12.75">
      <c r="A4" s="148">
        <v>1</v>
      </c>
      <c r="B4" s="148">
        <v>2</v>
      </c>
      <c r="C4" s="148">
        <v>3</v>
      </c>
    </row>
    <row r="5" spans="1:3" ht="12.75">
      <c r="A5" s="148"/>
      <c r="B5" s="149"/>
      <c r="C5" s="150"/>
    </row>
    <row r="6" spans="1:3" ht="12.75">
      <c r="A6" s="315" t="s">
        <v>348</v>
      </c>
      <c r="B6" s="315"/>
      <c r="C6" s="139">
        <v>0</v>
      </c>
    </row>
  </sheetData>
  <sheetProtection/>
  <mergeCells count="1">
    <mergeCell ref="A6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2019. évi adósságot keletkeztető fejlesztési céljai&amp;R&amp;"Times New Roman CE,Félkövér"&amp;12 5. melléklet
ezer Ft-ban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view="pageLayout" zoomScaleNormal="120" workbookViewId="0" topLeftCell="A19">
      <selection activeCell="J22" sqref="J22"/>
    </sheetView>
  </sheetViews>
  <sheetFormatPr defaultColWidth="9.00390625" defaultRowHeight="12.75"/>
  <cols>
    <col min="1" max="1" width="5.625" style="239" customWidth="1"/>
    <col min="2" max="2" width="19.50390625" style="241" customWidth="1"/>
    <col min="3" max="3" width="41.125" style="241" customWidth="1"/>
    <col min="4" max="4" width="9.375" style="242" customWidth="1"/>
    <col min="5" max="5" width="18.125" style="242" customWidth="1"/>
    <col min="6" max="6" width="13.00390625" style="238" bestFit="1" customWidth="1"/>
    <col min="7" max="16384" width="9.375" style="238" customWidth="1"/>
  </cols>
  <sheetData>
    <row r="1" spans="1:5" ht="12.75">
      <c r="A1" s="325"/>
      <c r="B1" s="325"/>
      <c r="C1" s="325"/>
      <c r="D1" s="325"/>
      <c r="E1" s="325"/>
    </row>
    <row r="2" spans="2:5" ht="12.75">
      <c r="B2" s="237"/>
      <c r="C2" s="237"/>
      <c r="D2" s="237"/>
      <c r="E2" s="237"/>
    </row>
    <row r="3" spans="2:5" ht="12.75">
      <c r="B3" s="237"/>
      <c r="C3" s="237"/>
      <c r="D3" s="237"/>
      <c r="E3" s="237"/>
    </row>
    <row r="4" spans="1:5" ht="24.75" customHeight="1">
      <c r="A4" s="326" t="s">
        <v>85</v>
      </c>
      <c r="B4" s="328" t="s">
        <v>41</v>
      </c>
      <c r="C4" s="328"/>
      <c r="D4" s="329" t="s">
        <v>357</v>
      </c>
      <c r="E4" s="330"/>
    </row>
    <row r="5" spans="1:5" ht="28.5">
      <c r="A5" s="327"/>
      <c r="B5" s="328"/>
      <c r="C5" s="328"/>
      <c r="D5" s="276" t="s">
        <v>358</v>
      </c>
      <c r="E5" s="276" t="s">
        <v>359</v>
      </c>
    </row>
    <row r="6" spans="1:5" ht="15">
      <c r="A6" s="277" t="s">
        <v>25</v>
      </c>
      <c r="B6" s="317" t="s">
        <v>360</v>
      </c>
      <c r="C6" s="317"/>
      <c r="D6" s="279">
        <v>8.31</v>
      </c>
      <c r="E6" s="280">
        <v>38060</v>
      </c>
    </row>
    <row r="7" spans="1:5" ht="15">
      <c r="A7" s="277" t="s">
        <v>26</v>
      </c>
      <c r="B7" s="317" t="s">
        <v>361</v>
      </c>
      <c r="C7" s="317"/>
      <c r="D7" s="280"/>
      <c r="E7" s="280">
        <v>5671</v>
      </c>
    </row>
    <row r="8" spans="1:5" ht="15">
      <c r="A8" s="277" t="s">
        <v>27</v>
      </c>
      <c r="B8" s="317" t="s">
        <v>362</v>
      </c>
      <c r="C8" s="317"/>
      <c r="D8" s="280"/>
      <c r="E8" s="280">
        <v>7232</v>
      </c>
    </row>
    <row r="9" spans="1:5" s="240" customFormat="1" ht="15">
      <c r="A9" s="277" t="s">
        <v>28</v>
      </c>
      <c r="B9" s="317" t="s">
        <v>363</v>
      </c>
      <c r="C9" s="317"/>
      <c r="D9" s="280"/>
      <c r="E9" s="280">
        <v>5396</v>
      </c>
    </row>
    <row r="10" spans="1:5" s="240" customFormat="1" ht="15">
      <c r="A10" s="277" t="s">
        <v>29</v>
      </c>
      <c r="B10" s="317" t="s">
        <v>498</v>
      </c>
      <c r="C10" s="317"/>
      <c r="D10" s="280"/>
      <c r="E10" s="280">
        <v>6000</v>
      </c>
    </row>
    <row r="11" spans="1:5" s="240" customFormat="1" ht="15">
      <c r="A11" s="277" t="s">
        <v>30</v>
      </c>
      <c r="B11" s="323" t="s">
        <v>448</v>
      </c>
      <c r="C11" s="324"/>
      <c r="D11" s="280"/>
      <c r="E11" s="280">
        <v>51</v>
      </c>
    </row>
    <row r="12" spans="1:5" s="240" customFormat="1" ht="15">
      <c r="A12" s="277" t="s">
        <v>447</v>
      </c>
      <c r="B12" s="281" t="s">
        <v>545</v>
      </c>
      <c r="C12" s="282"/>
      <c r="D12" s="280"/>
      <c r="E12" s="280">
        <v>131</v>
      </c>
    </row>
    <row r="13" spans="1:5" s="240" customFormat="1" ht="15">
      <c r="A13" s="277" t="s">
        <v>449</v>
      </c>
      <c r="B13" s="281" t="s">
        <v>450</v>
      </c>
      <c r="C13" s="282"/>
      <c r="D13" s="280"/>
      <c r="E13" s="280">
        <v>1328</v>
      </c>
    </row>
    <row r="14" spans="1:5" s="240" customFormat="1" ht="15">
      <c r="A14" s="277" t="s">
        <v>451</v>
      </c>
      <c r="B14" s="281" t="s">
        <v>524</v>
      </c>
      <c r="C14" s="282"/>
      <c r="D14" s="280"/>
      <c r="E14" s="280">
        <v>100</v>
      </c>
    </row>
    <row r="15" spans="1:5" s="240" customFormat="1" ht="15">
      <c r="A15" s="277" t="s">
        <v>452</v>
      </c>
      <c r="B15" s="281" t="s">
        <v>526</v>
      </c>
      <c r="C15" s="282"/>
      <c r="D15" s="280"/>
      <c r="E15" s="280">
        <v>16463</v>
      </c>
    </row>
    <row r="16" spans="1:5" s="240" customFormat="1" ht="16.5" customHeight="1">
      <c r="A16" s="277"/>
      <c r="B16" s="318" t="s">
        <v>499</v>
      </c>
      <c r="C16" s="318"/>
      <c r="D16" s="283"/>
      <c r="E16" s="283">
        <f>SUM(E6:E15)</f>
        <v>80432</v>
      </c>
    </row>
    <row r="17" spans="1:5" ht="14.25" customHeight="1">
      <c r="A17" s="277" t="s">
        <v>451</v>
      </c>
      <c r="B17" s="319" t="s">
        <v>500</v>
      </c>
      <c r="C17" s="319"/>
      <c r="D17" s="284" t="s">
        <v>523</v>
      </c>
      <c r="E17" s="285" t="s">
        <v>523</v>
      </c>
    </row>
    <row r="18" spans="1:5" ht="15">
      <c r="A18" s="277" t="s">
        <v>452</v>
      </c>
      <c r="B18" s="319" t="s">
        <v>501</v>
      </c>
      <c r="C18" s="319"/>
      <c r="D18" s="284" t="s">
        <v>523</v>
      </c>
      <c r="E18" s="285" t="s">
        <v>523</v>
      </c>
    </row>
    <row r="19" spans="1:5" ht="15">
      <c r="A19" s="277" t="s">
        <v>453</v>
      </c>
      <c r="B19" s="317" t="s">
        <v>502</v>
      </c>
      <c r="C19" s="317"/>
      <c r="D19" s="284" t="s">
        <v>523</v>
      </c>
      <c r="E19" s="285" t="s">
        <v>523</v>
      </c>
    </row>
    <row r="20" spans="1:5" ht="15">
      <c r="A20" s="277" t="s">
        <v>454</v>
      </c>
      <c r="B20" s="319" t="s">
        <v>503</v>
      </c>
      <c r="C20" s="319"/>
      <c r="D20" s="284" t="s">
        <v>523</v>
      </c>
      <c r="E20" s="285" t="s">
        <v>523</v>
      </c>
    </row>
    <row r="21" spans="1:5" ht="14.25" customHeight="1">
      <c r="A21" s="277" t="s">
        <v>455</v>
      </c>
      <c r="B21" s="278" t="s">
        <v>504</v>
      </c>
      <c r="C21" s="278"/>
      <c r="D21" s="284" t="s">
        <v>523</v>
      </c>
      <c r="E21" s="285" t="s">
        <v>523</v>
      </c>
    </row>
    <row r="22" spans="1:5" ht="13.5" customHeight="1">
      <c r="A22" s="277" t="s">
        <v>456</v>
      </c>
      <c r="B22" s="317" t="s">
        <v>505</v>
      </c>
      <c r="C22" s="317"/>
      <c r="D22" s="285" t="s">
        <v>523</v>
      </c>
      <c r="E22" s="285" t="s">
        <v>523</v>
      </c>
    </row>
    <row r="23" spans="1:5" ht="13.5" customHeight="1">
      <c r="A23" s="277" t="s">
        <v>457</v>
      </c>
      <c r="B23" s="317" t="s">
        <v>506</v>
      </c>
      <c r="C23" s="317"/>
      <c r="D23" s="285" t="s">
        <v>523</v>
      </c>
      <c r="E23" s="285" t="s">
        <v>523</v>
      </c>
    </row>
    <row r="24" spans="1:5" ht="13.5" customHeight="1">
      <c r="A24" s="277" t="s">
        <v>458</v>
      </c>
      <c r="B24" s="317" t="s">
        <v>507</v>
      </c>
      <c r="C24" s="317"/>
      <c r="D24" s="285" t="s">
        <v>523</v>
      </c>
      <c r="E24" s="285" t="s">
        <v>523</v>
      </c>
    </row>
    <row r="25" spans="1:5" ht="13.5" customHeight="1">
      <c r="A25" s="277" t="s">
        <v>459</v>
      </c>
      <c r="B25" s="317" t="s">
        <v>508</v>
      </c>
      <c r="C25" s="317"/>
      <c r="D25" s="285" t="s">
        <v>523</v>
      </c>
      <c r="E25" s="285" t="s">
        <v>523</v>
      </c>
    </row>
    <row r="26" spans="1:5" ht="13.5" customHeight="1">
      <c r="A26" s="277" t="s">
        <v>460</v>
      </c>
      <c r="B26" s="278" t="s">
        <v>509</v>
      </c>
      <c r="C26" s="278"/>
      <c r="D26" s="285"/>
      <c r="E26" s="285" t="s">
        <v>523</v>
      </c>
    </row>
    <row r="27" spans="1:5" ht="27" customHeight="1">
      <c r="A27" s="277" t="s">
        <v>462</v>
      </c>
      <c r="B27" s="319" t="s">
        <v>510</v>
      </c>
      <c r="C27" s="319"/>
      <c r="D27" s="285" t="s">
        <v>523</v>
      </c>
      <c r="E27" s="285" t="s">
        <v>523</v>
      </c>
    </row>
    <row r="28" spans="1:5" ht="27" customHeight="1">
      <c r="A28" s="277" t="s">
        <v>463</v>
      </c>
      <c r="B28" s="319" t="s">
        <v>511</v>
      </c>
      <c r="C28" s="319"/>
      <c r="D28" s="285" t="s">
        <v>523</v>
      </c>
      <c r="E28" s="285" t="s">
        <v>523</v>
      </c>
    </row>
    <row r="29" spans="1:5" ht="13.5" customHeight="1">
      <c r="A29" s="277"/>
      <c r="B29" s="318" t="s">
        <v>364</v>
      </c>
      <c r="C29" s="318"/>
      <c r="D29" s="285"/>
      <c r="E29" s="283">
        <f>SUM(E17:E28)</f>
        <v>0</v>
      </c>
    </row>
    <row r="30" spans="1:5" ht="13.5" customHeight="1">
      <c r="A30" s="277" t="s">
        <v>464</v>
      </c>
      <c r="B30" s="317" t="s">
        <v>461</v>
      </c>
      <c r="C30" s="317"/>
      <c r="D30" s="285"/>
      <c r="E30" s="285">
        <v>17572</v>
      </c>
    </row>
    <row r="31" spans="1:5" ht="13.5" customHeight="1">
      <c r="A31" s="277" t="s">
        <v>465</v>
      </c>
      <c r="B31" s="317" t="s">
        <v>512</v>
      </c>
      <c r="C31" s="317"/>
      <c r="D31" s="285"/>
      <c r="E31" s="285">
        <v>0</v>
      </c>
    </row>
    <row r="32" spans="1:5" ht="13.5" customHeight="1">
      <c r="A32" s="277" t="s">
        <v>466</v>
      </c>
      <c r="B32" s="317" t="s">
        <v>513</v>
      </c>
      <c r="C32" s="317"/>
      <c r="D32" s="285"/>
      <c r="E32" s="285">
        <v>0</v>
      </c>
    </row>
    <row r="33" spans="1:5" ht="13.5" customHeight="1">
      <c r="A33" s="277" t="s">
        <v>467</v>
      </c>
      <c r="B33" s="317" t="s">
        <v>514</v>
      </c>
      <c r="C33" s="317"/>
      <c r="D33" s="285"/>
      <c r="E33" s="285">
        <v>0</v>
      </c>
    </row>
    <row r="34" spans="1:5" ht="13.5" customHeight="1">
      <c r="A34" s="277" t="s">
        <v>468</v>
      </c>
      <c r="B34" s="317" t="s">
        <v>365</v>
      </c>
      <c r="C34" s="317"/>
      <c r="D34" s="285"/>
      <c r="E34" s="285">
        <v>0</v>
      </c>
    </row>
    <row r="35" spans="1:5" ht="13.5" customHeight="1">
      <c r="A35" s="277" t="s">
        <v>469</v>
      </c>
      <c r="B35" s="317" t="s">
        <v>366</v>
      </c>
      <c r="C35" s="317"/>
      <c r="D35" s="285"/>
      <c r="E35" s="285">
        <v>0</v>
      </c>
    </row>
    <row r="36" spans="1:5" ht="13.5" customHeight="1">
      <c r="A36" s="277" t="s">
        <v>470</v>
      </c>
      <c r="B36" s="317" t="s">
        <v>367</v>
      </c>
      <c r="C36" s="317"/>
      <c r="D36" s="285"/>
      <c r="E36" s="285">
        <v>0</v>
      </c>
    </row>
    <row r="37" spans="1:5" ht="13.5" customHeight="1">
      <c r="A37" s="277" t="s">
        <v>471</v>
      </c>
      <c r="B37" s="317" t="s">
        <v>546</v>
      </c>
      <c r="C37" s="317"/>
      <c r="D37" s="285"/>
      <c r="E37" s="285">
        <v>8081</v>
      </c>
    </row>
    <row r="38" spans="1:5" ht="13.5" customHeight="1">
      <c r="A38" s="277" t="s">
        <v>472</v>
      </c>
      <c r="B38" s="317" t="s">
        <v>547</v>
      </c>
      <c r="C38" s="317"/>
      <c r="D38" s="285"/>
      <c r="E38" s="285">
        <v>1758</v>
      </c>
    </row>
    <row r="39" spans="1:5" ht="13.5" customHeight="1">
      <c r="A39" s="277" t="s">
        <v>473</v>
      </c>
      <c r="B39" s="317" t="s">
        <v>525</v>
      </c>
      <c r="C39" s="317"/>
      <c r="D39" s="285"/>
      <c r="E39" s="285">
        <v>1326</v>
      </c>
    </row>
    <row r="40" spans="1:5" ht="13.5" customHeight="1">
      <c r="A40" s="277" t="s">
        <v>475</v>
      </c>
      <c r="B40" s="317" t="s">
        <v>368</v>
      </c>
      <c r="C40" s="317"/>
      <c r="D40" s="285"/>
      <c r="E40" s="285">
        <v>684</v>
      </c>
    </row>
    <row r="41" spans="1:5" ht="13.5" customHeight="1">
      <c r="A41" s="277" t="s">
        <v>515</v>
      </c>
      <c r="B41" s="317" t="s">
        <v>369</v>
      </c>
      <c r="C41" s="317"/>
      <c r="D41" s="285"/>
      <c r="E41" s="285">
        <v>916</v>
      </c>
    </row>
    <row r="42" spans="1:5" ht="13.5" customHeight="1">
      <c r="A42" s="277" t="s">
        <v>516</v>
      </c>
      <c r="B42" s="317" t="s">
        <v>518</v>
      </c>
      <c r="C42" s="317"/>
      <c r="D42" s="285"/>
      <c r="E42" s="285">
        <v>4848</v>
      </c>
    </row>
    <row r="43" spans="1:5" ht="27.75" customHeight="1">
      <c r="A43" s="277"/>
      <c r="B43" s="318" t="s">
        <v>474</v>
      </c>
      <c r="C43" s="318"/>
      <c r="D43" s="285"/>
      <c r="E43" s="283">
        <f>SUM(E30:E42)</f>
        <v>35185</v>
      </c>
    </row>
    <row r="44" spans="1:5" ht="13.5" customHeight="1">
      <c r="A44" s="277" t="s">
        <v>517</v>
      </c>
      <c r="B44" s="322" t="s">
        <v>370</v>
      </c>
      <c r="C44" s="322"/>
      <c r="D44" s="285"/>
      <c r="E44" s="283">
        <v>1999</v>
      </c>
    </row>
    <row r="45" spans="1:5" s="240" customFormat="1" ht="13.5" customHeight="1">
      <c r="A45" s="277"/>
      <c r="B45" s="320" t="s">
        <v>371</v>
      </c>
      <c r="C45" s="321"/>
      <c r="D45" s="283"/>
      <c r="E45" s="283">
        <f>E16+E29+E43+E44</f>
        <v>117616</v>
      </c>
    </row>
  </sheetData>
  <sheetProtection/>
  <mergeCells count="38">
    <mergeCell ref="A1:E1"/>
    <mergeCell ref="A4:A5"/>
    <mergeCell ref="B4:C5"/>
    <mergeCell ref="D4:E4"/>
    <mergeCell ref="B6:C6"/>
    <mergeCell ref="B7:C7"/>
    <mergeCell ref="B8:C8"/>
    <mergeCell ref="B9:C9"/>
    <mergeCell ref="B27:C27"/>
    <mergeCell ref="B35:C35"/>
    <mergeCell ref="B36:C36"/>
    <mergeCell ref="B25:C25"/>
    <mergeCell ref="B10:C10"/>
    <mergeCell ref="B11:C11"/>
    <mergeCell ref="B28:C28"/>
    <mergeCell ref="B18:C18"/>
    <mergeCell ref="B45:C45"/>
    <mergeCell ref="B38:C38"/>
    <mergeCell ref="B39:C39"/>
    <mergeCell ref="B33:C33"/>
    <mergeCell ref="B37:C37"/>
    <mergeCell ref="B43:C43"/>
    <mergeCell ref="B44:C44"/>
    <mergeCell ref="B34:C34"/>
    <mergeCell ref="B22:C22"/>
    <mergeCell ref="B19:C19"/>
    <mergeCell ref="B20:C20"/>
    <mergeCell ref="B23:C23"/>
    <mergeCell ref="B31:C31"/>
    <mergeCell ref="B16:C16"/>
    <mergeCell ref="B17:C17"/>
    <mergeCell ref="B32:C32"/>
    <mergeCell ref="B42:C42"/>
    <mergeCell ref="B24:C24"/>
    <mergeCell ref="B40:C40"/>
    <mergeCell ref="B30:C30"/>
    <mergeCell ref="B41:C41"/>
    <mergeCell ref="B29:C29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központi költségvetési forrásból származó bevételei jogcímenként 
2019. év&amp;R&amp;"Times New Roman CE,Félkövér"&amp;12 6. melléklet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view="pageLayout" zoomScaleNormal="120" workbookViewId="0" topLeftCell="A1">
      <selection activeCell="D20" sqref="D20"/>
    </sheetView>
  </sheetViews>
  <sheetFormatPr defaultColWidth="9.00390625" defaultRowHeight="12.75"/>
  <cols>
    <col min="1" max="1" width="4.875" style="152" customWidth="1"/>
    <col min="2" max="2" width="6.50390625" style="152" customWidth="1"/>
    <col min="3" max="3" width="55.00390625" style="152" customWidth="1"/>
    <col min="4" max="4" width="21.375" style="152" customWidth="1"/>
    <col min="5" max="16384" width="9.375" style="152" customWidth="1"/>
  </cols>
  <sheetData>
    <row r="1" spans="1:4" ht="17.25" customHeight="1">
      <c r="A1" s="156"/>
      <c r="B1" s="157"/>
      <c r="C1" s="158"/>
      <c r="D1" s="159"/>
    </row>
    <row r="2" spans="1:4" ht="12.75">
      <c r="A2" s="331" t="s">
        <v>6</v>
      </c>
      <c r="B2" s="331" t="s">
        <v>24</v>
      </c>
      <c r="C2" s="331" t="s">
        <v>41</v>
      </c>
      <c r="D2" s="331" t="s">
        <v>7</v>
      </c>
    </row>
    <row r="3" spans="1:4" ht="12.75">
      <c r="A3" s="331"/>
      <c r="B3" s="331"/>
      <c r="C3" s="331"/>
      <c r="D3" s="331"/>
    </row>
    <row r="4" spans="1:4" ht="12.75">
      <c r="A4" s="331"/>
      <c r="B4" s="331"/>
      <c r="C4" s="331"/>
      <c r="D4" s="331"/>
    </row>
    <row r="5" spans="1:4" ht="12.75">
      <c r="A5" s="160">
        <v>1</v>
      </c>
      <c r="B5" s="161"/>
      <c r="C5" s="113" t="s">
        <v>527</v>
      </c>
      <c r="D5" s="180">
        <f>SUM(D6:D11)</f>
        <v>7104</v>
      </c>
    </row>
    <row r="6" spans="1:4" ht="12.75">
      <c r="A6" s="98"/>
      <c r="B6" s="162">
        <v>1</v>
      </c>
      <c r="C6" s="98" t="s">
        <v>557</v>
      </c>
      <c r="D6" s="163">
        <v>1431</v>
      </c>
    </row>
    <row r="7" spans="1:4" ht="12.75">
      <c r="A7" s="98"/>
      <c r="B7" s="162"/>
      <c r="C7" s="98" t="s">
        <v>559</v>
      </c>
      <c r="D7" s="163">
        <v>5673</v>
      </c>
    </row>
    <row r="8" spans="1:4" ht="12.75">
      <c r="A8" s="98"/>
      <c r="B8" s="162"/>
      <c r="C8" s="98"/>
      <c r="D8" s="163"/>
    </row>
    <row r="9" spans="1:4" ht="12.75">
      <c r="A9" s="98"/>
      <c r="B9" s="162"/>
      <c r="C9" s="98"/>
      <c r="D9" s="163"/>
    </row>
    <row r="10" spans="1:4" ht="12.75">
      <c r="A10" s="98"/>
      <c r="B10" s="162"/>
      <c r="C10" s="98"/>
      <c r="D10" s="163"/>
    </row>
    <row r="11" spans="1:4" ht="12.75">
      <c r="A11" s="98"/>
      <c r="B11" s="162">
        <v>4</v>
      </c>
      <c r="C11" s="164"/>
      <c r="D11" s="163"/>
    </row>
    <row r="12" spans="1:4" ht="12.75">
      <c r="A12" s="98">
        <v>2</v>
      </c>
      <c r="B12" s="162"/>
      <c r="C12" s="113" t="s">
        <v>8</v>
      </c>
      <c r="D12" s="199">
        <f>D13+D14</f>
        <v>0</v>
      </c>
    </row>
    <row r="13" spans="1:4" ht="25.5">
      <c r="A13" s="98"/>
      <c r="B13" s="162">
        <v>1</v>
      </c>
      <c r="C13" s="164" t="s">
        <v>476</v>
      </c>
      <c r="D13" s="163">
        <v>0</v>
      </c>
    </row>
    <row r="14" spans="1:4" ht="12.75">
      <c r="A14" s="98"/>
      <c r="B14" s="162">
        <v>2</v>
      </c>
      <c r="C14" s="164" t="s">
        <v>519</v>
      </c>
      <c r="D14" s="163">
        <v>0</v>
      </c>
    </row>
    <row r="15" spans="1:4" ht="12.75">
      <c r="A15" s="98">
        <v>4</v>
      </c>
      <c r="B15" s="162"/>
      <c r="C15" s="113" t="s">
        <v>563</v>
      </c>
      <c r="D15" s="199">
        <f>D17+D16</f>
        <v>800</v>
      </c>
    </row>
    <row r="16" spans="1:4" ht="12.75">
      <c r="A16" s="98"/>
      <c r="B16" s="162">
        <v>1</v>
      </c>
      <c r="C16" s="164" t="s">
        <v>564</v>
      </c>
      <c r="D16" s="163">
        <v>500</v>
      </c>
    </row>
    <row r="17" spans="1:4" ht="12.75">
      <c r="A17" s="98"/>
      <c r="B17" s="162">
        <v>2</v>
      </c>
      <c r="C17" s="164" t="s">
        <v>565</v>
      </c>
      <c r="D17" s="163">
        <v>300</v>
      </c>
    </row>
    <row r="18" spans="1:4" ht="12.75">
      <c r="A18" s="98"/>
      <c r="B18" s="98"/>
      <c r="C18" s="165" t="s">
        <v>9</v>
      </c>
      <c r="D18" s="166">
        <f>SUM(D5+D12)+D15</f>
        <v>7904</v>
      </c>
    </row>
  </sheetData>
  <sheetProtection/>
  <mergeCells count="4">
    <mergeCell ref="D2:D4"/>
    <mergeCell ref="A2:A4"/>
    <mergeCell ref="B2:B4"/>
    <mergeCell ref="C2:C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CE,Félkövér"F&amp;12elhalmozási kiadások feladatonként
2019. év
&amp;R&amp;"Times New Roman CE,Félkövér"&amp;12 7.  melléklet
ezer Ft-ban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D14"/>
  <sheetViews>
    <sheetView view="pageLayout" zoomScaleNormal="120" workbookViewId="0" topLeftCell="A1">
      <selection activeCell="D10" sqref="D10"/>
    </sheetView>
  </sheetViews>
  <sheetFormatPr defaultColWidth="9.00390625" defaultRowHeight="12.75"/>
  <cols>
    <col min="1" max="1" width="5.50390625" style="12" customWidth="1"/>
    <col min="2" max="2" width="9.625" style="12" customWidth="1"/>
    <col min="3" max="3" width="61.375" style="12" customWidth="1"/>
    <col min="4" max="4" width="18.00390625" style="12" customWidth="1"/>
    <col min="5" max="16384" width="9.375" style="12" customWidth="1"/>
  </cols>
  <sheetData>
    <row r="3" ht="15">
      <c r="D3" s="73"/>
    </row>
    <row r="4" spans="1:4" ht="15.75" customHeight="1">
      <c r="A4" s="332" t="s">
        <v>6</v>
      </c>
      <c r="B4" s="332" t="s">
        <v>85</v>
      </c>
      <c r="C4" s="332" t="s">
        <v>41</v>
      </c>
      <c r="D4" s="332" t="s">
        <v>7</v>
      </c>
    </row>
    <row r="5" spans="1:4" ht="26.25" customHeight="1">
      <c r="A5" s="332"/>
      <c r="B5" s="332"/>
      <c r="C5" s="332"/>
      <c r="D5" s="332"/>
    </row>
    <row r="6" spans="1:4" ht="15">
      <c r="A6" s="332"/>
      <c r="B6" s="332"/>
      <c r="C6" s="332"/>
      <c r="D6" s="332"/>
    </row>
    <row r="7" spans="1:4" ht="15">
      <c r="A7" s="167" t="s">
        <v>35</v>
      </c>
      <c r="B7" s="168"/>
      <c r="C7" s="130" t="s">
        <v>527</v>
      </c>
      <c r="D7" s="169">
        <f>SUM(D8:D11)</f>
        <v>11171</v>
      </c>
    </row>
    <row r="8" spans="1:4" ht="33.75" customHeight="1">
      <c r="A8" s="33"/>
      <c r="B8" s="34">
        <v>1</v>
      </c>
      <c r="C8" s="164" t="s">
        <v>568</v>
      </c>
      <c r="D8" s="30">
        <v>7172</v>
      </c>
    </row>
    <row r="9" spans="1:4" ht="15.75" customHeight="1">
      <c r="A9" s="33"/>
      <c r="B9" s="34">
        <v>2</v>
      </c>
      <c r="C9" s="98" t="s">
        <v>567</v>
      </c>
      <c r="D9" s="30">
        <v>1500</v>
      </c>
    </row>
    <row r="10" spans="1:4" ht="15">
      <c r="A10" s="33"/>
      <c r="B10" s="34">
        <v>3</v>
      </c>
      <c r="C10" s="74" t="s">
        <v>566</v>
      </c>
      <c r="D10" s="30">
        <v>2499</v>
      </c>
    </row>
    <row r="11" spans="1:4" ht="15">
      <c r="A11" s="33"/>
      <c r="B11" s="34">
        <v>4</v>
      </c>
      <c r="C11" s="74"/>
      <c r="D11" s="30">
        <v>0</v>
      </c>
    </row>
    <row r="12" spans="1:4" ht="15">
      <c r="A12" s="35"/>
      <c r="B12" s="36"/>
      <c r="C12" s="37" t="s">
        <v>10</v>
      </c>
      <c r="D12" s="31">
        <f>SUM(D7)</f>
        <v>11171</v>
      </c>
    </row>
    <row r="13" spans="1:4" ht="15">
      <c r="A13"/>
      <c r="B13"/>
      <c r="C13"/>
      <c r="D13" s="32"/>
    </row>
    <row r="14" spans="1:4" ht="15">
      <c r="A14"/>
      <c r="B14"/>
      <c r="C14"/>
      <c r="D14"/>
    </row>
  </sheetData>
  <sheetProtection/>
  <mergeCells count="4">
    <mergeCell ref="C4:C6"/>
    <mergeCell ref="D4:D6"/>
    <mergeCell ref="A4:A6"/>
    <mergeCell ref="B4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Roman,Félkövér"&amp;12Felújítási kiadások célonként
2019. év
&amp;R&amp;"Times New Roman CE,Félkövér"&amp;12 8. melléklet
ezer Ft-ban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4:D12"/>
  <sheetViews>
    <sheetView view="pageLayout" zoomScaleNormal="120" workbookViewId="0" topLeftCell="A1">
      <selection activeCell="J31" sqref="J31"/>
    </sheetView>
  </sheetViews>
  <sheetFormatPr defaultColWidth="9.00390625" defaultRowHeight="12.75"/>
  <cols>
    <col min="1" max="1" width="8.00390625" style="170" customWidth="1"/>
    <col min="2" max="2" width="6.625" style="170" customWidth="1"/>
    <col min="3" max="3" width="52.50390625" style="170" customWidth="1"/>
    <col min="4" max="4" width="16.625" style="170" customWidth="1"/>
    <col min="5" max="16384" width="9.375" style="170" customWidth="1"/>
  </cols>
  <sheetData>
    <row r="4" ht="12.75">
      <c r="D4" s="171"/>
    </row>
    <row r="5" spans="1:4" ht="12.75" customHeight="1">
      <c r="A5" s="333" t="s">
        <v>6</v>
      </c>
      <c r="B5" s="333" t="s">
        <v>24</v>
      </c>
      <c r="C5" s="331" t="s">
        <v>12</v>
      </c>
      <c r="D5" s="331" t="s">
        <v>11</v>
      </c>
    </row>
    <row r="6" spans="1:4" ht="21" customHeight="1">
      <c r="A6" s="333"/>
      <c r="B6" s="333"/>
      <c r="C6" s="331"/>
      <c r="D6" s="334"/>
    </row>
    <row r="7" spans="1:4" ht="12.75">
      <c r="A7" s="176" t="s">
        <v>35</v>
      </c>
      <c r="B7" s="172"/>
      <c r="C7" s="177" t="s">
        <v>538</v>
      </c>
      <c r="D7" s="139">
        <f>SUM(D8:D11)</f>
        <v>1850</v>
      </c>
    </row>
    <row r="8" spans="1:4" ht="14.25" customHeight="1">
      <c r="A8" s="98"/>
      <c r="B8" s="175">
        <v>1</v>
      </c>
      <c r="C8" s="173" t="s">
        <v>539</v>
      </c>
      <c r="D8" s="174">
        <v>400</v>
      </c>
    </row>
    <row r="9" spans="1:4" ht="14.25" customHeight="1">
      <c r="A9" s="98"/>
      <c r="B9" s="175">
        <v>2</v>
      </c>
      <c r="C9" s="173" t="s">
        <v>540</v>
      </c>
      <c r="D9" s="174">
        <v>400</v>
      </c>
    </row>
    <row r="10" spans="1:4" ht="14.25" customHeight="1">
      <c r="A10" s="98"/>
      <c r="B10" s="175">
        <v>3</v>
      </c>
      <c r="C10" s="173" t="s">
        <v>541</v>
      </c>
      <c r="D10" s="174">
        <v>650</v>
      </c>
    </row>
    <row r="11" spans="1:4" ht="14.25" customHeight="1">
      <c r="A11" s="98"/>
      <c r="B11" s="175">
        <v>4</v>
      </c>
      <c r="C11" s="173" t="s">
        <v>560</v>
      </c>
      <c r="D11" s="174">
        <v>400</v>
      </c>
    </row>
    <row r="12" spans="1:4" ht="12" customHeight="1">
      <c r="A12" s="98"/>
      <c r="B12" s="98"/>
      <c r="C12" s="165" t="s">
        <v>13</v>
      </c>
      <c r="D12" s="139">
        <f>D7</f>
        <v>1850</v>
      </c>
    </row>
    <row r="26" ht="12.75" customHeight="1"/>
  </sheetData>
  <sheetProtection/>
  <mergeCells count="4">
    <mergeCell ref="A5:A6"/>
    <mergeCell ref="B5:B6"/>
    <mergeCell ref="C5:C6"/>
    <mergeCell ref="D5:D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CE,Félkövér"&amp;12Az egyéb szervek támogatása 
2019. év &amp;"Times New Roman CE,Normál"
&amp;R&amp;"Times New Roman CE,Félkövér"&amp;12 9. melléklet
ezer Ft-ban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view="pageLayout" workbookViewId="0" topLeftCell="A1">
      <selection activeCell="D24" sqref="D24"/>
    </sheetView>
  </sheetViews>
  <sheetFormatPr defaultColWidth="9.00390625" defaultRowHeight="12.75"/>
  <cols>
    <col min="1" max="1" width="4.875" style="170" customWidth="1"/>
    <col min="2" max="2" width="6.625" style="170" customWidth="1"/>
    <col min="3" max="3" width="71.625" style="170" customWidth="1"/>
    <col min="4" max="4" width="12.125" style="170" customWidth="1"/>
    <col min="5" max="5" width="9.50390625" style="170" customWidth="1"/>
    <col min="6" max="6" width="9.375" style="170" customWidth="1"/>
    <col min="7" max="7" width="9.625" style="170" customWidth="1"/>
    <col min="8" max="16384" width="9.375" style="170" customWidth="1"/>
  </cols>
  <sheetData>
    <row r="1" spans="2:4" ht="34.5" customHeight="1">
      <c r="B1" s="178"/>
      <c r="D1" s="178"/>
    </row>
    <row r="2" spans="1:4" ht="25.5">
      <c r="A2" s="106" t="s">
        <v>6</v>
      </c>
      <c r="B2" s="106" t="s">
        <v>112</v>
      </c>
      <c r="C2" s="106" t="s">
        <v>41</v>
      </c>
      <c r="D2" s="106" t="s">
        <v>11</v>
      </c>
    </row>
    <row r="3" spans="1:4" ht="12.75">
      <c r="A3" s="106"/>
      <c r="B3" s="186" t="s">
        <v>50</v>
      </c>
      <c r="C3" s="184" t="s">
        <v>477</v>
      </c>
      <c r="D3" s="252">
        <v>0</v>
      </c>
    </row>
    <row r="4" spans="1:4" ht="12.75">
      <c r="A4" s="106"/>
      <c r="B4" s="186" t="s">
        <v>51</v>
      </c>
      <c r="C4" s="184" t="s">
        <v>291</v>
      </c>
      <c r="D4" s="252">
        <v>0</v>
      </c>
    </row>
    <row r="5" spans="1:4" ht="12.75">
      <c r="A5" s="106"/>
      <c r="B5" s="186" t="s">
        <v>52</v>
      </c>
      <c r="C5" s="184" t="s">
        <v>293</v>
      </c>
      <c r="D5" s="252">
        <v>0</v>
      </c>
    </row>
    <row r="6" spans="1:4" ht="12.75">
      <c r="A6" s="106"/>
      <c r="B6" s="186" t="s">
        <v>53</v>
      </c>
      <c r="C6" s="184" t="s">
        <v>478</v>
      </c>
      <c r="D6" s="252">
        <v>0</v>
      </c>
    </row>
    <row r="7" spans="1:4" ht="12.75">
      <c r="A7" s="106"/>
      <c r="B7" s="186" t="s">
        <v>70</v>
      </c>
      <c r="C7" s="184" t="s">
        <v>294</v>
      </c>
      <c r="D7" s="252">
        <v>0</v>
      </c>
    </row>
    <row r="8" spans="1:4" ht="12.75">
      <c r="A8" s="106"/>
      <c r="B8" s="185" t="s">
        <v>25</v>
      </c>
      <c r="C8" s="182" t="s">
        <v>479</v>
      </c>
      <c r="D8" s="180">
        <f>SUM(D3:D7)</f>
        <v>0</v>
      </c>
    </row>
    <row r="9" spans="1:4" ht="12.75">
      <c r="A9" s="106"/>
      <c r="B9" s="186" t="s">
        <v>54</v>
      </c>
      <c r="C9" s="184" t="s">
        <v>480</v>
      </c>
      <c r="D9" s="252">
        <f>SUM(D3:D8)</f>
        <v>0</v>
      </c>
    </row>
    <row r="10" spans="1:4" ht="12.75">
      <c r="A10" s="106"/>
      <c r="B10" s="186" t="s">
        <v>55</v>
      </c>
      <c r="C10" s="184" t="s">
        <v>296</v>
      </c>
      <c r="D10" s="252">
        <v>0</v>
      </c>
    </row>
    <row r="11" spans="1:4" ht="12.75">
      <c r="A11" s="106"/>
      <c r="B11" s="186" t="s">
        <v>56</v>
      </c>
      <c r="C11" s="184" t="s">
        <v>298</v>
      </c>
      <c r="D11" s="252">
        <v>0</v>
      </c>
    </row>
    <row r="12" spans="1:4" ht="12.75">
      <c r="A12" s="106"/>
      <c r="B12" s="186" t="s">
        <v>57</v>
      </c>
      <c r="C12" s="184" t="s">
        <v>481</v>
      </c>
      <c r="D12" s="252">
        <v>0</v>
      </c>
    </row>
    <row r="13" spans="1:4" ht="12.75">
      <c r="A13" s="106"/>
      <c r="B13" s="186" t="s">
        <v>58</v>
      </c>
      <c r="C13" s="184" t="s">
        <v>300</v>
      </c>
      <c r="D13" s="252">
        <v>0</v>
      </c>
    </row>
    <row r="14" spans="1:4" ht="12.75">
      <c r="A14" s="106"/>
      <c r="B14" s="106" t="s">
        <v>26</v>
      </c>
      <c r="C14" s="113" t="s">
        <v>482</v>
      </c>
      <c r="D14" s="180">
        <f>SUM(D9:D13)</f>
        <v>0</v>
      </c>
    </row>
    <row r="15" spans="1:4" ht="12.75">
      <c r="A15" s="98"/>
      <c r="B15" s="106" t="s">
        <v>27</v>
      </c>
      <c r="C15" s="182" t="s">
        <v>349</v>
      </c>
      <c r="D15" s="139">
        <f>D8+D14</f>
        <v>0</v>
      </c>
    </row>
    <row r="16" spans="1:4" ht="12.75">
      <c r="A16" s="98"/>
      <c r="B16" s="186" t="s">
        <v>47</v>
      </c>
      <c r="C16" s="179" t="s">
        <v>15</v>
      </c>
      <c r="D16" s="252">
        <v>0</v>
      </c>
    </row>
    <row r="17" spans="1:4" ht="12.75">
      <c r="A17" s="98"/>
      <c r="B17" s="106" t="s">
        <v>28</v>
      </c>
      <c r="C17" s="182" t="s">
        <v>350</v>
      </c>
      <c r="D17" s="139">
        <f>D16</f>
        <v>0</v>
      </c>
    </row>
    <row r="18" spans="1:4" ht="12.75">
      <c r="A18" s="98"/>
      <c r="B18" s="186" t="s">
        <v>49</v>
      </c>
      <c r="C18" s="179" t="s">
        <v>14</v>
      </c>
      <c r="D18" s="174">
        <v>0</v>
      </c>
    </row>
    <row r="19" spans="1:4" ht="13.5" customHeight="1">
      <c r="A19" s="98"/>
      <c r="B19" s="106" t="s">
        <v>29</v>
      </c>
      <c r="C19" s="182" t="s">
        <v>483</v>
      </c>
      <c r="D19" s="139">
        <f>D18</f>
        <v>0</v>
      </c>
    </row>
    <row r="20" spans="1:4" ht="12.75">
      <c r="A20" s="98"/>
      <c r="B20" s="106" t="s">
        <v>30</v>
      </c>
      <c r="C20" s="182" t="s">
        <v>351</v>
      </c>
      <c r="D20" s="139">
        <f>D17+D19</f>
        <v>0</v>
      </c>
    </row>
    <row r="21" spans="1:4" ht="12.75">
      <c r="A21" s="176" t="s">
        <v>35</v>
      </c>
      <c r="B21" s="106"/>
      <c r="C21" s="182" t="s">
        <v>352</v>
      </c>
      <c r="D21" s="166">
        <f>D15+D20</f>
        <v>0</v>
      </c>
    </row>
  </sheetData>
  <sheetProtection/>
  <printOptions horizontalCentered="1"/>
  <pageMargins left="0.7874015748031497" right="0.7874015748031497" top="1.75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Finanszírozási célú műveletek kiadásai kamatokkal együtt
2019. év
&amp;R&amp;"Times New Roman CE,Félkövér"&amp;12 10. melléklet
ezer Ft-ban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D16"/>
  <sheetViews>
    <sheetView view="pageLayout" workbookViewId="0" topLeftCell="B1">
      <selection activeCell="E16" sqref="E16"/>
    </sheetView>
  </sheetViews>
  <sheetFormatPr defaultColWidth="9.00390625" defaultRowHeight="12.75"/>
  <cols>
    <col min="1" max="1" width="5.875" style="170" customWidth="1"/>
    <col min="2" max="2" width="6.375" style="170" customWidth="1"/>
    <col min="3" max="3" width="59.00390625" style="170" customWidth="1"/>
    <col min="4" max="4" width="16.625" style="170" customWidth="1"/>
    <col min="5" max="16384" width="9.375" style="170" customWidth="1"/>
  </cols>
  <sheetData>
    <row r="2" spans="3:4" ht="12.75">
      <c r="C2" s="189"/>
      <c r="D2" s="187"/>
    </row>
    <row r="3" spans="2:4" ht="12.75">
      <c r="B3" s="190"/>
      <c r="C3" s="190"/>
      <c r="D3" s="178"/>
    </row>
    <row r="4" spans="1:4" ht="25.5">
      <c r="A4" s="106" t="s">
        <v>6</v>
      </c>
      <c r="B4" s="194" t="s">
        <v>24</v>
      </c>
      <c r="C4" s="106" t="s">
        <v>41</v>
      </c>
      <c r="D4" s="106" t="s">
        <v>11</v>
      </c>
    </row>
    <row r="5" spans="1:4" ht="12.75">
      <c r="A5" s="106"/>
      <c r="B5" s="186" t="s">
        <v>50</v>
      </c>
      <c r="C5" s="184" t="s">
        <v>383</v>
      </c>
      <c r="D5" s="253">
        <v>0</v>
      </c>
    </row>
    <row r="6" spans="1:4" ht="12.75">
      <c r="A6" s="106"/>
      <c r="B6" s="186" t="s">
        <v>51</v>
      </c>
      <c r="C6" s="184" t="s">
        <v>290</v>
      </c>
      <c r="D6" s="253">
        <v>0</v>
      </c>
    </row>
    <row r="7" spans="1:4" ht="12.75">
      <c r="A7" s="106"/>
      <c r="B7" s="186" t="s">
        <v>52</v>
      </c>
      <c r="C7" s="184" t="s">
        <v>292</v>
      </c>
      <c r="D7" s="253">
        <v>0</v>
      </c>
    </row>
    <row r="8" spans="1:4" ht="12.75">
      <c r="A8" s="106"/>
      <c r="B8" s="186" t="s">
        <v>53</v>
      </c>
      <c r="C8" s="184" t="s">
        <v>401</v>
      </c>
      <c r="D8" s="253">
        <v>0</v>
      </c>
    </row>
    <row r="9" spans="1:4" ht="12.75">
      <c r="A9" s="106"/>
      <c r="B9" s="185" t="s">
        <v>25</v>
      </c>
      <c r="C9" s="182" t="s">
        <v>484</v>
      </c>
      <c r="D9" s="180">
        <f>SUM(D5:D8)</f>
        <v>0</v>
      </c>
    </row>
    <row r="10" spans="1:4" ht="15" customHeight="1">
      <c r="A10" s="106"/>
      <c r="B10" s="186" t="s">
        <v>54</v>
      </c>
      <c r="C10" s="184" t="s">
        <v>404</v>
      </c>
      <c r="D10" s="253">
        <v>0</v>
      </c>
    </row>
    <row r="11" spans="1:4" ht="12.75">
      <c r="A11" s="106"/>
      <c r="B11" s="186" t="s">
        <v>55</v>
      </c>
      <c r="C11" s="184" t="s">
        <v>295</v>
      </c>
      <c r="D11" s="253">
        <v>0</v>
      </c>
    </row>
    <row r="12" spans="1:4" ht="12.75">
      <c r="A12" s="106"/>
      <c r="B12" s="186" t="s">
        <v>56</v>
      </c>
      <c r="C12" s="184" t="s">
        <v>297</v>
      </c>
      <c r="D12" s="253">
        <v>0</v>
      </c>
    </row>
    <row r="13" spans="1:4" ht="12.75">
      <c r="A13" s="106"/>
      <c r="B13" s="186" t="s">
        <v>57</v>
      </c>
      <c r="C13" s="184" t="s">
        <v>408</v>
      </c>
      <c r="D13" s="253">
        <v>0</v>
      </c>
    </row>
    <row r="14" spans="1:4" ht="12.75">
      <c r="A14" s="106"/>
      <c r="B14" s="185" t="s">
        <v>26</v>
      </c>
      <c r="C14" s="113" t="s">
        <v>485</v>
      </c>
      <c r="D14" s="180">
        <f>SUM(D10:D13)</f>
        <v>0</v>
      </c>
    </row>
    <row r="15" spans="1:4" ht="12.75">
      <c r="A15" s="106" t="s">
        <v>35</v>
      </c>
      <c r="B15" s="185"/>
      <c r="C15" s="182" t="s">
        <v>353</v>
      </c>
      <c r="D15" s="139">
        <f>D9+D14</f>
        <v>0</v>
      </c>
    </row>
    <row r="16" spans="3:4" ht="12.75">
      <c r="C16" s="191"/>
      <c r="D16" s="192"/>
    </row>
  </sheetData>
  <sheetProtection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CE,Félkövér"&amp;12Finanszírozási célú műveletek bevételei
2019. év
&amp;R&amp;"Times New Roman CE,Félkövér"&amp;12 11. melléklet
ezer Ft-ban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5:E55"/>
  <sheetViews>
    <sheetView view="pageLayout" workbookViewId="0" topLeftCell="A7">
      <selection activeCell="C35" sqref="C35"/>
    </sheetView>
  </sheetViews>
  <sheetFormatPr defaultColWidth="9.00390625" defaultRowHeight="12.75"/>
  <cols>
    <col min="1" max="1" width="9.625" style="196" customWidth="1"/>
    <col min="2" max="2" width="9.375" style="105" customWidth="1"/>
    <col min="3" max="3" width="47.50390625" style="105" customWidth="1"/>
    <col min="4" max="4" width="17.00390625" style="105" customWidth="1"/>
    <col min="5" max="16384" width="9.375" style="105" customWidth="1"/>
  </cols>
  <sheetData>
    <row r="5" ht="12.75">
      <c r="D5" s="178"/>
    </row>
    <row r="6" spans="1:5" s="86" customFormat="1" ht="21" customHeight="1">
      <c r="A6" s="335" t="s">
        <v>6</v>
      </c>
      <c r="B6" s="331" t="s">
        <v>24</v>
      </c>
      <c r="C6" s="331" t="s">
        <v>16</v>
      </c>
      <c r="D6" s="331" t="s">
        <v>11</v>
      </c>
      <c r="E6" s="170"/>
    </row>
    <row r="7" spans="1:5" s="197" customFormat="1" ht="25.5" customHeight="1">
      <c r="A7" s="335"/>
      <c r="B7" s="331"/>
      <c r="C7" s="331"/>
      <c r="D7" s="331"/>
      <c r="E7" s="170"/>
    </row>
    <row r="8" spans="1:5" s="198" customFormat="1" ht="12.75">
      <c r="A8" s="183"/>
      <c r="B8" s="162">
        <v>1</v>
      </c>
      <c r="C8" s="181" t="s">
        <v>569</v>
      </c>
      <c r="D8" s="163">
        <v>0</v>
      </c>
      <c r="E8" s="170"/>
    </row>
    <row r="9" spans="1:5" s="198" customFormat="1" ht="12.75">
      <c r="A9" s="183" t="s">
        <v>35</v>
      </c>
      <c r="B9" s="162"/>
      <c r="C9" s="181" t="s">
        <v>529</v>
      </c>
      <c r="D9" s="163">
        <v>31</v>
      </c>
      <c r="E9" s="170"/>
    </row>
    <row r="10" spans="1:5" s="198" customFormat="1" ht="12.75">
      <c r="A10" s="183" t="s">
        <v>39</v>
      </c>
      <c r="B10" s="162"/>
      <c r="C10" s="181" t="s">
        <v>555</v>
      </c>
      <c r="D10" s="163">
        <v>3293</v>
      </c>
      <c r="E10" s="170"/>
    </row>
    <row r="11" spans="1:5" s="198" customFormat="1" ht="12.75">
      <c r="A11" s="183" t="s">
        <v>17</v>
      </c>
      <c r="B11" s="162"/>
      <c r="C11" s="181" t="s">
        <v>558</v>
      </c>
      <c r="D11" s="163">
        <v>43609</v>
      </c>
      <c r="E11" s="170"/>
    </row>
    <row r="12" spans="1:5" s="198" customFormat="1" ht="12.75">
      <c r="A12" s="183" t="s">
        <v>40</v>
      </c>
      <c r="B12" s="162"/>
      <c r="C12" s="181" t="s">
        <v>523</v>
      </c>
      <c r="D12" s="163">
        <v>0</v>
      </c>
      <c r="E12" s="170"/>
    </row>
    <row r="13" spans="1:5" s="198" customFormat="1" ht="14.25" customHeight="1">
      <c r="A13" s="176"/>
      <c r="B13" s="165"/>
      <c r="C13" s="177" t="s">
        <v>355</v>
      </c>
      <c r="D13" s="199">
        <f>D9+D10+D11</f>
        <v>46933</v>
      </c>
      <c r="E13" s="170"/>
    </row>
    <row r="14" spans="1:5" s="198" customFormat="1" ht="12.75">
      <c r="A14" s="176"/>
      <c r="B14" s="162" t="s">
        <v>523</v>
      </c>
      <c r="C14" s="181" t="s">
        <v>523</v>
      </c>
      <c r="D14" s="163" t="s">
        <v>523</v>
      </c>
      <c r="E14" s="170"/>
    </row>
    <row r="15" spans="1:5" s="198" customFormat="1" ht="14.25" customHeight="1">
      <c r="A15" s="176"/>
      <c r="B15" s="162" t="s">
        <v>523</v>
      </c>
      <c r="C15" s="164" t="s">
        <v>523</v>
      </c>
      <c r="D15" s="163" t="s">
        <v>523</v>
      </c>
      <c r="E15" s="170"/>
    </row>
    <row r="16" spans="1:5" s="198" customFormat="1" ht="14.25" customHeight="1">
      <c r="A16" s="176"/>
      <c r="B16" s="162" t="s">
        <v>523</v>
      </c>
      <c r="C16" s="164" t="s">
        <v>523</v>
      </c>
      <c r="D16" s="163" t="s">
        <v>523</v>
      </c>
      <c r="E16" s="170"/>
    </row>
    <row r="17" spans="1:5" s="198" customFormat="1" ht="12.75">
      <c r="A17" s="183"/>
      <c r="B17" s="162" t="s">
        <v>523</v>
      </c>
      <c r="E17" s="170"/>
    </row>
    <row r="18" spans="1:5" s="198" customFormat="1" ht="12.75">
      <c r="A18" s="183"/>
      <c r="B18" s="162" t="s">
        <v>523</v>
      </c>
      <c r="C18" s="164" t="s">
        <v>523</v>
      </c>
      <c r="D18" s="163" t="s">
        <v>523</v>
      </c>
      <c r="E18" s="170"/>
    </row>
    <row r="19" spans="1:5" s="198" customFormat="1" ht="39.75" customHeight="1">
      <c r="A19" s="183"/>
      <c r="B19" s="162" t="s">
        <v>523</v>
      </c>
      <c r="C19" s="164" t="s">
        <v>523</v>
      </c>
      <c r="D19" s="30" t="s">
        <v>523</v>
      </c>
      <c r="E19" s="170"/>
    </row>
    <row r="20" spans="1:5" s="198" customFormat="1" ht="12.75">
      <c r="A20" s="183"/>
      <c r="B20" s="162" t="s">
        <v>523</v>
      </c>
      <c r="C20" s="74" t="s">
        <v>523</v>
      </c>
      <c r="D20" s="30" t="s">
        <v>523</v>
      </c>
      <c r="E20" s="170"/>
    </row>
    <row r="21" spans="1:5" s="198" customFormat="1" ht="12.75">
      <c r="A21" s="183"/>
      <c r="B21" s="162" t="s">
        <v>523</v>
      </c>
      <c r="C21" s="74" t="s">
        <v>523</v>
      </c>
      <c r="D21" s="30" t="s">
        <v>523</v>
      </c>
      <c r="E21" s="170"/>
    </row>
    <row r="22" spans="1:5" s="198" customFormat="1" ht="12.75">
      <c r="A22" s="183"/>
      <c r="B22" s="162" t="s">
        <v>523</v>
      </c>
      <c r="C22" s="164" t="s">
        <v>523</v>
      </c>
      <c r="D22" s="163">
        <v>0</v>
      </c>
      <c r="E22" s="170"/>
    </row>
    <row r="23" spans="1:5" s="198" customFormat="1" ht="12.75">
      <c r="A23" s="183" t="s">
        <v>35</v>
      </c>
      <c r="B23" s="162"/>
      <c r="C23" s="181" t="s">
        <v>529</v>
      </c>
      <c r="D23" s="163">
        <v>0</v>
      </c>
      <c r="E23" s="170"/>
    </row>
    <row r="24" spans="1:5" s="198" customFormat="1" ht="12.75">
      <c r="A24" s="183" t="s">
        <v>39</v>
      </c>
      <c r="B24" s="162"/>
      <c r="C24" s="181" t="s">
        <v>555</v>
      </c>
      <c r="D24" s="163">
        <v>0</v>
      </c>
      <c r="E24" s="170"/>
    </row>
    <row r="25" spans="1:5" s="198" customFormat="1" ht="12.75">
      <c r="A25" s="183" t="s">
        <v>17</v>
      </c>
      <c r="B25" s="162"/>
      <c r="C25" s="164" t="s">
        <v>570</v>
      </c>
      <c r="D25" s="163">
        <v>7172</v>
      </c>
      <c r="E25" s="170"/>
    </row>
    <row r="26" spans="1:5" s="198" customFormat="1" ht="12.75">
      <c r="A26" s="183" t="s">
        <v>40</v>
      </c>
      <c r="B26" s="162"/>
      <c r="C26" s="181" t="s">
        <v>523</v>
      </c>
      <c r="D26" s="163">
        <v>0</v>
      </c>
      <c r="E26" s="170"/>
    </row>
    <row r="27" spans="1:5" s="198" customFormat="1" ht="25.5">
      <c r="A27" s="176"/>
      <c r="B27" s="165"/>
      <c r="C27" s="177" t="s">
        <v>354</v>
      </c>
      <c r="D27" s="199">
        <f>SUM(D23:D26)</f>
        <v>7172</v>
      </c>
      <c r="E27" s="170"/>
    </row>
    <row r="28" spans="1:5" ht="12.75">
      <c r="A28" s="200"/>
      <c r="B28" s="98"/>
      <c r="C28" s="188" t="s">
        <v>33</v>
      </c>
      <c r="D28" s="199">
        <f>D25</f>
        <v>7172</v>
      </c>
      <c r="E28" s="170"/>
    </row>
    <row r="29" spans="1:5" ht="12" customHeight="1">
      <c r="A29" s="201"/>
      <c r="B29" s="170"/>
      <c r="C29" s="170"/>
      <c r="D29" s="170"/>
      <c r="E29" s="170"/>
    </row>
    <row r="30" spans="1:5" ht="12" customHeight="1">
      <c r="A30" s="201"/>
      <c r="B30" s="170"/>
      <c r="C30" s="170"/>
      <c r="D30" s="170"/>
      <c r="E30" s="170"/>
    </row>
    <row r="31" spans="1:4" s="198" customFormat="1" ht="12" customHeight="1">
      <c r="A31" s="202"/>
      <c r="B31" s="203"/>
      <c r="C31" s="204"/>
      <c r="D31" s="205"/>
    </row>
    <row r="32" spans="1:4" s="198" customFormat="1" ht="12" customHeight="1">
      <c r="A32" s="202"/>
      <c r="B32" s="203"/>
      <c r="C32" s="204"/>
      <c r="D32" s="205"/>
    </row>
    <row r="33" spans="1:4" s="198" customFormat="1" ht="12" customHeight="1">
      <c r="A33" s="202"/>
      <c r="B33" s="203"/>
      <c r="C33" s="204"/>
      <c r="D33" s="205"/>
    </row>
    <row r="34" spans="1:4" s="198" customFormat="1" ht="12" customHeight="1">
      <c r="A34" s="202"/>
      <c r="B34" s="203"/>
      <c r="C34" s="204"/>
      <c r="D34" s="205"/>
    </row>
    <row r="35" ht="12" customHeight="1">
      <c r="A35" s="206"/>
    </row>
    <row r="36" ht="15" customHeight="1">
      <c r="A36" s="206"/>
    </row>
    <row r="37" spans="1:3" ht="15" customHeight="1">
      <c r="A37" s="207"/>
      <c r="B37" s="108"/>
      <c r="C37" s="109"/>
    </row>
    <row r="39" spans="1:3" s="209" customFormat="1" ht="16.5" customHeight="1">
      <c r="A39" s="208"/>
      <c r="C39" s="87"/>
    </row>
    <row r="40" spans="1:3" s="198" customFormat="1" ht="12" customHeight="1">
      <c r="A40" s="208"/>
      <c r="B40" s="210"/>
      <c r="C40" s="109"/>
    </row>
    <row r="41" spans="1:3" ht="12" customHeight="1">
      <c r="A41" s="208"/>
      <c r="B41" s="211"/>
      <c r="C41" s="212"/>
    </row>
    <row r="42" spans="1:3" ht="12" customHeight="1">
      <c r="A42" s="208"/>
      <c r="B42" s="211"/>
      <c r="C42" s="212"/>
    </row>
    <row r="43" spans="1:3" ht="12" customHeight="1">
      <c r="A43" s="208"/>
      <c r="B43" s="211"/>
      <c r="C43" s="212"/>
    </row>
    <row r="44" spans="1:3" ht="12" customHeight="1">
      <c r="A44" s="208"/>
      <c r="B44" s="211"/>
      <c r="C44" s="212"/>
    </row>
    <row r="45" spans="1:3" ht="12" customHeight="1">
      <c r="A45" s="208"/>
      <c r="B45" s="211"/>
      <c r="C45" s="212"/>
    </row>
    <row r="46" spans="1:3" ht="12" customHeight="1">
      <c r="A46" s="208"/>
      <c r="B46" s="210"/>
      <c r="C46" s="109"/>
    </row>
    <row r="47" spans="1:3" s="198" customFormat="1" ht="12" customHeight="1">
      <c r="A47" s="208"/>
      <c r="B47" s="211"/>
      <c r="C47" s="212"/>
    </row>
    <row r="48" spans="1:3" ht="12" customHeight="1">
      <c r="A48" s="208"/>
      <c r="B48" s="211"/>
      <c r="C48" s="212"/>
    </row>
    <row r="49" spans="1:3" ht="12" customHeight="1">
      <c r="A49" s="208"/>
      <c r="B49" s="211"/>
      <c r="C49" s="212"/>
    </row>
    <row r="50" spans="1:3" ht="12" customHeight="1">
      <c r="A50" s="208"/>
      <c r="B50" s="211"/>
      <c r="C50" s="212"/>
    </row>
    <row r="51" spans="1:3" ht="12" customHeight="1">
      <c r="A51" s="208"/>
      <c r="B51" s="210"/>
      <c r="C51" s="213"/>
    </row>
    <row r="52" spans="1:3" ht="15" customHeight="1">
      <c r="A52" s="208"/>
      <c r="B52" s="108"/>
      <c r="C52" s="109"/>
    </row>
    <row r="54" spans="1:3" ht="15" customHeight="1">
      <c r="A54" s="193"/>
      <c r="B54" s="119"/>
      <c r="C54" s="214"/>
    </row>
    <row r="55" spans="1:3" ht="14.25" customHeight="1">
      <c r="A55" s="193"/>
      <c r="B55" s="119"/>
      <c r="C55" s="214"/>
    </row>
  </sheetData>
  <sheetProtection formatCells="0"/>
  <mergeCells count="4">
    <mergeCell ref="B6:B7"/>
    <mergeCell ref="C6:C7"/>
    <mergeCell ref="D6:D7"/>
    <mergeCell ref="A6:A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CE,Félkövér"&amp;12Maradványának igénybevétele 
működési és felhalmozási cél szerint költségvetési szervenként
2019. év
&amp;R&amp;"Times New Roman CE,Félkövér"&amp;12 12. melléklet
ezer Ft-ban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view="pageLayout" workbookViewId="0" topLeftCell="A1">
      <selection activeCell="A6" sqref="A6:B6"/>
    </sheetView>
  </sheetViews>
  <sheetFormatPr defaultColWidth="9.00390625" defaultRowHeight="12.75"/>
  <cols>
    <col min="1" max="1" width="66.375" style="2" customWidth="1"/>
    <col min="2" max="2" width="28.00390625" style="3" customWidth="1"/>
    <col min="3" max="3" width="72.00390625" style="3" customWidth="1"/>
    <col min="4" max="4" width="25.00390625" style="3" customWidth="1"/>
    <col min="5" max="16384" width="9.375" style="3" customWidth="1"/>
  </cols>
  <sheetData>
    <row r="1" spans="1:4" s="1" customFormat="1" ht="21" customHeight="1">
      <c r="A1" s="38"/>
      <c r="C1" s="39"/>
      <c r="D1" s="40"/>
    </row>
    <row r="2" spans="1:4" s="7" customFormat="1" ht="25.5" customHeight="1">
      <c r="A2" s="336"/>
      <c r="B2" s="336"/>
      <c r="C2" s="41"/>
      <c r="D2" s="42"/>
    </row>
    <row r="3" spans="1:4" s="7" customFormat="1" ht="15.75">
      <c r="A3" s="68"/>
      <c r="B3"/>
      <c r="C3" s="67"/>
      <c r="D3" s="42"/>
    </row>
    <row r="4" spans="1:4" s="8" customFormat="1" ht="15.75" customHeight="1">
      <c r="A4" s="68"/>
      <c r="B4"/>
      <c r="C4" s="43"/>
      <c r="D4" s="44"/>
    </row>
    <row r="5" spans="1:4" ht="12.75">
      <c r="A5" s="68"/>
      <c r="B5"/>
      <c r="C5" s="63"/>
      <c r="D5" s="45"/>
    </row>
    <row r="6" spans="1:4" s="5" customFormat="1" ht="22.5" customHeight="1">
      <c r="A6" s="337" t="s">
        <v>38</v>
      </c>
      <c r="B6" s="337"/>
      <c r="C6" s="64"/>
      <c r="D6" s="46"/>
    </row>
    <row r="7" spans="1:4" s="5" customFormat="1" ht="15.75" customHeight="1">
      <c r="A7" s="337" t="s">
        <v>561</v>
      </c>
      <c r="B7" s="337"/>
      <c r="C7" s="45"/>
      <c r="D7" s="47"/>
    </row>
    <row r="8" spans="1:4" s="9" customFormat="1" ht="12" customHeight="1">
      <c r="A8" s="69"/>
      <c r="B8"/>
      <c r="C8" s="48"/>
      <c r="D8" s="49"/>
    </row>
    <row r="9" spans="1:4" s="9" customFormat="1" ht="12" customHeight="1">
      <c r="A9" s="69"/>
      <c r="B9"/>
      <c r="C9" s="4"/>
      <c r="D9" s="50"/>
    </row>
    <row r="10" spans="1:4" s="9" customFormat="1" ht="12" customHeight="1">
      <c r="A10" s="69"/>
      <c r="B10"/>
      <c r="C10" s="4"/>
      <c r="D10" s="50"/>
    </row>
    <row r="11" spans="1:4" s="9" customFormat="1" ht="12" customHeight="1">
      <c r="A11" s="69"/>
      <c r="B11"/>
      <c r="C11" s="4"/>
      <c r="D11" s="50"/>
    </row>
    <row r="12" spans="1:4" s="9" customFormat="1" ht="12" customHeight="1">
      <c r="A12" s="332" t="s">
        <v>41</v>
      </c>
      <c r="B12" s="332" t="s">
        <v>18</v>
      </c>
      <c r="C12" s="4"/>
      <c r="D12" s="50"/>
    </row>
    <row r="13" spans="1:4" s="9" customFormat="1" ht="12" customHeight="1">
      <c r="A13" s="338"/>
      <c r="B13" s="338"/>
      <c r="C13" s="4"/>
      <c r="D13" s="50"/>
    </row>
    <row r="14" spans="1:4" s="9" customFormat="1" ht="15">
      <c r="A14" s="215" t="s">
        <v>38</v>
      </c>
      <c r="B14" s="216">
        <v>18376</v>
      </c>
      <c r="C14" s="4"/>
      <c r="D14" s="50"/>
    </row>
    <row r="15" spans="1:4" s="10" customFormat="1" ht="15">
      <c r="A15" s="195" t="s">
        <v>19</v>
      </c>
      <c r="B15" s="169">
        <f>B14</f>
        <v>18376</v>
      </c>
      <c r="C15" s="4"/>
      <c r="D15" s="50"/>
    </row>
    <row r="16" spans="1:4" s="10" customFormat="1" ht="12" customHeight="1">
      <c r="A16" s="69"/>
      <c r="B16"/>
      <c r="C16" s="4"/>
      <c r="D16" s="50"/>
    </row>
    <row r="17" spans="1:4" s="9" customFormat="1" ht="12" customHeight="1">
      <c r="A17"/>
      <c r="B17"/>
      <c r="C17" s="48"/>
      <c r="D17" s="49"/>
    </row>
    <row r="18" spans="1:4" s="10" customFormat="1" ht="12" customHeight="1">
      <c r="A18"/>
      <c r="B18"/>
      <c r="C18" s="4"/>
      <c r="D18" s="50"/>
    </row>
    <row r="19" spans="1:4" s="10" customFormat="1" ht="12" customHeight="1">
      <c r="A19"/>
      <c r="B19"/>
      <c r="C19" s="4"/>
      <c r="D19" s="50"/>
    </row>
    <row r="20" spans="1:4" s="10" customFormat="1" ht="12" customHeight="1">
      <c r="A20"/>
      <c r="B20"/>
      <c r="C20" s="4"/>
      <c r="D20" s="50"/>
    </row>
    <row r="21" spans="1:4" s="10" customFormat="1" ht="12" customHeight="1">
      <c r="A21"/>
      <c r="B21"/>
      <c r="C21" s="4"/>
      <c r="D21" s="50"/>
    </row>
    <row r="22" spans="1:4" s="10" customFormat="1" ht="12" customHeight="1">
      <c r="A22"/>
      <c r="B22"/>
      <c r="C22" s="52"/>
      <c r="D22" s="53"/>
    </row>
    <row r="23" spans="1:4" s="9" customFormat="1" ht="12" customHeight="1">
      <c r="A23"/>
      <c r="B23"/>
      <c r="C23" s="52"/>
      <c r="D23" s="53"/>
    </row>
    <row r="24" spans="1:4" s="9" customFormat="1" ht="12" customHeight="1">
      <c r="A24"/>
      <c r="B24"/>
      <c r="C24" s="52"/>
      <c r="D24" s="49"/>
    </row>
    <row r="25" spans="1:4" s="9" customFormat="1" ht="12" customHeight="1">
      <c r="A25"/>
      <c r="B25"/>
      <c r="C25" s="55"/>
      <c r="D25" s="53"/>
    </row>
    <row r="26" spans="1:4" s="9" customFormat="1" ht="12" customHeight="1">
      <c r="A26"/>
      <c r="B26"/>
      <c r="C26" s="55"/>
      <c r="D26" s="53"/>
    </row>
    <row r="27" spans="1:4" s="10" customFormat="1" ht="12" customHeight="1">
      <c r="A27"/>
      <c r="B27"/>
      <c r="C27" s="52"/>
      <c r="D27" s="53"/>
    </row>
    <row r="28" spans="1:4" s="10" customFormat="1" ht="15" customHeight="1">
      <c r="A28" s="56"/>
      <c r="B28" s="57"/>
      <c r="C28" s="58"/>
      <c r="D28" s="49"/>
    </row>
    <row r="29" spans="1:4" s="10" customFormat="1" ht="15" customHeight="1">
      <c r="A29" s="21"/>
      <c r="B29" s="21"/>
      <c r="C29" s="22"/>
      <c r="D29" s="23"/>
    </row>
    <row r="30" spans="1:4" ht="12.75">
      <c r="A30" s="59"/>
      <c r="B30" s="60"/>
      <c r="C30" s="60"/>
      <c r="D30" s="60"/>
    </row>
    <row r="31" spans="1:4" s="5" customFormat="1" ht="16.5" customHeight="1">
      <c r="A31" s="46"/>
      <c r="B31" s="46"/>
      <c r="C31" s="45"/>
      <c r="D31" s="61"/>
    </row>
    <row r="32" spans="1:4" s="11" customFormat="1" ht="12" customHeight="1">
      <c r="A32" s="51"/>
      <c r="B32" s="24"/>
      <c r="C32" s="62"/>
      <c r="D32" s="49"/>
    </row>
    <row r="33" spans="1:4" ht="12" customHeight="1">
      <c r="A33" s="51"/>
      <c r="B33" s="54"/>
      <c r="C33" s="4"/>
      <c r="D33" s="50"/>
    </row>
    <row r="34" spans="1:4" ht="12" customHeight="1">
      <c r="A34" s="51"/>
      <c r="B34" s="54"/>
      <c r="C34" s="4"/>
      <c r="D34" s="50"/>
    </row>
    <row r="35" spans="1:4" ht="12" customHeight="1">
      <c r="A35" s="51"/>
      <c r="B35" s="54"/>
      <c r="C35" s="4"/>
      <c r="D35" s="50"/>
    </row>
    <row r="36" spans="1:4" ht="12" customHeight="1">
      <c r="A36" s="51"/>
      <c r="B36" s="54"/>
      <c r="C36" s="4"/>
      <c r="D36" s="50"/>
    </row>
    <row r="37" spans="1:4" ht="12" customHeight="1">
      <c r="A37" s="51"/>
      <c r="B37" s="54"/>
      <c r="C37" s="4"/>
      <c r="D37" s="50"/>
    </row>
    <row r="38" spans="1:4" ht="12" customHeight="1">
      <c r="A38" s="51"/>
      <c r="B38" s="24"/>
      <c r="C38" s="62"/>
      <c r="D38" s="49"/>
    </row>
    <row r="39" spans="1:4" s="11" customFormat="1" ht="12" customHeight="1">
      <c r="A39" s="51"/>
      <c r="B39" s="54"/>
      <c r="C39" s="4"/>
      <c r="D39" s="50"/>
    </row>
    <row r="40" spans="1:4" ht="12" customHeight="1">
      <c r="A40" s="51"/>
      <c r="B40" s="54"/>
      <c r="C40" s="4"/>
      <c r="D40" s="50"/>
    </row>
    <row r="41" spans="1:4" ht="12" customHeight="1">
      <c r="A41" s="51"/>
      <c r="B41" s="54"/>
      <c r="C41" s="4"/>
      <c r="D41" s="50"/>
    </row>
    <row r="42" spans="1:4" ht="12" customHeight="1">
      <c r="A42" s="51"/>
      <c r="B42" s="54"/>
      <c r="C42" s="4"/>
      <c r="D42" s="50"/>
    </row>
    <row r="43" spans="1:4" ht="12" customHeight="1">
      <c r="A43" s="51"/>
      <c r="B43" s="24"/>
      <c r="C43" s="62"/>
      <c r="D43" s="53"/>
    </row>
    <row r="44" spans="1:4" ht="15" customHeight="1">
      <c r="A44" s="51"/>
      <c r="B44" s="21"/>
      <c r="C44" s="22"/>
      <c r="D44" s="49"/>
    </row>
    <row r="46" spans="1:4" ht="15" customHeight="1">
      <c r="A46" s="25"/>
      <c r="B46" s="26"/>
      <c r="C46" s="27"/>
      <c r="D46" s="28"/>
    </row>
    <row r="47" spans="1:4" ht="14.25" customHeight="1">
      <c r="A47" s="25"/>
      <c r="B47" s="26"/>
      <c r="C47" s="27"/>
      <c r="D47" s="28"/>
    </row>
  </sheetData>
  <sheetProtection formatCells="0"/>
  <mergeCells count="5">
    <mergeCell ref="A2:B2"/>
    <mergeCell ref="A6:B6"/>
    <mergeCell ref="A7:B7"/>
    <mergeCell ref="A12:A13"/>
    <mergeCell ref="B12:B1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&amp;R&amp;"Times New Roman,Félkövér"&amp;12 13.  melléklet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G25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59.37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2" spans="1:7" s="16" customFormat="1" ht="27" customHeight="1">
      <c r="A2" s="70"/>
      <c r="B2" s="70"/>
      <c r="C2" s="29"/>
      <c r="D2" s="29"/>
      <c r="E2" s="29"/>
      <c r="F2" s="29"/>
      <c r="G2" s="29"/>
    </row>
    <row r="3" spans="1:7" s="16" customFormat="1" ht="15.75">
      <c r="A3" s="337" t="s">
        <v>20</v>
      </c>
      <c r="B3" s="339"/>
      <c r="C3" s="71"/>
      <c r="D3" s="71"/>
      <c r="E3" s="71"/>
      <c r="F3" s="71"/>
      <c r="G3" s="71"/>
    </row>
    <row r="4" spans="1:7" s="16" customFormat="1" ht="15.75">
      <c r="A4" s="337" t="s">
        <v>561</v>
      </c>
      <c r="B4" s="339"/>
      <c r="C4" s="71"/>
      <c r="D4" s="71"/>
      <c r="E4" s="71"/>
      <c r="F4" s="71"/>
      <c r="G4" s="71"/>
    </row>
    <row r="5" spans="1:7" s="17" customFormat="1" ht="15.75">
      <c r="A5" s="69"/>
      <c r="B5"/>
      <c r="C5" s="71"/>
      <c r="D5" s="71"/>
      <c r="E5" s="71"/>
      <c r="F5" s="71"/>
      <c r="G5" s="71"/>
    </row>
    <row r="6" spans="1:3" s="18" customFormat="1" ht="15" customHeight="1">
      <c r="A6" s="69"/>
      <c r="B6"/>
      <c r="C6" s="72"/>
    </row>
    <row r="7" spans="1:2" s="18" customFormat="1" ht="15" customHeight="1">
      <c r="A7" s="69"/>
      <c r="B7"/>
    </row>
    <row r="8" spans="1:7" s="6" customFormat="1" ht="12.75">
      <c r="A8" s="69"/>
      <c r="B8"/>
      <c r="C8" s="63"/>
      <c r="D8" s="63"/>
      <c r="E8" s="63"/>
      <c r="F8" s="63"/>
      <c r="G8" s="63"/>
    </row>
    <row r="9" spans="1:7" ht="12.75" customHeight="1">
      <c r="A9" s="332" t="s">
        <v>41</v>
      </c>
      <c r="B9" s="332" t="s">
        <v>18</v>
      </c>
      <c r="C9" s="66"/>
      <c r="D9" s="66"/>
      <c r="E9" s="66"/>
      <c r="F9" s="66"/>
      <c r="G9" s="65"/>
    </row>
    <row r="10" spans="1:7" ht="12.75" customHeight="1">
      <c r="A10" s="338"/>
      <c r="B10" s="338"/>
      <c r="C10" s="66"/>
      <c r="D10" s="66"/>
      <c r="E10" s="66"/>
      <c r="F10" s="66"/>
      <c r="G10" s="65"/>
    </row>
    <row r="11" spans="1:7" ht="12.75">
      <c r="A11" s="215"/>
      <c r="B11" s="216"/>
      <c r="C11" s="66"/>
      <c r="D11" s="66"/>
      <c r="E11" s="66"/>
      <c r="F11" s="66"/>
      <c r="G11" s="65"/>
    </row>
    <row r="12" spans="1:7" ht="12.75">
      <c r="A12" s="195" t="s">
        <v>21</v>
      </c>
      <c r="B12" s="169">
        <v>10594</v>
      </c>
      <c r="C12" s="66"/>
      <c r="D12" s="66"/>
      <c r="E12" s="66"/>
      <c r="F12" s="66"/>
      <c r="G12" s="65"/>
    </row>
    <row r="13" spans="1:7" ht="12.75">
      <c r="A13" s="69"/>
      <c r="C13" s="66"/>
      <c r="D13" s="66"/>
      <c r="E13" s="66"/>
      <c r="F13" s="66"/>
      <c r="G13" s="65"/>
    </row>
    <row r="14" spans="3:7" ht="12.75">
      <c r="C14" s="66"/>
      <c r="D14" s="66"/>
      <c r="E14" s="66"/>
      <c r="F14" s="66"/>
      <c r="G14" s="65"/>
    </row>
    <row r="15" spans="1:7" s="19" customFormat="1" ht="12.75">
      <c r="A15"/>
      <c r="B15"/>
      <c r="C15" s="65"/>
      <c r="D15" s="65"/>
      <c r="E15" s="65"/>
      <c r="F15" s="65"/>
      <c r="G15" s="65"/>
    </row>
    <row r="16" spans="1:7" s="17" customFormat="1" ht="12.75">
      <c r="A16"/>
      <c r="B16"/>
      <c r="C16"/>
      <c r="D16"/>
      <c r="E16"/>
      <c r="F16"/>
      <c r="G16"/>
    </row>
    <row r="17" spans="1:7" s="17" customFormat="1" ht="12.75">
      <c r="A17"/>
      <c r="B17"/>
      <c r="C17"/>
      <c r="D17"/>
      <c r="E17"/>
      <c r="F17"/>
      <c r="G17"/>
    </row>
    <row r="18" spans="1:7" s="17" customFormat="1" ht="12.75">
      <c r="A18"/>
      <c r="B18"/>
      <c r="C18"/>
      <c r="D18"/>
      <c r="E18"/>
      <c r="F18"/>
      <c r="G18"/>
    </row>
    <row r="19" spans="1:7" s="17" customFormat="1" ht="12.75">
      <c r="A19"/>
      <c r="B19"/>
      <c r="C19"/>
      <c r="D19"/>
      <c r="E19"/>
      <c r="F19"/>
      <c r="G19"/>
    </row>
    <row r="20" spans="1:7" s="17" customFormat="1" ht="12.75">
      <c r="A20"/>
      <c r="B20"/>
      <c r="C20"/>
      <c r="D20"/>
      <c r="E20"/>
      <c r="F20"/>
      <c r="G20"/>
    </row>
    <row r="22" spans="3:6" ht="12.75">
      <c r="C22" s="17"/>
      <c r="D22" s="17"/>
      <c r="E22" s="17"/>
      <c r="F22" s="17"/>
    </row>
    <row r="23" spans="4:5" ht="13.5">
      <c r="D23" s="20"/>
      <c r="E23" s="20"/>
    </row>
    <row r="24" spans="4:5" ht="13.5">
      <c r="D24" s="20"/>
      <c r="E24" s="20"/>
    </row>
    <row r="25" spans="4:5" ht="13.5">
      <c r="D25" s="20"/>
      <c r="E25" s="20"/>
    </row>
  </sheetData>
  <sheetProtection/>
  <mergeCells count="4">
    <mergeCell ref="A3:B3"/>
    <mergeCell ref="A4:B4"/>
    <mergeCell ref="A9:A10"/>
    <mergeCell ref="B9:B10"/>
  </mergeCells>
  <printOptions horizontalCentered="1"/>
  <pageMargins left="0.7874015748031497" right="0.7874015748031497" top="1.7322834645669292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&amp;R&amp;"Times New Roman CE,Félkövér"&amp;12 14. melléklet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view="pageLayout" zoomScaleSheetLayoutView="100" workbookViewId="0" topLeftCell="A1">
      <selection activeCell="D1" sqref="D1:F1"/>
    </sheetView>
  </sheetViews>
  <sheetFormatPr defaultColWidth="9.00390625" defaultRowHeight="12.75"/>
  <cols>
    <col min="1" max="1" width="9.875" style="86" customWidth="1"/>
    <col min="2" max="2" width="51.375" style="97" customWidth="1"/>
    <col min="3" max="3" width="13.375" style="86" customWidth="1"/>
    <col min="4" max="4" width="7.875" style="86" customWidth="1"/>
    <col min="5" max="5" width="49.625" style="86" customWidth="1"/>
    <col min="6" max="6" width="14.625" style="86" customWidth="1"/>
    <col min="7" max="16384" width="9.375" style="86" customWidth="1"/>
  </cols>
  <sheetData>
    <row r="1" spans="1:6" ht="18" customHeight="1">
      <c r="A1" s="300" t="s">
        <v>36</v>
      </c>
      <c r="B1" s="301"/>
      <c r="C1" s="302"/>
      <c r="D1" s="300" t="s">
        <v>37</v>
      </c>
      <c r="E1" s="301"/>
      <c r="F1" s="302"/>
    </row>
    <row r="2" spans="1:6" s="87" customFormat="1" ht="35.25" customHeight="1">
      <c r="A2" s="85" t="s">
        <v>44</v>
      </c>
      <c r="B2" s="85"/>
      <c r="C2" s="85" t="s">
        <v>11</v>
      </c>
      <c r="D2" s="85" t="s">
        <v>44</v>
      </c>
      <c r="E2" s="85" t="s">
        <v>41</v>
      </c>
      <c r="F2" s="85" t="s">
        <v>11</v>
      </c>
    </row>
    <row r="3" spans="1:6" s="87" customFormat="1" ht="12.75">
      <c r="A3" s="85">
        <v>1</v>
      </c>
      <c r="B3" s="85">
        <v>2</v>
      </c>
      <c r="C3" s="85">
        <v>3</v>
      </c>
      <c r="D3" s="85">
        <v>4</v>
      </c>
      <c r="E3" s="85">
        <v>5</v>
      </c>
      <c r="F3" s="85">
        <v>6</v>
      </c>
    </row>
    <row r="4" spans="1:6" ht="15" customHeight="1">
      <c r="A4" s="88" t="s">
        <v>50</v>
      </c>
      <c r="B4" s="89" t="s">
        <v>271</v>
      </c>
      <c r="C4" s="232">
        <v>187021</v>
      </c>
      <c r="D4" s="88" t="s">
        <v>54</v>
      </c>
      <c r="E4" s="89" t="s">
        <v>42</v>
      </c>
      <c r="F4" s="232">
        <v>123244</v>
      </c>
    </row>
    <row r="5" spans="1:6" ht="21.75" customHeight="1">
      <c r="A5" s="88" t="s">
        <v>301</v>
      </c>
      <c r="B5" s="89" t="s">
        <v>71</v>
      </c>
      <c r="C5" s="232">
        <v>23470</v>
      </c>
      <c r="D5" s="88" t="s">
        <v>55</v>
      </c>
      <c r="E5" s="89" t="s">
        <v>72</v>
      </c>
      <c r="F5" s="232">
        <v>20744</v>
      </c>
    </row>
    <row r="6" spans="1:6" ht="12.75">
      <c r="A6" s="88" t="s">
        <v>52</v>
      </c>
      <c r="B6" s="89" t="s">
        <v>272</v>
      </c>
      <c r="C6" s="232">
        <v>55375</v>
      </c>
      <c r="D6" s="88" t="s">
        <v>56</v>
      </c>
      <c r="E6" s="89" t="s">
        <v>273</v>
      </c>
      <c r="F6" s="232">
        <v>112557</v>
      </c>
    </row>
    <row r="7" spans="1:6" ht="12.75">
      <c r="A7" s="88" t="s">
        <v>53</v>
      </c>
      <c r="B7" s="89" t="s">
        <v>274</v>
      </c>
      <c r="C7" s="232">
        <v>6806</v>
      </c>
      <c r="D7" s="88" t="s">
        <v>57</v>
      </c>
      <c r="E7" s="89" t="s">
        <v>5</v>
      </c>
      <c r="F7" s="232">
        <f>'1.sz.mell  '!F7</f>
        <v>6000</v>
      </c>
    </row>
    <row r="8" spans="1:6" ht="12.75">
      <c r="A8" s="88"/>
      <c r="B8" s="89"/>
      <c r="C8" s="232"/>
      <c r="D8" s="259" t="s">
        <v>58</v>
      </c>
      <c r="E8" s="89" t="s">
        <v>74</v>
      </c>
      <c r="F8" s="232">
        <v>7963</v>
      </c>
    </row>
    <row r="9" spans="1:6" ht="12.75">
      <c r="A9" s="91" t="s">
        <v>25</v>
      </c>
      <c r="B9" s="92" t="s">
        <v>306</v>
      </c>
      <c r="C9" s="231">
        <f>SUM(C4:C8)</f>
        <v>272672</v>
      </c>
      <c r="D9" s="260" t="s">
        <v>26</v>
      </c>
      <c r="E9" s="94" t="s">
        <v>307</v>
      </c>
      <c r="F9" s="231">
        <f>SUM(F4:F8)</f>
        <v>270508</v>
      </c>
    </row>
    <row r="10" spans="1:6" ht="12.75">
      <c r="A10" s="91"/>
      <c r="B10" s="92" t="s">
        <v>280</v>
      </c>
      <c r="C10" s="231">
        <v>0</v>
      </c>
      <c r="D10" s="260"/>
      <c r="E10" s="92" t="s">
        <v>281</v>
      </c>
      <c r="F10" s="231">
        <v>0</v>
      </c>
    </row>
    <row r="11" spans="1:6" ht="25.5">
      <c r="A11" s="88" t="s">
        <v>286</v>
      </c>
      <c r="B11" s="89" t="s">
        <v>401</v>
      </c>
      <c r="C11" s="232">
        <f>'2.sz.mell.'!D74</f>
        <v>0</v>
      </c>
      <c r="D11" s="259" t="s">
        <v>99</v>
      </c>
      <c r="E11" s="89" t="s">
        <v>403</v>
      </c>
      <c r="F11" s="231">
        <v>0</v>
      </c>
    </row>
    <row r="12" spans="1:6" ht="25.5">
      <c r="A12" s="88" t="s">
        <v>287</v>
      </c>
      <c r="B12" s="89" t="s">
        <v>407</v>
      </c>
      <c r="C12" s="232">
        <v>48371</v>
      </c>
      <c r="D12" s="259"/>
      <c r="E12" s="96" t="s">
        <v>438</v>
      </c>
      <c r="F12" s="231">
        <v>28970</v>
      </c>
    </row>
    <row r="13" spans="1:6" ht="24.75" customHeight="1">
      <c r="A13" s="91" t="s">
        <v>45</v>
      </c>
      <c r="B13" s="92" t="s">
        <v>437</v>
      </c>
      <c r="C13" s="231">
        <f>SUM(C11:C12)</f>
        <v>48371</v>
      </c>
      <c r="D13" s="260" t="s">
        <v>47</v>
      </c>
      <c r="E13" s="92" t="s">
        <v>438</v>
      </c>
      <c r="F13" s="231">
        <f>SUM(F11:F12)</f>
        <v>28970</v>
      </c>
    </row>
    <row r="14" spans="1:6" ht="25.5">
      <c r="A14" s="88" t="s">
        <v>288</v>
      </c>
      <c r="B14" s="89" t="s">
        <v>383</v>
      </c>
      <c r="C14" s="232">
        <v>0</v>
      </c>
      <c r="D14" s="88" t="s">
        <v>101</v>
      </c>
      <c r="E14" s="89" t="s">
        <v>402</v>
      </c>
      <c r="F14" s="232">
        <v>0</v>
      </c>
    </row>
    <row r="15" spans="1:6" ht="12.75">
      <c r="A15" s="88" t="s">
        <v>289</v>
      </c>
      <c r="B15" s="89" t="s">
        <v>290</v>
      </c>
      <c r="C15" s="231">
        <v>0</v>
      </c>
      <c r="D15" s="88" t="s">
        <v>102</v>
      </c>
      <c r="E15" s="89" t="s">
        <v>291</v>
      </c>
      <c r="F15" s="232">
        <v>0</v>
      </c>
    </row>
    <row r="16" spans="1:6" ht="25.5">
      <c r="A16" s="88" t="s">
        <v>439</v>
      </c>
      <c r="B16" s="89" t="s">
        <v>292</v>
      </c>
      <c r="C16" s="232">
        <v>0</v>
      </c>
      <c r="D16" s="88" t="s">
        <v>228</v>
      </c>
      <c r="E16" s="89" t="s">
        <v>293</v>
      </c>
      <c r="F16" s="232">
        <v>8224</v>
      </c>
    </row>
    <row r="17" spans="1:6" ht="12.75">
      <c r="A17" s="88"/>
      <c r="B17" s="89"/>
      <c r="C17" s="232"/>
      <c r="D17" s="88" t="s">
        <v>299</v>
      </c>
      <c r="E17" s="89" t="s">
        <v>294</v>
      </c>
      <c r="F17" s="232">
        <v>0</v>
      </c>
    </row>
    <row r="18" spans="1:6" ht="25.5">
      <c r="A18" s="91" t="s">
        <v>46</v>
      </c>
      <c r="B18" s="92" t="s">
        <v>416</v>
      </c>
      <c r="C18" s="231">
        <f>SUM(C14:C17)</f>
        <v>0</v>
      </c>
      <c r="D18" s="260" t="s">
        <v>48</v>
      </c>
      <c r="E18" s="92" t="s">
        <v>440</v>
      </c>
      <c r="F18" s="231">
        <f>SUM(F14:F17)</f>
        <v>8224</v>
      </c>
    </row>
    <row r="19" spans="1:6" ht="12.75">
      <c r="A19" s="91" t="s">
        <v>27</v>
      </c>
      <c r="B19" s="92" t="s">
        <v>420</v>
      </c>
      <c r="C19" s="231">
        <f>C13+C18</f>
        <v>48371</v>
      </c>
      <c r="D19" s="260" t="s">
        <v>28</v>
      </c>
      <c r="E19" s="92" t="s">
        <v>556</v>
      </c>
      <c r="F19" s="231">
        <f>F13+F18</f>
        <v>37194</v>
      </c>
    </row>
    <row r="20" spans="1:6" ht="18" customHeight="1">
      <c r="A20" s="91"/>
      <c r="B20" s="94" t="s">
        <v>424</v>
      </c>
      <c r="C20" s="231">
        <f>C9+C19</f>
        <v>321043</v>
      </c>
      <c r="D20" s="260"/>
      <c r="E20" s="94" t="s">
        <v>432</v>
      </c>
      <c r="F20" s="231">
        <f>F9+F19</f>
        <v>307702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CE,Félkövér"&amp;12Működési bevételek és kiadások mérlege (önkormányzati szinten)
2019.&amp;R&amp;"Times New Roman CE,Félkövér"&amp;11 1.1. melléklet
ezer Ft-ban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view="pageLayout" workbookViewId="0" topLeftCell="A13">
      <selection activeCell="D8" sqref="D8"/>
    </sheetView>
  </sheetViews>
  <sheetFormatPr defaultColWidth="9.00390625" defaultRowHeight="12.75"/>
  <cols>
    <col min="1" max="1" width="42.125" style="217" customWidth="1"/>
    <col min="2" max="2" width="26.875" style="217" customWidth="1"/>
    <col min="3" max="3" width="11.00390625" style="217" customWidth="1"/>
    <col min="4" max="4" width="14.375" style="217" customWidth="1"/>
    <col min="5" max="16384" width="9.375" style="217" customWidth="1"/>
  </cols>
  <sheetData>
    <row r="1" ht="14.25">
      <c r="A1" s="257" t="s">
        <v>542</v>
      </c>
    </row>
    <row r="2" ht="14.25">
      <c r="A2" s="257"/>
    </row>
    <row r="4" spans="1:4" ht="31.5" customHeight="1">
      <c r="A4" s="19" t="s">
        <v>66</v>
      </c>
      <c r="B4" s="340" t="s">
        <v>523</v>
      </c>
      <c r="C4" s="340"/>
      <c r="D4" s="340"/>
    </row>
    <row r="6" spans="1:2" ht="12.75">
      <c r="A6" s="218" t="s">
        <v>60</v>
      </c>
      <c r="B6" s="219" t="s">
        <v>11</v>
      </c>
    </row>
    <row r="7" spans="1:2" ht="12.75">
      <c r="A7" s="220" t="s">
        <v>61</v>
      </c>
      <c r="B7" s="174" t="s">
        <v>523</v>
      </c>
    </row>
    <row r="8" spans="1:2" ht="25.5">
      <c r="A8" s="256" t="s">
        <v>377</v>
      </c>
      <c r="B8" s="174" t="s">
        <v>523</v>
      </c>
    </row>
    <row r="9" spans="1:2" ht="12.75">
      <c r="A9" s="220" t="s">
        <v>62</v>
      </c>
      <c r="B9" s="174">
        <v>0</v>
      </c>
    </row>
    <row r="10" spans="1:4" ht="12.75">
      <c r="A10" s="220" t="s">
        <v>69</v>
      </c>
      <c r="B10" s="174">
        <v>0</v>
      </c>
      <c r="C10" s="221"/>
      <c r="D10" s="221"/>
    </row>
    <row r="11" spans="1:4" ht="12.75">
      <c r="A11" s="220" t="s">
        <v>63</v>
      </c>
      <c r="B11" s="174">
        <v>0</v>
      </c>
      <c r="C11" s="222"/>
      <c r="D11" s="223"/>
    </row>
    <row r="12" spans="1:4" ht="12.75">
      <c r="A12" s="220" t="s">
        <v>64</v>
      </c>
      <c r="B12" s="174">
        <v>0</v>
      </c>
      <c r="C12" s="222"/>
      <c r="D12" s="223"/>
    </row>
    <row r="13" spans="1:4" ht="12.75">
      <c r="A13" s="224" t="s">
        <v>65</v>
      </c>
      <c r="B13" s="255" t="s">
        <v>523</v>
      </c>
      <c r="C13" s="222"/>
      <c r="D13" s="223"/>
    </row>
    <row r="14" spans="1:4" ht="12.75">
      <c r="A14" s="225"/>
      <c r="B14" s="225"/>
      <c r="C14" s="222"/>
      <c r="D14" s="223"/>
    </row>
    <row r="15" spans="1:4" ht="12.75">
      <c r="A15" s="226" t="s">
        <v>37</v>
      </c>
      <c r="B15" s="219" t="s">
        <v>11</v>
      </c>
      <c r="C15" s="222"/>
      <c r="D15" s="223"/>
    </row>
    <row r="16" spans="1:4" ht="12.75">
      <c r="A16" s="220" t="s">
        <v>374</v>
      </c>
      <c r="B16" s="227">
        <v>0</v>
      </c>
      <c r="C16" s="223"/>
      <c r="D16" s="223"/>
    </row>
    <row r="17" spans="1:2" ht="25.5">
      <c r="A17" s="254" t="s">
        <v>375</v>
      </c>
      <c r="B17" s="227">
        <v>0</v>
      </c>
    </row>
    <row r="18" spans="1:2" ht="12.75">
      <c r="A18" s="220" t="s">
        <v>376</v>
      </c>
      <c r="B18" s="227" t="s">
        <v>523</v>
      </c>
    </row>
    <row r="19" spans="1:2" ht="12.75">
      <c r="A19" s="220" t="s">
        <v>88</v>
      </c>
      <c r="B19" s="227">
        <v>0</v>
      </c>
    </row>
    <row r="20" spans="1:3" ht="12.75">
      <c r="A20" s="224" t="s">
        <v>34</v>
      </c>
      <c r="B20" s="139">
        <f>SUM(B16:B19)</f>
        <v>0</v>
      </c>
      <c r="C20" s="228"/>
    </row>
    <row r="25" spans="1:4" ht="29.25" customHeight="1">
      <c r="A25" s="342" t="s">
        <v>543</v>
      </c>
      <c r="B25" s="342"/>
      <c r="C25" s="342"/>
      <c r="D25" s="342"/>
    </row>
    <row r="27" spans="1:4" ht="12.75">
      <c r="A27" s="343" t="s">
        <v>67</v>
      </c>
      <c r="B27" s="343"/>
      <c r="C27" s="343"/>
      <c r="D27" s="244" t="s">
        <v>11</v>
      </c>
    </row>
    <row r="28" spans="1:4" ht="33" customHeight="1">
      <c r="A28" s="344"/>
      <c r="B28" s="344"/>
      <c r="C28" s="344"/>
      <c r="D28" s="245"/>
    </row>
    <row r="29" spans="1:4" ht="12.75">
      <c r="A29" s="341" t="s">
        <v>34</v>
      </c>
      <c r="B29" s="341"/>
      <c r="C29" s="341"/>
      <c r="D29" s="243">
        <v>0</v>
      </c>
    </row>
  </sheetData>
  <sheetProtection/>
  <mergeCells count="5">
    <mergeCell ref="B4:D4"/>
    <mergeCell ref="A29:C29"/>
    <mergeCell ref="A25:D25"/>
    <mergeCell ref="A27:C27"/>
    <mergeCell ref="A28:C28"/>
  </mergeCells>
  <conditionalFormatting sqref="F33:H33 F25:H25 I28:I33 D39 D29 I23:I25 B20:D20 B13:D13">
    <cfRule type="cellIs" priority="8" dxfId="1" operator="equal" stopIfTrue="1">
      <formula>0</formula>
    </cfRule>
  </conditionalFormatting>
  <printOptions horizontalCentered="1"/>
  <pageMargins left="0.7874015748031497" right="0.7874015748031497" top="1.7322834645669292" bottom="0.984251968503937" header="0.7874015748031497" footer="0.7874015748031497"/>
  <pageSetup horizontalDpi="300" verticalDpi="300" orientation="portrait" paperSize="9" r:id="rId1"/>
  <headerFooter alignWithMargins="0">
    <oddHeader>&amp;C&amp;"Times New Roman,Félkövér"&amp;12Európai uniós támogatással megvalósuló projektek 
bevételei, kiadásai, hozzájárulások
&amp;R&amp;"Times New Roman CE,Félkövér"&amp;12 15. melléklet
ezer Ft-ban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K10"/>
  <sheetViews>
    <sheetView view="pageLayout" workbookViewId="0" topLeftCell="A1">
      <selection activeCell="K9" sqref="K9"/>
    </sheetView>
  </sheetViews>
  <sheetFormatPr defaultColWidth="9.00390625" defaultRowHeight="12.75"/>
  <cols>
    <col min="1" max="1" width="9.375" style="286" customWidth="1"/>
    <col min="2" max="2" width="24.50390625" style="286" customWidth="1"/>
    <col min="3" max="3" width="13.50390625" style="286" customWidth="1"/>
    <col min="4" max="4" width="11.125" style="286" customWidth="1"/>
    <col min="5" max="5" width="9.50390625" style="286" customWidth="1"/>
    <col min="6" max="6" width="9.00390625" style="287" customWidth="1"/>
    <col min="7" max="7" width="12.00390625" style="286" customWidth="1"/>
    <col min="8" max="8" width="10.625" style="287" customWidth="1"/>
    <col min="9" max="10" width="9.375" style="286" customWidth="1"/>
    <col min="11" max="11" width="10.50390625" style="286" customWidth="1"/>
    <col min="12" max="16384" width="9.375" style="286" customWidth="1"/>
  </cols>
  <sheetData>
    <row r="2" spans="1:11" ht="30.75" customHeight="1">
      <c r="A2" s="346" t="s">
        <v>6</v>
      </c>
      <c r="B2" s="346" t="s">
        <v>22</v>
      </c>
      <c r="C2" s="350" t="s">
        <v>562</v>
      </c>
      <c r="D2" s="350"/>
      <c r="E2" s="350"/>
      <c r="F2" s="350"/>
      <c r="G2" s="350"/>
      <c r="H2" s="350"/>
      <c r="I2" s="350"/>
      <c r="J2" s="350"/>
      <c r="K2" s="350"/>
    </row>
    <row r="3" spans="1:11" ht="72" customHeight="1">
      <c r="A3" s="346"/>
      <c r="B3" s="346"/>
      <c r="C3" s="345" t="s">
        <v>584</v>
      </c>
      <c r="D3" s="345" t="s">
        <v>583</v>
      </c>
      <c r="E3" s="345"/>
      <c r="F3" s="345"/>
      <c r="G3" s="345" t="s">
        <v>585</v>
      </c>
      <c r="H3" s="347" t="s">
        <v>586</v>
      </c>
      <c r="I3" s="347" t="s">
        <v>588</v>
      </c>
      <c r="J3" s="345" t="s">
        <v>589</v>
      </c>
      <c r="K3" s="345" t="s">
        <v>34</v>
      </c>
    </row>
    <row r="4" spans="1:11" ht="26.25" customHeight="1">
      <c r="A4" s="346"/>
      <c r="B4" s="346"/>
      <c r="C4" s="345"/>
      <c r="D4" s="345" t="s">
        <v>590</v>
      </c>
      <c r="E4" s="345" t="s">
        <v>587</v>
      </c>
      <c r="F4" s="345" t="s">
        <v>582</v>
      </c>
      <c r="G4" s="345"/>
      <c r="H4" s="348"/>
      <c r="I4" s="348"/>
      <c r="J4" s="345"/>
      <c r="K4" s="345"/>
    </row>
    <row r="5" spans="1:11" ht="48" customHeight="1">
      <c r="A5" s="346"/>
      <c r="B5" s="346"/>
      <c r="C5" s="345"/>
      <c r="D5" s="345"/>
      <c r="E5" s="345"/>
      <c r="F5" s="345"/>
      <c r="G5" s="345"/>
      <c r="H5" s="349"/>
      <c r="I5" s="349"/>
      <c r="J5" s="345"/>
      <c r="K5" s="345"/>
    </row>
    <row r="6" spans="1:11" ht="25.5">
      <c r="A6" s="292" t="s">
        <v>35</v>
      </c>
      <c r="B6" s="293" t="s">
        <v>558</v>
      </c>
      <c r="C6" s="294">
        <v>0</v>
      </c>
      <c r="D6" s="294">
        <v>4</v>
      </c>
      <c r="E6" s="294">
        <v>0</v>
      </c>
      <c r="F6" s="294">
        <v>1</v>
      </c>
      <c r="G6" s="294">
        <v>57</v>
      </c>
      <c r="H6" s="294">
        <v>3</v>
      </c>
      <c r="I6" s="294">
        <v>1</v>
      </c>
      <c r="J6" s="294">
        <v>1</v>
      </c>
      <c r="K6" s="294">
        <f>SUM(C6:J6)</f>
        <v>67</v>
      </c>
    </row>
    <row r="7" spans="1:11" ht="25.5">
      <c r="A7" s="292" t="s">
        <v>39</v>
      </c>
      <c r="B7" s="293" t="s">
        <v>529</v>
      </c>
      <c r="C7" s="294">
        <v>11</v>
      </c>
      <c r="D7" s="294">
        <v>0</v>
      </c>
      <c r="E7" s="294">
        <v>0</v>
      </c>
      <c r="F7" s="294">
        <v>0</v>
      </c>
      <c r="G7" s="294">
        <v>0</v>
      </c>
      <c r="H7" s="294">
        <v>0</v>
      </c>
      <c r="I7" s="294">
        <v>0</v>
      </c>
      <c r="J7" s="294">
        <v>0</v>
      </c>
      <c r="K7" s="294">
        <f>SUM(C7:J7)</f>
        <v>11</v>
      </c>
    </row>
    <row r="8" spans="1:11" ht="25.5">
      <c r="A8" s="292" t="s">
        <v>17</v>
      </c>
      <c r="B8" s="295" t="s">
        <v>555</v>
      </c>
      <c r="C8" s="294">
        <v>0</v>
      </c>
      <c r="D8" s="294">
        <v>3</v>
      </c>
      <c r="E8" s="294">
        <v>1</v>
      </c>
      <c r="F8" s="294">
        <v>0</v>
      </c>
      <c r="G8" s="294">
        <v>4</v>
      </c>
      <c r="H8" s="294">
        <v>5</v>
      </c>
      <c r="I8" s="294">
        <v>1</v>
      </c>
      <c r="J8" s="294">
        <v>0</v>
      </c>
      <c r="K8" s="294">
        <f>SUM(C8:J8)</f>
        <v>14</v>
      </c>
    </row>
    <row r="9" spans="1:11" s="287" customFormat="1" ht="25.5">
      <c r="A9" s="296"/>
      <c r="B9" s="297" t="s">
        <v>23</v>
      </c>
      <c r="C9" s="294">
        <f aca="true" t="shared" si="0" ref="C9:K9">SUM(C6:C8)</f>
        <v>11</v>
      </c>
      <c r="D9" s="294">
        <f t="shared" si="0"/>
        <v>7</v>
      </c>
      <c r="E9" s="294">
        <f t="shared" si="0"/>
        <v>1</v>
      </c>
      <c r="F9" s="294">
        <f t="shared" si="0"/>
        <v>1</v>
      </c>
      <c r="G9" s="294">
        <f t="shared" si="0"/>
        <v>61</v>
      </c>
      <c r="H9" s="294">
        <f t="shared" si="0"/>
        <v>8</v>
      </c>
      <c r="I9" s="294">
        <f t="shared" si="0"/>
        <v>2</v>
      </c>
      <c r="J9" s="294">
        <f t="shared" si="0"/>
        <v>1</v>
      </c>
      <c r="K9" s="294">
        <f t="shared" si="0"/>
        <v>92</v>
      </c>
    </row>
    <row r="10" spans="1:9" s="287" customFormat="1" ht="51" customHeight="1">
      <c r="A10" s="286"/>
      <c r="B10" s="286"/>
      <c r="C10" s="286"/>
      <c r="D10" s="286"/>
      <c r="E10" s="286"/>
      <c r="G10" s="286"/>
      <c r="I10" s="286"/>
    </row>
  </sheetData>
  <sheetProtection/>
  <mergeCells count="13">
    <mergeCell ref="F4:F5"/>
    <mergeCell ref="J3:J5"/>
    <mergeCell ref="G3:G5"/>
    <mergeCell ref="K3:K5"/>
    <mergeCell ref="B2:B5"/>
    <mergeCell ref="C3:C5"/>
    <mergeCell ref="A2:A5"/>
    <mergeCell ref="H3:H5"/>
    <mergeCell ref="I3:I5"/>
    <mergeCell ref="C2:K2"/>
    <mergeCell ref="D3:F3"/>
    <mergeCell ref="D4:D5"/>
    <mergeCell ref="E4:E5"/>
  </mergeCells>
  <printOptions horizontalCentered="1"/>
  <pageMargins left="0.7874015748031497" right="0.7874015748031497" top="1.73" bottom="0.984251968503937" header="0.7874015748031497" footer="0.7874015748031497"/>
  <pageSetup horizontalDpi="600" verticalDpi="600" orientation="portrait" paperSize="9" scale="74" r:id="rId1"/>
  <headerFooter alignWithMargins="0">
    <oddHeader>&amp;C&amp;"Times New Roman,Félkövér"&amp;12Tiszaroff Község Önkormányzata engedélyezett létszáma 
2019. év
&amp;R&amp;"Times New Roman CE,Félkövér"&amp;12 16. melléklet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view="pageLayout" zoomScaleSheetLayoutView="100" workbookViewId="0" topLeftCell="A1">
      <selection activeCell="D1" sqref="D1:F1"/>
    </sheetView>
  </sheetViews>
  <sheetFormatPr defaultColWidth="9.00390625" defaultRowHeight="12.75"/>
  <cols>
    <col min="1" max="1" width="9.875" style="86" customWidth="1"/>
    <col min="2" max="2" width="51.375" style="97" customWidth="1"/>
    <col min="3" max="3" width="13.375" style="86" customWidth="1"/>
    <col min="4" max="4" width="7.875" style="86" customWidth="1"/>
    <col min="5" max="5" width="49.625" style="86" customWidth="1"/>
    <col min="6" max="6" width="14.625" style="86" customWidth="1"/>
    <col min="7" max="16384" width="9.375" style="86" customWidth="1"/>
  </cols>
  <sheetData>
    <row r="1" spans="1:6" ht="18" customHeight="1">
      <c r="A1" s="298" t="s">
        <v>36</v>
      </c>
      <c r="B1" s="298"/>
      <c r="C1" s="298"/>
      <c r="D1" s="298" t="s">
        <v>37</v>
      </c>
      <c r="E1" s="299"/>
      <c r="F1" s="299"/>
    </row>
    <row r="2" spans="1:6" s="87" customFormat="1" ht="35.25" customHeight="1">
      <c r="A2" s="85" t="s">
        <v>44</v>
      </c>
      <c r="B2" s="85"/>
      <c r="C2" s="85" t="s">
        <v>11</v>
      </c>
      <c r="D2" s="85" t="s">
        <v>44</v>
      </c>
      <c r="E2" s="85" t="s">
        <v>41</v>
      </c>
      <c r="F2" s="85" t="s">
        <v>11</v>
      </c>
    </row>
    <row r="3" spans="1:6" s="87" customFormat="1" ht="12.75">
      <c r="A3" s="85">
        <v>1</v>
      </c>
      <c r="B3" s="85">
        <v>2</v>
      </c>
      <c r="C3" s="85">
        <v>3</v>
      </c>
      <c r="D3" s="85">
        <v>4</v>
      </c>
      <c r="E3" s="85">
        <v>5</v>
      </c>
      <c r="F3" s="85">
        <v>6</v>
      </c>
    </row>
    <row r="4" spans="1:6" ht="25.5">
      <c r="A4" s="88" t="s">
        <v>50</v>
      </c>
      <c r="B4" s="89" t="s">
        <v>275</v>
      </c>
      <c r="C4" s="246">
        <f>'1.sz.mell  '!C11</f>
        <v>0</v>
      </c>
      <c r="D4" s="90" t="s">
        <v>54</v>
      </c>
      <c r="E4" s="89" t="s">
        <v>88</v>
      </c>
      <c r="F4" s="246">
        <v>7904</v>
      </c>
    </row>
    <row r="5" spans="1:6" ht="15.75" customHeight="1">
      <c r="A5" s="88" t="s">
        <v>51</v>
      </c>
      <c r="B5" s="89" t="s">
        <v>276</v>
      </c>
      <c r="C5" s="246">
        <v>0</v>
      </c>
      <c r="D5" s="90" t="s">
        <v>55</v>
      </c>
      <c r="E5" s="89" t="s">
        <v>75</v>
      </c>
      <c r="F5" s="246">
        <v>11171</v>
      </c>
    </row>
    <row r="6" spans="1:6" ht="15.75" customHeight="1">
      <c r="A6" s="88" t="s">
        <v>52</v>
      </c>
      <c r="B6" s="89" t="s">
        <v>277</v>
      </c>
      <c r="C6" s="246">
        <f>'1.sz.mell  '!C13</f>
        <v>0</v>
      </c>
      <c r="D6" s="90" t="s">
        <v>56</v>
      </c>
      <c r="E6" s="89" t="s">
        <v>77</v>
      </c>
      <c r="F6" s="246">
        <f>'1.sz.mell  '!F13</f>
        <v>0</v>
      </c>
    </row>
    <row r="7" spans="1:6" ht="15.75" customHeight="1">
      <c r="A7" s="91" t="s">
        <v>25</v>
      </c>
      <c r="B7" s="92" t="s">
        <v>308</v>
      </c>
      <c r="C7" s="247">
        <f>SUM(C4:C6)</f>
        <v>0</v>
      </c>
      <c r="D7" s="93" t="s">
        <v>26</v>
      </c>
      <c r="E7" s="94" t="s">
        <v>309</v>
      </c>
      <c r="F7" s="247">
        <f>SUM(F4:F6)</f>
        <v>19075</v>
      </c>
    </row>
    <row r="8" spans="1:6" ht="12.75">
      <c r="A8" s="91"/>
      <c r="B8" s="92" t="s">
        <v>280</v>
      </c>
      <c r="C8" s="231">
        <f>F7-C7</f>
        <v>19075</v>
      </c>
      <c r="D8" s="93"/>
      <c r="E8" s="92" t="s">
        <v>281</v>
      </c>
      <c r="F8" s="258"/>
    </row>
    <row r="9" spans="1:6" ht="25.5">
      <c r="A9" s="88" t="s">
        <v>286</v>
      </c>
      <c r="B9" s="89" t="s">
        <v>408</v>
      </c>
      <c r="C9" s="232">
        <v>0</v>
      </c>
      <c r="D9" s="259" t="s">
        <v>99</v>
      </c>
      <c r="E9" s="89" t="s">
        <v>406</v>
      </c>
      <c r="F9" s="232">
        <v>0</v>
      </c>
    </row>
    <row r="10" spans="1:6" ht="25.5">
      <c r="A10" s="88" t="s">
        <v>287</v>
      </c>
      <c r="B10" s="89" t="s">
        <v>409</v>
      </c>
      <c r="C10" s="232">
        <v>5734</v>
      </c>
      <c r="D10" s="259"/>
      <c r="E10" s="96"/>
      <c r="F10" s="231"/>
    </row>
    <row r="11" spans="1:6" ht="25.5">
      <c r="A11" s="91" t="s">
        <v>45</v>
      </c>
      <c r="B11" s="92" t="s">
        <v>382</v>
      </c>
      <c r="C11" s="231">
        <f>C9+C10</f>
        <v>5734</v>
      </c>
      <c r="D11" s="260" t="s">
        <v>47</v>
      </c>
      <c r="E11" s="92" t="s">
        <v>441</v>
      </c>
      <c r="F11" s="231">
        <f>F9+F10</f>
        <v>0</v>
      </c>
    </row>
    <row r="12" spans="1:6" ht="25.5">
      <c r="A12" s="88" t="s">
        <v>288</v>
      </c>
      <c r="B12" s="89" t="s">
        <v>404</v>
      </c>
      <c r="C12" s="232">
        <v>0</v>
      </c>
      <c r="D12" s="88" t="s">
        <v>101</v>
      </c>
      <c r="E12" s="89" t="s">
        <v>405</v>
      </c>
      <c r="F12" s="232">
        <v>0</v>
      </c>
    </row>
    <row r="13" spans="1:6" ht="12.75">
      <c r="A13" s="88" t="s">
        <v>289</v>
      </c>
      <c r="B13" s="89" t="s">
        <v>295</v>
      </c>
      <c r="C13" s="232">
        <v>0</v>
      </c>
      <c r="D13" s="88" t="s">
        <v>102</v>
      </c>
      <c r="E13" s="89" t="s">
        <v>296</v>
      </c>
      <c r="F13" s="232">
        <v>0</v>
      </c>
    </row>
    <row r="14" spans="1:6" ht="25.5">
      <c r="A14" s="88" t="s">
        <v>439</v>
      </c>
      <c r="B14" s="89" t="s">
        <v>297</v>
      </c>
      <c r="C14" s="232">
        <v>0</v>
      </c>
      <c r="D14" s="88" t="s">
        <v>228</v>
      </c>
      <c r="E14" s="89" t="s">
        <v>298</v>
      </c>
      <c r="F14" s="232">
        <v>0</v>
      </c>
    </row>
    <row r="15" spans="1:6" ht="12.75">
      <c r="A15" s="88"/>
      <c r="B15" s="89"/>
      <c r="C15" s="232"/>
      <c r="D15" s="88" t="s">
        <v>299</v>
      </c>
      <c r="E15" s="89" t="s">
        <v>300</v>
      </c>
      <c r="F15" s="232">
        <v>0</v>
      </c>
    </row>
    <row r="16" spans="1:6" ht="25.5">
      <c r="A16" s="91" t="s">
        <v>46</v>
      </c>
      <c r="B16" s="92" t="s">
        <v>442</v>
      </c>
      <c r="C16" s="231">
        <f>SUM(C12:C15)</f>
        <v>0</v>
      </c>
      <c r="D16" s="260" t="s">
        <v>48</v>
      </c>
      <c r="E16" s="92" t="s">
        <v>443</v>
      </c>
      <c r="F16" s="231">
        <f>SUM(F12:F15)</f>
        <v>0</v>
      </c>
    </row>
    <row r="17" spans="1:6" ht="12.75">
      <c r="A17" s="91" t="s">
        <v>27</v>
      </c>
      <c r="B17" s="92" t="s">
        <v>420</v>
      </c>
      <c r="C17" s="231">
        <f>C11+C16</f>
        <v>5734</v>
      </c>
      <c r="D17" s="260" t="s">
        <v>28</v>
      </c>
      <c r="E17" s="92" t="s">
        <v>220</v>
      </c>
      <c r="F17" s="231">
        <f>F11+F16</f>
        <v>0</v>
      </c>
    </row>
    <row r="18" spans="1:6" ht="18" customHeight="1">
      <c r="A18" s="91"/>
      <c r="B18" s="94" t="s">
        <v>424</v>
      </c>
      <c r="C18" s="231">
        <f>C7+C17</f>
        <v>5734</v>
      </c>
      <c r="D18" s="260"/>
      <c r="E18" s="94" t="s">
        <v>432</v>
      </c>
      <c r="F18" s="231">
        <f>F7+F17</f>
        <v>19075</v>
      </c>
    </row>
  </sheetData>
  <sheetProtection/>
  <mergeCells count="2">
    <mergeCell ref="A1:C1"/>
    <mergeCell ref="D1:F1"/>
  </mergeCells>
  <printOptions horizontalCentered="1"/>
  <pageMargins left="0.33" right="0.48" top="1.0833333333333333" bottom="0.5" header="0.6692913385826772" footer="0.28"/>
  <pageSetup horizontalDpi="600" verticalDpi="600" orientation="landscape" paperSize="9" r:id="rId1"/>
  <headerFooter alignWithMargins="0">
    <oddHeader>&amp;C&amp;"Times New Roman CE,Félkövér"&amp;12Felhalmozásai bevételek és kiadások mérlege (önkormányzati szinten)
2019.&amp;R&amp;"Times New Roman CE,Félkövér"&amp;11 1.2. melléklet
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5"/>
  <sheetViews>
    <sheetView view="pageLayout" zoomScaleNormal="120" zoomScaleSheetLayoutView="130" workbookViewId="0" topLeftCell="A7">
      <selection activeCell="D14" sqref="D14"/>
    </sheetView>
  </sheetViews>
  <sheetFormatPr defaultColWidth="9.00390625" defaultRowHeight="12.75"/>
  <cols>
    <col min="1" max="1" width="6.375" style="84" customWidth="1"/>
    <col min="2" max="2" width="10.50390625" style="26" customWidth="1"/>
    <col min="3" max="3" width="63.375" style="26" customWidth="1"/>
    <col min="4" max="4" width="12.00390625" style="26" customWidth="1"/>
    <col min="5" max="16384" width="9.375" style="26" customWidth="1"/>
  </cols>
  <sheetData>
    <row r="1" spans="1:4" ht="25.5">
      <c r="A1" s="75" t="s">
        <v>112</v>
      </c>
      <c r="B1" s="76" t="s">
        <v>113</v>
      </c>
      <c r="C1" s="77" t="s">
        <v>114</v>
      </c>
      <c r="D1" s="78" t="s">
        <v>11</v>
      </c>
    </row>
    <row r="2" spans="1:4" s="6" customFormat="1" ht="12.75" customHeight="1">
      <c r="A2" s="77">
        <v>1</v>
      </c>
      <c r="B2" s="77">
        <v>2</v>
      </c>
      <c r="C2" s="77">
        <v>3</v>
      </c>
      <c r="D2" s="77">
        <v>4</v>
      </c>
    </row>
    <row r="3" spans="1:4" s="6" customFormat="1" ht="15.75" customHeight="1">
      <c r="A3" s="303" t="s">
        <v>36</v>
      </c>
      <c r="B3" s="303"/>
      <c r="C3" s="303"/>
      <c r="D3" s="303"/>
    </row>
    <row r="4" spans="1:4" s="6" customFormat="1" ht="15.75" customHeight="1">
      <c r="A4" s="77" t="s">
        <v>25</v>
      </c>
      <c r="B4" s="77"/>
      <c r="C4" s="79" t="s">
        <v>115</v>
      </c>
      <c r="D4" s="248">
        <f>D5+D19+D45+D57</f>
        <v>226190</v>
      </c>
    </row>
    <row r="5" spans="1:4" s="6" customFormat="1" ht="25.5">
      <c r="A5" s="77"/>
      <c r="B5" s="101" t="s">
        <v>50</v>
      </c>
      <c r="C5" s="99" t="s">
        <v>116</v>
      </c>
      <c r="D5" s="248">
        <f>D6+D13+D14+D15+D16+D17</f>
        <v>187021</v>
      </c>
    </row>
    <row r="6" spans="1:4" s="6" customFormat="1" ht="12.75">
      <c r="A6" s="77"/>
      <c r="B6" s="261" t="s">
        <v>78</v>
      </c>
      <c r="C6" s="262" t="s">
        <v>117</v>
      </c>
      <c r="D6" s="263">
        <f>D7+D8+D9+D10+D11+D12</f>
        <v>117615</v>
      </c>
    </row>
    <row r="7" spans="1:4" s="11" customFormat="1" ht="12.75">
      <c r="A7" s="77"/>
      <c r="B7" s="261" t="s">
        <v>118</v>
      </c>
      <c r="C7" s="80" t="s">
        <v>119</v>
      </c>
      <c r="D7" s="263">
        <v>80431</v>
      </c>
    </row>
    <row r="8" spans="1:4" ht="25.5">
      <c r="A8" s="77"/>
      <c r="B8" s="261" t="s">
        <v>120</v>
      </c>
      <c r="C8" s="80" t="s">
        <v>121</v>
      </c>
      <c r="D8" s="263">
        <v>0</v>
      </c>
    </row>
    <row r="9" spans="1:4" ht="25.5">
      <c r="A9" s="77"/>
      <c r="B9" s="261" t="s">
        <v>122</v>
      </c>
      <c r="C9" s="80" t="s">
        <v>123</v>
      </c>
      <c r="D9" s="263">
        <v>35185</v>
      </c>
    </row>
    <row r="10" spans="1:4" ht="12" customHeight="1">
      <c r="A10" s="77"/>
      <c r="B10" s="261" t="s">
        <v>124</v>
      </c>
      <c r="C10" s="80" t="s">
        <v>125</v>
      </c>
      <c r="D10" s="263">
        <v>1999</v>
      </c>
    </row>
    <row r="11" spans="1:4" ht="12" customHeight="1">
      <c r="A11" s="77"/>
      <c r="B11" s="261" t="s">
        <v>126</v>
      </c>
      <c r="C11" s="80" t="s">
        <v>378</v>
      </c>
      <c r="D11" s="263">
        <v>0</v>
      </c>
    </row>
    <row r="12" spans="1:4" ht="12" customHeight="1">
      <c r="A12" s="77"/>
      <c r="B12" s="261" t="s">
        <v>127</v>
      </c>
      <c r="C12" s="80" t="s">
        <v>389</v>
      </c>
      <c r="D12" s="263">
        <v>0</v>
      </c>
    </row>
    <row r="13" spans="1:4" ht="12.75">
      <c r="A13" s="77"/>
      <c r="B13" s="261" t="s">
        <v>79</v>
      </c>
      <c r="C13" s="262" t="s">
        <v>128</v>
      </c>
      <c r="D13" s="263">
        <v>0</v>
      </c>
    </row>
    <row r="14" spans="1:4" ht="25.5">
      <c r="A14" s="77"/>
      <c r="B14" s="261" t="s">
        <v>89</v>
      </c>
      <c r="C14" s="262" t="s">
        <v>129</v>
      </c>
      <c r="D14" s="263">
        <v>0</v>
      </c>
    </row>
    <row r="15" spans="1:4" ht="25.5">
      <c r="A15" s="77"/>
      <c r="B15" s="261" t="s">
        <v>90</v>
      </c>
      <c r="C15" s="262" t="s">
        <v>130</v>
      </c>
      <c r="D15" s="263">
        <v>0</v>
      </c>
    </row>
    <row r="16" spans="1:4" ht="25.5">
      <c r="A16" s="77"/>
      <c r="B16" s="261" t="s">
        <v>91</v>
      </c>
      <c r="C16" s="262" t="s">
        <v>131</v>
      </c>
      <c r="D16" s="263">
        <v>0</v>
      </c>
    </row>
    <row r="17" spans="1:4" ht="12" customHeight="1">
      <c r="A17" s="77"/>
      <c r="B17" s="261" t="s">
        <v>92</v>
      </c>
      <c r="C17" s="262" t="s">
        <v>132</v>
      </c>
      <c r="D17" s="270">
        <v>69406</v>
      </c>
    </row>
    <row r="18" spans="1:4" ht="12" customHeight="1">
      <c r="A18" s="77"/>
      <c r="B18" s="261"/>
      <c r="C18" s="262" t="s">
        <v>581</v>
      </c>
      <c r="D18" s="270">
        <v>25400</v>
      </c>
    </row>
    <row r="19" spans="1:4" ht="12.75">
      <c r="A19" s="77"/>
      <c r="B19" s="101" t="s">
        <v>51</v>
      </c>
      <c r="C19" s="99" t="s">
        <v>71</v>
      </c>
      <c r="D19" s="264">
        <f>D20+D23+D26+D37</f>
        <v>23470</v>
      </c>
    </row>
    <row r="20" spans="1:4" ht="12" customHeight="1">
      <c r="A20" s="77"/>
      <c r="B20" s="261" t="s">
        <v>133</v>
      </c>
      <c r="C20" s="262" t="s">
        <v>134</v>
      </c>
      <c r="D20" s="263">
        <f>D21</f>
        <v>0</v>
      </c>
    </row>
    <row r="21" spans="1:4" ht="12" customHeight="1">
      <c r="A21" s="77"/>
      <c r="B21" s="261" t="s">
        <v>135</v>
      </c>
      <c r="C21" s="80" t="s">
        <v>136</v>
      </c>
      <c r="D21" s="263">
        <f>D22</f>
        <v>0</v>
      </c>
    </row>
    <row r="22" spans="1:4" ht="25.5">
      <c r="A22" s="77"/>
      <c r="B22" s="261" t="s">
        <v>137</v>
      </c>
      <c r="C22" s="265" t="s">
        <v>138</v>
      </c>
      <c r="D22" s="263">
        <v>0</v>
      </c>
    </row>
    <row r="23" spans="1:4" ht="12" customHeight="1">
      <c r="A23" s="77"/>
      <c r="B23" s="261" t="s">
        <v>139</v>
      </c>
      <c r="C23" s="262" t="s">
        <v>140</v>
      </c>
      <c r="D23" s="263">
        <f>SUM(D24:D25)</f>
        <v>3500</v>
      </c>
    </row>
    <row r="24" spans="1:4" ht="12" customHeight="1">
      <c r="A24" s="77"/>
      <c r="B24" s="261" t="s">
        <v>141</v>
      </c>
      <c r="C24" s="80" t="s">
        <v>0</v>
      </c>
      <c r="D24" s="263">
        <v>0</v>
      </c>
    </row>
    <row r="25" spans="1:4" ht="12" customHeight="1">
      <c r="A25" s="77"/>
      <c r="B25" s="261" t="s">
        <v>142</v>
      </c>
      <c r="C25" s="80" t="s">
        <v>1</v>
      </c>
      <c r="D25" s="263">
        <v>3500</v>
      </c>
    </row>
    <row r="26" spans="1:4" ht="12" customHeight="1">
      <c r="A26" s="77"/>
      <c r="B26" s="261" t="s">
        <v>143</v>
      </c>
      <c r="C26" s="262" t="s">
        <v>144</v>
      </c>
      <c r="D26" s="263">
        <f>D27+D32+D34+D30</f>
        <v>19600</v>
      </c>
    </row>
    <row r="27" spans="1:4" ht="12" customHeight="1">
      <c r="A27" s="77"/>
      <c r="B27" s="261" t="s">
        <v>145</v>
      </c>
      <c r="C27" s="80" t="s">
        <v>269</v>
      </c>
      <c r="D27" s="263">
        <f>SUM(D28:D29)</f>
        <v>15500</v>
      </c>
    </row>
    <row r="28" spans="1:4" ht="25.5">
      <c r="A28" s="77"/>
      <c r="B28" s="261" t="s">
        <v>146</v>
      </c>
      <c r="C28" s="265" t="s">
        <v>148</v>
      </c>
      <c r="D28" s="263">
        <v>15500</v>
      </c>
    </row>
    <row r="29" spans="1:4" ht="25.5">
      <c r="A29" s="77"/>
      <c r="B29" s="261" t="s">
        <v>147</v>
      </c>
      <c r="C29" s="265" t="s">
        <v>149</v>
      </c>
      <c r="D29" s="263">
        <v>0</v>
      </c>
    </row>
    <row r="30" spans="1:4" ht="12.75">
      <c r="A30" s="77"/>
      <c r="B30" s="261" t="s">
        <v>150</v>
      </c>
      <c r="C30" s="80" t="s">
        <v>492</v>
      </c>
      <c r="D30" s="263">
        <v>0</v>
      </c>
    </row>
    <row r="31" spans="1:4" ht="12.75">
      <c r="A31" s="77"/>
      <c r="B31" s="261" t="s">
        <v>152</v>
      </c>
      <c r="C31" s="265" t="s">
        <v>491</v>
      </c>
      <c r="D31" s="263">
        <v>0</v>
      </c>
    </row>
    <row r="32" spans="1:4" ht="12" customHeight="1">
      <c r="A32" s="77"/>
      <c r="B32" s="261" t="s">
        <v>154</v>
      </c>
      <c r="C32" s="80" t="s">
        <v>151</v>
      </c>
      <c r="D32" s="263">
        <v>2300</v>
      </c>
    </row>
    <row r="33" spans="1:4" ht="25.5">
      <c r="A33" s="77"/>
      <c r="B33" s="261" t="s">
        <v>155</v>
      </c>
      <c r="C33" s="265" t="s">
        <v>153</v>
      </c>
      <c r="D33" s="263">
        <v>2300</v>
      </c>
    </row>
    <row r="34" spans="1:4" ht="12" customHeight="1">
      <c r="A34" s="77"/>
      <c r="B34" s="261" t="s">
        <v>493</v>
      </c>
      <c r="C34" s="80" t="s">
        <v>496</v>
      </c>
      <c r="D34" s="263">
        <f>SUM(D35:D36)</f>
        <v>1800</v>
      </c>
    </row>
    <row r="35" spans="1:4" ht="12" customHeight="1">
      <c r="A35" s="77"/>
      <c r="B35" s="261" t="s">
        <v>494</v>
      </c>
      <c r="C35" s="265" t="s">
        <v>156</v>
      </c>
      <c r="D35" s="263">
        <v>1800</v>
      </c>
    </row>
    <row r="36" spans="1:4" ht="12" customHeight="1">
      <c r="A36" s="77"/>
      <c r="B36" s="261" t="s">
        <v>495</v>
      </c>
      <c r="C36" s="265" t="s">
        <v>2</v>
      </c>
      <c r="D36" s="263" t="s">
        <v>523</v>
      </c>
    </row>
    <row r="37" spans="1:4" ht="12" customHeight="1">
      <c r="A37" s="77"/>
      <c r="B37" s="261" t="s">
        <v>157</v>
      </c>
      <c r="C37" s="262" t="s">
        <v>158</v>
      </c>
      <c r="D37" s="263">
        <f>SUM(D38:D44)</f>
        <v>370</v>
      </c>
    </row>
    <row r="38" spans="1:4" ht="12" customHeight="1">
      <c r="A38" s="77"/>
      <c r="B38" s="261" t="s">
        <v>159</v>
      </c>
      <c r="C38" s="80" t="s">
        <v>160</v>
      </c>
      <c r="D38" s="263">
        <v>0</v>
      </c>
    </row>
    <row r="39" spans="1:4" ht="12" customHeight="1">
      <c r="A39" s="77"/>
      <c r="B39" s="261" t="s">
        <v>161</v>
      </c>
      <c r="C39" s="80" t="s">
        <v>162</v>
      </c>
      <c r="D39" s="263">
        <v>0</v>
      </c>
    </row>
    <row r="40" spans="1:4" ht="12" customHeight="1">
      <c r="A40" s="77"/>
      <c r="B40" s="261" t="s">
        <v>163</v>
      </c>
      <c r="C40" s="80" t="s">
        <v>164</v>
      </c>
      <c r="D40" s="263">
        <v>0</v>
      </c>
    </row>
    <row r="41" spans="1:4" ht="12" customHeight="1">
      <c r="A41" s="77"/>
      <c r="B41" s="261" t="s">
        <v>165</v>
      </c>
      <c r="C41" s="80" t="s">
        <v>166</v>
      </c>
      <c r="D41" s="263">
        <v>0</v>
      </c>
    </row>
    <row r="42" spans="1:4" ht="38.25">
      <c r="A42" s="77"/>
      <c r="B42" s="261" t="s">
        <v>167</v>
      </c>
      <c r="C42" s="80" t="s">
        <v>168</v>
      </c>
      <c r="D42" s="263">
        <v>0</v>
      </c>
    </row>
    <row r="43" spans="1:4" ht="12" customHeight="1">
      <c r="A43" s="77"/>
      <c r="B43" s="261" t="s">
        <v>169</v>
      </c>
      <c r="C43" s="80" t="s">
        <v>170</v>
      </c>
      <c r="D43" s="263">
        <v>20</v>
      </c>
    </row>
    <row r="44" spans="1:4" ht="12" customHeight="1">
      <c r="A44" s="77"/>
      <c r="B44" s="261" t="s">
        <v>171</v>
      </c>
      <c r="C44" s="80" t="s">
        <v>172</v>
      </c>
      <c r="D44" s="263">
        <v>350</v>
      </c>
    </row>
    <row r="45" spans="1:4" ht="12" customHeight="1">
      <c r="A45" s="77"/>
      <c r="B45" s="101" t="s">
        <v>52</v>
      </c>
      <c r="C45" s="99" t="s">
        <v>381</v>
      </c>
      <c r="D45" s="264">
        <f>SUM(D46:D56)</f>
        <v>8893</v>
      </c>
    </row>
    <row r="46" spans="1:4" ht="12" customHeight="1">
      <c r="A46" s="77"/>
      <c r="B46" s="261" t="s">
        <v>103</v>
      </c>
      <c r="C46" s="262" t="s">
        <v>174</v>
      </c>
      <c r="D46" s="263">
        <v>250</v>
      </c>
    </row>
    <row r="47" spans="1:4" s="11" customFormat="1" ht="13.5" customHeight="1">
      <c r="A47" s="77"/>
      <c r="B47" s="261" t="s">
        <v>175</v>
      </c>
      <c r="C47" s="262" t="s">
        <v>84</v>
      </c>
      <c r="D47" s="263">
        <v>3705</v>
      </c>
    </row>
    <row r="48" spans="1:4" ht="12.75">
      <c r="A48" s="77"/>
      <c r="B48" s="261" t="s">
        <v>176</v>
      </c>
      <c r="C48" s="262" t="s">
        <v>177</v>
      </c>
      <c r="D48" s="263">
        <v>400</v>
      </c>
    </row>
    <row r="49" spans="1:4" ht="12" customHeight="1">
      <c r="A49" s="77"/>
      <c r="B49" s="261" t="s">
        <v>178</v>
      </c>
      <c r="C49" s="262" t="s">
        <v>179</v>
      </c>
      <c r="D49" s="263">
        <v>0</v>
      </c>
    </row>
    <row r="50" spans="1:4" ht="12" customHeight="1">
      <c r="A50" s="77"/>
      <c r="B50" s="261" t="s">
        <v>180</v>
      </c>
      <c r="C50" s="262" t="s">
        <v>181</v>
      </c>
      <c r="D50" s="263" t="s">
        <v>523</v>
      </c>
    </row>
    <row r="51" spans="1:4" ht="12.75">
      <c r="A51" s="77"/>
      <c r="B51" s="261" t="s">
        <v>182</v>
      </c>
      <c r="C51" s="262" t="s">
        <v>183</v>
      </c>
      <c r="D51" s="263">
        <v>1000</v>
      </c>
    </row>
    <row r="52" spans="1:4" ht="12" customHeight="1">
      <c r="A52" s="77"/>
      <c r="B52" s="261" t="s">
        <v>184</v>
      </c>
      <c r="C52" s="262" t="s">
        <v>185</v>
      </c>
      <c r="D52" s="263">
        <v>3308</v>
      </c>
    </row>
    <row r="53" spans="1:4" ht="12" customHeight="1">
      <c r="A53" s="77"/>
      <c r="B53" s="261" t="s">
        <v>186</v>
      </c>
      <c r="C53" s="262" t="s">
        <v>187</v>
      </c>
      <c r="D53" s="263">
        <v>0</v>
      </c>
    </row>
    <row r="54" spans="1:4" ht="12" customHeight="1">
      <c r="A54" s="77"/>
      <c r="B54" s="261" t="s">
        <v>188</v>
      </c>
      <c r="C54" s="262" t="s">
        <v>189</v>
      </c>
      <c r="D54" s="263">
        <v>0</v>
      </c>
    </row>
    <row r="55" spans="1:4" ht="12" customHeight="1">
      <c r="A55" s="77"/>
      <c r="B55" s="261" t="s">
        <v>190</v>
      </c>
      <c r="C55" s="262" t="s">
        <v>379</v>
      </c>
      <c r="D55" s="263">
        <v>0</v>
      </c>
    </row>
    <row r="56" spans="1:4" ht="12.75">
      <c r="A56" s="77"/>
      <c r="B56" s="261" t="s">
        <v>380</v>
      </c>
      <c r="C56" s="262" t="s">
        <v>191</v>
      </c>
      <c r="D56" s="263">
        <v>230</v>
      </c>
    </row>
    <row r="57" spans="1:4" ht="12.75">
      <c r="A57" s="77"/>
      <c r="B57" s="101" t="s">
        <v>53</v>
      </c>
      <c r="C57" s="99" t="s">
        <v>192</v>
      </c>
      <c r="D57" s="266">
        <f>SUM(D58:D60)</f>
        <v>6806</v>
      </c>
    </row>
    <row r="58" spans="1:4" ht="25.5">
      <c r="A58" s="77"/>
      <c r="B58" s="261" t="s">
        <v>104</v>
      </c>
      <c r="C58" s="262" t="s">
        <v>193</v>
      </c>
      <c r="D58" s="263">
        <v>0</v>
      </c>
    </row>
    <row r="59" spans="1:4" ht="25.5">
      <c r="A59" s="77"/>
      <c r="B59" s="261" t="s">
        <v>105</v>
      </c>
      <c r="C59" s="262" t="s">
        <v>194</v>
      </c>
      <c r="D59" s="263">
        <v>0</v>
      </c>
    </row>
    <row r="60" spans="1:4" ht="12.75">
      <c r="A60" s="77"/>
      <c r="B60" s="261" t="s">
        <v>106</v>
      </c>
      <c r="C60" s="262" t="s">
        <v>195</v>
      </c>
      <c r="D60" s="263">
        <v>6806</v>
      </c>
    </row>
    <row r="61" spans="1:4" ht="12.75">
      <c r="A61" s="77" t="s">
        <v>26</v>
      </c>
      <c r="B61" s="261"/>
      <c r="C61" s="79" t="s">
        <v>196</v>
      </c>
      <c r="D61" s="266">
        <f>D62+D68+D74</f>
        <v>0</v>
      </c>
    </row>
    <row r="62" spans="1:4" ht="25.5">
      <c r="A62" s="77"/>
      <c r="B62" s="101" t="s">
        <v>54</v>
      </c>
      <c r="C62" s="99" t="s">
        <v>197</v>
      </c>
      <c r="D62" s="264">
        <f>SUM(D63:D67)</f>
        <v>0</v>
      </c>
    </row>
    <row r="63" spans="1:4" ht="12.75">
      <c r="A63" s="77"/>
      <c r="B63" s="261" t="s">
        <v>198</v>
      </c>
      <c r="C63" s="262" t="s">
        <v>199</v>
      </c>
      <c r="D63" s="263">
        <v>0</v>
      </c>
    </row>
    <row r="64" spans="1:4" ht="25.5">
      <c r="A64" s="77"/>
      <c r="B64" s="261" t="s">
        <v>200</v>
      </c>
      <c r="C64" s="262" t="s">
        <v>201</v>
      </c>
      <c r="D64" s="263">
        <v>0</v>
      </c>
    </row>
    <row r="65" spans="1:4" ht="25.5">
      <c r="A65" s="77"/>
      <c r="B65" s="261" t="s">
        <v>202</v>
      </c>
      <c r="C65" s="262" t="s">
        <v>203</v>
      </c>
      <c r="D65" s="263">
        <v>0</v>
      </c>
    </row>
    <row r="66" spans="1:4" ht="25.5">
      <c r="A66" s="77"/>
      <c r="B66" s="261" t="s">
        <v>204</v>
      </c>
      <c r="C66" s="262" t="s">
        <v>205</v>
      </c>
      <c r="D66" s="263">
        <v>0</v>
      </c>
    </row>
    <row r="67" spans="1:4" ht="11.25" customHeight="1">
      <c r="A67" s="77"/>
      <c r="B67" s="261" t="s">
        <v>206</v>
      </c>
      <c r="C67" s="262" t="s">
        <v>373</v>
      </c>
      <c r="D67" s="270">
        <v>0</v>
      </c>
    </row>
    <row r="68" spans="1:4" ht="12" customHeight="1">
      <c r="A68" s="77"/>
      <c r="B68" s="101" t="s">
        <v>55</v>
      </c>
      <c r="C68" s="99" t="s">
        <v>207</v>
      </c>
      <c r="D68" s="264">
        <f>SUM(D69:D73)</f>
        <v>0</v>
      </c>
    </row>
    <row r="69" spans="1:4" ht="12" customHeight="1">
      <c r="A69" s="77"/>
      <c r="B69" s="261" t="s">
        <v>94</v>
      </c>
      <c r="C69" s="262" t="s">
        <v>208</v>
      </c>
      <c r="D69" s="263">
        <v>0</v>
      </c>
    </row>
    <row r="70" spans="1:4" ht="12" customHeight="1">
      <c r="A70" s="77"/>
      <c r="B70" s="261" t="s">
        <v>93</v>
      </c>
      <c r="C70" s="267" t="s">
        <v>209</v>
      </c>
      <c r="D70" s="263">
        <v>0</v>
      </c>
    </row>
    <row r="71" spans="1:4" ht="12" customHeight="1">
      <c r="A71" s="77"/>
      <c r="B71" s="261" t="s">
        <v>95</v>
      </c>
      <c r="C71" s="267" t="s">
        <v>210</v>
      </c>
      <c r="D71" s="263">
        <v>0</v>
      </c>
    </row>
    <row r="72" spans="1:4" ht="12" customHeight="1">
      <c r="A72" s="77"/>
      <c r="B72" s="261" t="s">
        <v>211</v>
      </c>
      <c r="C72" s="267" t="s">
        <v>212</v>
      </c>
      <c r="D72" s="263">
        <v>0</v>
      </c>
    </row>
    <row r="73" spans="1:4" ht="12" customHeight="1">
      <c r="A73" s="77"/>
      <c r="B73" s="261" t="s">
        <v>213</v>
      </c>
      <c r="C73" s="267" t="s">
        <v>214</v>
      </c>
      <c r="D73" s="263">
        <v>0</v>
      </c>
    </row>
    <row r="74" spans="1:4" ht="12" customHeight="1">
      <c r="A74" s="77"/>
      <c r="B74" s="101" t="s">
        <v>56</v>
      </c>
      <c r="C74" s="99" t="s">
        <v>215</v>
      </c>
      <c r="D74" s="264">
        <f>SUM(D75:D77)</f>
        <v>0</v>
      </c>
    </row>
    <row r="75" spans="1:4" ht="25.5">
      <c r="A75" s="77"/>
      <c r="B75" s="261" t="s">
        <v>3</v>
      </c>
      <c r="C75" s="262" t="s">
        <v>216</v>
      </c>
      <c r="D75" s="263">
        <v>0</v>
      </c>
    </row>
    <row r="76" spans="1:4" ht="25.5">
      <c r="A76" s="77"/>
      <c r="B76" s="261" t="s">
        <v>96</v>
      </c>
      <c r="C76" s="262" t="s">
        <v>217</v>
      </c>
      <c r="D76" s="263">
        <v>0</v>
      </c>
    </row>
    <row r="77" spans="1:4" ht="12" customHeight="1">
      <c r="A77" s="77"/>
      <c r="B77" s="261" t="s">
        <v>4</v>
      </c>
      <c r="C77" s="262" t="s">
        <v>218</v>
      </c>
      <c r="D77" s="263">
        <v>0</v>
      </c>
    </row>
    <row r="78" spans="1:4" ht="12" customHeight="1">
      <c r="A78" s="77" t="s">
        <v>27</v>
      </c>
      <c r="B78" s="261"/>
      <c r="C78" s="268" t="s">
        <v>219</v>
      </c>
      <c r="D78" s="264">
        <f>D4+D61</f>
        <v>226190</v>
      </c>
    </row>
    <row r="79" spans="1:4" ht="12" customHeight="1">
      <c r="A79" s="77" t="s">
        <v>28</v>
      </c>
      <c r="B79" s="101"/>
      <c r="C79" s="99" t="s">
        <v>220</v>
      </c>
      <c r="D79" s="264">
        <f>D80+D84</f>
        <v>50781</v>
      </c>
    </row>
    <row r="80" spans="1:4" ht="12" customHeight="1">
      <c r="A80" s="77"/>
      <c r="B80" s="101" t="s">
        <v>47</v>
      </c>
      <c r="C80" s="99" t="s">
        <v>221</v>
      </c>
      <c r="D80" s="264">
        <f>D81+D82+D83</f>
        <v>45047</v>
      </c>
    </row>
    <row r="81" spans="1:4" ht="12" customHeight="1">
      <c r="A81" s="77"/>
      <c r="B81" s="261" t="s">
        <v>99</v>
      </c>
      <c r="C81" s="262" t="s">
        <v>222</v>
      </c>
      <c r="D81" s="263">
        <v>45047</v>
      </c>
    </row>
    <row r="82" spans="1:4" ht="12" customHeight="1">
      <c r="A82" s="77"/>
      <c r="B82" s="261" t="s">
        <v>223</v>
      </c>
      <c r="C82" s="262" t="s">
        <v>224</v>
      </c>
      <c r="D82" s="263">
        <v>0</v>
      </c>
    </row>
    <row r="83" spans="1:4" ht="12" customHeight="1">
      <c r="A83" s="77"/>
      <c r="B83" s="261" t="s">
        <v>100</v>
      </c>
      <c r="C83" s="262" t="s">
        <v>225</v>
      </c>
      <c r="D83" s="263">
        <v>0</v>
      </c>
    </row>
    <row r="84" spans="1:4" ht="12" customHeight="1">
      <c r="A84" s="77"/>
      <c r="B84" s="101" t="s">
        <v>48</v>
      </c>
      <c r="C84" s="99" t="s">
        <v>270</v>
      </c>
      <c r="D84" s="264">
        <f>SUM(D85:D87)</f>
        <v>5734</v>
      </c>
    </row>
    <row r="85" spans="1:4" ht="12" customHeight="1">
      <c r="A85" s="77"/>
      <c r="B85" s="261" t="s">
        <v>101</v>
      </c>
      <c r="C85" s="262" t="s">
        <v>226</v>
      </c>
      <c r="D85" s="263">
        <v>5734</v>
      </c>
    </row>
    <row r="86" spans="1:4" ht="12" customHeight="1">
      <c r="A86" s="77"/>
      <c r="B86" s="261" t="s">
        <v>102</v>
      </c>
      <c r="C86" s="262" t="s">
        <v>227</v>
      </c>
      <c r="D86" s="263">
        <v>0</v>
      </c>
    </row>
    <row r="87" spans="1:4" ht="12" customHeight="1">
      <c r="A87" s="77"/>
      <c r="B87" s="261" t="s">
        <v>228</v>
      </c>
      <c r="C87" s="262" t="s">
        <v>229</v>
      </c>
      <c r="D87" s="263">
        <v>0</v>
      </c>
    </row>
    <row r="88" spans="1:4" ht="12" customHeight="1">
      <c r="A88" s="77" t="s">
        <v>29</v>
      </c>
      <c r="B88" s="99"/>
      <c r="C88" s="99" t="s">
        <v>230</v>
      </c>
      <c r="D88" s="264">
        <f>D78+D79</f>
        <v>276971</v>
      </c>
    </row>
    <row r="89" spans="1:4" ht="15" customHeight="1">
      <c r="A89" s="81"/>
      <c r="B89" s="81"/>
      <c r="C89" s="82"/>
      <c r="D89" s="83"/>
    </row>
    <row r="91" spans="1:4" s="6" customFormat="1" ht="16.5" customHeight="1">
      <c r="A91" s="303" t="s">
        <v>37</v>
      </c>
      <c r="B91" s="303"/>
      <c r="C91" s="303"/>
      <c r="D91" s="303"/>
    </row>
    <row r="92" spans="1:4" s="11" customFormat="1" ht="12" customHeight="1">
      <c r="A92" s="77" t="s">
        <v>25</v>
      </c>
      <c r="B92" s="99"/>
      <c r="C92" s="100" t="s">
        <v>231</v>
      </c>
      <c r="D92" s="264">
        <f>D93+D94+D95+D96+D105</f>
        <v>189602</v>
      </c>
    </row>
    <row r="93" spans="1:4" ht="12" customHeight="1">
      <c r="A93" s="77"/>
      <c r="B93" s="101" t="s">
        <v>50</v>
      </c>
      <c r="C93" s="99" t="s">
        <v>31</v>
      </c>
      <c r="D93" s="264">
        <v>63549</v>
      </c>
    </row>
    <row r="94" spans="1:4" ht="12" customHeight="1">
      <c r="A94" s="77"/>
      <c r="B94" s="101" t="s">
        <v>51</v>
      </c>
      <c r="C94" s="99" t="s">
        <v>72</v>
      </c>
      <c r="D94" s="264">
        <v>8879</v>
      </c>
    </row>
    <row r="95" spans="1:4" ht="12" customHeight="1">
      <c r="A95" s="77"/>
      <c r="B95" s="101" t="s">
        <v>52</v>
      </c>
      <c r="C95" s="99" t="s">
        <v>68</v>
      </c>
      <c r="D95" s="264">
        <v>66816</v>
      </c>
    </row>
    <row r="96" spans="1:4" ht="12" customHeight="1">
      <c r="A96" s="77"/>
      <c r="B96" s="101" t="s">
        <v>53</v>
      </c>
      <c r="C96" s="99" t="s">
        <v>232</v>
      </c>
      <c r="D96" s="264">
        <v>6000</v>
      </c>
    </row>
    <row r="97" spans="1:4" ht="12" customHeight="1">
      <c r="A97" s="77"/>
      <c r="B97" s="261" t="s">
        <v>104</v>
      </c>
      <c r="C97" s="262" t="s">
        <v>490</v>
      </c>
      <c r="D97" s="263">
        <f>D99+D100+D101+D102</f>
        <v>6000</v>
      </c>
    </row>
    <row r="98" spans="1:4" ht="12" customHeight="1">
      <c r="A98" s="77"/>
      <c r="B98" s="261" t="s">
        <v>233</v>
      </c>
      <c r="C98" s="80" t="s">
        <v>520</v>
      </c>
      <c r="D98" s="263">
        <v>0</v>
      </c>
    </row>
    <row r="99" spans="1:4" ht="12" customHeight="1">
      <c r="A99" s="77"/>
      <c r="B99" s="261" t="s">
        <v>235</v>
      </c>
      <c r="C99" s="80" t="s">
        <v>550</v>
      </c>
      <c r="D99" s="263">
        <v>4900</v>
      </c>
    </row>
    <row r="100" spans="1:4" ht="12" customHeight="1">
      <c r="A100" s="77"/>
      <c r="B100" s="261" t="s">
        <v>487</v>
      </c>
      <c r="C100" s="80" t="s">
        <v>237</v>
      </c>
      <c r="D100" s="263">
        <v>300</v>
      </c>
    </row>
    <row r="101" spans="1:4" ht="12" customHeight="1">
      <c r="A101" s="77"/>
      <c r="B101" s="261" t="s">
        <v>236</v>
      </c>
      <c r="C101" s="80" t="s">
        <v>486</v>
      </c>
      <c r="D101" s="263">
        <v>200</v>
      </c>
    </row>
    <row r="102" spans="1:4" ht="12" customHeight="1">
      <c r="A102" s="77"/>
      <c r="B102" s="261" t="s">
        <v>488</v>
      </c>
      <c r="C102" s="80" t="s">
        <v>551</v>
      </c>
      <c r="D102" s="263">
        <v>600</v>
      </c>
    </row>
    <row r="103" spans="1:5" ht="12" customHeight="1">
      <c r="A103" s="77"/>
      <c r="B103" s="261" t="s">
        <v>489</v>
      </c>
      <c r="C103" s="289" t="s">
        <v>523</v>
      </c>
      <c r="D103" s="288" t="s">
        <v>523</v>
      </c>
      <c r="E103" s="263"/>
    </row>
    <row r="104" spans="1:4" ht="12" customHeight="1">
      <c r="A104" s="77"/>
      <c r="B104" s="261" t="s">
        <v>521</v>
      </c>
      <c r="C104" s="80" t="s">
        <v>522</v>
      </c>
      <c r="D104" s="263" t="s">
        <v>523</v>
      </c>
    </row>
    <row r="105" spans="1:4" ht="12" customHeight="1">
      <c r="A105" s="77"/>
      <c r="B105" s="101" t="s">
        <v>59</v>
      </c>
      <c r="C105" s="99" t="s">
        <v>388</v>
      </c>
      <c r="D105" s="264">
        <f>SUM(D106:D114)</f>
        <v>44358</v>
      </c>
    </row>
    <row r="106" spans="1:4" ht="12" customHeight="1">
      <c r="A106" s="77"/>
      <c r="B106" s="261" t="s">
        <v>107</v>
      </c>
      <c r="C106" s="262" t="s">
        <v>238</v>
      </c>
      <c r="D106" s="263">
        <v>3519</v>
      </c>
    </row>
    <row r="107" spans="1:4" ht="25.5">
      <c r="A107" s="77"/>
      <c r="B107" s="261" t="s">
        <v>108</v>
      </c>
      <c r="C107" s="262" t="s">
        <v>239</v>
      </c>
      <c r="D107" s="263">
        <v>0</v>
      </c>
    </row>
    <row r="108" spans="1:4" ht="25.5">
      <c r="A108" s="77"/>
      <c r="B108" s="261" t="s">
        <v>109</v>
      </c>
      <c r="C108" s="262" t="s">
        <v>240</v>
      </c>
      <c r="D108" s="263">
        <v>0</v>
      </c>
    </row>
    <row r="109" spans="1:4" ht="12.75">
      <c r="A109" s="77"/>
      <c r="B109" s="261" t="s">
        <v>110</v>
      </c>
      <c r="C109" s="103" t="s">
        <v>552</v>
      </c>
      <c r="D109" s="263">
        <v>4705</v>
      </c>
    </row>
    <row r="110" spans="1:4" ht="12" customHeight="1">
      <c r="A110" s="77"/>
      <c r="B110" s="261" t="s">
        <v>111</v>
      </c>
      <c r="C110" s="262" t="s">
        <v>242</v>
      </c>
      <c r="D110" s="263">
        <v>5113</v>
      </c>
    </row>
    <row r="111" spans="1:4" ht="25.5">
      <c r="A111" s="77"/>
      <c r="B111" s="261" t="s">
        <v>241</v>
      </c>
      <c r="C111" s="262" t="s">
        <v>244</v>
      </c>
      <c r="D111" s="263">
        <v>0</v>
      </c>
    </row>
    <row r="112" spans="1:4" ht="25.5">
      <c r="A112" s="77"/>
      <c r="B112" s="261" t="s">
        <v>243</v>
      </c>
      <c r="C112" s="262" t="s">
        <v>246</v>
      </c>
      <c r="D112" s="263">
        <v>1000</v>
      </c>
    </row>
    <row r="113" spans="1:4" ht="12.75">
      <c r="A113" s="77"/>
      <c r="B113" s="261" t="s">
        <v>245</v>
      </c>
      <c r="C113" s="262" t="s">
        <v>248</v>
      </c>
      <c r="D113" s="263">
        <v>1850</v>
      </c>
    </row>
    <row r="114" spans="1:4" ht="12" customHeight="1">
      <c r="A114" s="77"/>
      <c r="B114" s="261" t="s">
        <v>247</v>
      </c>
      <c r="C114" s="262" t="s">
        <v>32</v>
      </c>
      <c r="D114" s="263">
        <v>28171</v>
      </c>
    </row>
    <row r="115" spans="1:4" ht="12" customHeight="1">
      <c r="A115" s="77"/>
      <c r="B115" s="261"/>
      <c r="C115" s="262" t="s">
        <v>573</v>
      </c>
      <c r="D115" s="263">
        <v>10594</v>
      </c>
    </row>
    <row r="116" spans="1:4" ht="12" customHeight="1">
      <c r="A116" s="77" t="s">
        <v>26</v>
      </c>
      <c r="B116" s="99"/>
      <c r="C116" s="100" t="s">
        <v>249</v>
      </c>
      <c r="D116" s="264">
        <f>D117+D118+D119</f>
        <v>18775</v>
      </c>
    </row>
    <row r="117" spans="1:4" s="11" customFormat="1" ht="12" customHeight="1">
      <c r="A117" s="77"/>
      <c r="B117" s="101" t="s">
        <v>54</v>
      </c>
      <c r="C117" s="99" t="s">
        <v>88</v>
      </c>
      <c r="D117" s="264">
        <v>7604</v>
      </c>
    </row>
    <row r="118" spans="1:4" ht="12" customHeight="1">
      <c r="A118" s="77"/>
      <c r="B118" s="101" t="s">
        <v>55</v>
      </c>
      <c r="C118" s="99" t="s">
        <v>75</v>
      </c>
      <c r="D118" s="264">
        <v>11171</v>
      </c>
    </row>
    <row r="119" spans="1:4" ht="12" customHeight="1">
      <c r="A119" s="77"/>
      <c r="B119" s="101" t="s">
        <v>56</v>
      </c>
      <c r="C119" s="99" t="s">
        <v>250</v>
      </c>
      <c r="D119" s="264">
        <f>SUM(D120:D127)</f>
        <v>0</v>
      </c>
    </row>
    <row r="120" spans="1:4" ht="25.5">
      <c r="A120" s="77"/>
      <c r="B120" s="261" t="s">
        <v>3</v>
      </c>
      <c r="C120" s="262" t="s">
        <v>251</v>
      </c>
      <c r="D120" s="263">
        <v>0</v>
      </c>
    </row>
    <row r="121" spans="1:4" ht="25.5">
      <c r="A121" s="77"/>
      <c r="B121" s="261" t="s">
        <v>96</v>
      </c>
      <c r="C121" s="262" t="s">
        <v>252</v>
      </c>
      <c r="D121" s="263">
        <v>0</v>
      </c>
    </row>
    <row r="122" spans="1:4" ht="25.5">
      <c r="A122" s="77"/>
      <c r="B122" s="261" t="s">
        <v>4</v>
      </c>
      <c r="C122" s="262" t="s">
        <v>253</v>
      </c>
      <c r="D122" s="263">
        <v>0</v>
      </c>
    </row>
    <row r="123" spans="1:4" ht="12" customHeight="1">
      <c r="A123" s="77"/>
      <c r="B123" s="261" t="s">
        <v>97</v>
      </c>
      <c r="C123" s="262" t="s">
        <v>254</v>
      </c>
      <c r="D123" s="263">
        <v>0</v>
      </c>
    </row>
    <row r="124" spans="1:4" ht="25.5">
      <c r="A124" s="77"/>
      <c r="B124" s="261" t="s">
        <v>98</v>
      </c>
      <c r="C124" s="262" t="s">
        <v>255</v>
      </c>
      <c r="D124" s="263">
        <v>0</v>
      </c>
    </row>
    <row r="125" spans="1:4" ht="25.5">
      <c r="A125" s="77"/>
      <c r="B125" s="261" t="s">
        <v>256</v>
      </c>
      <c r="C125" s="262" t="s">
        <v>257</v>
      </c>
      <c r="D125" s="263">
        <v>0</v>
      </c>
    </row>
    <row r="126" spans="1:4" ht="12.75">
      <c r="A126" s="77"/>
      <c r="B126" s="261" t="s">
        <v>258</v>
      </c>
      <c r="C126" s="262" t="s">
        <v>76</v>
      </c>
      <c r="D126" s="263">
        <v>0</v>
      </c>
    </row>
    <row r="127" spans="1:4" ht="12" customHeight="1">
      <c r="A127" s="77"/>
      <c r="B127" s="261" t="s">
        <v>259</v>
      </c>
      <c r="C127" s="262" t="s">
        <v>260</v>
      </c>
      <c r="D127" s="263">
        <v>0</v>
      </c>
    </row>
    <row r="128" spans="1:4" s="11" customFormat="1" ht="12" customHeight="1">
      <c r="A128" s="77" t="s">
        <v>27</v>
      </c>
      <c r="B128" s="99"/>
      <c r="C128" s="268" t="s">
        <v>261</v>
      </c>
      <c r="D128" s="264">
        <f>D92+D116</f>
        <v>208377</v>
      </c>
    </row>
    <row r="129" spans="1:4" s="11" customFormat="1" ht="12" customHeight="1">
      <c r="A129" s="77" t="s">
        <v>28</v>
      </c>
      <c r="B129" s="99"/>
      <c r="C129" s="99" t="s">
        <v>262</v>
      </c>
      <c r="D129" s="264">
        <f>D130+D136</f>
        <v>68594</v>
      </c>
    </row>
    <row r="130" spans="1:4" s="11" customFormat="1" ht="12" customHeight="1">
      <c r="A130" s="77"/>
      <c r="B130" s="101" t="s">
        <v>263</v>
      </c>
      <c r="C130" s="99" t="s">
        <v>390</v>
      </c>
      <c r="D130" s="264">
        <f>SUM(D131:D131)</f>
        <v>68594</v>
      </c>
    </row>
    <row r="131" spans="1:4" ht="18" customHeight="1">
      <c r="A131" s="77"/>
      <c r="B131" s="261" t="s">
        <v>99</v>
      </c>
      <c r="C131" s="262" t="s">
        <v>553</v>
      </c>
      <c r="D131" s="263">
        <v>68594</v>
      </c>
    </row>
    <row r="132" spans="1:4" ht="18" customHeight="1">
      <c r="A132" s="77"/>
      <c r="B132" s="261"/>
      <c r="C132" s="262" t="s">
        <v>577</v>
      </c>
      <c r="D132" s="263">
        <v>38060</v>
      </c>
    </row>
    <row r="133" spans="1:4" ht="18" customHeight="1">
      <c r="A133" s="77"/>
      <c r="B133" s="261"/>
      <c r="C133" s="262" t="s">
        <v>578</v>
      </c>
      <c r="D133" s="263">
        <v>6806</v>
      </c>
    </row>
    <row r="134" spans="1:4" ht="18" customHeight="1">
      <c r="A134" s="77"/>
      <c r="B134" s="261"/>
      <c r="C134" s="262" t="s">
        <v>579</v>
      </c>
      <c r="D134" s="263">
        <v>7374</v>
      </c>
    </row>
    <row r="135" spans="1:4" ht="18" customHeight="1">
      <c r="A135" s="77"/>
      <c r="B135" s="261"/>
      <c r="C135" s="262" t="s">
        <v>580</v>
      </c>
      <c r="D135" s="263">
        <v>16354</v>
      </c>
    </row>
    <row r="136" spans="1:4" ht="12" customHeight="1">
      <c r="A136" s="77"/>
      <c r="B136" s="101" t="s">
        <v>48</v>
      </c>
      <c r="C136" s="99" t="s">
        <v>391</v>
      </c>
      <c r="D136" s="264">
        <f>SUM(D137:D137)</f>
        <v>0</v>
      </c>
    </row>
    <row r="137" spans="1:4" ht="12" customHeight="1">
      <c r="A137" s="77"/>
      <c r="B137" s="261" t="s">
        <v>101</v>
      </c>
      <c r="C137" s="262" t="s">
        <v>267</v>
      </c>
      <c r="D137" s="263"/>
    </row>
    <row r="138" spans="1:4" ht="15" customHeight="1">
      <c r="A138" s="77" t="s">
        <v>29</v>
      </c>
      <c r="B138" s="77"/>
      <c r="C138" s="269" t="s">
        <v>268</v>
      </c>
      <c r="D138" s="264">
        <f>D128+D129</f>
        <v>276971</v>
      </c>
    </row>
    <row r="139" spans="1:4" ht="12.75">
      <c r="A139" s="102"/>
      <c r="B139" s="27"/>
      <c r="C139" s="27"/>
      <c r="D139" s="27"/>
    </row>
    <row r="140" spans="1:4" ht="12.75">
      <c r="A140" s="102"/>
      <c r="B140" s="27"/>
      <c r="C140" s="27"/>
      <c r="D140" s="27"/>
    </row>
    <row r="141" spans="1:4" ht="12.75">
      <c r="A141" s="303" t="s">
        <v>523</v>
      </c>
      <c r="B141" s="303"/>
      <c r="C141" s="303"/>
      <c r="D141" s="303"/>
    </row>
    <row r="142" spans="1:4" ht="12.75">
      <c r="A142" s="77" t="s">
        <v>523</v>
      </c>
      <c r="B142" s="99"/>
      <c r="C142" s="100" t="s">
        <v>523</v>
      </c>
      <c r="D142" s="264" t="s">
        <v>523</v>
      </c>
    </row>
    <row r="145" ht="12.75">
      <c r="D145" s="236"/>
    </row>
  </sheetData>
  <sheetProtection/>
  <mergeCells count="3">
    <mergeCell ref="A141:D141"/>
    <mergeCell ref="A3:D3"/>
    <mergeCell ref="A91:D91"/>
  </mergeCells>
  <printOptions horizontalCentered="1"/>
  <pageMargins left="0.7874015748031497" right="0.7874015748031497" top="1.5748031496062993" bottom="0.1968503937007874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 Község Önkormányzata bevételei és kiadásai 
(Önkormányzati szinten)
2019.&amp;R&amp;"Times New Roman CE,Félkövér"&amp;12 2. melléklet
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85"/>
  <sheetViews>
    <sheetView view="pageLayout" zoomScaleNormal="120" zoomScaleSheetLayoutView="130" workbookViewId="0" topLeftCell="A1">
      <selection activeCell="D2" sqref="D2"/>
    </sheetView>
  </sheetViews>
  <sheetFormatPr defaultColWidth="9.00390625" defaultRowHeight="12.75"/>
  <cols>
    <col min="1" max="1" width="6.375" style="84" customWidth="1"/>
    <col min="2" max="2" width="10.50390625" style="26" customWidth="1"/>
    <col min="3" max="3" width="63.375" style="26" customWidth="1"/>
    <col min="4" max="4" width="13.50390625" style="26" customWidth="1"/>
    <col min="5" max="16384" width="9.375" style="26" customWidth="1"/>
  </cols>
  <sheetData>
    <row r="1" spans="1:4" s="6" customFormat="1" ht="25.5">
      <c r="A1" s="120" t="s">
        <v>112</v>
      </c>
      <c r="B1" s="106" t="s">
        <v>113</v>
      </c>
      <c r="C1" s="106" t="s">
        <v>114</v>
      </c>
      <c r="D1" s="78" t="s">
        <v>11</v>
      </c>
    </row>
    <row r="2" spans="1:4" s="6" customFormat="1" ht="15.75" customHeight="1">
      <c r="A2" s="106">
        <v>1</v>
      </c>
      <c r="B2" s="106">
        <v>2</v>
      </c>
      <c r="C2" s="106">
        <v>3</v>
      </c>
      <c r="D2" s="106">
        <v>4</v>
      </c>
    </row>
    <row r="3" spans="1:4" s="6" customFormat="1" ht="12.75">
      <c r="A3" s="304" t="s">
        <v>36</v>
      </c>
      <c r="B3" s="305"/>
      <c r="C3" s="305"/>
      <c r="D3" s="305"/>
    </row>
    <row r="4" spans="1:4" s="6" customFormat="1" ht="12.75">
      <c r="A4" s="106" t="s">
        <v>25</v>
      </c>
      <c r="B4" s="106"/>
      <c r="C4" s="113" t="s">
        <v>306</v>
      </c>
      <c r="D4" s="180">
        <v>0</v>
      </c>
    </row>
    <row r="5" spans="1:4" s="11" customFormat="1" ht="25.5">
      <c r="A5" s="106"/>
      <c r="B5" s="114" t="s">
        <v>50</v>
      </c>
      <c r="C5" s="110" t="s">
        <v>384</v>
      </c>
      <c r="D5" s="180">
        <v>0</v>
      </c>
    </row>
    <row r="6" spans="1:4" ht="25.5">
      <c r="A6" s="106"/>
      <c r="B6" s="112" t="s">
        <v>78</v>
      </c>
      <c r="C6" s="103" t="s">
        <v>130</v>
      </c>
      <c r="D6" s="263">
        <v>0</v>
      </c>
    </row>
    <row r="7" spans="1:4" ht="25.5">
      <c r="A7" s="106"/>
      <c r="B7" s="112" t="s">
        <v>79</v>
      </c>
      <c r="C7" s="103" t="s">
        <v>131</v>
      </c>
      <c r="D7" s="263">
        <v>0</v>
      </c>
    </row>
    <row r="8" spans="1:4" ht="12" customHeight="1">
      <c r="A8" s="106"/>
      <c r="B8" s="112" t="s">
        <v>89</v>
      </c>
      <c r="C8" s="103" t="s">
        <v>132</v>
      </c>
      <c r="D8" s="263">
        <v>0</v>
      </c>
    </row>
    <row r="9" spans="1:4" ht="12" customHeight="1">
      <c r="A9" s="106"/>
      <c r="B9" s="114" t="s">
        <v>51</v>
      </c>
      <c r="C9" s="110" t="s">
        <v>71</v>
      </c>
      <c r="D9" s="231">
        <f>D10</f>
        <v>0</v>
      </c>
    </row>
    <row r="10" spans="1:4" ht="12" customHeight="1">
      <c r="A10" s="106"/>
      <c r="B10" s="112" t="s">
        <v>133</v>
      </c>
      <c r="C10" s="103" t="s">
        <v>356</v>
      </c>
      <c r="D10" s="232"/>
    </row>
    <row r="11" spans="1:4" ht="12" customHeight="1">
      <c r="A11" s="106"/>
      <c r="B11" s="114" t="s">
        <v>52</v>
      </c>
      <c r="C11" s="110" t="s">
        <v>173</v>
      </c>
      <c r="D11" s="231">
        <f>SUM(D12:D21)</f>
        <v>0</v>
      </c>
    </row>
    <row r="12" spans="1:4" ht="12" customHeight="1">
      <c r="A12" s="106"/>
      <c r="B12" s="112" t="s">
        <v>103</v>
      </c>
      <c r="C12" s="103" t="s">
        <v>174</v>
      </c>
      <c r="D12" s="232">
        <v>0</v>
      </c>
    </row>
    <row r="13" spans="1:4" ht="12.75">
      <c r="A13" s="106"/>
      <c r="B13" s="112" t="s">
        <v>175</v>
      </c>
      <c r="C13" s="103" t="s">
        <v>84</v>
      </c>
      <c r="D13" s="232">
        <v>0</v>
      </c>
    </row>
    <row r="14" spans="1:4" ht="12.75">
      <c r="A14" s="106"/>
      <c r="B14" s="112" t="s">
        <v>176</v>
      </c>
      <c r="C14" s="103" t="s">
        <v>177</v>
      </c>
      <c r="D14" s="263">
        <v>0</v>
      </c>
    </row>
    <row r="15" spans="1:4" ht="12.75">
      <c r="A15" s="106"/>
      <c r="B15" s="112" t="s">
        <v>178</v>
      </c>
      <c r="C15" s="103" t="s">
        <v>181</v>
      </c>
      <c r="D15" s="232">
        <v>0</v>
      </c>
    </row>
    <row r="16" spans="1:4" ht="12.75">
      <c r="A16" s="106"/>
      <c r="B16" s="112" t="s">
        <v>180</v>
      </c>
      <c r="C16" s="103" t="s">
        <v>183</v>
      </c>
      <c r="D16" s="232">
        <v>0</v>
      </c>
    </row>
    <row r="17" spans="1:4" ht="12.75">
      <c r="A17" s="106"/>
      <c r="B17" s="112" t="s">
        <v>182</v>
      </c>
      <c r="C17" s="103" t="s">
        <v>185</v>
      </c>
      <c r="D17" s="263">
        <v>0</v>
      </c>
    </row>
    <row r="18" spans="1:4" ht="12.75">
      <c r="A18" s="106"/>
      <c r="B18" s="112" t="s">
        <v>184</v>
      </c>
      <c r="C18" s="103" t="s">
        <v>187</v>
      </c>
      <c r="D18" s="263">
        <v>0</v>
      </c>
    </row>
    <row r="19" spans="1:4" ht="12" customHeight="1">
      <c r="A19" s="106"/>
      <c r="B19" s="112" t="s">
        <v>186</v>
      </c>
      <c r="C19" s="103" t="s">
        <v>189</v>
      </c>
      <c r="D19" s="263">
        <v>0</v>
      </c>
    </row>
    <row r="20" spans="1:4" ht="12" customHeight="1">
      <c r="A20" s="106"/>
      <c r="B20" s="112" t="s">
        <v>188</v>
      </c>
      <c r="C20" s="262" t="s">
        <v>379</v>
      </c>
      <c r="D20" s="263"/>
    </row>
    <row r="21" spans="1:4" ht="12" customHeight="1">
      <c r="A21" s="106"/>
      <c r="B21" s="112" t="s">
        <v>190</v>
      </c>
      <c r="C21" s="103" t="s">
        <v>191</v>
      </c>
      <c r="D21" s="263">
        <v>0</v>
      </c>
    </row>
    <row r="22" spans="1:4" ht="12.75">
      <c r="A22" s="106"/>
      <c r="B22" s="114" t="s">
        <v>53</v>
      </c>
      <c r="C22" s="110" t="s">
        <v>372</v>
      </c>
      <c r="D22" s="233">
        <v>0</v>
      </c>
    </row>
    <row r="23" spans="1:4" ht="25.5">
      <c r="A23" s="106"/>
      <c r="B23" s="112" t="s">
        <v>104</v>
      </c>
      <c r="C23" s="103" t="s">
        <v>194</v>
      </c>
      <c r="D23" s="263">
        <v>0</v>
      </c>
    </row>
    <row r="24" spans="1:4" ht="12.75">
      <c r="A24" s="106"/>
      <c r="B24" s="112" t="s">
        <v>105</v>
      </c>
      <c r="C24" s="103" t="s">
        <v>195</v>
      </c>
      <c r="D24" s="263">
        <v>0</v>
      </c>
    </row>
    <row r="25" spans="1:4" ht="12" customHeight="1">
      <c r="A25" s="106" t="s">
        <v>26</v>
      </c>
      <c r="B25" s="112"/>
      <c r="C25" s="113" t="s">
        <v>318</v>
      </c>
      <c r="D25" s="233">
        <v>0</v>
      </c>
    </row>
    <row r="26" spans="1:4" ht="12" customHeight="1">
      <c r="A26" s="106"/>
      <c r="B26" s="114" t="s">
        <v>54</v>
      </c>
      <c r="C26" s="110" t="s">
        <v>319</v>
      </c>
      <c r="D26" s="231">
        <v>0</v>
      </c>
    </row>
    <row r="27" spans="1:4" ht="25.5">
      <c r="A27" s="106"/>
      <c r="B27" s="112" t="s">
        <v>198</v>
      </c>
      <c r="C27" s="103" t="s">
        <v>203</v>
      </c>
      <c r="D27" s="263">
        <v>0</v>
      </c>
    </row>
    <row r="28" spans="1:4" ht="25.5">
      <c r="A28" s="106"/>
      <c r="B28" s="112" t="s">
        <v>200</v>
      </c>
      <c r="C28" s="103" t="s">
        <v>205</v>
      </c>
      <c r="D28" s="263">
        <v>0</v>
      </c>
    </row>
    <row r="29" spans="1:4" ht="12" customHeight="1">
      <c r="A29" s="106"/>
      <c r="B29" s="112" t="s">
        <v>202</v>
      </c>
      <c r="C29" s="262" t="s">
        <v>373</v>
      </c>
      <c r="D29" s="263">
        <v>0</v>
      </c>
    </row>
    <row r="30" spans="1:4" ht="12" customHeight="1">
      <c r="A30" s="106"/>
      <c r="B30" s="114" t="s">
        <v>55</v>
      </c>
      <c r="C30" s="110" t="s">
        <v>207</v>
      </c>
      <c r="D30" s="231">
        <v>0</v>
      </c>
    </row>
    <row r="31" spans="1:4" ht="12.75">
      <c r="A31" s="106"/>
      <c r="B31" s="112" t="s">
        <v>94</v>
      </c>
      <c r="C31" s="103" t="s">
        <v>208</v>
      </c>
      <c r="D31" s="263">
        <v>0</v>
      </c>
    </row>
    <row r="32" spans="1:4" ht="12" customHeight="1">
      <c r="A32" s="106"/>
      <c r="B32" s="112" t="s">
        <v>93</v>
      </c>
      <c r="C32" s="115" t="s">
        <v>209</v>
      </c>
      <c r="D32" s="263">
        <v>0</v>
      </c>
    </row>
    <row r="33" spans="1:4" ht="12" customHeight="1">
      <c r="A33" s="106"/>
      <c r="B33" s="112" t="s">
        <v>95</v>
      </c>
      <c r="C33" s="115" t="s">
        <v>210</v>
      </c>
      <c r="D33" s="263">
        <v>0</v>
      </c>
    </row>
    <row r="34" spans="1:4" ht="12" customHeight="1">
      <c r="A34" s="106"/>
      <c r="B34" s="112" t="s">
        <v>211</v>
      </c>
      <c r="C34" s="115" t="s">
        <v>212</v>
      </c>
      <c r="D34" s="263">
        <v>0</v>
      </c>
    </row>
    <row r="35" spans="1:4" ht="12" customHeight="1">
      <c r="A35" s="106"/>
      <c r="B35" s="112" t="s">
        <v>213</v>
      </c>
      <c r="C35" s="115" t="s">
        <v>214</v>
      </c>
      <c r="D35" s="263">
        <v>0</v>
      </c>
    </row>
    <row r="36" spans="1:4" ht="12" customHeight="1">
      <c r="A36" s="106"/>
      <c r="B36" s="114" t="s">
        <v>56</v>
      </c>
      <c r="C36" s="110" t="s">
        <v>320</v>
      </c>
      <c r="D36" s="231">
        <v>0</v>
      </c>
    </row>
    <row r="37" spans="1:4" ht="25.5">
      <c r="A37" s="106"/>
      <c r="B37" s="112" t="s">
        <v>3</v>
      </c>
      <c r="C37" s="103" t="s">
        <v>217</v>
      </c>
      <c r="D37" s="263">
        <v>0</v>
      </c>
    </row>
    <row r="38" spans="1:4" ht="12.75">
      <c r="A38" s="106"/>
      <c r="B38" s="112" t="s">
        <v>96</v>
      </c>
      <c r="C38" s="103" t="s">
        <v>218</v>
      </c>
      <c r="D38" s="263">
        <v>0</v>
      </c>
    </row>
    <row r="39" spans="1:4" ht="12" customHeight="1">
      <c r="A39" s="106" t="s">
        <v>27</v>
      </c>
      <c r="B39" s="112"/>
      <c r="C39" s="116" t="s">
        <v>219</v>
      </c>
      <c r="D39" s="231">
        <f>D25+D4</f>
        <v>0</v>
      </c>
    </row>
    <row r="40" spans="1:4" ht="12.75">
      <c r="A40" s="106" t="s">
        <v>28</v>
      </c>
      <c r="B40" s="114"/>
      <c r="C40" s="110" t="s">
        <v>220</v>
      </c>
      <c r="D40" s="231">
        <f>D41+D46</f>
        <v>52271</v>
      </c>
    </row>
    <row r="41" spans="1:4" ht="12" customHeight="1">
      <c r="A41" s="106"/>
      <c r="B41" s="114" t="s">
        <v>47</v>
      </c>
      <c r="C41" s="110" t="s">
        <v>321</v>
      </c>
      <c r="D41" s="231">
        <f>D42</f>
        <v>52271</v>
      </c>
    </row>
    <row r="42" spans="1:4" ht="12" customHeight="1">
      <c r="A42" s="106"/>
      <c r="B42" s="112" t="s">
        <v>99</v>
      </c>
      <c r="C42" s="103" t="s">
        <v>222</v>
      </c>
      <c r="D42" s="232">
        <v>52271</v>
      </c>
    </row>
    <row r="43" spans="1:4" ht="12" customHeight="1">
      <c r="A43" s="106"/>
      <c r="B43" s="112"/>
      <c r="C43" s="103" t="s">
        <v>310</v>
      </c>
      <c r="D43" s="232">
        <v>38060</v>
      </c>
    </row>
    <row r="44" spans="1:4" ht="12" customHeight="1">
      <c r="A44" s="106"/>
      <c r="B44" s="112"/>
      <c r="C44" s="103" t="s">
        <v>572</v>
      </c>
      <c r="D44" s="232">
        <v>7405</v>
      </c>
    </row>
    <row r="45" spans="1:4" ht="12" customHeight="1">
      <c r="A45" s="106"/>
      <c r="B45" s="112"/>
      <c r="C45" s="103" t="s">
        <v>571</v>
      </c>
      <c r="D45" s="232">
        <v>6806</v>
      </c>
    </row>
    <row r="46" spans="1:4" ht="12" customHeight="1">
      <c r="A46" s="106"/>
      <c r="B46" s="114" t="s">
        <v>48</v>
      </c>
      <c r="C46" s="110" t="s">
        <v>322</v>
      </c>
      <c r="D46" s="231">
        <f>D47</f>
        <v>0</v>
      </c>
    </row>
    <row r="47" spans="1:4" s="11" customFormat="1" ht="13.5" customHeight="1">
      <c r="A47" s="106"/>
      <c r="B47" s="112" t="s">
        <v>101</v>
      </c>
      <c r="C47" s="103" t="s">
        <v>226</v>
      </c>
      <c r="D47" s="263">
        <v>0</v>
      </c>
    </row>
    <row r="48" spans="1:4" ht="12.75">
      <c r="A48" s="106"/>
      <c r="B48" s="112"/>
      <c r="C48" s="103" t="s">
        <v>310</v>
      </c>
      <c r="D48" s="263">
        <v>0</v>
      </c>
    </row>
    <row r="49" spans="1:4" ht="12" customHeight="1">
      <c r="A49" s="106" t="s">
        <v>29</v>
      </c>
      <c r="B49" s="110"/>
      <c r="C49" s="110" t="s">
        <v>230</v>
      </c>
      <c r="D49" s="231">
        <f>D40+D39</f>
        <v>52271</v>
      </c>
    </row>
    <row r="50" spans="1:4" ht="12" customHeight="1">
      <c r="A50" s="107"/>
      <c r="B50" s="107"/>
      <c r="C50" s="108"/>
      <c r="D50" s="109"/>
    </row>
    <row r="51" spans="1:4" ht="12" customHeight="1">
      <c r="A51" s="304" t="s">
        <v>37</v>
      </c>
      <c r="B51" s="305"/>
      <c r="C51" s="305"/>
      <c r="D51" s="305"/>
    </row>
    <row r="52" spans="1:4" ht="12" customHeight="1">
      <c r="A52" s="106" t="s">
        <v>25</v>
      </c>
      <c r="B52" s="110"/>
      <c r="C52" s="111" t="s">
        <v>231</v>
      </c>
      <c r="D52" s="231">
        <f>D57+D56+D55+D53+D54</f>
        <v>52271</v>
      </c>
    </row>
    <row r="53" spans="1:4" ht="12" customHeight="1">
      <c r="A53" s="106"/>
      <c r="B53" s="114" t="s">
        <v>50</v>
      </c>
      <c r="C53" s="110" t="s">
        <v>31</v>
      </c>
      <c r="D53" s="231">
        <v>37594</v>
      </c>
    </row>
    <row r="54" spans="1:4" ht="12.75">
      <c r="A54" s="106"/>
      <c r="B54" s="114" t="s">
        <v>51</v>
      </c>
      <c r="C54" s="110" t="s">
        <v>72</v>
      </c>
      <c r="D54" s="231">
        <v>7569</v>
      </c>
    </row>
    <row r="55" spans="1:4" ht="12.75">
      <c r="A55" s="106"/>
      <c r="B55" s="114" t="s">
        <v>52</v>
      </c>
      <c r="C55" s="110" t="s">
        <v>68</v>
      </c>
      <c r="D55" s="231">
        <v>7108</v>
      </c>
    </row>
    <row r="56" spans="1:4" ht="12.75">
      <c r="A56" s="106"/>
      <c r="B56" s="114" t="s">
        <v>53</v>
      </c>
      <c r="C56" s="110" t="s">
        <v>5</v>
      </c>
      <c r="D56" s="231">
        <v>0</v>
      </c>
    </row>
    <row r="57" spans="1:4" ht="12.75">
      <c r="A57" s="106"/>
      <c r="B57" s="114" t="s">
        <v>59</v>
      </c>
      <c r="C57" s="110" t="s">
        <v>323</v>
      </c>
      <c r="D57" s="231">
        <f>SUM(D58:D64)</f>
        <v>0</v>
      </c>
    </row>
    <row r="58" spans="1:4" ht="12.75">
      <c r="A58" s="106"/>
      <c r="B58" s="112" t="s">
        <v>107</v>
      </c>
      <c r="C58" s="262" t="s">
        <v>238</v>
      </c>
      <c r="D58" s="232">
        <v>0</v>
      </c>
    </row>
    <row r="59" spans="1:4" ht="25.5">
      <c r="A59" s="106"/>
      <c r="B59" s="112" t="s">
        <v>108</v>
      </c>
      <c r="C59" s="103" t="s">
        <v>240</v>
      </c>
      <c r="D59" s="263">
        <v>0</v>
      </c>
    </row>
    <row r="60" spans="1:4" ht="25.5">
      <c r="A60" s="106"/>
      <c r="B60" s="112" t="s">
        <v>109</v>
      </c>
      <c r="C60" s="103" t="s">
        <v>385</v>
      </c>
      <c r="D60" s="263">
        <v>0</v>
      </c>
    </row>
    <row r="61" spans="1:4" ht="12.75">
      <c r="A61" s="106"/>
      <c r="B61" s="112" t="s">
        <v>110</v>
      </c>
      <c r="C61" s="103" t="s">
        <v>242</v>
      </c>
      <c r="D61" s="263">
        <v>0</v>
      </c>
    </row>
    <row r="62" spans="1:4" ht="25.5">
      <c r="A62" s="106"/>
      <c r="B62" s="112" t="s">
        <v>111</v>
      </c>
      <c r="C62" s="103" t="s">
        <v>246</v>
      </c>
      <c r="D62" s="263">
        <v>0</v>
      </c>
    </row>
    <row r="63" spans="1:4" ht="12.75">
      <c r="A63" s="106"/>
      <c r="B63" s="112" t="s">
        <v>241</v>
      </c>
      <c r="C63" s="103" t="s">
        <v>248</v>
      </c>
      <c r="D63" s="263">
        <v>0</v>
      </c>
    </row>
    <row r="64" spans="1:4" ht="12" customHeight="1">
      <c r="A64" s="106"/>
      <c r="B64" s="112" t="s">
        <v>243</v>
      </c>
      <c r="C64" s="103" t="s">
        <v>32</v>
      </c>
      <c r="D64" s="263">
        <v>0</v>
      </c>
    </row>
    <row r="65" spans="1:4" ht="12" customHeight="1">
      <c r="A65" s="106" t="s">
        <v>26</v>
      </c>
      <c r="B65" s="110"/>
      <c r="C65" s="111" t="s">
        <v>249</v>
      </c>
      <c r="D65" s="231">
        <f>D66+D67+D68</f>
        <v>0</v>
      </c>
    </row>
    <row r="66" spans="1:4" ht="12" customHeight="1">
      <c r="A66" s="106"/>
      <c r="B66" s="114" t="s">
        <v>54</v>
      </c>
      <c r="C66" s="110" t="s">
        <v>88</v>
      </c>
      <c r="D66" s="231">
        <v>0</v>
      </c>
    </row>
    <row r="67" spans="1:4" ht="12" customHeight="1">
      <c r="A67" s="106"/>
      <c r="B67" s="114" t="s">
        <v>55</v>
      </c>
      <c r="C67" s="110" t="s">
        <v>75</v>
      </c>
      <c r="D67" s="231">
        <v>0</v>
      </c>
    </row>
    <row r="68" spans="1:4" ht="12" customHeight="1">
      <c r="A68" s="106"/>
      <c r="B68" s="114" t="s">
        <v>56</v>
      </c>
      <c r="C68" s="110" t="s">
        <v>324</v>
      </c>
      <c r="D68" s="231">
        <v>0</v>
      </c>
    </row>
    <row r="69" spans="1:4" ht="25.5">
      <c r="A69" s="106"/>
      <c r="B69" s="112" t="s">
        <v>3</v>
      </c>
      <c r="C69" s="103" t="s">
        <v>252</v>
      </c>
      <c r="D69" s="263">
        <v>0</v>
      </c>
    </row>
    <row r="70" spans="1:4" ht="25.5">
      <c r="A70" s="106"/>
      <c r="B70" s="112" t="s">
        <v>96</v>
      </c>
      <c r="C70" s="103" t="s">
        <v>253</v>
      </c>
      <c r="D70" s="263">
        <v>0</v>
      </c>
    </row>
    <row r="71" spans="1:4" ht="12.75">
      <c r="A71" s="106"/>
      <c r="B71" s="112" t="s">
        <v>4</v>
      </c>
      <c r="C71" s="103" t="s">
        <v>254</v>
      </c>
      <c r="D71" s="263">
        <v>0</v>
      </c>
    </row>
    <row r="72" spans="1:4" ht="25.5">
      <c r="A72" s="106"/>
      <c r="B72" s="112" t="s">
        <v>256</v>
      </c>
      <c r="C72" s="103" t="s">
        <v>257</v>
      </c>
      <c r="D72" s="263">
        <v>0</v>
      </c>
    </row>
    <row r="73" spans="1:4" ht="12" customHeight="1">
      <c r="A73" s="106"/>
      <c r="B73" s="112" t="s">
        <v>97</v>
      </c>
      <c r="C73" s="103" t="s">
        <v>76</v>
      </c>
      <c r="D73" s="263">
        <v>0</v>
      </c>
    </row>
    <row r="74" spans="1:4" ht="12" customHeight="1">
      <c r="A74" s="106"/>
      <c r="B74" s="112" t="s">
        <v>98</v>
      </c>
      <c r="C74" s="103" t="s">
        <v>260</v>
      </c>
      <c r="D74" s="263">
        <v>0</v>
      </c>
    </row>
    <row r="75" spans="1:4" ht="12" customHeight="1">
      <c r="A75" s="106" t="s">
        <v>27</v>
      </c>
      <c r="B75" s="110"/>
      <c r="C75" s="116" t="s">
        <v>261</v>
      </c>
      <c r="D75" s="231">
        <f>D65+D52</f>
        <v>52271</v>
      </c>
    </row>
    <row r="76" spans="1:4" ht="12" customHeight="1">
      <c r="A76" s="106" t="s">
        <v>28</v>
      </c>
      <c r="B76" s="110"/>
      <c r="C76" s="110" t="s">
        <v>262</v>
      </c>
      <c r="D76" s="231">
        <v>0</v>
      </c>
    </row>
    <row r="77" spans="1:4" ht="12" customHeight="1">
      <c r="A77" s="106"/>
      <c r="B77" s="114" t="s">
        <v>263</v>
      </c>
      <c r="C77" s="110" t="s">
        <v>264</v>
      </c>
      <c r="D77" s="231">
        <v>0</v>
      </c>
    </row>
    <row r="78" spans="1:4" ht="12" customHeight="1">
      <c r="A78" s="106"/>
      <c r="B78" s="112" t="s">
        <v>99</v>
      </c>
      <c r="C78" s="103" t="s">
        <v>265</v>
      </c>
      <c r="D78" s="263">
        <v>0</v>
      </c>
    </row>
    <row r="79" spans="1:4" ht="12" customHeight="1">
      <c r="A79" s="106"/>
      <c r="B79" s="114" t="s">
        <v>48</v>
      </c>
      <c r="C79" s="110" t="s">
        <v>266</v>
      </c>
      <c r="D79" s="231">
        <v>0</v>
      </c>
    </row>
    <row r="80" spans="1:4" ht="12" customHeight="1">
      <c r="A80" s="106"/>
      <c r="B80" s="112" t="s">
        <v>101</v>
      </c>
      <c r="C80" s="103" t="s">
        <v>267</v>
      </c>
      <c r="D80" s="263">
        <v>0</v>
      </c>
    </row>
    <row r="81" spans="1:4" ht="12" customHeight="1">
      <c r="A81" s="106" t="s">
        <v>29</v>
      </c>
      <c r="B81" s="106"/>
      <c r="C81" s="117" t="s">
        <v>268</v>
      </c>
      <c r="D81" s="231">
        <f>D75+D76</f>
        <v>52271</v>
      </c>
    </row>
    <row r="82" spans="1:4" ht="12" customHeight="1">
      <c r="A82" s="118"/>
      <c r="B82" s="119"/>
      <c r="C82" s="119"/>
      <c r="D82" s="119"/>
    </row>
    <row r="83" spans="1:4" ht="12" customHeight="1">
      <c r="A83" s="118"/>
      <c r="B83" s="119"/>
      <c r="C83" s="119"/>
      <c r="D83" s="119"/>
    </row>
    <row r="84" spans="1:4" ht="12" customHeight="1">
      <c r="A84" s="304" t="s">
        <v>523</v>
      </c>
      <c r="B84" s="305"/>
      <c r="C84" s="305"/>
      <c r="D84" s="305"/>
    </row>
    <row r="85" spans="1:4" ht="12.75">
      <c r="A85" s="106" t="s">
        <v>30</v>
      </c>
      <c r="B85" s="110"/>
      <c r="C85" s="111" t="s">
        <v>554</v>
      </c>
      <c r="D85" s="231" t="s">
        <v>523</v>
      </c>
    </row>
  </sheetData>
  <sheetProtection/>
  <mergeCells count="3">
    <mergeCell ref="A51:D51"/>
    <mergeCell ref="A3:D3"/>
    <mergeCell ref="A84:D84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Közös Önkormányzati  Hivatal
bevételei és kiadásai
2019. év&amp;R&amp;"Times New Roman CE,Félkövér"&amp;12 2.1. melléklet
ezer Ft-ban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83"/>
  <sheetViews>
    <sheetView view="pageLayout" zoomScaleNormal="120" zoomScaleSheetLayoutView="130" workbookViewId="0" topLeftCell="A1">
      <selection activeCell="C8" sqref="C8"/>
    </sheetView>
  </sheetViews>
  <sheetFormatPr defaultColWidth="9.00390625" defaultRowHeight="12.75"/>
  <cols>
    <col min="1" max="1" width="6.375" style="84" customWidth="1"/>
    <col min="2" max="2" width="10.50390625" style="26" customWidth="1"/>
    <col min="3" max="3" width="63.375" style="26" customWidth="1"/>
    <col min="4" max="4" width="13.50390625" style="236" customWidth="1"/>
    <col min="5" max="16384" width="9.375" style="26" customWidth="1"/>
  </cols>
  <sheetData>
    <row r="1" spans="1:4" s="6" customFormat="1" ht="25.5">
      <c r="A1" s="120" t="s">
        <v>112</v>
      </c>
      <c r="B1" s="106" t="s">
        <v>113</v>
      </c>
      <c r="C1" s="106" t="s">
        <v>114</v>
      </c>
      <c r="D1" s="229" t="s">
        <v>11</v>
      </c>
    </row>
    <row r="2" spans="1:4" s="6" customFormat="1" ht="15.75" customHeight="1">
      <c r="A2" s="106">
        <v>1</v>
      </c>
      <c r="B2" s="106">
        <v>2</v>
      </c>
      <c r="C2" s="106">
        <v>3</v>
      </c>
      <c r="D2" s="230">
        <v>4</v>
      </c>
    </row>
    <row r="3" spans="1:4" s="6" customFormat="1" ht="12.75">
      <c r="A3" s="304" t="s">
        <v>36</v>
      </c>
      <c r="B3" s="305"/>
      <c r="C3" s="305"/>
      <c r="D3" s="305"/>
    </row>
    <row r="4" spans="1:4" s="6" customFormat="1" ht="12.75">
      <c r="A4" s="106" t="s">
        <v>25</v>
      </c>
      <c r="B4" s="106"/>
      <c r="C4" s="113" t="s">
        <v>311</v>
      </c>
      <c r="D4" s="180">
        <f>D5+D9+D20</f>
        <v>46482</v>
      </c>
    </row>
    <row r="5" spans="1:4" s="11" customFormat="1" ht="25.5">
      <c r="A5" s="106"/>
      <c r="B5" s="114" t="s">
        <v>50</v>
      </c>
      <c r="C5" s="110" t="s">
        <v>116</v>
      </c>
      <c r="D5" s="180">
        <v>0</v>
      </c>
    </row>
    <row r="6" spans="1:4" ht="25.5">
      <c r="A6" s="106"/>
      <c r="B6" s="112" t="s">
        <v>78</v>
      </c>
      <c r="C6" s="103" t="s">
        <v>130</v>
      </c>
      <c r="D6" s="263">
        <v>0</v>
      </c>
    </row>
    <row r="7" spans="1:4" ht="25.5">
      <c r="A7" s="106"/>
      <c r="B7" s="112" t="s">
        <v>79</v>
      </c>
      <c r="C7" s="103" t="s">
        <v>131</v>
      </c>
      <c r="D7" s="263">
        <v>0</v>
      </c>
    </row>
    <row r="8" spans="1:4" ht="25.5">
      <c r="A8" s="106"/>
      <c r="B8" s="112" t="s">
        <v>89</v>
      </c>
      <c r="C8" s="103" t="s">
        <v>132</v>
      </c>
      <c r="D8" s="263">
        <v>0</v>
      </c>
    </row>
    <row r="9" spans="1:4" ht="12" customHeight="1">
      <c r="A9" s="106"/>
      <c r="B9" s="114" t="s">
        <v>51</v>
      </c>
      <c r="C9" s="110" t="s">
        <v>387</v>
      </c>
      <c r="D9" s="231">
        <v>46482</v>
      </c>
    </row>
    <row r="10" spans="1:4" ht="12" customHeight="1">
      <c r="A10" s="106"/>
      <c r="B10" s="112" t="s">
        <v>133</v>
      </c>
      <c r="C10" s="103" t="s">
        <v>174</v>
      </c>
      <c r="D10" s="263">
        <v>0</v>
      </c>
    </row>
    <row r="11" spans="1:4" ht="12.75">
      <c r="A11" s="106"/>
      <c r="B11" s="112" t="s">
        <v>175</v>
      </c>
      <c r="C11" s="103" t="s">
        <v>84</v>
      </c>
      <c r="D11" s="232">
        <v>0</v>
      </c>
    </row>
    <row r="12" spans="1:4" ht="12.75">
      <c r="A12" s="106"/>
      <c r="B12" s="112" t="s">
        <v>143</v>
      </c>
      <c r="C12" s="103" t="s">
        <v>177</v>
      </c>
      <c r="D12" s="263">
        <v>1000</v>
      </c>
    </row>
    <row r="13" spans="1:7" ht="12.75">
      <c r="A13" s="106"/>
      <c r="B13" s="112" t="s">
        <v>157</v>
      </c>
      <c r="C13" s="103" t="s">
        <v>181</v>
      </c>
      <c r="D13" s="232">
        <v>35600</v>
      </c>
      <c r="G13" s="236"/>
    </row>
    <row r="14" spans="1:4" ht="12.75">
      <c r="A14" s="106"/>
      <c r="B14" s="112" t="s">
        <v>312</v>
      </c>
      <c r="C14" s="103" t="s">
        <v>183</v>
      </c>
      <c r="D14" s="232">
        <v>9882</v>
      </c>
    </row>
    <row r="15" spans="1:4" ht="12.75">
      <c r="A15" s="106"/>
      <c r="B15" s="112" t="s">
        <v>313</v>
      </c>
      <c r="C15" s="103" t="s">
        <v>185</v>
      </c>
      <c r="D15" s="263">
        <v>0</v>
      </c>
    </row>
    <row r="16" spans="1:4" ht="12.75">
      <c r="A16" s="106"/>
      <c r="B16" s="112" t="s">
        <v>314</v>
      </c>
      <c r="C16" s="103" t="s">
        <v>187</v>
      </c>
      <c r="D16" s="263">
        <v>0</v>
      </c>
    </row>
    <row r="17" spans="1:4" ht="12" customHeight="1">
      <c r="A17" s="106"/>
      <c r="B17" s="112" t="s">
        <v>315</v>
      </c>
      <c r="C17" s="103" t="s">
        <v>189</v>
      </c>
      <c r="D17" s="263">
        <v>0</v>
      </c>
    </row>
    <row r="18" spans="1:4" ht="12" customHeight="1">
      <c r="A18" s="106"/>
      <c r="B18" s="112" t="s">
        <v>316</v>
      </c>
      <c r="C18" s="262" t="s">
        <v>379</v>
      </c>
      <c r="D18" s="263"/>
    </row>
    <row r="19" spans="1:4" ht="12" customHeight="1">
      <c r="A19" s="106"/>
      <c r="B19" s="112" t="s">
        <v>386</v>
      </c>
      <c r="C19" s="103" t="s">
        <v>191</v>
      </c>
      <c r="D19" s="263">
        <v>0</v>
      </c>
    </row>
    <row r="20" spans="1:4" ht="12.75">
      <c r="A20" s="106"/>
      <c r="B20" s="114" t="s">
        <v>52</v>
      </c>
      <c r="C20" s="110" t="s">
        <v>317</v>
      </c>
      <c r="D20" s="233">
        <v>0</v>
      </c>
    </row>
    <row r="21" spans="1:4" ht="25.5">
      <c r="A21" s="106"/>
      <c r="B21" s="112" t="s">
        <v>103</v>
      </c>
      <c r="C21" s="103" t="s">
        <v>194</v>
      </c>
      <c r="D21" s="263">
        <v>0</v>
      </c>
    </row>
    <row r="22" spans="1:4" ht="12" customHeight="1">
      <c r="A22" s="106"/>
      <c r="B22" s="112" t="s">
        <v>175</v>
      </c>
      <c r="C22" s="103" t="s">
        <v>195</v>
      </c>
      <c r="D22" s="263">
        <v>0</v>
      </c>
    </row>
    <row r="23" spans="1:4" ht="12" customHeight="1">
      <c r="A23" s="106" t="s">
        <v>26</v>
      </c>
      <c r="B23" s="112"/>
      <c r="C23" s="113" t="s">
        <v>318</v>
      </c>
      <c r="D23" s="233">
        <v>0</v>
      </c>
    </row>
    <row r="24" spans="1:4" ht="12" customHeight="1">
      <c r="A24" s="106"/>
      <c r="B24" s="114" t="s">
        <v>54</v>
      </c>
      <c r="C24" s="110" t="s">
        <v>319</v>
      </c>
      <c r="D24" s="231">
        <v>0</v>
      </c>
    </row>
    <row r="25" spans="1:4" ht="25.5">
      <c r="A25" s="106"/>
      <c r="B25" s="112" t="s">
        <v>198</v>
      </c>
      <c r="C25" s="103" t="s">
        <v>203</v>
      </c>
      <c r="D25" s="263">
        <v>0</v>
      </c>
    </row>
    <row r="26" spans="1:4" ht="25.5">
      <c r="A26" s="106"/>
      <c r="B26" s="112" t="s">
        <v>200</v>
      </c>
      <c r="C26" s="103" t="s">
        <v>205</v>
      </c>
      <c r="D26" s="263">
        <v>0</v>
      </c>
    </row>
    <row r="27" spans="1:4" ht="25.5">
      <c r="A27" s="106"/>
      <c r="B27" s="112" t="s">
        <v>202</v>
      </c>
      <c r="C27" s="262" t="s">
        <v>373</v>
      </c>
      <c r="D27" s="263">
        <v>0</v>
      </c>
    </row>
    <row r="28" spans="1:4" ht="12" customHeight="1">
      <c r="A28" s="106"/>
      <c r="B28" s="114" t="s">
        <v>55</v>
      </c>
      <c r="C28" s="110" t="s">
        <v>207</v>
      </c>
      <c r="D28" s="231">
        <v>0</v>
      </c>
    </row>
    <row r="29" spans="1:4" ht="12.75">
      <c r="A29" s="106"/>
      <c r="B29" s="112" t="s">
        <v>94</v>
      </c>
      <c r="C29" s="103" t="s">
        <v>208</v>
      </c>
      <c r="D29" s="263">
        <v>0</v>
      </c>
    </row>
    <row r="30" spans="1:4" ht="12" customHeight="1">
      <c r="A30" s="106"/>
      <c r="B30" s="112" t="s">
        <v>93</v>
      </c>
      <c r="C30" s="115" t="s">
        <v>209</v>
      </c>
      <c r="D30" s="263">
        <v>0</v>
      </c>
    </row>
    <row r="31" spans="1:4" ht="12" customHeight="1">
      <c r="A31" s="106"/>
      <c r="B31" s="112" t="s">
        <v>95</v>
      </c>
      <c r="C31" s="115" t="s">
        <v>210</v>
      </c>
      <c r="D31" s="263">
        <v>0</v>
      </c>
    </row>
    <row r="32" spans="1:4" ht="12" customHeight="1">
      <c r="A32" s="106"/>
      <c r="B32" s="112" t="s">
        <v>211</v>
      </c>
      <c r="C32" s="115" t="s">
        <v>212</v>
      </c>
      <c r="D32" s="263">
        <v>0</v>
      </c>
    </row>
    <row r="33" spans="1:4" ht="12" customHeight="1">
      <c r="A33" s="106"/>
      <c r="B33" s="112" t="s">
        <v>213</v>
      </c>
      <c r="C33" s="115" t="s">
        <v>214</v>
      </c>
      <c r="D33" s="263">
        <v>0</v>
      </c>
    </row>
    <row r="34" spans="1:4" ht="12" customHeight="1">
      <c r="A34" s="106"/>
      <c r="B34" s="114" t="s">
        <v>56</v>
      </c>
      <c r="C34" s="110" t="s">
        <v>320</v>
      </c>
      <c r="D34" s="231">
        <v>0</v>
      </c>
    </row>
    <row r="35" spans="1:4" ht="25.5">
      <c r="A35" s="106"/>
      <c r="B35" s="112" t="s">
        <v>3</v>
      </c>
      <c r="C35" s="103" t="s">
        <v>217</v>
      </c>
      <c r="D35" s="263">
        <v>0</v>
      </c>
    </row>
    <row r="36" spans="1:4" ht="12" customHeight="1">
      <c r="A36" s="106"/>
      <c r="B36" s="112" t="s">
        <v>96</v>
      </c>
      <c r="C36" s="103" t="s">
        <v>218</v>
      </c>
      <c r="D36" s="263">
        <v>0</v>
      </c>
    </row>
    <row r="37" spans="1:4" ht="12" customHeight="1">
      <c r="A37" s="106" t="s">
        <v>27</v>
      </c>
      <c r="B37" s="112"/>
      <c r="C37" s="116" t="s">
        <v>219</v>
      </c>
      <c r="D37" s="231">
        <f>D23+D4</f>
        <v>46482</v>
      </c>
    </row>
    <row r="38" spans="1:4" ht="12.75">
      <c r="A38" s="106" t="s">
        <v>28</v>
      </c>
      <c r="B38" s="114"/>
      <c r="C38" s="110" t="s">
        <v>220</v>
      </c>
      <c r="D38" s="231">
        <f>D39+D42</f>
        <v>19648</v>
      </c>
    </row>
    <row r="39" spans="1:4" ht="12" customHeight="1">
      <c r="A39" s="106"/>
      <c r="B39" s="114" t="s">
        <v>47</v>
      </c>
      <c r="C39" s="110" t="s">
        <v>321</v>
      </c>
      <c r="D39" s="231">
        <f>D40</f>
        <v>19648</v>
      </c>
    </row>
    <row r="40" spans="1:4" ht="12" customHeight="1">
      <c r="A40" s="106"/>
      <c r="B40" s="112" t="s">
        <v>99</v>
      </c>
      <c r="C40" s="103" t="s">
        <v>222</v>
      </c>
      <c r="D40" s="232">
        <v>19648</v>
      </c>
    </row>
    <row r="41" spans="1:4" ht="12" customHeight="1">
      <c r="A41" s="106"/>
      <c r="B41" s="112"/>
      <c r="C41" s="103" t="s">
        <v>310</v>
      </c>
      <c r="D41" s="290">
        <v>16354</v>
      </c>
    </row>
    <row r="42" spans="1:4" ht="12" customHeight="1">
      <c r="A42" s="106"/>
      <c r="B42" s="114" t="s">
        <v>48</v>
      </c>
      <c r="C42" s="110" t="s">
        <v>322</v>
      </c>
      <c r="D42" s="231">
        <v>0</v>
      </c>
    </row>
    <row r="43" spans="1:4" s="11" customFormat="1" ht="13.5" customHeight="1">
      <c r="A43" s="106"/>
      <c r="B43" s="112" t="s">
        <v>101</v>
      </c>
      <c r="C43" s="103" t="s">
        <v>226</v>
      </c>
      <c r="D43" s="263">
        <v>0</v>
      </c>
    </row>
    <row r="44" spans="1:4" ht="12.75">
      <c r="A44" s="106"/>
      <c r="B44" s="112"/>
      <c r="C44" s="103" t="s">
        <v>310</v>
      </c>
      <c r="D44" s="263">
        <v>0</v>
      </c>
    </row>
    <row r="45" spans="1:4" ht="12" customHeight="1">
      <c r="A45" s="106" t="s">
        <v>29</v>
      </c>
      <c r="B45" s="110"/>
      <c r="C45" s="110" t="s">
        <v>230</v>
      </c>
      <c r="D45" s="231">
        <f>D38+D37</f>
        <v>66130</v>
      </c>
    </row>
    <row r="46" spans="1:4" ht="12" customHeight="1">
      <c r="A46" s="107"/>
      <c r="B46" s="107"/>
      <c r="C46" s="108"/>
      <c r="D46" s="234"/>
    </row>
    <row r="47" spans="1:4" ht="12.75">
      <c r="A47" s="104"/>
      <c r="B47" s="105"/>
      <c r="C47" s="105"/>
      <c r="D47" s="235"/>
    </row>
    <row r="48" spans="1:4" ht="12" customHeight="1">
      <c r="A48" s="304" t="s">
        <v>37</v>
      </c>
      <c r="B48" s="305"/>
      <c r="C48" s="305"/>
      <c r="D48" s="305"/>
    </row>
    <row r="49" spans="1:4" ht="12" customHeight="1">
      <c r="A49" s="106" t="s">
        <v>25</v>
      </c>
      <c r="B49" s="110"/>
      <c r="C49" s="111" t="s">
        <v>231</v>
      </c>
      <c r="D49" s="231">
        <f>D55+D53+D52+D51+D50</f>
        <v>65830</v>
      </c>
    </row>
    <row r="50" spans="1:4" ht="12" customHeight="1">
      <c r="A50" s="106"/>
      <c r="B50" s="114" t="s">
        <v>50</v>
      </c>
      <c r="C50" s="110" t="s">
        <v>31</v>
      </c>
      <c r="D50" s="231">
        <v>22101</v>
      </c>
    </row>
    <row r="51" spans="1:4" ht="12.75">
      <c r="A51" s="106"/>
      <c r="B51" s="114" t="s">
        <v>51</v>
      </c>
      <c r="C51" s="110" t="s">
        <v>72</v>
      </c>
      <c r="D51" s="231">
        <v>4296</v>
      </c>
    </row>
    <row r="52" spans="1:9" ht="12.75">
      <c r="A52" s="106"/>
      <c r="B52" s="114" t="s">
        <v>52</v>
      </c>
      <c r="C52" s="110" t="s">
        <v>68</v>
      </c>
      <c r="D52" s="231">
        <v>39433</v>
      </c>
      <c r="H52" s="236"/>
      <c r="I52" s="236"/>
    </row>
    <row r="53" spans="1:4" ht="12.75">
      <c r="A53" s="106"/>
      <c r="B53" s="114" t="s">
        <v>53</v>
      </c>
      <c r="C53" s="110" t="s">
        <v>5</v>
      </c>
      <c r="D53" s="231">
        <v>0</v>
      </c>
    </row>
    <row r="54" spans="1:4" ht="12.75">
      <c r="A54" s="106"/>
      <c r="B54" s="112" t="s">
        <v>104</v>
      </c>
      <c r="C54" s="103" t="s">
        <v>234</v>
      </c>
      <c r="D54" s="263">
        <v>0</v>
      </c>
    </row>
    <row r="55" spans="1:4" ht="12.75">
      <c r="A55" s="106"/>
      <c r="B55" s="114" t="s">
        <v>59</v>
      </c>
      <c r="C55" s="110" t="s">
        <v>323</v>
      </c>
      <c r="D55" s="231">
        <f>SUM(D56:D62)</f>
        <v>0</v>
      </c>
    </row>
    <row r="56" spans="1:4" ht="12.75">
      <c r="A56" s="106"/>
      <c r="B56" s="112" t="s">
        <v>107</v>
      </c>
      <c r="C56" s="262" t="s">
        <v>238</v>
      </c>
      <c r="D56" s="263">
        <v>0</v>
      </c>
    </row>
    <row r="57" spans="1:4" ht="25.5">
      <c r="A57" s="106"/>
      <c r="B57" s="112" t="s">
        <v>108</v>
      </c>
      <c r="C57" s="103" t="s">
        <v>240</v>
      </c>
      <c r="D57" s="263">
        <v>0</v>
      </c>
    </row>
    <row r="58" spans="1:4" ht="25.5">
      <c r="A58" s="106"/>
      <c r="B58" s="112" t="s">
        <v>109</v>
      </c>
      <c r="C58" s="103" t="s">
        <v>385</v>
      </c>
      <c r="D58" s="263">
        <v>0</v>
      </c>
    </row>
    <row r="59" spans="1:4" ht="12.75">
      <c r="A59" s="106"/>
      <c r="B59" s="112" t="s">
        <v>110</v>
      </c>
      <c r="C59" s="103" t="s">
        <v>242</v>
      </c>
      <c r="D59" s="263">
        <v>0</v>
      </c>
    </row>
    <row r="60" spans="1:4" ht="25.5">
      <c r="A60" s="106"/>
      <c r="B60" s="112" t="s">
        <v>111</v>
      </c>
      <c r="C60" s="103" t="s">
        <v>246</v>
      </c>
      <c r="D60" s="263">
        <v>0</v>
      </c>
    </row>
    <row r="61" spans="1:4" ht="12.75">
      <c r="A61" s="106"/>
      <c r="B61" s="112" t="s">
        <v>241</v>
      </c>
      <c r="C61" s="103" t="s">
        <v>248</v>
      </c>
      <c r="D61" s="263">
        <v>0</v>
      </c>
    </row>
    <row r="62" spans="1:4" ht="12" customHeight="1">
      <c r="A62" s="106"/>
      <c r="B62" s="112" t="s">
        <v>243</v>
      </c>
      <c r="C62" s="103" t="s">
        <v>32</v>
      </c>
      <c r="D62" s="263">
        <v>0</v>
      </c>
    </row>
    <row r="63" spans="1:4" ht="12" customHeight="1">
      <c r="A63" s="106" t="s">
        <v>26</v>
      </c>
      <c r="B63" s="110"/>
      <c r="C63" s="111" t="s">
        <v>249</v>
      </c>
      <c r="D63" s="231">
        <v>300</v>
      </c>
    </row>
    <row r="64" spans="1:4" ht="12" customHeight="1">
      <c r="A64" s="106"/>
      <c r="B64" s="114" t="s">
        <v>54</v>
      </c>
      <c r="C64" s="110" t="s">
        <v>88</v>
      </c>
      <c r="D64" s="231">
        <v>300</v>
      </c>
    </row>
    <row r="65" spans="1:4" ht="12" customHeight="1">
      <c r="A65" s="106"/>
      <c r="B65" s="114" t="s">
        <v>55</v>
      </c>
      <c r="C65" s="110" t="s">
        <v>75</v>
      </c>
      <c r="D65" s="231">
        <v>0</v>
      </c>
    </row>
    <row r="66" spans="1:4" ht="12" customHeight="1">
      <c r="A66" s="106"/>
      <c r="B66" s="114" t="s">
        <v>56</v>
      </c>
      <c r="C66" s="110" t="s">
        <v>324</v>
      </c>
      <c r="D66" s="231">
        <v>0</v>
      </c>
    </row>
    <row r="67" spans="1:4" ht="25.5">
      <c r="A67" s="106"/>
      <c r="B67" s="112" t="s">
        <v>3</v>
      </c>
      <c r="C67" s="103" t="s">
        <v>252</v>
      </c>
      <c r="D67" s="263">
        <v>0</v>
      </c>
    </row>
    <row r="68" spans="1:4" ht="25.5">
      <c r="A68" s="106"/>
      <c r="B68" s="112" t="s">
        <v>96</v>
      </c>
      <c r="C68" s="103" t="s">
        <v>253</v>
      </c>
      <c r="D68" s="263">
        <v>0</v>
      </c>
    </row>
    <row r="69" spans="1:4" ht="12.75">
      <c r="A69" s="106"/>
      <c r="B69" s="112" t="s">
        <v>4</v>
      </c>
      <c r="C69" s="103" t="s">
        <v>254</v>
      </c>
      <c r="D69" s="263">
        <v>0</v>
      </c>
    </row>
    <row r="70" spans="1:4" ht="25.5">
      <c r="A70" s="106"/>
      <c r="B70" s="112" t="s">
        <v>256</v>
      </c>
      <c r="C70" s="103" t="s">
        <v>257</v>
      </c>
      <c r="D70" s="263">
        <v>0</v>
      </c>
    </row>
    <row r="71" spans="1:4" ht="12" customHeight="1">
      <c r="A71" s="106"/>
      <c r="B71" s="112" t="s">
        <v>97</v>
      </c>
      <c r="C71" s="103" t="s">
        <v>76</v>
      </c>
      <c r="D71" s="263">
        <v>0</v>
      </c>
    </row>
    <row r="72" spans="1:4" ht="12" customHeight="1">
      <c r="A72" s="106"/>
      <c r="B72" s="112" t="s">
        <v>98</v>
      </c>
      <c r="C72" s="103" t="s">
        <v>260</v>
      </c>
      <c r="D72" s="263">
        <v>0</v>
      </c>
    </row>
    <row r="73" spans="1:4" ht="12" customHeight="1">
      <c r="A73" s="106" t="s">
        <v>27</v>
      </c>
      <c r="B73" s="110"/>
      <c r="C73" s="116" t="s">
        <v>261</v>
      </c>
      <c r="D73" s="231">
        <f>D49+D63</f>
        <v>66130</v>
      </c>
    </row>
    <row r="74" spans="1:4" ht="12" customHeight="1">
      <c r="A74" s="106" t="s">
        <v>28</v>
      </c>
      <c r="B74" s="110"/>
      <c r="C74" s="110" t="s">
        <v>262</v>
      </c>
      <c r="D74" s="231">
        <f>D77+D75</f>
        <v>0</v>
      </c>
    </row>
    <row r="75" spans="1:4" ht="12" customHeight="1">
      <c r="A75" s="106"/>
      <c r="B75" s="114" t="s">
        <v>263</v>
      </c>
      <c r="C75" s="110" t="s">
        <v>264</v>
      </c>
      <c r="D75" s="231">
        <v>0</v>
      </c>
    </row>
    <row r="76" spans="1:4" ht="12" customHeight="1">
      <c r="A76" s="106"/>
      <c r="B76" s="112" t="s">
        <v>99</v>
      </c>
      <c r="C76" s="103" t="s">
        <v>265</v>
      </c>
      <c r="D76" s="263">
        <v>0</v>
      </c>
    </row>
    <row r="77" spans="1:4" ht="12" customHeight="1">
      <c r="A77" s="106"/>
      <c r="B77" s="114" t="s">
        <v>48</v>
      </c>
      <c r="C77" s="110" t="s">
        <v>266</v>
      </c>
      <c r="D77" s="231">
        <v>0</v>
      </c>
    </row>
    <row r="78" spans="1:4" ht="12" customHeight="1">
      <c r="A78" s="106"/>
      <c r="B78" s="112" t="s">
        <v>101</v>
      </c>
      <c r="C78" s="103" t="s">
        <v>267</v>
      </c>
      <c r="D78" s="263">
        <v>0</v>
      </c>
    </row>
    <row r="79" spans="1:4" ht="12" customHeight="1">
      <c r="A79" s="106" t="s">
        <v>29</v>
      </c>
      <c r="B79" s="106"/>
      <c r="C79" s="117" t="s">
        <v>268</v>
      </c>
      <c r="D79" s="231">
        <f>D73+D74</f>
        <v>66130</v>
      </c>
    </row>
    <row r="80" spans="1:4" ht="12" customHeight="1">
      <c r="A80" s="118"/>
      <c r="B80" s="119"/>
      <c r="C80" s="119"/>
      <c r="D80" s="234"/>
    </row>
    <row r="81" spans="1:4" ht="12" customHeight="1">
      <c r="A81" s="118"/>
      <c r="B81" s="119"/>
      <c r="C81" s="119"/>
      <c r="D81" s="234"/>
    </row>
    <row r="82" spans="1:4" ht="12" customHeight="1">
      <c r="A82" s="304" t="s">
        <v>523</v>
      </c>
      <c r="B82" s="305"/>
      <c r="C82" s="305"/>
      <c r="D82" s="305"/>
    </row>
    <row r="83" spans="1:4" ht="12.75">
      <c r="A83" s="106" t="s">
        <v>30</v>
      </c>
      <c r="B83" s="110"/>
      <c r="C83" s="111" t="s">
        <v>523</v>
      </c>
      <c r="D83" s="231" t="s">
        <v>523</v>
      </c>
    </row>
  </sheetData>
  <sheetProtection/>
  <mergeCells count="3">
    <mergeCell ref="A3:D3"/>
    <mergeCell ref="A48:D48"/>
    <mergeCell ref="A82:D82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Bölcsöde és Főzőkonyha Intézménye
bevételei és kiadásai
2019. év&amp;R&amp;"Times New Roman CE,Félkövér"&amp;12 2.2. melléklet
ezer Ft-ban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92"/>
  <sheetViews>
    <sheetView view="pageLayout" workbookViewId="0" topLeftCell="A4">
      <selection activeCell="I23" sqref="I23"/>
    </sheetView>
  </sheetViews>
  <sheetFormatPr defaultColWidth="9.00390625" defaultRowHeight="12.75"/>
  <cols>
    <col min="1" max="1" width="4.625" style="0" customWidth="1"/>
    <col min="2" max="2" width="5.50390625" style="0" customWidth="1"/>
    <col min="3" max="3" width="34.875" style="121" customWidth="1"/>
    <col min="4" max="4" width="10.375" style="0" customWidth="1"/>
    <col min="5" max="5" width="9.625" style="0" customWidth="1"/>
    <col min="6" max="6" width="9.875" style="0" customWidth="1"/>
    <col min="7" max="7" width="11.625" style="129" customWidth="1"/>
  </cols>
  <sheetData>
    <row r="1" ht="12.75">
      <c r="G1" s="122" t="s">
        <v>325</v>
      </c>
    </row>
    <row r="2" spans="1:8" ht="57" customHeight="1">
      <c r="A2" s="123" t="s">
        <v>6</v>
      </c>
      <c r="B2" s="124" t="s">
        <v>112</v>
      </c>
      <c r="C2" s="124" t="s">
        <v>41</v>
      </c>
      <c r="D2" s="124" t="s">
        <v>86</v>
      </c>
      <c r="E2" s="124" t="s">
        <v>87</v>
      </c>
      <c r="F2" s="124" t="s">
        <v>444</v>
      </c>
      <c r="G2" s="124" t="s">
        <v>33</v>
      </c>
      <c r="H2" s="291" t="s">
        <v>523</v>
      </c>
    </row>
    <row r="3" spans="1:7" ht="13.5" customHeight="1">
      <c r="A3" s="125" t="s">
        <v>35</v>
      </c>
      <c r="B3" s="126"/>
      <c r="C3" s="309" t="s">
        <v>528</v>
      </c>
      <c r="D3" s="310"/>
      <c r="E3" s="310"/>
      <c r="F3" s="310"/>
      <c r="G3" s="311"/>
    </row>
    <row r="4" spans="1:8" ht="16.5" customHeight="1">
      <c r="A4" s="126"/>
      <c r="B4" s="130" t="s">
        <v>25</v>
      </c>
      <c r="C4" s="131" t="s">
        <v>326</v>
      </c>
      <c r="D4" s="132">
        <f>D5+D11</f>
        <v>276971</v>
      </c>
      <c r="E4" s="132">
        <f>E5+E11</f>
        <v>0</v>
      </c>
      <c r="F4" s="132">
        <f>F5+F11</f>
        <v>0</v>
      </c>
      <c r="G4" s="132">
        <f>D4+E4+F4</f>
        <v>276971</v>
      </c>
      <c r="H4" s="127"/>
    </row>
    <row r="5" spans="1:8" ht="13.5" customHeight="1">
      <c r="A5" s="126"/>
      <c r="B5" s="133" t="s">
        <v>50</v>
      </c>
      <c r="C5" s="131" t="s">
        <v>327</v>
      </c>
      <c r="D5" s="132">
        <f>D6+D7+D8+D9+D10</f>
        <v>271237</v>
      </c>
      <c r="E5" s="132">
        <f>E6+E7+E8+E10</f>
        <v>0</v>
      </c>
      <c r="F5" s="132">
        <f>F6+F7+F8+F10</f>
        <v>0</v>
      </c>
      <c r="G5" s="132">
        <f aca="true" t="shared" si="0" ref="G5:G24">SUM(D5:F5)</f>
        <v>271237</v>
      </c>
      <c r="H5" s="127"/>
    </row>
    <row r="6" spans="1:8" ht="25.5">
      <c r="A6" s="126"/>
      <c r="B6" s="134" t="s">
        <v>78</v>
      </c>
      <c r="C6" s="135" t="s">
        <v>271</v>
      </c>
      <c r="D6" s="138">
        <v>187021</v>
      </c>
      <c r="E6" s="138">
        <v>0</v>
      </c>
      <c r="F6" s="138">
        <v>0</v>
      </c>
      <c r="G6" s="132">
        <f t="shared" si="0"/>
        <v>187021</v>
      </c>
      <c r="H6" s="127"/>
    </row>
    <row r="7" spans="1:8" ht="18" customHeight="1">
      <c r="A7" s="126"/>
      <c r="B7" s="134" t="s">
        <v>79</v>
      </c>
      <c r="C7" s="135" t="s">
        <v>71</v>
      </c>
      <c r="D7" s="138">
        <v>23470</v>
      </c>
      <c r="E7" s="138">
        <v>0</v>
      </c>
      <c r="F7" s="138">
        <v>0</v>
      </c>
      <c r="G7" s="132">
        <f t="shared" si="0"/>
        <v>23470</v>
      </c>
      <c r="H7" s="127"/>
    </row>
    <row r="8" spans="1:8" ht="12.75">
      <c r="A8" s="126"/>
      <c r="B8" s="134" t="s">
        <v>89</v>
      </c>
      <c r="C8" s="135" t="s">
        <v>272</v>
      </c>
      <c r="D8" s="272">
        <v>8893</v>
      </c>
      <c r="E8" s="138">
        <v>0</v>
      </c>
      <c r="F8" s="138">
        <v>0</v>
      </c>
      <c r="G8" s="132">
        <f t="shared" si="0"/>
        <v>8893</v>
      </c>
      <c r="H8" s="127"/>
    </row>
    <row r="9" spans="1:8" ht="12.75">
      <c r="A9" s="126"/>
      <c r="B9" s="134"/>
      <c r="C9" s="135" t="s">
        <v>534</v>
      </c>
      <c r="D9" s="272">
        <v>6806</v>
      </c>
      <c r="E9" s="138"/>
      <c r="F9" s="138"/>
      <c r="G9" s="132">
        <v>0</v>
      </c>
      <c r="H9" s="127"/>
    </row>
    <row r="10" spans="1:8" ht="15" customHeight="1">
      <c r="A10" s="126"/>
      <c r="B10" s="134" t="s">
        <v>90</v>
      </c>
      <c r="C10" s="135" t="s">
        <v>533</v>
      </c>
      <c r="D10" s="138">
        <v>45047</v>
      </c>
      <c r="E10" s="138">
        <v>0</v>
      </c>
      <c r="F10" s="138">
        <v>0</v>
      </c>
      <c r="G10" s="132">
        <f t="shared" si="0"/>
        <v>45047</v>
      </c>
      <c r="H10" s="127"/>
    </row>
    <row r="11" spans="1:8" ht="25.5">
      <c r="A11" s="126"/>
      <c r="B11" s="133" t="s">
        <v>51</v>
      </c>
      <c r="C11" s="131" t="s">
        <v>328</v>
      </c>
      <c r="D11" s="132">
        <f>D12+D13+D14</f>
        <v>5734</v>
      </c>
      <c r="E11" s="132">
        <v>0</v>
      </c>
      <c r="F11" s="132">
        <f>F12+F13+F14</f>
        <v>0</v>
      </c>
      <c r="G11" s="132">
        <f t="shared" si="0"/>
        <v>5734</v>
      </c>
      <c r="H11" s="127"/>
    </row>
    <row r="12" spans="1:8" ht="25.5">
      <c r="A12" s="126"/>
      <c r="B12" s="134" t="s">
        <v>133</v>
      </c>
      <c r="C12" s="135" t="s">
        <v>275</v>
      </c>
      <c r="D12" s="138">
        <v>0</v>
      </c>
      <c r="E12" s="138">
        <v>0</v>
      </c>
      <c r="F12" s="138">
        <v>0</v>
      </c>
      <c r="G12" s="132">
        <f t="shared" si="0"/>
        <v>0</v>
      </c>
      <c r="H12" s="127"/>
    </row>
    <row r="13" spans="1:8" ht="14.25" customHeight="1">
      <c r="A13" s="126"/>
      <c r="B13" s="134" t="s">
        <v>139</v>
      </c>
      <c r="C13" s="135" t="s">
        <v>276</v>
      </c>
      <c r="D13" s="138">
        <v>0</v>
      </c>
      <c r="E13" s="138">
        <v>0</v>
      </c>
      <c r="F13" s="138">
        <v>0</v>
      </c>
      <c r="G13" s="132">
        <f t="shared" si="0"/>
        <v>0</v>
      </c>
      <c r="H13" s="127"/>
    </row>
    <row r="14" spans="1:8" ht="15" customHeight="1">
      <c r="A14" s="126"/>
      <c r="B14" s="134" t="s">
        <v>143</v>
      </c>
      <c r="C14" s="135" t="s">
        <v>574</v>
      </c>
      <c r="D14" s="138">
        <v>5734</v>
      </c>
      <c r="E14" s="138">
        <v>0</v>
      </c>
      <c r="F14" s="138">
        <v>0</v>
      </c>
      <c r="G14" s="132">
        <f t="shared" si="0"/>
        <v>5734</v>
      </c>
      <c r="H14" s="127"/>
    </row>
    <row r="15" spans="1:8" ht="16.5" customHeight="1">
      <c r="A15" s="126"/>
      <c r="B15" s="133" t="s">
        <v>26</v>
      </c>
      <c r="C15" s="131" t="s">
        <v>329</v>
      </c>
      <c r="D15" s="132">
        <f>D16+D22</f>
        <v>209176</v>
      </c>
      <c r="E15" s="132">
        <v>0</v>
      </c>
      <c r="F15" s="132">
        <f>F16+F22</f>
        <v>0</v>
      </c>
      <c r="G15" s="132">
        <f t="shared" si="0"/>
        <v>209176</v>
      </c>
      <c r="H15" s="127"/>
    </row>
    <row r="16" spans="1:8" ht="13.5" customHeight="1">
      <c r="A16" s="126"/>
      <c r="B16" s="133" t="s">
        <v>54</v>
      </c>
      <c r="C16" s="131" t="s">
        <v>330</v>
      </c>
      <c r="D16" s="132">
        <f>D17+D18+D19+D20+D21</f>
        <v>190401</v>
      </c>
      <c r="E16" s="132">
        <f>E17+E18+E19+E20+E21</f>
        <v>0</v>
      </c>
      <c r="F16" s="132">
        <f>F17+F18+F19+F20+F21</f>
        <v>0</v>
      </c>
      <c r="G16" s="132">
        <f t="shared" si="0"/>
        <v>190401</v>
      </c>
      <c r="H16" s="127"/>
    </row>
    <row r="17" spans="1:8" ht="15.75" customHeight="1">
      <c r="A17" s="126"/>
      <c r="B17" s="134" t="s">
        <v>198</v>
      </c>
      <c r="C17" s="135" t="s">
        <v>42</v>
      </c>
      <c r="D17" s="138">
        <v>63549</v>
      </c>
      <c r="E17" s="138">
        <v>0</v>
      </c>
      <c r="F17" s="138">
        <v>0</v>
      </c>
      <c r="G17" s="132">
        <f t="shared" si="0"/>
        <v>63549</v>
      </c>
      <c r="H17" s="127"/>
    </row>
    <row r="18" spans="1:8" ht="25.5">
      <c r="A18" s="126"/>
      <c r="B18" s="134" t="s">
        <v>200</v>
      </c>
      <c r="C18" s="135" t="s">
        <v>72</v>
      </c>
      <c r="D18" s="138">
        <v>8879</v>
      </c>
      <c r="E18" s="138">
        <v>0</v>
      </c>
      <c r="F18" s="138">
        <v>0</v>
      </c>
      <c r="G18" s="132">
        <f t="shared" si="0"/>
        <v>8879</v>
      </c>
      <c r="H18" s="127"/>
    </row>
    <row r="19" spans="1:8" ht="15.75" customHeight="1">
      <c r="A19" s="126"/>
      <c r="B19" s="134" t="s">
        <v>202</v>
      </c>
      <c r="C19" s="136" t="s">
        <v>43</v>
      </c>
      <c r="D19" s="138">
        <v>66816</v>
      </c>
      <c r="E19" s="138">
        <v>0</v>
      </c>
      <c r="F19" s="138">
        <v>0</v>
      </c>
      <c r="G19" s="132">
        <f t="shared" si="0"/>
        <v>66816</v>
      </c>
      <c r="H19" s="127"/>
    </row>
    <row r="20" spans="1:8" ht="15" customHeight="1">
      <c r="A20" s="126"/>
      <c r="B20" s="134" t="s">
        <v>204</v>
      </c>
      <c r="C20" s="136" t="s">
        <v>73</v>
      </c>
      <c r="D20" s="138">
        <v>6000</v>
      </c>
      <c r="E20" s="138">
        <v>0</v>
      </c>
      <c r="F20" s="138">
        <v>0</v>
      </c>
      <c r="G20" s="132">
        <f t="shared" si="0"/>
        <v>6000</v>
      </c>
      <c r="H20" s="127"/>
    </row>
    <row r="21" spans="1:8" ht="14.25" customHeight="1">
      <c r="A21" s="126"/>
      <c r="B21" s="134" t="s">
        <v>206</v>
      </c>
      <c r="C21" s="136" t="s">
        <v>74</v>
      </c>
      <c r="D21" s="138">
        <v>45157</v>
      </c>
      <c r="E21" s="138">
        <v>0</v>
      </c>
      <c r="F21" s="138">
        <v>0</v>
      </c>
      <c r="G21" s="132">
        <f t="shared" si="0"/>
        <v>45157</v>
      </c>
      <c r="H21" s="127"/>
    </row>
    <row r="22" spans="1:8" ht="25.5">
      <c r="A22" s="126"/>
      <c r="B22" s="133" t="s">
        <v>55</v>
      </c>
      <c r="C22" s="131" t="s">
        <v>331</v>
      </c>
      <c r="D22" s="137">
        <f>D23+D24+D25</f>
        <v>18775</v>
      </c>
      <c r="E22" s="137">
        <f>E23+E24+E25</f>
        <v>0</v>
      </c>
      <c r="F22" s="137">
        <f>F23+F24+F25</f>
        <v>0</v>
      </c>
      <c r="G22" s="137">
        <f>G23+G24+G25</f>
        <v>18775</v>
      </c>
      <c r="H22" s="127"/>
    </row>
    <row r="23" spans="1:8" ht="14.25" customHeight="1">
      <c r="A23" s="126"/>
      <c r="B23" s="134" t="s">
        <v>94</v>
      </c>
      <c r="C23" s="136" t="s">
        <v>88</v>
      </c>
      <c r="D23" s="138">
        <v>7604</v>
      </c>
      <c r="E23" s="138">
        <v>0</v>
      </c>
      <c r="F23" s="138">
        <v>0</v>
      </c>
      <c r="G23" s="132">
        <f t="shared" si="0"/>
        <v>7604</v>
      </c>
      <c r="H23" s="127"/>
    </row>
    <row r="24" spans="1:8" ht="12.75" customHeight="1">
      <c r="A24" s="126"/>
      <c r="B24" s="134" t="s">
        <v>93</v>
      </c>
      <c r="C24" s="136" t="s">
        <v>75</v>
      </c>
      <c r="D24" s="138">
        <v>11171</v>
      </c>
      <c r="E24" s="138">
        <v>0</v>
      </c>
      <c r="F24" s="138">
        <v>0</v>
      </c>
      <c r="G24" s="132">
        <f t="shared" si="0"/>
        <v>11171</v>
      </c>
      <c r="H24" s="127"/>
    </row>
    <row r="25" spans="1:8" ht="12.75" customHeight="1">
      <c r="A25" s="126"/>
      <c r="B25" s="134" t="s">
        <v>95</v>
      </c>
      <c r="C25" s="135" t="s">
        <v>332</v>
      </c>
      <c r="D25" s="138"/>
      <c r="E25" s="138">
        <v>0</v>
      </c>
      <c r="F25" s="138">
        <v>0</v>
      </c>
      <c r="G25" s="132">
        <f>SUM(D25:F25)</f>
        <v>0</v>
      </c>
      <c r="H25" s="127"/>
    </row>
    <row r="26" spans="1:8" ht="14.25" customHeight="1">
      <c r="A26" s="125" t="s">
        <v>39</v>
      </c>
      <c r="B26" s="126"/>
      <c r="C26" s="306" t="s">
        <v>529</v>
      </c>
      <c r="D26" s="307"/>
      <c r="E26" s="307"/>
      <c r="F26" s="307"/>
      <c r="G26" s="308"/>
      <c r="H26" s="127"/>
    </row>
    <row r="27" spans="1:8" ht="15.75" customHeight="1">
      <c r="A27" s="126"/>
      <c r="B27" s="130" t="s">
        <v>25</v>
      </c>
      <c r="C27" s="131" t="s">
        <v>326</v>
      </c>
      <c r="D27" s="132">
        <f>D28+D33</f>
        <v>31</v>
      </c>
      <c r="E27" s="132">
        <f>E28+E33</f>
        <v>0</v>
      </c>
      <c r="F27" s="132">
        <f>F28+F33</f>
        <v>0</v>
      </c>
      <c r="G27" s="132">
        <f>G28+G33</f>
        <v>31</v>
      </c>
      <c r="H27" s="127"/>
    </row>
    <row r="28" spans="1:8" ht="12.75">
      <c r="A28" s="126"/>
      <c r="B28" s="133" t="s">
        <v>50</v>
      </c>
      <c r="C28" s="131" t="s">
        <v>327</v>
      </c>
      <c r="D28" s="132">
        <f>D29+D30+D31+D32</f>
        <v>31</v>
      </c>
      <c r="E28" s="132">
        <f>E29+E30+E31+E32</f>
        <v>0</v>
      </c>
      <c r="F28" s="132">
        <f>F29+F30+F31+F32</f>
        <v>0</v>
      </c>
      <c r="G28" s="132">
        <f>G29+G30+G31+G32</f>
        <v>31</v>
      </c>
      <c r="H28" s="127"/>
    </row>
    <row r="29" spans="1:7" ht="25.5">
      <c r="A29" s="126"/>
      <c r="B29" s="134" t="s">
        <v>78</v>
      </c>
      <c r="C29" s="135" t="s">
        <v>271</v>
      </c>
      <c r="D29" s="138">
        <v>0</v>
      </c>
      <c r="E29" s="271">
        <v>0</v>
      </c>
      <c r="F29" s="271">
        <v>0</v>
      </c>
      <c r="G29" s="132">
        <f>SUM(D29:F29)</f>
        <v>0</v>
      </c>
    </row>
    <row r="30" spans="1:8" ht="14.25" customHeight="1">
      <c r="A30" s="126"/>
      <c r="B30" s="134" t="s">
        <v>79</v>
      </c>
      <c r="C30" s="135" t="s">
        <v>531</v>
      </c>
      <c r="D30" s="138">
        <v>0</v>
      </c>
      <c r="E30" s="271">
        <v>0</v>
      </c>
      <c r="F30" s="271">
        <v>0</v>
      </c>
      <c r="G30" s="132">
        <f>SUM(D30:F30)</f>
        <v>0</v>
      </c>
      <c r="H30" s="127"/>
    </row>
    <row r="31" spans="1:8" ht="15" customHeight="1">
      <c r="A31" s="126"/>
      <c r="B31" s="134" t="s">
        <v>89</v>
      </c>
      <c r="C31" s="135" t="s">
        <v>532</v>
      </c>
      <c r="D31" s="138">
        <v>0</v>
      </c>
      <c r="E31" s="271">
        <v>0</v>
      </c>
      <c r="F31" s="271">
        <v>0</v>
      </c>
      <c r="G31" s="132">
        <f>SUM(D31:F31)</f>
        <v>0</v>
      </c>
      <c r="H31" s="127"/>
    </row>
    <row r="32" spans="1:8" ht="15" customHeight="1">
      <c r="A32" s="126"/>
      <c r="B32" s="134" t="s">
        <v>90</v>
      </c>
      <c r="C32" s="135" t="s">
        <v>533</v>
      </c>
      <c r="D32" s="138">
        <v>31</v>
      </c>
      <c r="E32" s="271">
        <v>0</v>
      </c>
      <c r="F32" s="271">
        <v>0</v>
      </c>
      <c r="G32" s="132">
        <f>SUM(D32:F32)</f>
        <v>31</v>
      </c>
      <c r="H32" s="127"/>
    </row>
    <row r="33" spans="1:8" ht="25.5">
      <c r="A33" s="126"/>
      <c r="B33" s="133" t="s">
        <v>51</v>
      </c>
      <c r="C33" s="131" t="s">
        <v>328</v>
      </c>
      <c r="D33" s="132">
        <f>D34+D35+D36</f>
        <v>0</v>
      </c>
      <c r="E33" s="132">
        <f>E34+E35+E36</f>
        <v>0</v>
      </c>
      <c r="F33" s="132">
        <f>F34+F35+F36</f>
        <v>0</v>
      </c>
      <c r="G33" s="132">
        <f>G34+G35+G36</f>
        <v>0</v>
      </c>
      <c r="H33" s="127"/>
    </row>
    <row r="34" spans="1:8" ht="25.5">
      <c r="A34" s="126"/>
      <c r="B34" s="134" t="s">
        <v>133</v>
      </c>
      <c r="C34" s="135" t="s">
        <v>275</v>
      </c>
      <c r="D34" s="138">
        <v>0</v>
      </c>
      <c r="E34" s="271">
        <v>0</v>
      </c>
      <c r="F34" s="271">
        <v>0</v>
      </c>
      <c r="G34" s="132">
        <f>SUM(D34:F34)</f>
        <v>0</v>
      </c>
      <c r="H34" s="127"/>
    </row>
    <row r="35" spans="1:8" ht="12.75">
      <c r="A35" s="126"/>
      <c r="B35" s="134" t="s">
        <v>139</v>
      </c>
      <c r="C35" s="135" t="s">
        <v>276</v>
      </c>
      <c r="D35" s="138">
        <v>0</v>
      </c>
      <c r="E35" s="271">
        <v>0</v>
      </c>
      <c r="F35" s="271">
        <v>0</v>
      </c>
      <c r="G35" s="132">
        <f>SUM(D35:F35)</f>
        <v>0</v>
      </c>
      <c r="H35" s="127"/>
    </row>
    <row r="36" spans="1:8" ht="13.5" customHeight="1">
      <c r="A36" s="126"/>
      <c r="B36" s="134" t="s">
        <v>143</v>
      </c>
      <c r="C36" s="135" t="s">
        <v>277</v>
      </c>
      <c r="D36" s="138">
        <v>0</v>
      </c>
      <c r="E36" s="271">
        <v>0</v>
      </c>
      <c r="F36" s="271">
        <v>0</v>
      </c>
      <c r="G36" s="132">
        <f>SUM(D36:F36)</f>
        <v>0</v>
      </c>
      <c r="H36" s="127"/>
    </row>
    <row r="37" spans="1:8" ht="13.5" customHeight="1">
      <c r="A37" s="126"/>
      <c r="B37" s="133" t="s">
        <v>26</v>
      </c>
      <c r="C37" s="131" t="s">
        <v>329</v>
      </c>
      <c r="D37" s="132">
        <f>D38+D44</f>
        <v>52271</v>
      </c>
      <c r="E37" s="132">
        <f>E38+E44</f>
        <v>0</v>
      </c>
      <c r="F37" s="132">
        <f>F38+F44</f>
        <v>0</v>
      </c>
      <c r="G37" s="132">
        <f>G38+G44</f>
        <v>52271</v>
      </c>
      <c r="H37" s="127"/>
    </row>
    <row r="38" spans="1:8" ht="12.75">
      <c r="A38" s="126"/>
      <c r="B38" s="133" t="s">
        <v>54</v>
      </c>
      <c r="C38" s="131" t="s">
        <v>330</v>
      </c>
      <c r="D38" s="132">
        <f>D39+D40+D41+D42+D43</f>
        <v>52271</v>
      </c>
      <c r="E38" s="132">
        <f>E39+E40+E41+E42+E43</f>
        <v>0</v>
      </c>
      <c r="F38" s="132">
        <f>F39+F40+F41+F42+F43</f>
        <v>0</v>
      </c>
      <c r="G38" s="132">
        <f>G39+G40+G41+G42+G43</f>
        <v>52271</v>
      </c>
      <c r="H38" s="127"/>
    </row>
    <row r="39" spans="1:8" ht="13.5" customHeight="1">
      <c r="A39" s="126"/>
      <c r="B39" s="134" t="s">
        <v>198</v>
      </c>
      <c r="C39" s="135" t="s">
        <v>42</v>
      </c>
      <c r="D39" s="138">
        <v>37594</v>
      </c>
      <c r="E39" s="271">
        <v>0</v>
      </c>
      <c r="F39" s="271">
        <v>0</v>
      </c>
      <c r="G39" s="132">
        <f>SUM(D39:F39)</f>
        <v>37594</v>
      </c>
      <c r="H39" s="127"/>
    </row>
    <row r="40" spans="1:8" ht="25.5">
      <c r="A40" s="126"/>
      <c r="B40" s="134" t="s">
        <v>200</v>
      </c>
      <c r="C40" s="135" t="s">
        <v>72</v>
      </c>
      <c r="D40" s="138">
        <v>7569</v>
      </c>
      <c r="E40" s="271">
        <v>0</v>
      </c>
      <c r="F40" s="271">
        <v>0</v>
      </c>
      <c r="G40" s="132">
        <f>SUM(D40:F40)</f>
        <v>7569</v>
      </c>
      <c r="H40" s="127"/>
    </row>
    <row r="41" spans="1:8" ht="12.75">
      <c r="A41" s="126"/>
      <c r="B41" s="134" t="s">
        <v>202</v>
      </c>
      <c r="C41" s="136" t="s">
        <v>43</v>
      </c>
      <c r="D41" s="138">
        <v>7108</v>
      </c>
      <c r="E41" s="271">
        <v>0</v>
      </c>
      <c r="F41" s="271">
        <v>0</v>
      </c>
      <c r="G41" s="132">
        <f>SUM(D41:F41)</f>
        <v>7108</v>
      </c>
      <c r="H41" s="127"/>
    </row>
    <row r="42" spans="1:8" ht="12.75">
      <c r="A42" s="126"/>
      <c r="B42" s="134" t="s">
        <v>204</v>
      </c>
      <c r="C42" s="136" t="s">
        <v>73</v>
      </c>
      <c r="D42" s="138">
        <v>0</v>
      </c>
      <c r="E42" s="271">
        <v>0</v>
      </c>
      <c r="F42" s="271">
        <v>0</v>
      </c>
      <c r="G42" s="132">
        <f>SUM(D42:F42)</f>
        <v>0</v>
      </c>
      <c r="H42" s="127"/>
    </row>
    <row r="43" spans="1:8" ht="12.75">
      <c r="A43" s="126"/>
      <c r="B43" s="134" t="s">
        <v>206</v>
      </c>
      <c r="C43" s="136" t="s">
        <v>74</v>
      </c>
      <c r="D43" s="138">
        <v>0</v>
      </c>
      <c r="E43" s="138">
        <v>0</v>
      </c>
      <c r="F43" s="138">
        <v>0</v>
      </c>
      <c r="G43" s="132">
        <f>SUM(D43:F43)</f>
        <v>0</v>
      </c>
      <c r="H43" s="127"/>
    </row>
    <row r="44" spans="1:8" ht="25.5">
      <c r="A44" s="126"/>
      <c r="B44" s="133" t="s">
        <v>55</v>
      </c>
      <c r="C44" s="131" t="s">
        <v>331</v>
      </c>
      <c r="D44" s="137">
        <f>D45+D46+D47</f>
        <v>0</v>
      </c>
      <c r="E44" s="137">
        <f>E45+E46+E47</f>
        <v>0</v>
      </c>
      <c r="F44" s="137">
        <f>F45+F46+F47</f>
        <v>0</v>
      </c>
      <c r="G44" s="137">
        <f>G45+G46+G47</f>
        <v>0</v>
      </c>
      <c r="H44" s="127"/>
    </row>
    <row r="45" spans="1:8" ht="14.25" customHeight="1">
      <c r="A45" s="126"/>
      <c r="B45" s="134" t="s">
        <v>94</v>
      </c>
      <c r="C45" s="136" t="s">
        <v>88</v>
      </c>
      <c r="D45" s="138">
        <v>0</v>
      </c>
      <c r="E45" s="138">
        <v>0</v>
      </c>
      <c r="F45" s="138">
        <v>0</v>
      </c>
      <c r="G45" s="132">
        <f>SUM(D45:F45)</f>
        <v>0</v>
      </c>
      <c r="H45" s="127"/>
    </row>
    <row r="46" spans="1:8" ht="15.75" customHeight="1">
      <c r="A46" s="126"/>
      <c r="B46" s="134" t="s">
        <v>93</v>
      </c>
      <c r="C46" s="136" t="s">
        <v>75</v>
      </c>
      <c r="D46" s="138">
        <v>0</v>
      </c>
      <c r="E46" s="138">
        <v>0</v>
      </c>
      <c r="F46" s="138">
        <v>0</v>
      </c>
      <c r="G46" s="132">
        <f>SUM(D46:F46)</f>
        <v>0</v>
      </c>
      <c r="H46" s="127"/>
    </row>
    <row r="47" spans="1:8" ht="15" customHeight="1">
      <c r="A47" s="126"/>
      <c r="B47" s="134" t="s">
        <v>95</v>
      </c>
      <c r="C47" s="135" t="s">
        <v>332</v>
      </c>
      <c r="D47" s="138">
        <v>0</v>
      </c>
      <c r="E47" s="138">
        <v>0</v>
      </c>
      <c r="F47" s="138">
        <v>0</v>
      </c>
      <c r="G47" s="132">
        <f>SUM(D47:F47)</f>
        <v>0</v>
      </c>
      <c r="H47" s="127"/>
    </row>
    <row r="48" spans="1:8" ht="12.75">
      <c r="A48" s="125" t="s">
        <v>17</v>
      </c>
      <c r="B48" s="126"/>
      <c r="C48" s="312" t="s">
        <v>530</v>
      </c>
      <c r="D48" s="312"/>
      <c r="E48" s="312"/>
      <c r="F48" s="312"/>
      <c r="G48" s="312"/>
      <c r="H48" s="127"/>
    </row>
    <row r="49" spans="1:8" ht="12.75">
      <c r="A49" s="126"/>
      <c r="B49" s="130" t="s">
        <v>25</v>
      </c>
      <c r="C49" s="131" t="s">
        <v>326</v>
      </c>
      <c r="D49" s="132">
        <f>D50+D55</f>
        <v>49775</v>
      </c>
      <c r="E49" s="132">
        <f>E50+E55</f>
        <v>0</v>
      </c>
      <c r="F49" s="132">
        <f>F50+F55</f>
        <v>0</v>
      </c>
      <c r="G49" s="132">
        <f>G50+G55</f>
        <v>49775</v>
      </c>
      <c r="H49" s="127"/>
    </row>
    <row r="50" spans="1:8" ht="12.75">
      <c r="A50" s="126"/>
      <c r="B50" s="133" t="s">
        <v>50</v>
      </c>
      <c r="C50" s="131" t="s">
        <v>327</v>
      </c>
      <c r="D50" s="132">
        <f>D51+D52+D53+D54</f>
        <v>49775</v>
      </c>
      <c r="E50" s="132">
        <f>E51+E52+E53+E54</f>
        <v>0</v>
      </c>
      <c r="F50" s="132">
        <f>F51+F52+F53+F54</f>
        <v>0</v>
      </c>
      <c r="G50" s="132">
        <f>G51+G52+G53+G54</f>
        <v>49775</v>
      </c>
      <c r="H50" s="127"/>
    </row>
    <row r="51" spans="1:8" ht="25.5">
      <c r="A51" s="126"/>
      <c r="B51" s="134" t="s">
        <v>78</v>
      </c>
      <c r="C51" s="135" t="s">
        <v>271</v>
      </c>
      <c r="D51" s="138">
        <v>0</v>
      </c>
      <c r="E51" s="138">
        <v>0</v>
      </c>
      <c r="F51" s="138">
        <v>0</v>
      </c>
      <c r="G51" s="132">
        <f>SUM(D51:F51)</f>
        <v>0</v>
      </c>
      <c r="H51" s="127"/>
    </row>
    <row r="52" spans="1:8" ht="12.75">
      <c r="A52" s="126"/>
      <c r="B52" s="134" t="s">
        <v>79</v>
      </c>
      <c r="C52" s="135" t="s">
        <v>71</v>
      </c>
      <c r="D52" s="138">
        <v>0</v>
      </c>
      <c r="E52" s="138">
        <v>0</v>
      </c>
      <c r="F52" s="138">
        <v>0</v>
      </c>
      <c r="G52" s="132">
        <f>SUM(D52:F52)</f>
        <v>0</v>
      </c>
      <c r="H52" s="127"/>
    </row>
    <row r="53" spans="1:8" ht="12.75">
      <c r="A53" s="126"/>
      <c r="B53" s="134" t="s">
        <v>89</v>
      </c>
      <c r="C53" s="135" t="s">
        <v>272</v>
      </c>
      <c r="D53" s="138">
        <v>46482</v>
      </c>
      <c r="E53" s="138">
        <v>0</v>
      </c>
      <c r="F53" s="138">
        <v>0</v>
      </c>
      <c r="G53" s="132">
        <f>SUM(D53:F53)</f>
        <v>46482</v>
      </c>
      <c r="H53" s="127"/>
    </row>
    <row r="54" spans="1:8" ht="12.75">
      <c r="A54" s="126"/>
      <c r="B54" s="134" t="s">
        <v>90</v>
      </c>
      <c r="C54" s="135" t="s">
        <v>533</v>
      </c>
      <c r="D54" s="138">
        <v>3293</v>
      </c>
      <c r="E54" s="138">
        <v>0</v>
      </c>
      <c r="F54" s="138">
        <v>0</v>
      </c>
      <c r="G54" s="132">
        <f>SUM(D54:F54)</f>
        <v>3293</v>
      </c>
      <c r="H54" s="127"/>
    </row>
    <row r="55" spans="1:8" ht="25.5">
      <c r="A55" s="126"/>
      <c r="B55" s="133" t="s">
        <v>51</v>
      </c>
      <c r="C55" s="131" t="s">
        <v>328</v>
      </c>
      <c r="D55" s="132">
        <f>D56+D57+D58</f>
        <v>0</v>
      </c>
      <c r="E55" s="132">
        <f>E56+E57+E58</f>
        <v>0</v>
      </c>
      <c r="F55" s="132">
        <f>F56+F57+F58</f>
        <v>0</v>
      </c>
      <c r="G55" s="132">
        <f>G56+G57+G58</f>
        <v>0</v>
      </c>
      <c r="H55" s="127"/>
    </row>
    <row r="56" spans="1:8" ht="25.5">
      <c r="A56" s="126"/>
      <c r="B56" s="134" t="s">
        <v>133</v>
      </c>
      <c r="C56" s="135" t="s">
        <v>275</v>
      </c>
      <c r="D56" s="138">
        <v>0</v>
      </c>
      <c r="E56" s="138">
        <v>0</v>
      </c>
      <c r="F56" s="138">
        <v>0</v>
      </c>
      <c r="G56" s="132">
        <f>SUM(D56:F56)</f>
        <v>0</v>
      </c>
      <c r="H56" s="127"/>
    </row>
    <row r="57" spans="1:8" ht="12.75">
      <c r="A57" s="126"/>
      <c r="B57" s="134" t="s">
        <v>139</v>
      </c>
      <c r="C57" s="135" t="s">
        <v>276</v>
      </c>
      <c r="D57" s="138">
        <v>0</v>
      </c>
      <c r="E57" s="138">
        <v>0</v>
      </c>
      <c r="F57" s="138">
        <v>0</v>
      </c>
      <c r="G57" s="132">
        <f>SUM(D57:F57)</f>
        <v>0</v>
      </c>
      <c r="H57" s="127"/>
    </row>
    <row r="58" spans="1:8" ht="14.25" customHeight="1">
      <c r="A58" s="126"/>
      <c r="B58" s="134" t="s">
        <v>143</v>
      </c>
      <c r="C58" s="135" t="s">
        <v>277</v>
      </c>
      <c r="D58" s="138">
        <v>0</v>
      </c>
      <c r="E58" s="138">
        <v>0</v>
      </c>
      <c r="F58" s="138">
        <v>0</v>
      </c>
      <c r="G58" s="132">
        <f>SUM(D58:F58)</f>
        <v>0</v>
      </c>
      <c r="H58" s="127"/>
    </row>
    <row r="59" spans="1:8" ht="12.75">
      <c r="A59" s="126"/>
      <c r="B59" s="133" t="s">
        <v>26</v>
      </c>
      <c r="C59" s="131" t="s">
        <v>329</v>
      </c>
      <c r="D59" s="132">
        <f>D60+D66</f>
        <v>66130</v>
      </c>
      <c r="E59" s="132">
        <f>E60+E66</f>
        <v>0</v>
      </c>
      <c r="F59" s="132">
        <f>F60+F66</f>
        <v>0</v>
      </c>
      <c r="G59" s="132">
        <f>G60+G66</f>
        <v>66130</v>
      </c>
      <c r="H59" s="127"/>
    </row>
    <row r="60" spans="1:8" ht="12.75">
      <c r="A60" s="126"/>
      <c r="B60" s="133" t="s">
        <v>54</v>
      </c>
      <c r="C60" s="131" t="s">
        <v>330</v>
      </c>
      <c r="D60" s="132">
        <f>D61+D62+D63+D64+D65</f>
        <v>65830</v>
      </c>
      <c r="E60" s="132">
        <f>E61+E62+E63+E64+E65</f>
        <v>0</v>
      </c>
      <c r="F60" s="132">
        <f>F61+F62+F63+F64+F65</f>
        <v>0</v>
      </c>
      <c r="G60" s="132">
        <f>G61+G62+G63+G64+G65</f>
        <v>65830</v>
      </c>
      <c r="H60" s="127"/>
    </row>
    <row r="61" spans="1:8" ht="12.75">
      <c r="A61" s="126"/>
      <c r="B61" s="134" t="s">
        <v>198</v>
      </c>
      <c r="C61" s="135" t="s">
        <v>42</v>
      </c>
      <c r="D61" s="138">
        <v>22101</v>
      </c>
      <c r="E61" s="138">
        <v>0</v>
      </c>
      <c r="F61" s="138">
        <v>0</v>
      </c>
      <c r="G61" s="132">
        <f>SUM(D61:F61)</f>
        <v>22101</v>
      </c>
      <c r="H61" s="127"/>
    </row>
    <row r="62" spans="1:8" ht="25.5">
      <c r="A62" s="126"/>
      <c r="B62" s="134" t="s">
        <v>200</v>
      </c>
      <c r="C62" s="135" t="s">
        <v>72</v>
      </c>
      <c r="D62" s="138">
        <v>4296</v>
      </c>
      <c r="E62" s="138">
        <v>0</v>
      </c>
      <c r="F62" s="138">
        <v>0</v>
      </c>
      <c r="G62" s="132">
        <f>SUM(D62:F62)</f>
        <v>4296</v>
      </c>
      <c r="H62" s="127"/>
    </row>
    <row r="63" spans="1:8" ht="12.75">
      <c r="A63" s="126"/>
      <c r="B63" s="134" t="s">
        <v>202</v>
      </c>
      <c r="C63" s="136" t="s">
        <v>43</v>
      </c>
      <c r="D63" s="138">
        <v>39433</v>
      </c>
      <c r="E63" s="138">
        <v>0</v>
      </c>
      <c r="F63" s="138">
        <v>0</v>
      </c>
      <c r="G63" s="132">
        <f>SUM(D63:F63)</f>
        <v>39433</v>
      </c>
      <c r="H63" s="127"/>
    </row>
    <row r="64" spans="1:8" ht="12.75">
      <c r="A64" s="126"/>
      <c r="B64" s="134" t="s">
        <v>204</v>
      </c>
      <c r="C64" s="136" t="s">
        <v>73</v>
      </c>
      <c r="D64" s="138">
        <v>0</v>
      </c>
      <c r="E64" s="138">
        <v>0</v>
      </c>
      <c r="F64" s="138">
        <v>0</v>
      </c>
      <c r="G64" s="132">
        <f>SUM(D64:F64)</f>
        <v>0</v>
      </c>
      <c r="H64" s="127"/>
    </row>
    <row r="65" spans="1:8" ht="12.75">
      <c r="A65" s="126"/>
      <c r="B65" s="134" t="s">
        <v>206</v>
      </c>
      <c r="C65" s="136" t="s">
        <v>74</v>
      </c>
      <c r="D65" s="138">
        <v>0</v>
      </c>
      <c r="E65" s="138">
        <v>0</v>
      </c>
      <c r="F65" s="138">
        <v>0</v>
      </c>
      <c r="G65" s="132">
        <f>SUM(D65:F65)</f>
        <v>0</v>
      </c>
      <c r="H65" s="127"/>
    </row>
    <row r="66" spans="1:8" ht="25.5">
      <c r="A66" s="126"/>
      <c r="B66" s="133" t="s">
        <v>55</v>
      </c>
      <c r="C66" s="131" t="s">
        <v>331</v>
      </c>
      <c r="D66" s="137">
        <f>D67+D68+D69</f>
        <v>300</v>
      </c>
      <c r="E66" s="137">
        <f>E67+E68+E69</f>
        <v>0</v>
      </c>
      <c r="F66" s="137">
        <f>F67+F68+F69</f>
        <v>0</v>
      </c>
      <c r="G66" s="137">
        <f>G67+G68+G69</f>
        <v>300</v>
      </c>
      <c r="H66" s="127"/>
    </row>
    <row r="67" spans="1:8" ht="12.75">
      <c r="A67" s="126"/>
      <c r="B67" s="134" t="s">
        <v>94</v>
      </c>
      <c r="C67" s="136" t="s">
        <v>88</v>
      </c>
      <c r="D67" s="138">
        <v>300</v>
      </c>
      <c r="E67" s="138">
        <v>0</v>
      </c>
      <c r="F67" s="138">
        <v>0</v>
      </c>
      <c r="G67" s="132">
        <f>SUM(D67:F67)</f>
        <v>300</v>
      </c>
      <c r="H67" s="127"/>
    </row>
    <row r="68" spans="1:8" ht="12.75">
      <c r="A68" s="126"/>
      <c r="B68" s="134" t="s">
        <v>93</v>
      </c>
      <c r="C68" s="136" t="s">
        <v>75</v>
      </c>
      <c r="D68" s="138">
        <v>0</v>
      </c>
      <c r="E68" s="138">
        <v>0</v>
      </c>
      <c r="F68" s="138">
        <v>0</v>
      </c>
      <c r="G68" s="132">
        <f>SUM(D68:F68)</f>
        <v>0</v>
      </c>
      <c r="H68" s="127"/>
    </row>
    <row r="69" spans="1:8" ht="12.75">
      <c r="A69" s="126"/>
      <c r="B69" s="134" t="s">
        <v>95</v>
      </c>
      <c r="C69" s="135" t="s">
        <v>332</v>
      </c>
      <c r="D69" s="138">
        <v>0</v>
      </c>
      <c r="E69" s="138">
        <v>0</v>
      </c>
      <c r="F69" s="138">
        <v>0</v>
      </c>
      <c r="G69" s="132">
        <f>SUM(D69:F69)</f>
        <v>0</v>
      </c>
      <c r="H69" s="127"/>
    </row>
    <row r="70" spans="1:7" ht="12.75">
      <c r="A70" s="125"/>
      <c r="B70" s="126"/>
      <c r="C70" s="306" t="s">
        <v>535</v>
      </c>
      <c r="D70" s="307"/>
      <c r="E70" s="307"/>
      <c r="F70" s="307"/>
      <c r="G70" s="308"/>
    </row>
    <row r="71" spans="1:7" ht="26.25" customHeight="1">
      <c r="A71" s="126"/>
      <c r="B71" s="130" t="s">
        <v>25</v>
      </c>
      <c r="C71" s="131" t="s">
        <v>326</v>
      </c>
      <c r="D71" s="132">
        <f>D72+D78</f>
        <v>326777</v>
      </c>
      <c r="E71" s="132">
        <v>0</v>
      </c>
      <c r="F71" s="132">
        <v>0</v>
      </c>
      <c r="G71" s="132">
        <f>D71+E71+F71</f>
        <v>326777</v>
      </c>
    </row>
    <row r="72" spans="1:7" ht="12.75">
      <c r="A72" s="126"/>
      <c r="B72" s="133" t="s">
        <v>50</v>
      </c>
      <c r="C72" s="131" t="s">
        <v>327</v>
      </c>
      <c r="D72" s="132">
        <f>D73+D74+D75+D76+D77</f>
        <v>321043</v>
      </c>
      <c r="E72" s="132">
        <v>0</v>
      </c>
      <c r="F72" s="132">
        <v>0</v>
      </c>
      <c r="G72" s="132">
        <f aca="true" t="shared" si="1" ref="G72:G80">D72+E72+F72</f>
        <v>321043</v>
      </c>
    </row>
    <row r="73" spans="1:7" ht="25.5">
      <c r="A73" s="126"/>
      <c r="B73" s="134" t="s">
        <v>78</v>
      </c>
      <c r="C73" s="135" t="s">
        <v>271</v>
      </c>
      <c r="D73" s="128">
        <v>187021</v>
      </c>
      <c r="E73" s="128">
        <v>0</v>
      </c>
      <c r="F73" s="128">
        <v>0</v>
      </c>
      <c r="G73" s="132">
        <f t="shared" si="1"/>
        <v>187021</v>
      </c>
    </row>
    <row r="74" spans="1:7" ht="12.75">
      <c r="A74" s="126"/>
      <c r="B74" s="134" t="s">
        <v>79</v>
      </c>
      <c r="C74" s="135" t="s">
        <v>71</v>
      </c>
      <c r="D74" s="128">
        <v>23470</v>
      </c>
      <c r="E74" s="128">
        <v>0</v>
      </c>
      <c r="F74" s="128">
        <v>0</v>
      </c>
      <c r="G74" s="132">
        <f t="shared" si="1"/>
        <v>23470</v>
      </c>
    </row>
    <row r="75" spans="1:7" ht="12.75">
      <c r="A75" s="126"/>
      <c r="B75" s="134"/>
      <c r="C75" s="135" t="s">
        <v>531</v>
      </c>
      <c r="D75" s="128">
        <v>55375</v>
      </c>
      <c r="E75" s="128"/>
      <c r="F75" s="128"/>
      <c r="G75" s="132">
        <f t="shared" si="1"/>
        <v>55375</v>
      </c>
    </row>
    <row r="76" spans="1:7" ht="12.75">
      <c r="A76" s="126"/>
      <c r="B76" s="134" t="s">
        <v>89</v>
      </c>
      <c r="C76" s="135" t="s">
        <v>534</v>
      </c>
      <c r="D76" s="128">
        <v>6806</v>
      </c>
      <c r="E76" s="128">
        <v>0</v>
      </c>
      <c r="F76" s="128">
        <v>0</v>
      </c>
      <c r="G76" s="132">
        <f t="shared" si="1"/>
        <v>6806</v>
      </c>
    </row>
    <row r="77" spans="1:7" ht="12.75">
      <c r="A77" s="126"/>
      <c r="B77" s="134" t="s">
        <v>90</v>
      </c>
      <c r="C77" s="135" t="s">
        <v>536</v>
      </c>
      <c r="D77" s="128">
        <v>48371</v>
      </c>
      <c r="E77" s="128">
        <v>0</v>
      </c>
      <c r="F77" s="128">
        <v>0</v>
      </c>
      <c r="G77" s="132">
        <f t="shared" si="1"/>
        <v>48371</v>
      </c>
    </row>
    <row r="78" spans="1:7" ht="25.5">
      <c r="A78" s="126"/>
      <c r="B78" s="133" t="s">
        <v>51</v>
      </c>
      <c r="C78" s="131" t="s">
        <v>328</v>
      </c>
      <c r="D78" s="132">
        <f>D79+D80+D81</f>
        <v>5734</v>
      </c>
      <c r="E78" s="132">
        <v>0</v>
      </c>
      <c r="F78" s="132">
        <v>0</v>
      </c>
      <c r="G78" s="132">
        <f t="shared" si="1"/>
        <v>5734</v>
      </c>
    </row>
    <row r="79" spans="1:7" ht="25.5">
      <c r="A79" s="126"/>
      <c r="B79" s="134" t="s">
        <v>133</v>
      </c>
      <c r="C79" s="135" t="s">
        <v>275</v>
      </c>
      <c r="D79" s="128">
        <v>0</v>
      </c>
      <c r="E79" s="128">
        <v>0</v>
      </c>
      <c r="F79" s="128">
        <v>0</v>
      </c>
      <c r="G79" s="132">
        <f t="shared" si="1"/>
        <v>0</v>
      </c>
    </row>
    <row r="80" spans="1:7" ht="12.75">
      <c r="A80" s="126"/>
      <c r="B80" s="134" t="s">
        <v>139</v>
      </c>
      <c r="C80" s="135" t="s">
        <v>276</v>
      </c>
      <c r="D80" s="128">
        <v>0</v>
      </c>
      <c r="E80" s="128">
        <v>0</v>
      </c>
      <c r="F80" s="128">
        <v>0</v>
      </c>
      <c r="G80" s="132">
        <f t="shared" si="1"/>
        <v>0</v>
      </c>
    </row>
    <row r="81" spans="1:7" ht="13.5" customHeight="1">
      <c r="A81" s="126"/>
      <c r="B81" s="134" t="s">
        <v>143</v>
      </c>
      <c r="C81" s="135" t="s">
        <v>537</v>
      </c>
      <c r="D81" s="128">
        <v>5734</v>
      </c>
      <c r="E81" s="128">
        <v>0</v>
      </c>
      <c r="F81" s="128">
        <v>0</v>
      </c>
      <c r="G81" s="132">
        <f>D81+E81+F81</f>
        <v>5734</v>
      </c>
    </row>
    <row r="82" spans="1:7" ht="12.75">
      <c r="A82" s="126"/>
      <c r="B82" s="133" t="s">
        <v>26</v>
      </c>
      <c r="C82" s="131" t="s">
        <v>329</v>
      </c>
      <c r="D82" s="132">
        <f>D83+D89</f>
        <v>326777</v>
      </c>
      <c r="E82" s="132">
        <v>0</v>
      </c>
      <c r="F82" s="132">
        <v>0</v>
      </c>
      <c r="G82" s="132">
        <f aca="true" t="shared" si="2" ref="G82:G91">D82+E82+F82</f>
        <v>326777</v>
      </c>
    </row>
    <row r="83" spans="1:7" ht="12.75">
      <c r="A83" s="126"/>
      <c r="B83" s="133" t="s">
        <v>54</v>
      </c>
      <c r="C83" s="131" t="s">
        <v>330</v>
      </c>
      <c r="D83" s="132">
        <f>D84+D85+D86+D87+D88</f>
        <v>307702</v>
      </c>
      <c r="E83" s="132">
        <v>0</v>
      </c>
      <c r="F83" s="132">
        <v>0</v>
      </c>
      <c r="G83" s="132">
        <f t="shared" si="2"/>
        <v>307702</v>
      </c>
    </row>
    <row r="84" spans="1:7" ht="12.75">
      <c r="A84" s="126"/>
      <c r="B84" s="134" t="s">
        <v>198</v>
      </c>
      <c r="C84" s="135" t="s">
        <v>42</v>
      </c>
      <c r="D84" s="128">
        <v>123244</v>
      </c>
      <c r="E84" s="128">
        <v>0</v>
      </c>
      <c r="F84" s="128">
        <v>0</v>
      </c>
      <c r="G84" s="132">
        <f t="shared" si="2"/>
        <v>123244</v>
      </c>
    </row>
    <row r="85" spans="1:7" ht="25.5">
      <c r="A85" s="126"/>
      <c r="B85" s="134" t="s">
        <v>200</v>
      </c>
      <c r="C85" s="135" t="s">
        <v>72</v>
      </c>
      <c r="D85" s="128">
        <v>20744</v>
      </c>
      <c r="E85" s="128">
        <v>0</v>
      </c>
      <c r="F85" s="128">
        <v>0</v>
      </c>
      <c r="G85" s="132">
        <f t="shared" si="2"/>
        <v>20744</v>
      </c>
    </row>
    <row r="86" spans="1:7" ht="12.75">
      <c r="A86" s="126"/>
      <c r="B86" s="134" t="s">
        <v>202</v>
      </c>
      <c r="C86" s="136" t="s">
        <v>43</v>
      </c>
      <c r="D86" s="128">
        <v>112557</v>
      </c>
      <c r="E86" s="128">
        <v>0</v>
      </c>
      <c r="F86" s="128">
        <v>0</v>
      </c>
      <c r="G86" s="132">
        <f t="shared" si="2"/>
        <v>112557</v>
      </c>
    </row>
    <row r="87" spans="1:7" ht="12.75">
      <c r="A87" s="126"/>
      <c r="B87" s="134" t="s">
        <v>204</v>
      </c>
      <c r="C87" s="136" t="s">
        <v>73</v>
      </c>
      <c r="D87" s="128">
        <v>6000</v>
      </c>
      <c r="E87" s="128">
        <v>0</v>
      </c>
      <c r="F87" s="128">
        <v>0</v>
      </c>
      <c r="G87" s="132">
        <f t="shared" si="2"/>
        <v>6000</v>
      </c>
    </row>
    <row r="88" spans="1:7" ht="12.75">
      <c r="A88" s="126"/>
      <c r="B88" s="134" t="s">
        <v>206</v>
      </c>
      <c r="C88" s="136" t="s">
        <v>74</v>
      </c>
      <c r="D88" s="128">
        <v>45157</v>
      </c>
      <c r="E88" s="128">
        <v>0</v>
      </c>
      <c r="F88" s="128">
        <v>0</v>
      </c>
      <c r="G88" s="132">
        <f t="shared" si="2"/>
        <v>45157</v>
      </c>
    </row>
    <row r="89" spans="1:7" ht="25.5">
      <c r="A89" s="126"/>
      <c r="B89" s="133" t="s">
        <v>55</v>
      </c>
      <c r="C89" s="131" t="s">
        <v>331</v>
      </c>
      <c r="D89" s="132">
        <f>D90+D91+D92</f>
        <v>19075</v>
      </c>
      <c r="E89" s="132">
        <v>0</v>
      </c>
      <c r="F89" s="132">
        <v>0</v>
      </c>
      <c r="G89" s="132">
        <f t="shared" si="2"/>
        <v>19075</v>
      </c>
    </row>
    <row r="90" spans="1:7" ht="12.75">
      <c r="A90" s="126"/>
      <c r="B90" s="134" t="s">
        <v>94</v>
      </c>
      <c r="C90" s="136" t="s">
        <v>88</v>
      </c>
      <c r="D90" s="128">
        <v>7904</v>
      </c>
      <c r="E90" s="128">
        <v>0</v>
      </c>
      <c r="F90" s="128">
        <v>0</v>
      </c>
      <c r="G90" s="132">
        <f t="shared" si="2"/>
        <v>7904</v>
      </c>
    </row>
    <row r="91" spans="1:7" ht="12.75">
      <c r="A91" s="126"/>
      <c r="B91" s="134" t="s">
        <v>93</v>
      </c>
      <c r="C91" s="136" t="s">
        <v>75</v>
      </c>
      <c r="D91" s="128">
        <v>11171</v>
      </c>
      <c r="E91" s="128">
        <v>0</v>
      </c>
      <c r="F91" s="128">
        <v>0</v>
      </c>
      <c r="G91" s="132">
        <f t="shared" si="2"/>
        <v>11171</v>
      </c>
    </row>
    <row r="92" spans="1:7" ht="12.75">
      <c r="A92" s="126"/>
      <c r="B92" s="134" t="s">
        <v>95</v>
      </c>
      <c r="C92" s="135" t="s">
        <v>332</v>
      </c>
      <c r="D92" s="128">
        <v>0</v>
      </c>
      <c r="E92" s="128">
        <v>0</v>
      </c>
      <c r="F92" s="128">
        <v>0</v>
      </c>
      <c r="G92" s="132">
        <v>0</v>
      </c>
    </row>
  </sheetData>
  <sheetProtection/>
  <mergeCells count="4">
    <mergeCell ref="C70:G70"/>
    <mergeCell ref="C3:G3"/>
    <mergeCell ref="C26:G26"/>
    <mergeCell ref="C48:G48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CE,Félkövér"&amp;12
Tiszaroff Község Önkormányzata költségvetési bevételeinek és kiadásainak kötelező feladatok, önként vállalt feladatok, és állami (államigazgatási) feladatok szerinti megbontása&amp;R&amp;12 2.3.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6"/>
  <sheetViews>
    <sheetView view="pageLayout" zoomScaleNormal="120" workbookViewId="0" topLeftCell="A1">
      <selection activeCell="L8" sqref="L8"/>
    </sheetView>
  </sheetViews>
  <sheetFormatPr defaultColWidth="6.50390625" defaultRowHeight="12.75"/>
  <cols>
    <col min="1" max="1" width="3.625" style="141" customWidth="1"/>
    <col min="2" max="2" width="52.375" style="141" customWidth="1"/>
    <col min="3" max="14" width="7.625" style="141" customWidth="1"/>
    <col min="15" max="16384" width="6.50390625" style="141" customWidth="1"/>
  </cols>
  <sheetData>
    <row r="1" ht="12">
      <c r="N1" s="273" t="s">
        <v>325</v>
      </c>
    </row>
    <row r="2" spans="1:14" ht="16.5" customHeight="1">
      <c r="A2" s="313" t="s">
        <v>24</v>
      </c>
      <c r="B2" s="313" t="s">
        <v>82</v>
      </c>
      <c r="C2" s="313" t="s">
        <v>497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 t="s">
        <v>341</v>
      </c>
    </row>
    <row r="3" spans="1:14" ht="23.25" customHeight="1">
      <c r="A3" s="313"/>
      <c r="B3" s="313"/>
      <c r="C3" s="140" t="s">
        <v>333</v>
      </c>
      <c r="D3" s="140" t="s">
        <v>334</v>
      </c>
      <c r="E3" s="140" t="s">
        <v>335</v>
      </c>
      <c r="F3" s="140" t="s">
        <v>336</v>
      </c>
      <c r="G3" s="140" t="s">
        <v>337</v>
      </c>
      <c r="H3" s="140" t="s">
        <v>338</v>
      </c>
      <c r="I3" s="140" t="s">
        <v>339</v>
      </c>
      <c r="J3" s="140" t="s">
        <v>340</v>
      </c>
      <c r="K3" s="140" t="s">
        <v>544</v>
      </c>
      <c r="L3" s="140" t="s">
        <v>575</v>
      </c>
      <c r="M3" s="140" t="s">
        <v>576</v>
      </c>
      <c r="N3" s="313"/>
    </row>
    <row r="4" spans="1:14" ht="12">
      <c r="A4" s="142">
        <v>1</v>
      </c>
      <c r="B4" s="143">
        <v>2</v>
      </c>
      <c r="C4" s="143">
        <v>3</v>
      </c>
      <c r="D4" s="143">
        <v>4</v>
      </c>
      <c r="E4" s="143">
        <v>5</v>
      </c>
      <c r="F4" s="143">
        <v>6</v>
      </c>
      <c r="G4" s="143">
        <v>7</v>
      </c>
      <c r="H4" s="143">
        <v>8</v>
      </c>
      <c r="I4" s="143">
        <v>9</v>
      </c>
      <c r="J4" s="143">
        <v>10</v>
      </c>
      <c r="K4" s="143">
        <v>11</v>
      </c>
      <c r="L4" s="143">
        <v>12</v>
      </c>
      <c r="M4" s="143">
        <v>13</v>
      </c>
      <c r="N4" s="143">
        <v>14</v>
      </c>
    </row>
    <row r="5" spans="1:14" ht="44.25" customHeight="1">
      <c r="A5" s="144" t="s">
        <v>25</v>
      </c>
      <c r="B5" s="274" t="s">
        <v>523</v>
      </c>
      <c r="C5" s="249" t="s">
        <v>523</v>
      </c>
      <c r="D5" s="249" t="s">
        <v>523</v>
      </c>
      <c r="E5" s="249" t="s">
        <v>523</v>
      </c>
      <c r="F5" s="249" t="s">
        <v>523</v>
      </c>
      <c r="G5" s="249" t="s">
        <v>523</v>
      </c>
      <c r="H5" s="249" t="s">
        <v>523</v>
      </c>
      <c r="I5" s="249" t="s">
        <v>523</v>
      </c>
      <c r="J5" s="249" t="s">
        <v>523</v>
      </c>
      <c r="K5" s="249" t="s">
        <v>523</v>
      </c>
      <c r="L5" s="249" t="s">
        <v>523</v>
      </c>
      <c r="M5" s="249" t="s">
        <v>523</v>
      </c>
      <c r="N5" s="250" t="s">
        <v>523</v>
      </c>
    </row>
    <row r="6" spans="1:14" ht="12">
      <c r="A6" s="144"/>
      <c r="B6" s="275" t="s">
        <v>33</v>
      </c>
      <c r="C6" s="145">
        <f aca="true" t="shared" si="0" ref="C6:M6">SUM(C5:C5)</f>
        <v>0</v>
      </c>
      <c r="D6" s="145">
        <f t="shared" si="0"/>
        <v>0</v>
      </c>
      <c r="E6" s="145">
        <f t="shared" si="0"/>
        <v>0</v>
      </c>
      <c r="F6" s="145">
        <f t="shared" si="0"/>
        <v>0</v>
      </c>
      <c r="G6" s="145">
        <f t="shared" si="0"/>
        <v>0</v>
      </c>
      <c r="H6" s="145">
        <f t="shared" si="0"/>
        <v>0</v>
      </c>
      <c r="I6" s="145">
        <f t="shared" si="0"/>
        <v>0</v>
      </c>
      <c r="J6" s="145">
        <f t="shared" si="0"/>
        <v>0</v>
      </c>
      <c r="K6" s="145">
        <f t="shared" si="0"/>
        <v>0</v>
      </c>
      <c r="L6" s="145">
        <f t="shared" si="0"/>
        <v>0</v>
      </c>
      <c r="M6" s="145">
        <f t="shared" si="0"/>
        <v>0</v>
      </c>
      <c r="N6" s="250">
        <f>SUM(C6:M6)</f>
        <v>0</v>
      </c>
    </row>
  </sheetData>
  <sheetProtection/>
  <mergeCells count="4">
    <mergeCell ref="A2:A3"/>
    <mergeCell ref="B2:B3"/>
    <mergeCell ref="C2:M2"/>
    <mergeCell ref="N2:N3"/>
  </mergeCells>
  <printOptions horizontalCentered="1"/>
  <pageMargins left="0.11811023622047245" right="0.07874015748031496" top="0.9448818897637796" bottom="0.4330708661417323" header="0.4330708661417323" footer="0.7874015748031497"/>
  <pageSetup horizontalDpi="600" verticalDpi="600" orientation="landscape" paperSize="9" scale="95" r:id="rId1"/>
  <headerFooter alignWithMargins="0">
    <oddHeader>&amp;C&amp;"Times New Roman CE,Félkövér"&amp;12Tiszaroff Község Önkormányzata adósságot keletkeztető 
ügyletekből és kezességvállalásokból fennálló kötelezettségei&amp;R&amp;"Times New Roman CE,Félkövér"&amp;12 3. melléklet
ezer Ft-ban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2" customWidth="1"/>
    <col min="2" max="2" width="68.625" style="12" customWidth="1"/>
    <col min="3" max="3" width="19.50390625" style="12" customWidth="1"/>
    <col min="4" max="16384" width="9.375" style="12" customWidth="1"/>
  </cols>
  <sheetData>
    <row r="1" spans="1:3" ht="33" customHeight="1">
      <c r="A1" s="314"/>
      <c r="B1" s="314"/>
      <c r="C1" s="314"/>
    </row>
    <row r="2" spans="1:4" ht="15.75" customHeight="1">
      <c r="A2" s="13"/>
      <c r="B2" s="13"/>
      <c r="C2" s="15"/>
      <c r="D2" s="14"/>
    </row>
    <row r="3" spans="1:3" ht="26.25" customHeight="1">
      <c r="A3" s="146" t="s">
        <v>24</v>
      </c>
      <c r="B3" s="146" t="s">
        <v>80</v>
      </c>
      <c r="C3" s="146" t="s">
        <v>11</v>
      </c>
    </row>
    <row r="4" spans="1:3" ht="15">
      <c r="A4" s="147">
        <v>1</v>
      </c>
      <c r="B4" s="147">
        <v>2</v>
      </c>
      <c r="C4" s="147">
        <v>3</v>
      </c>
    </row>
    <row r="5" spans="1:3" ht="15">
      <c r="A5" s="148" t="s">
        <v>25</v>
      </c>
      <c r="B5" s="149" t="s">
        <v>445</v>
      </c>
      <c r="C5" s="251">
        <v>23450</v>
      </c>
    </row>
    <row r="6" spans="1:3" ht="26.25">
      <c r="A6" s="148" t="s">
        <v>26</v>
      </c>
      <c r="B6" s="151" t="s">
        <v>342</v>
      </c>
      <c r="C6" s="251">
        <v>0</v>
      </c>
    </row>
    <row r="7" spans="1:3" ht="15">
      <c r="A7" s="148" t="s">
        <v>27</v>
      </c>
      <c r="B7" s="149" t="s">
        <v>343</v>
      </c>
      <c r="C7" s="251">
        <v>0</v>
      </c>
    </row>
    <row r="8" spans="1:3" ht="26.25">
      <c r="A8" s="148" t="s">
        <v>28</v>
      </c>
      <c r="B8" s="151" t="s">
        <v>344</v>
      </c>
      <c r="C8" s="251">
        <v>0</v>
      </c>
    </row>
    <row r="9" spans="1:3" ht="15">
      <c r="A9" s="148" t="s">
        <v>29</v>
      </c>
      <c r="B9" s="149" t="s">
        <v>345</v>
      </c>
      <c r="C9" s="251">
        <v>20</v>
      </c>
    </row>
    <row r="10" spans="1:3" ht="15">
      <c r="A10" s="148" t="s">
        <v>30</v>
      </c>
      <c r="B10" s="149" t="s">
        <v>81</v>
      </c>
      <c r="C10" s="251">
        <v>0</v>
      </c>
    </row>
    <row r="11" spans="1:3" ht="15">
      <c r="A11" s="315" t="s">
        <v>83</v>
      </c>
      <c r="B11" s="315"/>
      <c r="C11" s="139">
        <f>SUM(C5:C10)</f>
        <v>23470</v>
      </c>
    </row>
    <row r="13" spans="1:3" ht="33" customHeight="1">
      <c r="A13" s="316" t="s">
        <v>446</v>
      </c>
      <c r="B13" s="316"/>
      <c r="C13" s="316"/>
    </row>
  </sheetData>
  <sheetProtection/>
  <mergeCells count="3">
    <mergeCell ref="A1:C1"/>
    <mergeCell ref="A11:B11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Községi Önk.-a saját bevételei 
a Gst. 45. § (1) bekezdés a) pontja felhat.-a alapján kiadott 
jogszabályban meghatározottak szerint&amp;R&amp;"Times New Roman CE,Félkövér"&amp;12 4. melléklet
ezer Ft-ban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ASP02</cp:lastModifiedBy>
  <cp:lastPrinted>2019-02-15T08:02:52Z</cp:lastPrinted>
  <dcterms:created xsi:type="dcterms:W3CDTF">1999-10-30T10:30:45Z</dcterms:created>
  <dcterms:modified xsi:type="dcterms:W3CDTF">2019-02-22T08:56:24Z</dcterms:modified>
  <cp:category/>
  <cp:version/>
  <cp:contentType/>
  <cp:contentStatus/>
</cp:coreProperties>
</file>