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4240" windowHeight="12585"/>
  </bookViews>
  <sheets>
    <sheet name="Előirányzat felhasználás" sheetId="1" r:id="rId1"/>
  </sheets>
  <definedNames>
    <definedName name="_xlnm.Print_Area" localSheetId="0">'Előirányzat felhasználás'!$A$1:$O$44</definedName>
  </definedNames>
  <calcPr calcId="152511"/>
</workbook>
</file>

<file path=xl/calcChain.xml><?xml version="1.0" encoding="utf-8"?>
<calcChain xmlns="http://schemas.openxmlformats.org/spreadsheetml/2006/main">
  <c r="I20" i="1"/>
  <c r="O20"/>
  <c r="N20"/>
  <c r="E20"/>
  <c r="F20"/>
  <c r="G20"/>
  <c r="H20"/>
  <c r="J20"/>
  <c r="K20"/>
  <c r="L20"/>
  <c r="M20"/>
  <c r="O43"/>
  <c r="E43"/>
  <c r="F43"/>
  <c r="G43"/>
  <c r="H43"/>
  <c r="I43"/>
  <c r="J43"/>
  <c r="K43"/>
  <c r="L43"/>
  <c r="M43"/>
  <c r="N43"/>
  <c r="D43"/>
  <c r="C43"/>
  <c r="C20"/>
  <c r="D20"/>
  <c r="D44"/>
  <c r="E2"/>
  <c r="E44"/>
  <c r="F2"/>
  <c r="F44"/>
  <c r="G2"/>
  <c r="G44"/>
  <c r="H2"/>
  <c r="H44"/>
  <c r="I2"/>
  <c r="I44"/>
  <c r="J2"/>
  <c r="J44"/>
  <c r="K2"/>
  <c r="K44"/>
  <c r="L2"/>
  <c r="L44"/>
  <c r="M2"/>
  <c r="M44"/>
  <c r="N2"/>
  <c r="N44"/>
  <c r="O2"/>
  <c r="O44"/>
</calcChain>
</file>

<file path=xl/sharedStrings.xml><?xml version="1.0" encoding="utf-8"?>
<sst xmlns="http://schemas.openxmlformats.org/spreadsheetml/2006/main" count="97" uniqueCount="81">
  <si>
    <t>Bevétel megnevezése</t>
  </si>
  <si>
    <t>Előirányzat</t>
  </si>
  <si>
    <t>Január</t>
  </si>
  <si>
    <t>Február</t>
  </si>
  <si>
    <t>Március</t>
  </si>
  <si>
    <t>Április</t>
  </si>
  <si>
    <t xml:space="preserve">Május 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</si>
  <si>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</si>
  <si>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</si>
  <si>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</si>
  <si>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</si>
  <si>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</si>
  <si>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</si>
  <si>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</si>
  <si>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Önkormányzat összesen: </t>
  </si>
  <si>
    <t xml:space="preserve">Kiadás megnevezése </t>
  </si>
  <si>
    <t>Induló pénzkészlet</t>
  </si>
  <si>
    <t>Záró pénzeszköz</t>
  </si>
  <si>
    <t>Műk.célú tartalék</t>
  </si>
  <si>
    <t>Felh.célú tartalék</t>
  </si>
  <si>
    <t>Elvonások és befizetések bevételei</t>
  </si>
  <si>
    <t xml:space="preserve">Egyéb műk.c.tám.bev. áh.n belülről </t>
  </si>
  <si>
    <t xml:space="preserve">Közhatalmi bevételek </t>
  </si>
  <si>
    <t>Működési bevételek</t>
  </si>
  <si>
    <t>Műk.c.visszat.tám.,kölcs.visszat.áh.n kívülről</t>
  </si>
  <si>
    <t>Egyéb működési célú átvett pénzeszk.</t>
  </si>
  <si>
    <t>Felhalmozási célú önkorm.i támogatások</t>
  </si>
  <si>
    <t xml:space="preserve">Egyéb felhalm.c.tám.bev. áh.n belülről </t>
  </si>
  <si>
    <t>Immat. jav.,ingatlanok., egyéb tárgyi e.érték.</t>
  </si>
  <si>
    <t>Felhalm.c.visszat.tám.,kölcs.visszat.áh.n kívülről</t>
  </si>
  <si>
    <t>Egyéb felhalmozási célú átvett pénzeszk.</t>
  </si>
  <si>
    <t>Személyi juttatások</t>
  </si>
  <si>
    <t>Munkáltatót terh.jár. és szoc.hozzáj. adó</t>
  </si>
  <si>
    <t>Dologi kiadás</t>
  </si>
  <si>
    <t>Ellátottak pénzbeli juttatásai</t>
  </si>
  <si>
    <t>Egyéb műk.c.támog.áh.n belülre</t>
  </si>
  <si>
    <t>Egyéb műk.c.támog.áh.n kívülre</t>
  </si>
  <si>
    <t>Beruházások</t>
  </si>
  <si>
    <t>Felújítások</t>
  </si>
  <si>
    <t>Egyéb felhalm.c.támog.áh.n belülre</t>
  </si>
  <si>
    <t>Felhalm.c.visszat.támog.kölcs.,nyújt.áh.n kívülre</t>
  </si>
  <si>
    <t>Egyéb felhalm.c.támog.áh.n kívülre</t>
  </si>
  <si>
    <t>Hosszú lej.hitelek, kölcsönök törlesztése</t>
  </si>
  <si>
    <t>Önkormányzatok működési támogatásai</t>
  </si>
  <si>
    <t>Elvonások és befizetések</t>
  </si>
  <si>
    <t>Áh.n.belüli megelőlegezések visszafizetése</t>
  </si>
  <si>
    <t>ROVAT</t>
  </si>
  <si>
    <t>B11</t>
  </si>
  <si>
    <t>B12</t>
  </si>
  <si>
    <t>B16</t>
  </si>
  <si>
    <t>B3</t>
  </si>
  <si>
    <t>B4</t>
  </si>
  <si>
    <t>B64</t>
  </si>
  <si>
    <t>B65</t>
  </si>
  <si>
    <t>B21</t>
  </si>
  <si>
    <t>B25</t>
  </si>
  <si>
    <t>B5</t>
  </si>
  <si>
    <t>B74</t>
  </si>
  <si>
    <t>B75</t>
  </si>
  <si>
    <t>B8131</t>
  </si>
  <si>
    <t>Áh-n belüliu megelőlegezések</t>
  </si>
  <si>
    <t>B814</t>
  </si>
  <si>
    <t>K1</t>
  </si>
  <si>
    <t>K2</t>
  </si>
  <si>
    <t>K3</t>
  </si>
  <si>
    <t>K4</t>
  </si>
  <si>
    <t>K506</t>
  </si>
  <si>
    <t>K502</t>
  </si>
  <si>
    <t>K512</t>
  </si>
  <si>
    <t>K513</t>
  </si>
  <si>
    <t>K6</t>
  </si>
  <si>
    <t>K7</t>
  </si>
  <si>
    <t>K84</t>
  </si>
  <si>
    <t>K86</t>
  </si>
  <si>
    <t>K89</t>
  </si>
  <si>
    <t>K914</t>
  </si>
  <si>
    <t>Maradvány igénybevétele felj.célra (pénzmozg.nélküli)</t>
  </si>
  <si>
    <t>Maradvány igénybevétele műk.célra (pénzmozg.nélküli)</t>
  </si>
  <si>
    <t>Maradvány igénybevétele finanszír. célra (pénzmozg.nélküli)</t>
  </si>
  <si>
    <t>Értékpapírok bevételei</t>
  </si>
  <si>
    <t>Értékpapírok kiadásai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</si>
</sst>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72" formatCode="#\ ##0"/>
    <numFmt numFmtId="173" formatCode="#\ ##0\ ##0"/>
    <numFmt numFmtId="174" formatCode="_-* #,##0\ _F_t_-;\-* #,##0\ _F_t_-;_-* &quot;-&quot;??\ _F_t_-;_-@_-"/>
  </numFmts>
  <fonts count="13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charset val="238"/>
    </font>
    <font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Arial Cyr"/>
      <family val="2"/>
      <charset val="204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 Cyr"/>
      <family val="2"/>
      <charset val="204"/>
    </font>
    <font>
      <sz val="10"/>
      <color rgb="FFFF0000"/>
      <name val="Times New Roman CE"/>
      <family val="1"/>
      <charset val="238"/>
    </font>
    <font>
      <sz val="10"/>
      <color theme="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8" fillId="0" borderId="0"/>
  </cellStyleXfs>
  <cellXfs count="74">
    <xf numFmtId="0" fontId="0" fillId="0" borderId="0" xfId="0"/>
    <xf numFmtId="0" fontId="4" fillId="0" borderId="0" xfId="0" applyFont="1"/>
    <xf numFmtId="0" fontId="9" fillId="0" borderId="1" xfId="0" applyFont="1" applyFill="1" applyBorder="1"/>
    <xf numFmtId="3" fontId="7" fillId="0" borderId="2" xfId="0" applyNumberFormat="1" applyFont="1" applyFill="1" applyBorder="1" applyAlignment="1">
      <alignment horizontal="center"/>
    </xf>
    <xf numFmtId="3" fontId="6" fillId="0" borderId="1" xfId="0" applyNumberFormat="1" applyFont="1" applyFill="1" applyBorder="1"/>
    <xf numFmtId="3" fontId="0" fillId="0" borderId="3" xfId="0" applyNumberFormat="1" applyFont="1" applyFill="1" applyBorder="1"/>
    <xf numFmtId="3" fontId="6" fillId="0" borderId="2" xfId="0" applyNumberFormat="1" applyFont="1" applyFill="1" applyBorder="1"/>
    <xf numFmtId="0" fontId="4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11" fillId="0" borderId="0" xfId="0" applyFont="1"/>
    <xf numFmtId="0" fontId="9" fillId="0" borderId="4" xfId="0" applyFont="1" applyFill="1" applyBorder="1"/>
    <xf numFmtId="3" fontId="0" fillId="0" borderId="0" xfId="0" applyNumberFormat="1"/>
    <xf numFmtId="3" fontId="1" fillId="0" borderId="2" xfId="0" applyNumberFormat="1" applyFont="1" applyFill="1" applyBorder="1"/>
    <xf numFmtId="0" fontId="5" fillId="0" borderId="2" xfId="0" applyFont="1" applyFill="1" applyBorder="1" applyAlignment="1"/>
    <xf numFmtId="0" fontId="10" fillId="0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9" fillId="0" borderId="8" xfId="0" applyFont="1" applyFill="1" applyBorder="1"/>
    <xf numFmtId="3" fontId="6" fillId="0" borderId="8" xfId="0" applyNumberFormat="1" applyFont="1" applyFill="1" applyBorder="1"/>
    <xf numFmtId="3" fontId="0" fillId="0" borderId="9" xfId="0" applyNumberFormat="1" applyFont="1" applyFill="1" applyBorder="1"/>
    <xf numFmtId="3" fontId="0" fillId="0" borderId="10" xfId="0" applyNumberFormat="1" applyFont="1" applyFill="1" applyBorder="1"/>
    <xf numFmtId="3" fontId="0" fillId="0" borderId="11" xfId="0" applyNumberFormat="1" applyFont="1" applyFill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3" fontId="6" fillId="0" borderId="4" xfId="0" applyNumberFormat="1" applyFont="1" applyFill="1" applyBorder="1"/>
    <xf numFmtId="3" fontId="0" fillId="0" borderId="14" xfId="0" applyNumberFormat="1" applyFont="1" applyFill="1" applyBorder="1"/>
    <xf numFmtId="3" fontId="0" fillId="0" borderId="15" xfId="0" applyNumberFormat="1" applyFont="1" applyFill="1" applyBorder="1"/>
    <xf numFmtId="3" fontId="0" fillId="0" borderId="15" xfId="0" applyNumberFormat="1" applyFill="1" applyBorder="1"/>
    <xf numFmtId="3" fontId="0" fillId="0" borderId="16" xfId="0" applyNumberFormat="1" applyFont="1" applyFill="1" applyBorder="1"/>
    <xf numFmtId="0" fontId="10" fillId="0" borderId="2" xfId="0" applyFont="1" applyFill="1" applyBorder="1"/>
    <xf numFmtId="0" fontId="7" fillId="0" borderId="2" xfId="0" applyFont="1" applyFill="1" applyBorder="1"/>
    <xf numFmtId="3" fontId="6" fillId="0" borderId="5" xfId="0" applyNumberFormat="1" applyFont="1" applyFill="1" applyBorder="1"/>
    <xf numFmtId="3" fontId="6" fillId="0" borderId="7" xfId="0" applyNumberFormat="1" applyFont="1" applyFill="1" applyBorder="1"/>
    <xf numFmtId="0" fontId="12" fillId="0" borderId="0" xfId="0" applyFont="1" applyBorder="1"/>
    <xf numFmtId="0" fontId="5" fillId="0" borderId="17" xfId="0" applyFont="1" applyFill="1" applyBorder="1" applyAlignment="1"/>
    <xf numFmtId="0" fontId="10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left"/>
    </xf>
    <xf numFmtId="0" fontId="9" fillId="0" borderId="19" xfId="0" applyFont="1" applyFill="1" applyBorder="1" applyAlignment="1">
      <alignment horizontal="left"/>
    </xf>
    <xf numFmtId="0" fontId="9" fillId="0" borderId="19" xfId="0" applyFont="1" applyFill="1" applyBorder="1"/>
    <xf numFmtId="0" fontId="4" fillId="0" borderId="19" xfId="0" applyFont="1" applyFill="1" applyBorder="1"/>
    <xf numFmtId="172" fontId="0" fillId="0" borderId="12" xfId="0" applyNumberFormat="1" applyFont="1" applyFill="1" applyBorder="1"/>
    <xf numFmtId="172" fontId="0" fillId="0" borderId="13" xfId="0" applyNumberFormat="1" applyFont="1" applyFill="1" applyBorder="1"/>
    <xf numFmtId="0" fontId="0" fillId="0" borderId="0" xfId="0" applyFill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/>
    <xf numFmtId="0" fontId="0" fillId="0" borderId="0" xfId="0" applyBorder="1"/>
    <xf numFmtId="174" fontId="7" fillId="0" borderId="0" xfId="1" applyNumberFormat="1" applyFont="1" applyFill="1" applyBorder="1" applyAlignment="1">
      <alignment horizontal="center"/>
    </xf>
    <xf numFmtId="174" fontId="1" fillId="0" borderId="0" xfId="1" applyNumberFormat="1" applyFont="1" applyFill="1" applyBorder="1"/>
    <xf numFmtId="174" fontId="6" fillId="0" borderId="0" xfId="1" applyNumberFormat="1" applyFont="1" applyFill="1" applyBorder="1"/>
    <xf numFmtId="174" fontId="0" fillId="0" borderId="0" xfId="1" applyNumberFormat="1" applyFont="1" applyFill="1" applyBorder="1"/>
    <xf numFmtId="173" fontId="1" fillId="0" borderId="0" xfId="0" applyNumberFormat="1" applyFont="1" applyFill="1" applyBorder="1"/>
    <xf numFmtId="0" fontId="5" fillId="0" borderId="20" xfId="0" applyFont="1" applyFill="1" applyBorder="1" applyAlignment="1"/>
    <xf numFmtId="0" fontId="9" fillId="0" borderId="21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2" xfId="0" applyFont="1" applyFill="1" applyBorder="1"/>
    <xf numFmtId="0" fontId="4" fillId="0" borderId="22" xfId="0" applyFont="1" applyFill="1" applyBorder="1"/>
    <xf numFmtId="3" fontId="1" fillId="0" borderId="8" xfId="0" applyNumberFormat="1" applyFont="1" applyFill="1" applyBorder="1"/>
    <xf numFmtId="3" fontId="1" fillId="0" borderId="1" xfId="0" applyNumberFormat="1" applyFont="1" applyFill="1" applyBorder="1"/>
    <xf numFmtId="0" fontId="9" fillId="0" borderId="23" xfId="0" applyFont="1" applyFill="1" applyBorder="1"/>
    <xf numFmtId="0" fontId="9" fillId="0" borderId="24" xfId="0" applyFont="1" applyFill="1" applyBorder="1"/>
    <xf numFmtId="3" fontId="1" fillId="0" borderId="4" xfId="0" applyNumberFormat="1" applyFont="1" applyFill="1" applyBorder="1"/>
    <xf numFmtId="172" fontId="0" fillId="0" borderId="14" xfId="0" applyNumberFormat="1" applyFont="1" applyFill="1" applyBorder="1"/>
    <xf numFmtId="0" fontId="5" fillId="0" borderId="17" xfId="0" applyFont="1" applyFill="1" applyBorder="1"/>
    <xf numFmtId="0" fontId="5" fillId="0" borderId="20" xfId="0" applyFont="1" applyFill="1" applyBorder="1"/>
    <xf numFmtId="3" fontId="1" fillId="0" borderId="5" xfId="0" applyNumberFormat="1" applyFont="1" applyFill="1" applyBorder="1"/>
    <xf numFmtId="3" fontId="1" fillId="0" borderId="7" xfId="0" applyNumberFormat="1" applyFont="1" applyFill="1" applyBorder="1"/>
    <xf numFmtId="173" fontId="6" fillId="0" borderId="2" xfId="0" applyNumberFormat="1" applyFont="1" applyFill="1" applyBorder="1"/>
    <xf numFmtId="0" fontId="0" fillId="0" borderId="25" xfId="0" applyFont="1" applyFill="1" applyBorder="1"/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7">
    <pageSetUpPr fitToPage="1"/>
  </sheetPr>
  <dimension ref="A1:Q46"/>
  <sheetViews>
    <sheetView tabSelected="1" view="pageLayout" zoomScaleNormal="100" workbookViewId="0">
      <selection activeCell="J16" sqref="J16"/>
    </sheetView>
  </sheetViews>
  <sheetFormatPr defaultRowHeight="12.75"/>
  <cols>
    <col min="1" max="1" width="44.6640625" customWidth="1"/>
    <col min="2" max="2" width="3.6640625" hidden="1" customWidth="1"/>
    <col min="3" max="3" width="14.33203125" customWidth="1"/>
    <col min="4" max="15" width="14.83203125" customWidth="1"/>
    <col min="16" max="16" width="9.33203125" style="51"/>
  </cols>
  <sheetData>
    <row r="1" spans="1:16" ht="21" customHeight="1" thickBot="1">
      <c r="A1" s="14" t="s">
        <v>0</v>
      </c>
      <c r="B1" s="14" t="s">
        <v>46</v>
      </c>
      <c r="C1" s="15" t="s">
        <v>1</v>
      </c>
      <c r="D1" s="16" t="s">
        <v>2</v>
      </c>
      <c r="E1" s="17" t="s">
        <v>3</v>
      </c>
      <c r="F1" s="17" t="s">
        <v>4</v>
      </c>
      <c r="G1" s="17" t="s">
        <v>5</v>
      </c>
      <c r="H1" s="17" t="s">
        <v>6</v>
      </c>
      <c r="I1" s="17" t="s">
        <v>7</v>
      </c>
      <c r="J1" s="17" t="s">
        <v>8</v>
      </c>
      <c r="K1" s="17" t="s">
        <v>9</v>
      </c>
      <c r="L1" s="17" t="s">
        <v>10</v>
      </c>
      <c r="M1" s="17" t="s">
        <v>11</v>
      </c>
      <c r="N1" s="18" t="s">
        <v>12</v>
      </c>
      <c r="O1" s="19" t="s">
        <v>13</v>
      </c>
      <c r="P1" s="47"/>
    </row>
    <row r="2" spans="1:16" ht="21" customHeight="1" thickBot="1">
      <c r="A2" s="20" t="s">
        <v>16</v>
      </c>
      <c r="B2" s="20"/>
      <c r="C2" s="3"/>
      <c r="D2" s="70">
        <v>895785860</v>
      </c>
      <c r="E2" s="70">
        <f>D44</f>
        <v>905154828</v>
      </c>
      <c r="F2" s="70">
        <f t="shared" ref="F2:O2" si="0">E44</f>
        <v>942764220</v>
      </c>
      <c r="G2" s="70">
        <f t="shared" si="0"/>
        <v>878555393</v>
      </c>
      <c r="H2" s="70">
        <f t="shared" si="0"/>
        <v>338492286</v>
      </c>
      <c r="I2" s="70">
        <f t="shared" si="0"/>
        <v>127369225</v>
      </c>
      <c r="J2" s="70">
        <f t="shared" si="0"/>
        <v>100477843</v>
      </c>
      <c r="K2" s="70">
        <f t="shared" si="0"/>
        <v>42228898</v>
      </c>
      <c r="L2" s="70">
        <f t="shared" si="0"/>
        <v>123063619</v>
      </c>
      <c r="M2" s="70">
        <f t="shared" si="0"/>
        <v>382265799</v>
      </c>
      <c r="N2" s="70">
        <f t="shared" si="0"/>
        <v>598139909</v>
      </c>
      <c r="O2" s="71">
        <f t="shared" si="0"/>
        <v>875452913</v>
      </c>
      <c r="P2" s="48"/>
    </row>
    <row r="3" spans="1:16">
      <c r="A3" s="21" t="s">
        <v>43</v>
      </c>
      <c r="B3" s="21" t="s">
        <v>47</v>
      </c>
      <c r="C3" s="22">
        <v>756247681</v>
      </c>
      <c r="D3" s="23">
        <v>57228630</v>
      </c>
      <c r="E3" s="24">
        <v>55718480</v>
      </c>
      <c r="F3" s="24">
        <v>82304145</v>
      </c>
      <c r="G3" s="24">
        <v>56978439</v>
      </c>
      <c r="H3" s="24">
        <v>56066399</v>
      </c>
      <c r="I3" s="24">
        <v>59675636</v>
      </c>
      <c r="J3" s="24">
        <v>59440311</v>
      </c>
      <c r="K3" s="24">
        <v>104041244</v>
      </c>
      <c r="L3" s="24">
        <v>57550145</v>
      </c>
      <c r="M3" s="24">
        <v>56679137</v>
      </c>
      <c r="N3" s="24">
        <v>29084220</v>
      </c>
      <c r="O3" s="25">
        <v>81480895</v>
      </c>
      <c r="P3" s="49"/>
    </row>
    <row r="4" spans="1:16">
      <c r="A4" s="2" t="s">
        <v>20</v>
      </c>
      <c r="B4" s="2" t="s">
        <v>48</v>
      </c>
      <c r="C4" s="4">
        <v>0</v>
      </c>
      <c r="D4" s="5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49"/>
    </row>
    <row r="5" spans="1:16">
      <c r="A5" s="2" t="s">
        <v>21</v>
      </c>
      <c r="B5" s="2" t="s">
        <v>49</v>
      </c>
      <c r="C5" s="4">
        <v>39037109</v>
      </c>
      <c r="D5" s="5">
        <v>0</v>
      </c>
      <c r="E5" s="26">
        <v>1352332</v>
      </c>
      <c r="F5" s="26">
        <v>5533949</v>
      </c>
      <c r="G5" s="26">
        <v>1576322</v>
      </c>
      <c r="H5" s="26">
        <v>1928627</v>
      </c>
      <c r="I5" s="26">
        <v>7984830</v>
      </c>
      <c r="J5" s="26">
        <v>3030327</v>
      </c>
      <c r="K5" s="26">
        <v>3963788</v>
      </c>
      <c r="L5" s="26">
        <v>5534511</v>
      </c>
      <c r="M5" s="26">
        <v>2667701</v>
      </c>
      <c r="N5" s="26">
        <v>2570138</v>
      </c>
      <c r="O5" s="27">
        <v>2894584</v>
      </c>
      <c r="P5" s="49"/>
    </row>
    <row r="6" spans="1:16">
      <c r="A6" s="2" t="s">
        <v>22</v>
      </c>
      <c r="B6" s="2" t="s">
        <v>50</v>
      </c>
      <c r="C6" s="4">
        <v>562703000</v>
      </c>
      <c r="D6" s="5">
        <v>17589142</v>
      </c>
      <c r="E6" s="26">
        <v>55052910</v>
      </c>
      <c r="F6" s="26">
        <v>175000941</v>
      </c>
      <c r="G6" s="26">
        <v>15266144</v>
      </c>
      <c r="H6" s="26">
        <v>20028711</v>
      </c>
      <c r="I6" s="26">
        <v>8844527</v>
      </c>
      <c r="J6" s="26">
        <v>11318531</v>
      </c>
      <c r="K6" s="26">
        <v>66390012</v>
      </c>
      <c r="L6" s="26">
        <v>145686462</v>
      </c>
      <c r="M6" s="26">
        <v>33194711</v>
      </c>
      <c r="N6" s="26">
        <v>13365957</v>
      </c>
      <c r="O6" s="27">
        <v>964952</v>
      </c>
      <c r="P6" s="49"/>
    </row>
    <row r="7" spans="1:16">
      <c r="A7" s="2" t="s">
        <v>23</v>
      </c>
      <c r="B7" s="2" t="s">
        <v>51</v>
      </c>
      <c r="C7" s="4">
        <v>410836315</v>
      </c>
      <c r="D7" s="5">
        <v>15671078</v>
      </c>
      <c r="E7" s="26">
        <v>19814260</v>
      </c>
      <c r="F7" s="26">
        <v>14618605</v>
      </c>
      <c r="G7" s="26">
        <v>16637462</v>
      </c>
      <c r="H7" s="26">
        <v>25770868</v>
      </c>
      <c r="I7" s="26">
        <v>50270426</v>
      </c>
      <c r="J7" s="26">
        <v>82119380</v>
      </c>
      <c r="K7" s="26">
        <v>89229591</v>
      </c>
      <c r="L7" s="26">
        <v>32538588</v>
      </c>
      <c r="M7" s="26">
        <v>21905384</v>
      </c>
      <c r="N7" s="26">
        <v>21608521</v>
      </c>
      <c r="O7" s="27">
        <v>20652152</v>
      </c>
      <c r="P7" s="49"/>
    </row>
    <row r="8" spans="1:16" ht="13.5" customHeight="1">
      <c r="A8" s="2" t="s">
        <v>24</v>
      </c>
      <c r="B8" s="2" t="s">
        <v>52</v>
      </c>
      <c r="C8" s="4">
        <v>0</v>
      </c>
      <c r="D8" s="5"/>
      <c r="E8" s="26"/>
      <c r="F8" s="26"/>
      <c r="G8" s="26"/>
      <c r="H8" s="26"/>
      <c r="I8" s="26"/>
      <c r="J8" s="26"/>
      <c r="K8" s="26"/>
      <c r="L8" s="26"/>
      <c r="M8" s="26"/>
      <c r="N8" s="26"/>
      <c r="O8" s="27"/>
      <c r="P8" s="49"/>
    </row>
    <row r="9" spans="1:16">
      <c r="A9" s="2" t="s">
        <v>25</v>
      </c>
      <c r="B9" s="2" t="s">
        <v>53</v>
      </c>
      <c r="C9" s="4">
        <v>2372500</v>
      </c>
      <c r="D9" s="5">
        <v>0</v>
      </c>
      <c r="E9" s="26">
        <v>0</v>
      </c>
      <c r="F9" s="26">
        <v>0</v>
      </c>
      <c r="G9" s="26">
        <v>0</v>
      </c>
      <c r="H9" s="26">
        <v>1607500</v>
      </c>
      <c r="I9" s="26">
        <v>0</v>
      </c>
      <c r="J9" s="26">
        <v>0</v>
      </c>
      <c r="K9" s="26">
        <v>125500</v>
      </c>
      <c r="L9" s="26">
        <v>621320</v>
      </c>
      <c r="M9" s="26">
        <v>9090</v>
      </c>
      <c r="N9" s="26">
        <v>9090</v>
      </c>
      <c r="O9" s="27">
        <v>0</v>
      </c>
      <c r="P9" s="49"/>
    </row>
    <row r="10" spans="1:16">
      <c r="A10" s="2" t="s">
        <v>26</v>
      </c>
      <c r="B10" s="2" t="s">
        <v>54</v>
      </c>
      <c r="C10" s="4">
        <v>193662000</v>
      </c>
      <c r="D10" s="5"/>
      <c r="E10" s="26"/>
      <c r="F10" s="26">
        <v>11403000</v>
      </c>
      <c r="G10" s="26"/>
      <c r="H10" s="26"/>
      <c r="I10" s="26"/>
      <c r="J10" s="26"/>
      <c r="K10" s="26"/>
      <c r="L10" s="26"/>
      <c r="M10" s="26">
        <v>1259000</v>
      </c>
      <c r="N10" s="26">
        <v>181000000</v>
      </c>
      <c r="O10" s="27">
        <v>0</v>
      </c>
      <c r="P10" s="49"/>
    </row>
    <row r="11" spans="1:16">
      <c r="A11" s="2" t="s">
        <v>27</v>
      </c>
      <c r="B11" s="2" t="s">
        <v>55</v>
      </c>
      <c r="C11" s="4">
        <v>3416000</v>
      </c>
      <c r="D11" s="5">
        <v>0</v>
      </c>
      <c r="E11" s="26">
        <v>0</v>
      </c>
      <c r="F11" s="26">
        <v>793788</v>
      </c>
      <c r="G11" s="26">
        <v>2251382</v>
      </c>
      <c r="H11" s="26">
        <v>370566</v>
      </c>
      <c r="I11" s="26">
        <v>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7">
        <v>264</v>
      </c>
      <c r="P11" s="49"/>
    </row>
    <row r="12" spans="1:16">
      <c r="A12" s="2" t="s">
        <v>28</v>
      </c>
      <c r="B12" s="2" t="s">
        <v>56</v>
      </c>
      <c r="C12" s="4">
        <v>800000</v>
      </c>
      <c r="D12" s="5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7">
        <v>800000</v>
      </c>
      <c r="P12" s="49"/>
    </row>
    <row r="13" spans="1:16">
      <c r="A13" s="2" t="s">
        <v>29</v>
      </c>
      <c r="B13" s="2" t="s">
        <v>57</v>
      </c>
      <c r="C13" s="4">
        <v>106000</v>
      </c>
      <c r="D13" s="5">
        <v>0</v>
      </c>
      <c r="E13" s="26">
        <v>0</v>
      </c>
      <c r="F13" s="26">
        <v>0</v>
      </c>
      <c r="G13" s="26">
        <v>28089</v>
      </c>
      <c r="H13" s="26">
        <v>21911</v>
      </c>
      <c r="I13" s="26">
        <v>1220</v>
      </c>
      <c r="J13" s="26">
        <v>34255</v>
      </c>
      <c r="K13" s="26">
        <v>20525</v>
      </c>
      <c r="L13" s="26">
        <v>0</v>
      </c>
      <c r="M13" s="26">
        <v>0</v>
      </c>
      <c r="N13" s="26">
        <v>0</v>
      </c>
      <c r="O13" s="27">
        <v>0</v>
      </c>
      <c r="P13" s="49"/>
    </row>
    <row r="14" spans="1:16">
      <c r="A14" s="2" t="s">
        <v>30</v>
      </c>
      <c r="B14" s="2" t="s">
        <v>58</v>
      </c>
      <c r="C14" s="4">
        <v>7885000</v>
      </c>
      <c r="D14" s="5">
        <v>323640</v>
      </c>
      <c r="E14" s="26">
        <v>17105</v>
      </c>
      <c r="F14" s="26">
        <v>121220</v>
      </c>
      <c r="G14" s="26">
        <v>0</v>
      </c>
      <c r="H14" s="26">
        <v>18600</v>
      </c>
      <c r="I14" s="26">
        <v>0</v>
      </c>
      <c r="J14" s="26">
        <v>5000</v>
      </c>
      <c r="K14" s="26">
        <v>4890484</v>
      </c>
      <c r="L14" s="26">
        <v>10500</v>
      </c>
      <c r="M14" s="26">
        <v>0</v>
      </c>
      <c r="N14" s="26">
        <v>0</v>
      </c>
      <c r="O14" s="27">
        <v>2498451</v>
      </c>
      <c r="P14" s="49"/>
    </row>
    <row r="15" spans="1:16">
      <c r="A15" s="2" t="s">
        <v>76</v>
      </c>
      <c r="B15" s="2" t="s">
        <v>59</v>
      </c>
      <c r="C15" s="4">
        <v>852429214</v>
      </c>
      <c r="D15" s="5">
        <v>0</v>
      </c>
      <c r="E15" s="26">
        <v>0</v>
      </c>
      <c r="F15" s="26">
        <v>0</v>
      </c>
      <c r="G15" s="26">
        <v>0</v>
      </c>
      <c r="H15" s="26">
        <v>0</v>
      </c>
      <c r="I15" s="26">
        <v>852429458</v>
      </c>
      <c r="J15" s="26">
        <v>0</v>
      </c>
      <c r="K15" s="26">
        <v>0</v>
      </c>
      <c r="L15" s="26">
        <v>-445</v>
      </c>
      <c r="M15" s="26">
        <v>0</v>
      </c>
      <c r="N15" s="26">
        <v>201</v>
      </c>
      <c r="O15" s="27">
        <v>0</v>
      </c>
      <c r="P15" s="49"/>
    </row>
    <row r="16" spans="1:16">
      <c r="A16" s="2" t="s">
        <v>77</v>
      </c>
      <c r="B16" s="2" t="s">
        <v>59</v>
      </c>
      <c r="C16" s="4">
        <v>0</v>
      </c>
      <c r="D16" s="5"/>
      <c r="E16" s="26"/>
      <c r="F16" s="26"/>
      <c r="G16" s="26">
        <v>0</v>
      </c>
      <c r="H16" s="26"/>
      <c r="I16" s="26">
        <v>0</v>
      </c>
      <c r="J16" s="26"/>
      <c r="K16" s="26"/>
      <c r="L16" s="26"/>
      <c r="M16" s="26">
        <v>0</v>
      </c>
      <c r="N16" s="26"/>
      <c r="O16" s="27"/>
      <c r="P16" s="49"/>
    </row>
    <row r="17" spans="1:16">
      <c r="A17" s="2" t="s">
        <v>78</v>
      </c>
      <c r="B17" s="2" t="s">
        <v>59</v>
      </c>
      <c r="C17" s="4">
        <v>25476774</v>
      </c>
      <c r="D17" s="5">
        <v>0</v>
      </c>
      <c r="E17" s="26">
        <v>0</v>
      </c>
      <c r="F17" s="26">
        <v>0</v>
      </c>
      <c r="G17" s="26">
        <v>0</v>
      </c>
      <c r="H17" s="26">
        <v>0</v>
      </c>
      <c r="I17" s="26">
        <v>25476774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7">
        <v>0</v>
      </c>
      <c r="P17" s="49"/>
    </row>
    <row r="18" spans="1:16">
      <c r="A18" s="2" t="s">
        <v>60</v>
      </c>
      <c r="B18" s="2" t="s">
        <v>61</v>
      </c>
      <c r="C18" s="4">
        <v>8735224</v>
      </c>
      <c r="D18" s="5">
        <v>799552</v>
      </c>
      <c r="E18" s="26">
        <v>797496</v>
      </c>
      <c r="F18" s="26">
        <v>840721</v>
      </c>
      <c r="G18" s="26">
        <v>449411</v>
      </c>
      <c r="H18" s="26">
        <v>842567</v>
      </c>
      <c r="I18" s="26">
        <v>966593</v>
      </c>
      <c r="J18" s="26">
        <v>922958</v>
      </c>
      <c r="K18" s="26">
        <v>900196</v>
      </c>
      <c r="L18" s="26">
        <v>862757</v>
      </c>
      <c r="M18" s="26">
        <v>729204</v>
      </c>
      <c r="N18" s="26">
        <v>0</v>
      </c>
      <c r="O18" s="27">
        <v>623769</v>
      </c>
      <c r="P18" s="49"/>
    </row>
    <row r="19" spans="1:16" ht="13.5" thickBot="1">
      <c r="A19" s="11" t="s">
        <v>79</v>
      </c>
      <c r="B19" s="11"/>
      <c r="C19" s="28">
        <v>1093690000</v>
      </c>
      <c r="D19" s="29"/>
      <c r="E19" s="30"/>
      <c r="F19" s="30"/>
      <c r="G19" s="30"/>
      <c r="H19" s="30"/>
      <c r="I19" s="30"/>
      <c r="J19" s="30"/>
      <c r="K19" s="30"/>
      <c r="L19" s="31">
        <v>200000000</v>
      </c>
      <c r="M19" s="31">
        <v>500000000</v>
      </c>
      <c r="N19" s="30">
        <v>150000000</v>
      </c>
      <c r="O19" s="32">
        <v>243690000</v>
      </c>
      <c r="P19" s="49"/>
    </row>
    <row r="20" spans="1:16" s="37" customFormat="1" ht="21" customHeight="1" thickBot="1">
      <c r="A20" s="33" t="s">
        <v>14</v>
      </c>
      <c r="B20" s="34"/>
      <c r="C20" s="6">
        <f>SUM(C3:C19)</f>
        <v>3957396817</v>
      </c>
      <c r="D20" s="35">
        <f>SUM(D3:D19)</f>
        <v>91612042</v>
      </c>
      <c r="E20" s="35">
        <f t="shared" ref="E20:N20" si="1">SUM(E3:E19)</f>
        <v>132752583</v>
      </c>
      <c r="F20" s="35">
        <f t="shared" si="1"/>
        <v>290616369</v>
      </c>
      <c r="G20" s="35">
        <f t="shared" si="1"/>
        <v>93187249</v>
      </c>
      <c r="H20" s="35">
        <f t="shared" si="1"/>
        <v>106655749</v>
      </c>
      <c r="I20" s="35">
        <f t="shared" si="1"/>
        <v>1005649464</v>
      </c>
      <c r="J20" s="35">
        <f t="shared" si="1"/>
        <v>156870762</v>
      </c>
      <c r="K20" s="35">
        <f t="shared" si="1"/>
        <v>269561340</v>
      </c>
      <c r="L20" s="35">
        <f t="shared" si="1"/>
        <v>442803838</v>
      </c>
      <c r="M20" s="35">
        <f t="shared" si="1"/>
        <v>616444227</v>
      </c>
      <c r="N20" s="35">
        <f t="shared" si="1"/>
        <v>397638127</v>
      </c>
      <c r="O20" s="36">
        <f>SUM(O3:O19)</f>
        <v>353605067</v>
      </c>
      <c r="P20" s="50"/>
    </row>
    <row r="21" spans="1:16" ht="21" customHeight="1" thickBot="1">
      <c r="A21" s="7"/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6" ht="9" hidden="1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8"/>
      <c r="N22" s="8"/>
      <c r="O22" s="8"/>
    </row>
    <row r="23" spans="1:16" ht="9" hidden="1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8"/>
      <c r="N23" s="8"/>
      <c r="O23" s="8"/>
    </row>
    <row r="24" spans="1:16" ht="9" hidden="1" customHeight="1" thickBo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73"/>
      <c r="N24" s="73"/>
      <c r="O24" s="73"/>
    </row>
    <row r="25" spans="1:16" ht="21" customHeight="1" thickBot="1">
      <c r="A25" s="38" t="s">
        <v>15</v>
      </c>
      <c r="B25" s="57"/>
      <c r="C25" s="15" t="s">
        <v>1</v>
      </c>
      <c r="D25" s="16" t="s">
        <v>2</v>
      </c>
      <c r="E25" s="17" t="s">
        <v>3</v>
      </c>
      <c r="F25" s="17" t="s">
        <v>4</v>
      </c>
      <c r="G25" s="17" t="s">
        <v>5</v>
      </c>
      <c r="H25" s="17" t="s">
        <v>6</v>
      </c>
      <c r="I25" s="17" t="s">
        <v>7</v>
      </c>
      <c r="J25" s="17" t="s">
        <v>8</v>
      </c>
      <c r="K25" s="17" t="s">
        <v>9</v>
      </c>
      <c r="L25" s="17" t="s">
        <v>10</v>
      </c>
      <c r="M25" s="17" t="s">
        <v>11</v>
      </c>
      <c r="N25" s="17" t="s">
        <v>12</v>
      </c>
      <c r="O25" s="39" t="s">
        <v>13</v>
      </c>
      <c r="P25" s="52"/>
    </row>
    <row r="26" spans="1:16">
      <c r="A26" s="40" t="s">
        <v>31</v>
      </c>
      <c r="B26" s="58" t="s">
        <v>62</v>
      </c>
      <c r="C26" s="62">
        <v>567568442</v>
      </c>
      <c r="D26" s="23">
        <v>34951604</v>
      </c>
      <c r="E26" s="24">
        <v>36884204</v>
      </c>
      <c r="F26" s="24">
        <v>42904122</v>
      </c>
      <c r="G26" s="24">
        <v>40299706</v>
      </c>
      <c r="H26" s="24">
        <v>45283204</v>
      </c>
      <c r="I26" s="24">
        <v>51929402</v>
      </c>
      <c r="J26" s="24">
        <v>46322794</v>
      </c>
      <c r="K26" s="24">
        <v>44683704</v>
      </c>
      <c r="L26" s="24">
        <v>44298186</v>
      </c>
      <c r="M26" s="24">
        <v>41921521</v>
      </c>
      <c r="N26" s="24">
        <v>52474910</v>
      </c>
      <c r="O26" s="25">
        <v>85615085</v>
      </c>
      <c r="P26" s="53"/>
    </row>
    <row r="27" spans="1:16">
      <c r="A27" s="41" t="s">
        <v>32</v>
      </c>
      <c r="B27" s="59" t="s">
        <v>63</v>
      </c>
      <c r="C27" s="63">
        <v>160741173</v>
      </c>
      <c r="D27" s="5">
        <v>9730739</v>
      </c>
      <c r="E27" s="26">
        <v>11531676</v>
      </c>
      <c r="F27" s="26">
        <v>10640960</v>
      </c>
      <c r="G27" s="26">
        <v>13136512</v>
      </c>
      <c r="H27" s="26">
        <v>12053811</v>
      </c>
      <c r="I27" s="26">
        <v>11964942</v>
      </c>
      <c r="J27" s="26">
        <v>16412951</v>
      </c>
      <c r="K27" s="26">
        <v>11893125</v>
      </c>
      <c r="L27" s="26">
        <v>12091907</v>
      </c>
      <c r="M27" s="26">
        <v>13244121</v>
      </c>
      <c r="N27" s="26">
        <v>11394841</v>
      </c>
      <c r="O27" s="27">
        <v>26645588</v>
      </c>
      <c r="P27" s="53"/>
    </row>
    <row r="28" spans="1:16">
      <c r="A28" s="41" t="s">
        <v>33</v>
      </c>
      <c r="B28" s="59" t="s">
        <v>64</v>
      </c>
      <c r="C28" s="63">
        <v>652489980</v>
      </c>
      <c r="D28" s="5">
        <v>31996792</v>
      </c>
      <c r="E28" s="26">
        <v>38406581</v>
      </c>
      <c r="F28" s="26">
        <v>49153458</v>
      </c>
      <c r="G28" s="26">
        <v>37104493</v>
      </c>
      <c r="H28" s="26">
        <v>39399528</v>
      </c>
      <c r="I28" s="26">
        <v>51709184</v>
      </c>
      <c r="J28" s="26">
        <v>54047982</v>
      </c>
      <c r="K28" s="26">
        <v>61423487</v>
      </c>
      <c r="L28" s="26">
        <v>66418218</v>
      </c>
      <c r="M28" s="26">
        <v>52320023</v>
      </c>
      <c r="N28" s="26">
        <v>49154820</v>
      </c>
      <c r="O28" s="27">
        <v>121355414</v>
      </c>
      <c r="P28" s="53"/>
    </row>
    <row r="29" spans="1:16">
      <c r="A29" s="41" t="s">
        <v>34</v>
      </c>
      <c r="B29" s="59" t="s">
        <v>65</v>
      </c>
      <c r="C29" s="63">
        <v>11567700</v>
      </c>
      <c r="D29" s="5">
        <v>573775</v>
      </c>
      <c r="E29" s="26">
        <v>492875</v>
      </c>
      <c r="F29" s="26">
        <v>652795</v>
      </c>
      <c r="G29" s="26">
        <v>674238</v>
      </c>
      <c r="H29" s="26">
        <v>634239</v>
      </c>
      <c r="I29" s="26">
        <v>438010</v>
      </c>
      <c r="J29" s="26">
        <v>305055</v>
      </c>
      <c r="K29" s="26">
        <v>421595</v>
      </c>
      <c r="L29" s="26">
        <v>903041</v>
      </c>
      <c r="M29" s="26">
        <v>725835</v>
      </c>
      <c r="N29" s="26">
        <v>677695</v>
      </c>
      <c r="O29" s="27">
        <v>5068547</v>
      </c>
      <c r="P29" s="53"/>
    </row>
    <row r="30" spans="1:16" s="10" customFormat="1">
      <c r="A30" s="41" t="s">
        <v>35</v>
      </c>
      <c r="B30" s="59" t="s">
        <v>66</v>
      </c>
      <c r="C30" s="63">
        <v>131583243</v>
      </c>
      <c r="D30" s="5">
        <v>3551844</v>
      </c>
      <c r="E30" s="26">
        <v>3176026</v>
      </c>
      <c r="F30" s="26">
        <v>15753003</v>
      </c>
      <c r="G30" s="26">
        <v>13672991</v>
      </c>
      <c r="H30" s="26">
        <v>6268992</v>
      </c>
      <c r="I30" s="26">
        <v>8001297</v>
      </c>
      <c r="J30" s="26">
        <v>13614283</v>
      </c>
      <c r="K30" s="26">
        <v>7185290</v>
      </c>
      <c r="L30" s="26">
        <v>7287180</v>
      </c>
      <c r="M30" s="26">
        <v>26668946</v>
      </c>
      <c r="N30" s="26">
        <v>3039834</v>
      </c>
      <c r="O30" s="27">
        <v>23363557</v>
      </c>
      <c r="P30" s="53"/>
    </row>
    <row r="31" spans="1:16">
      <c r="A31" s="42" t="s">
        <v>44</v>
      </c>
      <c r="B31" s="60" t="s">
        <v>67</v>
      </c>
      <c r="C31" s="63">
        <v>1575302</v>
      </c>
      <c r="D31" s="5">
        <v>0</v>
      </c>
      <c r="E31" s="26">
        <v>0</v>
      </c>
      <c r="F31" s="26">
        <v>1557500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14753</v>
      </c>
      <c r="N31" s="26">
        <v>0</v>
      </c>
      <c r="O31" s="27">
        <v>3049</v>
      </c>
      <c r="P31" s="53"/>
    </row>
    <row r="32" spans="1:16">
      <c r="A32" s="41" t="s">
        <v>36</v>
      </c>
      <c r="B32" s="59" t="s">
        <v>68</v>
      </c>
      <c r="C32" s="63">
        <v>105242050</v>
      </c>
      <c r="D32" s="5">
        <v>400100</v>
      </c>
      <c r="E32" s="26">
        <v>1060000</v>
      </c>
      <c r="F32" s="26">
        <v>3300000</v>
      </c>
      <c r="G32" s="26">
        <v>8666000</v>
      </c>
      <c r="H32" s="26">
        <v>2470000</v>
      </c>
      <c r="I32" s="26">
        <v>6650000</v>
      </c>
      <c r="J32" s="26">
        <v>14669000</v>
      </c>
      <c r="K32" s="26">
        <v>48578000</v>
      </c>
      <c r="L32" s="26">
        <v>7638000</v>
      </c>
      <c r="M32" s="26">
        <v>320000</v>
      </c>
      <c r="N32" s="26">
        <v>0</v>
      </c>
      <c r="O32" s="27">
        <v>11490950</v>
      </c>
      <c r="P32" s="53"/>
    </row>
    <row r="33" spans="1:17">
      <c r="A33" s="43" t="s">
        <v>18</v>
      </c>
      <c r="B33" s="61" t="s">
        <v>69</v>
      </c>
      <c r="C33" s="4">
        <v>84889952</v>
      </c>
      <c r="D33" s="5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7">
        <v>84889952</v>
      </c>
      <c r="P33" s="54"/>
    </row>
    <row r="34" spans="1:17">
      <c r="A34" s="41" t="s">
        <v>37</v>
      </c>
      <c r="B34" s="59" t="s">
        <v>70</v>
      </c>
      <c r="C34" s="63">
        <v>670351486</v>
      </c>
      <c r="D34" s="5">
        <v>241534</v>
      </c>
      <c r="E34" s="26">
        <v>3513485</v>
      </c>
      <c r="F34" s="26">
        <v>3745501</v>
      </c>
      <c r="G34" s="26">
        <v>4353443</v>
      </c>
      <c r="H34" s="26">
        <v>32009301</v>
      </c>
      <c r="I34" s="26">
        <v>18674210</v>
      </c>
      <c r="J34" s="26">
        <v>21813477</v>
      </c>
      <c r="K34" s="26">
        <v>6943428</v>
      </c>
      <c r="L34" s="26">
        <v>6348482</v>
      </c>
      <c r="M34" s="26">
        <v>9676333</v>
      </c>
      <c r="N34" s="26">
        <v>2152640</v>
      </c>
      <c r="O34" s="27">
        <v>560879652</v>
      </c>
      <c r="P34" s="53"/>
    </row>
    <row r="35" spans="1:17">
      <c r="A35" s="42" t="s">
        <v>38</v>
      </c>
      <c r="B35" s="60" t="s">
        <v>71</v>
      </c>
      <c r="C35" s="63">
        <v>434619781</v>
      </c>
      <c r="D35" s="5">
        <v>0</v>
      </c>
      <c r="E35" s="26">
        <v>78344</v>
      </c>
      <c r="F35" s="26">
        <v>0</v>
      </c>
      <c r="G35" s="26">
        <v>14684762</v>
      </c>
      <c r="H35" s="26">
        <v>27697520</v>
      </c>
      <c r="I35" s="26">
        <v>3497066</v>
      </c>
      <c r="J35" s="26">
        <v>47011207</v>
      </c>
      <c r="K35" s="26">
        <v>6697794</v>
      </c>
      <c r="L35" s="26">
        <v>37704332</v>
      </c>
      <c r="M35" s="26">
        <v>11259381</v>
      </c>
      <c r="N35" s="26">
        <v>574167</v>
      </c>
      <c r="O35" s="27">
        <v>285415208</v>
      </c>
      <c r="P35" s="53"/>
    </row>
    <row r="36" spans="1:17">
      <c r="A36" s="41" t="s">
        <v>39</v>
      </c>
      <c r="B36" s="59" t="s">
        <v>72</v>
      </c>
      <c r="C36" s="63">
        <v>4445000</v>
      </c>
      <c r="D36" s="5"/>
      <c r="E36" s="26"/>
      <c r="F36" s="26"/>
      <c r="G36" s="26"/>
      <c r="H36" s="44"/>
      <c r="I36" s="44"/>
      <c r="J36" s="44"/>
      <c r="K36" s="44"/>
      <c r="L36" s="44"/>
      <c r="M36" s="44"/>
      <c r="N36" s="44"/>
      <c r="O36" s="45">
        <v>4445000</v>
      </c>
      <c r="P36" s="53"/>
    </row>
    <row r="37" spans="1:17">
      <c r="A37" s="41" t="s">
        <v>40</v>
      </c>
      <c r="B37" s="59" t="s">
        <v>73</v>
      </c>
      <c r="C37" s="63">
        <v>152000</v>
      </c>
      <c r="D37" s="5">
        <v>0</v>
      </c>
      <c r="E37" s="26">
        <v>0</v>
      </c>
      <c r="F37" s="26">
        <v>0</v>
      </c>
      <c r="G37" s="26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5">
        <v>152000</v>
      </c>
      <c r="P37" s="53"/>
    </row>
    <row r="38" spans="1:17">
      <c r="A38" s="41" t="s">
        <v>41</v>
      </c>
      <c r="B38" s="59" t="s">
        <v>74</v>
      </c>
      <c r="C38" s="63">
        <v>4268710</v>
      </c>
      <c r="D38" s="5">
        <v>0</v>
      </c>
      <c r="E38" s="26">
        <v>0</v>
      </c>
      <c r="F38" s="26">
        <v>0</v>
      </c>
      <c r="G38" s="26">
        <v>208800</v>
      </c>
      <c r="H38" s="26">
        <v>1944000</v>
      </c>
      <c r="I38" s="26">
        <v>803910</v>
      </c>
      <c r="J38" s="26">
        <v>0</v>
      </c>
      <c r="K38" s="26">
        <v>0</v>
      </c>
      <c r="L38" s="26">
        <v>50000</v>
      </c>
      <c r="M38" s="26">
        <v>0</v>
      </c>
      <c r="N38" s="26">
        <v>56015</v>
      </c>
      <c r="O38" s="27">
        <v>1205985</v>
      </c>
      <c r="P38" s="53"/>
    </row>
    <row r="39" spans="1:17">
      <c r="A39" s="43" t="s">
        <v>19</v>
      </c>
      <c r="B39" s="61"/>
      <c r="C39" s="63">
        <v>0</v>
      </c>
      <c r="D39" s="5"/>
      <c r="E39" s="26"/>
      <c r="F39" s="26"/>
      <c r="G39" s="26"/>
      <c r="H39" s="44"/>
      <c r="I39" s="44"/>
      <c r="J39" s="44"/>
      <c r="K39" s="44"/>
      <c r="L39" s="44"/>
      <c r="M39" s="44"/>
      <c r="N39" s="44"/>
      <c r="O39" s="45"/>
      <c r="P39" s="53"/>
    </row>
    <row r="40" spans="1:17">
      <c r="A40" s="41" t="s">
        <v>42</v>
      </c>
      <c r="B40" s="59"/>
      <c r="C40" s="63">
        <v>0</v>
      </c>
      <c r="D40" s="5"/>
      <c r="E40" s="26"/>
      <c r="F40" s="26"/>
      <c r="G40" s="26"/>
      <c r="H40" s="44"/>
      <c r="I40" s="44"/>
      <c r="J40" s="44"/>
      <c r="K40" s="44"/>
      <c r="L40" s="44"/>
      <c r="M40" s="44"/>
      <c r="N40" s="44"/>
      <c r="O40" s="45"/>
      <c r="P40" s="53"/>
    </row>
    <row r="41" spans="1:17">
      <c r="A41" s="42" t="s">
        <v>45</v>
      </c>
      <c r="B41" s="60" t="s">
        <v>75</v>
      </c>
      <c r="C41" s="63">
        <v>34211998</v>
      </c>
      <c r="D41" s="5">
        <v>796686</v>
      </c>
      <c r="E41" s="26">
        <v>0</v>
      </c>
      <c r="F41" s="26">
        <v>27117857</v>
      </c>
      <c r="G41" s="26">
        <v>449411</v>
      </c>
      <c r="H41" s="26">
        <v>18215</v>
      </c>
      <c r="I41" s="26">
        <v>966593</v>
      </c>
      <c r="J41" s="26">
        <v>922958</v>
      </c>
      <c r="K41" s="26">
        <v>900196</v>
      </c>
      <c r="L41" s="26">
        <v>862757</v>
      </c>
      <c r="M41" s="26">
        <v>729204</v>
      </c>
      <c r="N41" s="26">
        <v>800000</v>
      </c>
      <c r="O41" s="27">
        <v>648121</v>
      </c>
      <c r="P41" s="53"/>
    </row>
    <row r="42" spans="1:17" ht="13.5" thickBot="1">
      <c r="A42" s="64" t="s">
        <v>80</v>
      </c>
      <c r="B42" s="65"/>
      <c r="C42" s="66">
        <v>1093690000</v>
      </c>
      <c r="D42" s="67"/>
      <c r="E42" s="30"/>
      <c r="F42" s="30">
        <v>200000000</v>
      </c>
      <c r="G42" s="30">
        <v>500000000</v>
      </c>
      <c r="H42" s="30">
        <v>150000000</v>
      </c>
      <c r="I42" s="30">
        <v>0</v>
      </c>
      <c r="J42" s="30">
        <v>0</v>
      </c>
      <c r="K42" s="30">
        <v>0</v>
      </c>
      <c r="L42" s="30">
        <v>0</v>
      </c>
      <c r="M42" s="30">
        <v>243690000</v>
      </c>
      <c r="N42" s="30">
        <v>0</v>
      </c>
      <c r="O42" s="32">
        <v>0</v>
      </c>
      <c r="P42" s="55"/>
      <c r="Q42" s="46"/>
    </row>
    <row r="43" spans="1:17" ht="21" customHeight="1" thickBot="1">
      <c r="A43" s="68" t="s">
        <v>14</v>
      </c>
      <c r="B43" s="69"/>
      <c r="C43" s="13">
        <f>SUM(C26:C42)</f>
        <v>3957396817</v>
      </c>
      <c r="D43" s="70">
        <f>SUM(D26:D42)</f>
        <v>82243074</v>
      </c>
      <c r="E43" s="70">
        <f t="shared" ref="E43:N43" si="2">SUM(E26:E42)</f>
        <v>95143191</v>
      </c>
      <c r="F43" s="70">
        <f t="shared" si="2"/>
        <v>354825196</v>
      </c>
      <c r="G43" s="70">
        <f t="shared" si="2"/>
        <v>633250356</v>
      </c>
      <c r="H43" s="70">
        <f t="shared" si="2"/>
        <v>317778810</v>
      </c>
      <c r="I43" s="70">
        <f t="shared" si="2"/>
        <v>154634614</v>
      </c>
      <c r="J43" s="70">
        <f t="shared" si="2"/>
        <v>215119707</v>
      </c>
      <c r="K43" s="70">
        <f t="shared" si="2"/>
        <v>188726619</v>
      </c>
      <c r="L43" s="70">
        <f t="shared" si="2"/>
        <v>183602103</v>
      </c>
      <c r="M43" s="70">
        <f t="shared" si="2"/>
        <v>400570117</v>
      </c>
      <c r="N43" s="70">
        <f t="shared" si="2"/>
        <v>120324922</v>
      </c>
      <c r="O43" s="71">
        <f>SUM(O26:O42)</f>
        <v>1211178108</v>
      </c>
      <c r="P43" s="56"/>
      <c r="Q43" s="46"/>
    </row>
    <row r="44" spans="1:17" ht="21" customHeight="1" thickBot="1">
      <c r="A44" s="68" t="s">
        <v>17</v>
      </c>
      <c r="B44" s="69"/>
      <c r="C44" s="72"/>
      <c r="D44" s="35">
        <f>D2+D20-D43</f>
        <v>905154828</v>
      </c>
      <c r="E44" s="35">
        <f t="shared" ref="E44:M44" si="3">E2+E20-E43</f>
        <v>942764220</v>
      </c>
      <c r="F44" s="35">
        <f t="shared" si="3"/>
        <v>878555393</v>
      </c>
      <c r="G44" s="35">
        <f t="shared" si="3"/>
        <v>338492286</v>
      </c>
      <c r="H44" s="35">
        <f t="shared" si="3"/>
        <v>127369225</v>
      </c>
      <c r="I44" s="35">
        <f>I2+I20-I43-I15-I17</f>
        <v>100477843</v>
      </c>
      <c r="J44" s="35">
        <f t="shared" si="3"/>
        <v>42228898</v>
      </c>
      <c r="K44" s="35">
        <f t="shared" si="3"/>
        <v>123063619</v>
      </c>
      <c r="L44" s="35">
        <f>L2+L20-L43-L15</f>
        <v>382265799</v>
      </c>
      <c r="M44" s="35">
        <f t="shared" si="3"/>
        <v>598139909</v>
      </c>
      <c r="N44" s="35">
        <f>N2+N20-N43-N15</f>
        <v>875452913</v>
      </c>
      <c r="O44" s="36">
        <f>O2+O20-O43</f>
        <v>17879872</v>
      </c>
      <c r="P44" s="54"/>
      <c r="Q44" s="46"/>
    </row>
    <row r="45" spans="1:17">
      <c r="A45" s="1"/>
    </row>
    <row r="46" spans="1:17">
      <c r="N46" s="12"/>
    </row>
  </sheetData>
  <phoneticPr fontId="0" type="noConversion"/>
  <printOptions horizontalCentered="1" verticalCentered="1"/>
  <pageMargins left="0.78740157480314965" right="0.78740157480314965" top="0.98425196850393704" bottom="0.98425196850393704" header="0.3" footer="0.51181102362204722"/>
  <pageSetup paperSize="9" scale="60" orientation="landscape" r:id="rId1"/>
  <headerFooter alignWithMargins="0">
    <oddHeader>&amp;C&amp;"Times New Roman CE,Félkövér"&amp;12 26. melléklet a 8/2016. (II.25.) önkormányzati rendelethez
Önkormányzat  2016. évi előirányzat-felhasználási ütemterve  Ft-ban&amp;R22.sz. melléklet a 23/2016
(XII.16.) önkormányzati rendelethez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Előirányzat felhasználás</vt:lpstr>
      <vt:lpstr>'Előirányzat felhasználás'!Nyomtatási_terület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Rehákné Tóth Ilona</dc:creator>
  <cp:lastModifiedBy>ildi</cp:lastModifiedBy>
  <cp:lastPrinted>2016-12-19T09:38:03Z</cp:lastPrinted>
  <dcterms:created xsi:type="dcterms:W3CDTF">2002-01-08T08:22:37Z</dcterms:created>
  <dcterms:modified xsi:type="dcterms:W3CDTF">2016-12-21T14:35:58Z</dcterms:modified>
</cp:coreProperties>
</file>