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__Aug15tol\augusztus 15-től\előterjesztések\2020\09_rendes\Költségvetés\"/>
    </mc:Choice>
  </mc:AlternateContent>
  <bookViews>
    <workbookView xWindow="0" yWindow="0" windowWidth="23040" windowHeight="8616" firstSheet="1" activeTab="1"/>
  </bookViews>
  <sheets>
    <sheet name="összesítés" sheetId="19" r:id="rId1"/>
    <sheet name="4.M.Egyéb műk.kiad.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3" l="1"/>
  <c r="N19" i="19" l="1"/>
  <c r="N15" i="19"/>
  <c r="R15" i="19" s="1"/>
  <c r="H15" i="19"/>
  <c r="Q14" i="19"/>
  <c r="Q16" i="19" s="1"/>
  <c r="P14" i="19"/>
  <c r="P16" i="19" s="1"/>
  <c r="O14" i="19"/>
  <c r="O16" i="19" s="1"/>
  <c r="M14" i="19"/>
  <c r="M16" i="19" s="1"/>
  <c r="L14" i="19"/>
  <c r="L16" i="19" s="1"/>
  <c r="K14" i="19"/>
  <c r="K16" i="19" s="1"/>
  <c r="J14" i="19"/>
  <c r="J16" i="19" s="1"/>
  <c r="I14" i="19"/>
  <c r="I16" i="19" s="1"/>
  <c r="G14" i="19"/>
  <c r="G16" i="19" s="1"/>
  <c r="F14" i="19"/>
  <c r="F16" i="19" s="1"/>
  <c r="E14" i="19"/>
  <c r="E16" i="19" s="1"/>
  <c r="D14" i="19"/>
  <c r="D16" i="19" s="1"/>
  <c r="C14" i="19"/>
  <c r="C16" i="19" s="1"/>
  <c r="B14" i="19"/>
  <c r="H14" i="19" s="1"/>
  <c r="N13" i="19"/>
  <c r="R13" i="19" s="1"/>
  <c r="N12" i="19"/>
  <c r="R12" i="19" s="1"/>
  <c r="H12" i="19"/>
  <c r="N11" i="19"/>
  <c r="R11" i="19" s="1"/>
  <c r="H11" i="19"/>
  <c r="N10" i="19"/>
  <c r="R10" i="19" s="1"/>
  <c r="H10" i="19"/>
  <c r="R9" i="19"/>
  <c r="N9" i="19"/>
  <c r="H9" i="19"/>
  <c r="N8" i="19"/>
  <c r="R8" i="19" s="1"/>
  <c r="H8" i="19"/>
  <c r="N7" i="19"/>
  <c r="R7" i="19" s="1"/>
  <c r="H7" i="19"/>
  <c r="N6" i="19"/>
  <c r="R6" i="19" s="1"/>
  <c r="H6" i="19"/>
  <c r="R5" i="19"/>
  <c r="N5" i="19"/>
  <c r="H5" i="19"/>
  <c r="N4" i="19"/>
  <c r="R4" i="19" s="1"/>
  <c r="H4" i="19"/>
  <c r="N16" i="19" l="1"/>
  <c r="R16" i="19" s="1"/>
  <c r="N14" i="19"/>
  <c r="R14" i="19" s="1"/>
  <c r="B16" i="19"/>
  <c r="H16" i="19" s="1"/>
  <c r="F19" i="3" l="1"/>
  <c r="F27" i="3"/>
  <c r="F21" i="3" l="1"/>
  <c r="F9" i="3" l="1"/>
  <c r="F30" i="3" s="1"/>
</calcChain>
</file>

<file path=xl/sharedStrings.xml><?xml version="1.0" encoding="utf-8"?>
<sst xmlns="http://schemas.openxmlformats.org/spreadsheetml/2006/main" count="88" uniqueCount="87">
  <si>
    <t>A</t>
  </si>
  <si>
    <t>B</t>
  </si>
  <si>
    <t>Megnevezés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</si>
  <si>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</si>
  <si>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</si>
  <si>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</si>
  <si>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</si>
  <si>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</si>
  <si>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</si>
  <si>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</si>
  <si>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</si>
  <si>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</si>
  <si>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</si>
  <si>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</si>
  <si>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</si>
  <si>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</si>
  <si>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</si>
  <si>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</si>
  <si>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</si>
  <si>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</si>
  <si>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</si>
  <si>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</si>
  <si>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</si>
  <si>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</si>
  <si>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</si>
  <si>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</si>
  <si>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</si>
  <si>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2020. évi  tervezett egyéb működési kiadások</t>
  </si>
  <si>
    <t xml:space="preserve"> forintban</t>
  </si>
  <si>
    <t>sorszám</t>
  </si>
  <si>
    <t>Előirányzat</t>
  </si>
  <si>
    <t>K5. Egyéb működési célú kiadások</t>
  </si>
  <si>
    <t>K5021 Önkormányzat előző évi elszámolásból sz. befizetése</t>
  </si>
  <si>
    <t>K507 Egyéb működési célú támogatások áht.kívülre</t>
  </si>
  <si>
    <t>b) Egyéb civil szervezetek támogatása</t>
  </si>
  <si>
    <t>Kesztölci Sport Egyesület</t>
  </si>
  <si>
    <t>Kesztölci Önkéntes Tűzoltó Egyesület</t>
  </si>
  <si>
    <t>Leányvári Sport Egyesület</t>
  </si>
  <si>
    <t>Római Katolikus Plébánia Kesztölc</t>
  </si>
  <si>
    <t>Polgárőrség Kesztölc</t>
  </si>
  <si>
    <t>Nyugdíjas Klub Kesztölc</t>
  </si>
  <si>
    <t>g) Egyéb vállalkozásoknak átadott pénzeszközök</t>
  </si>
  <si>
    <t>Iskola egészségügyi feladatok</t>
  </si>
  <si>
    <t>K509 Egyéb működési célú támogatások áht. Belülre</t>
  </si>
  <si>
    <t>Szociális Alapellátó Szolgálat támogatása</t>
  </si>
  <si>
    <t>Szociális Alapellátó Szolgálat támogatása általános költségek</t>
  </si>
  <si>
    <t>Családsegítő és Gyermekjóléti Szolgálat támogatása</t>
  </si>
  <si>
    <t>Bursa Hungarica ösztöndíj</t>
  </si>
  <si>
    <t>K512 Tartalékok</t>
  </si>
  <si>
    <t>Általános tartalék</t>
  </si>
  <si>
    <t>Céltartalék</t>
  </si>
  <si>
    <t>Összesen</t>
  </si>
  <si>
    <t>Dologi kiadások</t>
  </si>
  <si>
    <t>Beruházások</t>
  </si>
  <si>
    <t>Felújítások</t>
  </si>
  <si>
    <t>Kiadások összesen</t>
  </si>
  <si>
    <t>Tartalék</t>
  </si>
  <si>
    <t>Kesztölci Kiserdei Óvoda</t>
  </si>
  <si>
    <t>Kesztölc Önkormányzat</t>
  </si>
  <si>
    <t>Orvosi ügyeleti díj</t>
  </si>
  <si>
    <t>Bevétel</t>
  </si>
  <si>
    <t>Kiadás</t>
  </si>
  <si>
    <t>Állami támogatás</t>
  </si>
  <si>
    <t>Pályázati támogatás</t>
  </si>
  <si>
    <t>Működési bevétel</t>
  </si>
  <si>
    <t>Felhalmozási bevétel</t>
  </si>
  <si>
    <t>Adóbevétel</t>
  </si>
  <si>
    <t>Maradvány</t>
  </si>
  <si>
    <t>Személyi jellegű</t>
  </si>
  <si>
    <t>Járulékok</t>
  </si>
  <si>
    <t>Ellátottak juttatásai</t>
  </si>
  <si>
    <t>Egyéb működési kiadások</t>
  </si>
  <si>
    <t>Működési kiadások</t>
  </si>
  <si>
    <t>Előleg, pályázati pénz visszafizetés</t>
  </si>
  <si>
    <t>Kesztölci Polgármesteri Hivatal</t>
  </si>
  <si>
    <t>Önkormányzat igazgatás</t>
  </si>
  <si>
    <t>Művelődés, könyvtár,rendezvények</t>
  </si>
  <si>
    <t>Zöldterület,köztemető,vagyongazd.</t>
  </si>
  <si>
    <t>Közutak,közvilágítás,csatorna</t>
  </si>
  <si>
    <t>Közcélú,gyermekétketetés,szoc.</t>
  </si>
  <si>
    <t>Egészségügyi feladatok</t>
  </si>
  <si>
    <t>Önkormányzat összesen:</t>
  </si>
  <si>
    <t>Mindösszesen:</t>
  </si>
  <si>
    <t>önkorm.2019.tény</t>
  </si>
  <si>
    <t>Egyéb fel nem osztott támogatás</t>
  </si>
  <si>
    <t>Országos Mentőszolgálat támogatás</t>
  </si>
  <si>
    <t>Egyéb működési célú kiadások (2+3+15+21)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</si>
</sst>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F_t_-;\-* #,##0.00\ _F_t_-;_-* &quot;-&quot;??\ _F_t_-;_-@_-"/>
    <numFmt numFmtId="165" formatCode="#,##0_ ;\-#,##0\ "/>
  </numFmts>
  <fonts count="1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2"/>
      <name val="Calibri"/>
      <family val="2"/>
      <charset val="238"/>
      <scheme val="minor"/>
    </font>
    <font>
      <b/>
      <sz val="9"/>
      <color theme="3" tint="-0.249977111117893"/>
      <name val="Arial"/>
      <family val="2"/>
      <charset val="238"/>
    </font>
    <font>
      <i/>
      <sz val="9"/>
      <name val="Arial"/>
      <family val="2"/>
      <charset val="238"/>
    </font>
    <font>
      <sz val="1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i/>
      <sz val="12"/>
      <name val="Arial"/>
      <family val="2"/>
      <charset val="238"/>
    </font>
    <font>
      <sz val="10"/>
      <name val="Arial CE"/>
      <charset val="238"/>
    </font>
    <font>
      <sz val="8"/>
      <name val="Calibri"/>
      <family val="2"/>
      <charset val="238"/>
      <scheme val="minor"/>
    </font>
    <font>
      <sz val="1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2" fillId="0" borderId="0"/>
    <xf numFmtId="0" fontId="1" fillId="0" borderId="0"/>
    <xf numFmtId="0" fontId="1" fillId="0" borderId="0"/>
    <xf numFmtId="0" fontId="8" fillId="0" borderId="0"/>
    <xf numFmtId="164" fontId="1" fillId="0" borderId="0" applyFont="0" applyFill="0" applyBorder="0" applyAlignment="0" applyProtection="0"/>
    <xf numFmtId="0" fontId="12" fillId="0" borderId="0"/>
    <xf numFmtId="0" fontId="2" fillId="0" borderId="0"/>
  </cellStyleXfs>
  <cellXfs count="44">
    <xf numFmtId="0" fontId="0" fillId="0" borderId="0" xfId="0"/>
    <xf numFmtId="0" fontId="1" fillId="0" borderId="0" xfId="2"/>
    <xf numFmtId="0" fontId="1" fillId="0" borderId="0" xfId="3"/>
    <xf numFmtId="0" fontId="3" fillId="0" borderId="0" xfId="3" applyFont="1" applyAlignment="1">
      <alignment horizontal="center"/>
    </xf>
    <xf numFmtId="0" fontId="4" fillId="0" borderId="0" xfId="3" applyFont="1" applyAlignment="1">
      <alignment horizontal="left" vertical="center"/>
    </xf>
    <xf numFmtId="0" fontId="5" fillId="0" borderId="0" xfId="3" applyFont="1" applyAlignment="1">
      <alignment horizontal="right" vertical="center"/>
    </xf>
    <xf numFmtId="0" fontId="7" fillId="0" borderId="7" xfId="3" applyFont="1" applyBorder="1" applyAlignment="1">
      <alignment horizontal="left" vertical="center"/>
    </xf>
    <xf numFmtId="0" fontId="9" fillId="0" borderId="3" xfId="3" applyFont="1" applyBorder="1" applyAlignment="1">
      <alignment horizontal="left" vertical="center"/>
    </xf>
    <xf numFmtId="3" fontId="9" fillId="0" borderId="7" xfId="3" applyNumberFormat="1" applyFont="1" applyBorder="1"/>
    <xf numFmtId="3" fontId="11" fillId="0" borderId="7" xfId="3" applyNumberFormat="1" applyFont="1" applyBorder="1"/>
    <xf numFmtId="3" fontId="1" fillId="0" borderId="0" xfId="3" applyNumberFormat="1"/>
    <xf numFmtId="3" fontId="9" fillId="0" borderId="4" xfId="3" applyNumberFormat="1" applyFont="1" applyBorder="1"/>
    <xf numFmtId="165" fontId="9" fillId="0" borderId="7" xfId="5" applyNumberFormat="1" applyFont="1" applyBorder="1"/>
    <xf numFmtId="165" fontId="11" fillId="0" borderId="7" xfId="5" applyNumberFormat="1" applyFont="1" applyBorder="1"/>
    <xf numFmtId="3" fontId="10" fillId="0" borderId="5" xfId="3" applyNumberFormat="1" applyFont="1" applyBorder="1"/>
    <xf numFmtId="3" fontId="10" fillId="0" borderId="8" xfId="3" applyNumberFormat="1" applyFont="1" applyBorder="1"/>
    <xf numFmtId="3" fontId="0" fillId="0" borderId="0" xfId="0" applyNumberFormat="1"/>
    <xf numFmtId="3" fontId="14" fillId="0" borderId="7" xfId="3" applyNumberFormat="1" applyFont="1" applyBorder="1"/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165" fontId="1" fillId="0" borderId="0" xfId="3" applyNumberFormat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3" applyFont="1" applyAlignment="1">
      <alignment horizontal="center"/>
    </xf>
    <xf numFmtId="0" fontId="6" fillId="0" borderId="1" xfId="3" applyFont="1" applyBorder="1" applyAlignment="1">
      <alignment horizontal="center" vertical="center" wrapText="1"/>
    </xf>
    <xf numFmtId="0" fontId="6" fillId="0" borderId="3" xfId="3" applyFont="1" applyBorder="1" applyAlignment="1">
      <alignment horizontal="center" vertical="center" wrapText="1"/>
    </xf>
    <xf numFmtId="0" fontId="8" fillId="0" borderId="3" xfId="4" applyBorder="1" applyAlignment="1">
      <alignment horizontal="center" vertical="center" wrapText="1"/>
    </xf>
    <xf numFmtId="0" fontId="7" fillId="0" borderId="2" xfId="3" applyFont="1" applyBorder="1" applyAlignment="1">
      <alignment horizontal="center" vertical="center"/>
    </xf>
    <xf numFmtId="0" fontId="8" fillId="0" borderId="4" xfId="4" applyBorder="1" applyAlignment="1">
      <alignment horizontal="center" vertical="center"/>
    </xf>
    <xf numFmtId="0" fontId="7" fillId="0" borderId="6" xfId="3" applyFont="1" applyBorder="1" applyAlignment="1">
      <alignment horizontal="center" vertical="center"/>
    </xf>
    <xf numFmtId="0" fontId="8" fillId="0" borderId="7" xfId="4" applyBorder="1" applyAlignment="1">
      <alignment horizontal="center" vertical="center"/>
    </xf>
    <xf numFmtId="0" fontId="7" fillId="0" borderId="4" xfId="3" applyFont="1" applyBorder="1"/>
    <xf numFmtId="0" fontId="10" fillId="0" borderId="4" xfId="3" applyFont="1" applyBorder="1" applyAlignment="1">
      <alignment horizontal="left" vertical="center"/>
    </xf>
    <xf numFmtId="0" fontId="6" fillId="0" borderId="4" xfId="3" applyFont="1" applyBorder="1"/>
    <xf numFmtId="3" fontId="11" fillId="0" borderId="4" xfId="3" applyNumberFormat="1" applyFont="1" applyBorder="1"/>
    <xf numFmtId="0" fontId="11" fillId="0" borderId="4" xfId="3" applyFont="1" applyBorder="1" applyAlignment="1">
      <alignment horizontal="left" vertical="center"/>
    </xf>
    <xf numFmtId="0" fontId="9" fillId="0" borderId="4" xfId="3" applyFont="1" applyBorder="1"/>
    <xf numFmtId="3" fontId="14" fillId="0" borderId="4" xfId="3" applyNumberFormat="1" applyFont="1" applyBorder="1"/>
    <xf numFmtId="3" fontId="9" fillId="0" borderId="4" xfId="3" applyNumberFormat="1" applyFont="1" applyBorder="1"/>
    <xf numFmtId="0" fontId="14" fillId="0" borderId="4" xfId="3" applyFont="1" applyBorder="1" applyAlignment="1">
      <alignment horizontal="left"/>
    </xf>
    <xf numFmtId="0" fontId="14" fillId="0" borderId="4" xfId="3" applyFont="1" applyBorder="1"/>
    <xf numFmtId="3" fontId="9" fillId="0" borderId="9" xfId="3" applyNumberFormat="1" applyFont="1" applyBorder="1"/>
    <xf numFmtId="3" fontId="9" fillId="0" borderId="10" xfId="3" applyNumberFormat="1" applyFont="1" applyBorder="1"/>
    <xf numFmtId="3" fontId="9" fillId="0" borderId="11" xfId="3" applyNumberFormat="1" applyFont="1" applyBorder="1"/>
  </cellXfs>
  <cellStyles count="8">
    <cellStyle name="Ezres 3" xfId="5"/>
    <cellStyle name="Normál" xfId="0" builtinId="0"/>
    <cellStyle name="Normál 2" xfId="2"/>
    <cellStyle name="Normál 2 2" xfId="6"/>
    <cellStyle name="Normál 2 3" xfId="1"/>
    <cellStyle name="Normál 3" xfId="4"/>
    <cellStyle name="Normál 3 2" xfId="7"/>
    <cellStyle name="Normál 8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44"/>
  <sheetViews>
    <sheetView zoomScaleNormal="100" workbookViewId="0">
      <selection activeCell="M14" sqref="M14"/>
    </sheetView>
  </sheetViews>
  <sheetFormatPr defaultRowHeight="14.4" x14ac:dyDescent="0.3"/>
  <cols>
    <col min="1" max="1" width="32.88671875" customWidth="1"/>
    <col min="2" max="2" width="12.6640625" customWidth="1"/>
    <col min="3" max="3" width="10.109375" customWidth="1"/>
    <col min="4" max="5" width="10.5546875" customWidth="1"/>
    <col min="6" max="6" width="11.33203125" customWidth="1"/>
    <col min="7" max="7" width="10.5546875" customWidth="1"/>
    <col min="8" max="8" width="11.33203125" customWidth="1"/>
    <col min="9" max="9" width="10.88671875" bestFit="1" customWidth="1"/>
    <col min="10" max="10" width="10.6640625" customWidth="1"/>
    <col min="11" max="11" width="9.88671875" bestFit="1" customWidth="1"/>
    <col min="13" max="13" width="11.44140625" customWidth="1"/>
    <col min="14" max="14" width="13" customWidth="1"/>
    <col min="15" max="15" width="12.109375" customWidth="1"/>
    <col min="16" max="16" width="10.88671875" customWidth="1"/>
    <col min="17" max="17" width="11.88671875" customWidth="1"/>
    <col min="18" max="18" width="12.5546875" customWidth="1"/>
  </cols>
  <sheetData>
    <row r="2" spans="1:23" x14ac:dyDescent="0.3">
      <c r="A2" s="21" t="s">
        <v>2</v>
      </c>
      <c r="B2" s="22" t="s">
        <v>60</v>
      </c>
      <c r="C2" s="22"/>
      <c r="D2" s="22"/>
      <c r="E2" s="22"/>
      <c r="F2" s="22"/>
      <c r="G2" s="22"/>
      <c r="H2" s="22"/>
      <c r="I2" s="22" t="s">
        <v>61</v>
      </c>
      <c r="J2" s="22"/>
      <c r="K2" s="22"/>
      <c r="L2" s="22"/>
      <c r="M2" s="22"/>
      <c r="N2" s="22"/>
      <c r="O2" s="22"/>
      <c r="P2" s="22"/>
      <c r="Q2" s="22"/>
    </row>
    <row r="3" spans="1:23" ht="54.75" customHeight="1" x14ac:dyDescent="0.3">
      <c r="A3" s="21"/>
      <c r="B3" s="18" t="s">
        <v>62</v>
      </c>
      <c r="C3" s="18" t="s">
        <v>63</v>
      </c>
      <c r="D3" s="18" t="s">
        <v>64</v>
      </c>
      <c r="E3" s="18" t="s">
        <v>65</v>
      </c>
      <c r="F3" s="18" t="s">
        <v>66</v>
      </c>
      <c r="G3" s="18" t="s">
        <v>67</v>
      </c>
      <c r="H3" s="18" t="s">
        <v>51</v>
      </c>
      <c r="I3" s="18" t="s">
        <v>68</v>
      </c>
      <c r="J3" s="18" t="s">
        <v>69</v>
      </c>
      <c r="K3" s="18" t="s">
        <v>52</v>
      </c>
      <c r="L3" s="18" t="s">
        <v>70</v>
      </c>
      <c r="M3" s="18" t="s">
        <v>71</v>
      </c>
      <c r="N3" s="18" t="s">
        <v>72</v>
      </c>
      <c r="O3" s="18" t="s">
        <v>53</v>
      </c>
      <c r="P3" s="18" t="s">
        <v>54</v>
      </c>
      <c r="Q3" s="18" t="s">
        <v>73</v>
      </c>
      <c r="R3" s="18" t="s">
        <v>55</v>
      </c>
      <c r="S3" s="19"/>
      <c r="T3" s="19"/>
      <c r="U3" s="19"/>
      <c r="V3" s="19"/>
      <c r="W3" s="19"/>
    </row>
    <row r="4" spans="1:23" ht="20.25" customHeight="1" x14ac:dyDescent="0.3">
      <c r="A4" t="s">
        <v>57</v>
      </c>
      <c r="B4" s="16">
        <v>63237330</v>
      </c>
      <c r="C4" s="16"/>
      <c r="D4" s="16"/>
      <c r="E4" s="16"/>
      <c r="F4" s="16"/>
      <c r="G4" s="16">
        <v>18881</v>
      </c>
      <c r="H4" s="16">
        <f t="shared" ref="H4:H16" si="0">SUM(B4:G4)</f>
        <v>63256211</v>
      </c>
      <c r="I4" s="16">
        <v>56683270</v>
      </c>
      <c r="J4" s="16">
        <v>9865000</v>
      </c>
      <c r="K4" s="16">
        <v>8121000</v>
      </c>
      <c r="L4" s="16"/>
      <c r="M4" s="16"/>
      <c r="N4" s="16">
        <f t="shared" ref="N4:N16" si="1">SUM(I4:M4)</f>
        <v>74669270</v>
      </c>
      <c r="O4" s="16">
        <v>425000</v>
      </c>
      <c r="P4" s="16"/>
      <c r="Q4" s="16"/>
      <c r="R4" s="16">
        <f t="shared" ref="R4:R16" si="2">N4+O4+P4+Q4</f>
        <v>75094270</v>
      </c>
      <c r="S4" s="16"/>
      <c r="T4" s="16"/>
    </row>
    <row r="5" spans="1:23" ht="18" customHeight="1" x14ac:dyDescent="0.3">
      <c r="A5" t="s">
        <v>74</v>
      </c>
      <c r="B5" s="16">
        <v>49796440</v>
      </c>
      <c r="C5" s="16"/>
      <c r="D5" s="16">
        <v>317500</v>
      </c>
      <c r="E5" s="16"/>
      <c r="F5" s="16">
        <v>220000</v>
      </c>
      <c r="G5" s="16">
        <v>445188</v>
      </c>
      <c r="H5" s="16">
        <f t="shared" si="0"/>
        <v>50779128</v>
      </c>
      <c r="I5" s="16">
        <v>37928900</v>
      </c>
      <c r="J5" s="16">
        <v>6829900</v>
      </c>
      <c r="K5" s="16">
        <v>6522000</v>
      </c>
      <c r="L5" s="16"/>
      <c r="M5" s="16"/>
      <c r="N5" s="16">
        <f t="shared" si="1"/>
        <v>51280800</v>
      </c>
      <c r="O5" s="16">
        <v>508000</v>
      </c>
      <c r="P5" s="16"/>
      <c r="Q5" s="16"/>
      <c r="R5" s="16">
        <f t="shared" si="2"/>
        <v>51788800</v>
      </c>
      <c r="S5" s="16"/>
      <c r="T5" s="16"/>
    </row>
    <row r="6" spans="1:23" x14ac:dyDescent="0.3">
      <c r="A6" t="s">
        <v>58</v>
      </c>
      <c r="B6" s="16"/>
      <c r="C6" s="16"/>
      <c r="D6" s="16"/>
      <c r="E6" s="16"/>
      <c r="F6" s="16"/>
      <c r="G6" s="16"/>
      <c r="H6" s="16">
        <f t="shared" si="0"/>
        <v>0</v>
      </c>
      <c r="I6" s="16"/>
      <c r="J6" s="16"/>
      <c r="K6" s="16"/>
      <c r="L6" s="16"/>
      <c r="M6" s="16"/>
      <c r="N6" s="16">
        <f t="shared" si="1"/>
        <v>0</v>
      </c>
      <c r="O6" s="16"/>
      <c r="P6" s="16"/>
      <c r="Q6" s="16"/>
      <c r="R6" s="16">
        <f t="shared" si="2"/>
        <v>0</v>
      </c>
      <c r="S6" s="16"/>
      <c r="T6" s="16"/>
    </row>
    <row r="7" spans="1:23" x14ac:dyDescent="0.3">
      <c r="A7" t="s">
        <v>75</v>
      </c>
      <c r="B7" s="16">
        <v>11953743</v>
      </c>
      <c r="C7" s="16">
        <v>8989292</v>
      </c>
      <c r="D7" s="16">
        <v>3454323</v>
      </c>
      <c r="E7" s="16"/>
      <c r="F7" s="16">
        <v>49980000</v>
      </c>
      <c r="G7" s="16">
        <v>62945083</v>
      </c>
      <c r="H7" s="16">
        <f t="shared" si="0"/>
        <v>137322441</v>
      </c>
      <c r="I7" s="16">
        <v>13170644</v>
      </c>
      <c r="J7" s="16">
        <v>2105154</v>
      </c>
      <c r="K7" s="16">
        <v>13919630</v>
      </c>
      <c r="L7" s="16"/>
      <c r="M7" s="16">
        <v>3738180</v>
      </c>
      <c r="N7" s="16">
        <f t="shared" si="1"/>
        <v>32933608</v>
      </c>
      <c r="O7" s="16"/>
      <c r="P7" s="16"/>
      <c r="Q7" s="16">
        <v>37462349</v>
      </c>
      <c r="R7" s="16">
        <f t="shared" si="2"/>
        <v>70395957</v>
      </c>
      <c r="S7" s="16"/>
      <c r="T7" s="16"/>
    </row>
    <row r="8" spans="1:23" x14ac:dyDescent="0.3">
      <c r="A8" t="s">
        <v>76</v>
      </c>
      <c r="B8" s="16">
        <v>3436497</v>
      </c>
      <c r="C8" s="16">
        <v>11251573</v>
      </c>
      <c r="D8" s="16">
        <v>1016000</v>
      </c>
      <c r="E8" s="16"/>
      <c r="F8" s="16"/>
      <c r="G8" s="16">
        <v>1854695</v>
      </c>
      <c r="H8" s="16">
        <f t="shared" si="0"/>
        <v>17558765</v>
      </c>
      <c r="I8" s="16">
        <v>9026000</v>
      </c>
      <c r="J8" s="16">
        <v>1624000</v>
      </c>
      <c r="K8" s="16">
        <v>7896400</v>
      </c>
      <c r="L8" s="16"/>
      <c r="M8" s="16"/>
      <c r="N8" s="16">
        <f t="shared" si="1"/>
        <v>18546400</v>
      </c>
      <c r="O8" s="16">
        <v>1562330</v>
      </c>
      <c r="P8" s="16">
        <v>11251573</v>
      </c>
      <c r="Q8" s="16"/>
      <c r="R8" s="16">
        <f t="shared" si="2"/>
        <v>31360303</v>
      </c>
      <c r="S8" s="16"/>
      <c r="T8" s="16"/>
    </row>
    <row r="9" spans="1:23" x14ac:dyDescent="0.3">
      <c r="A9" t="s">
        <v>77</v>
      </c>
      <c r="B9" s="16">
        <v>9254766</v>
      </c>
      <c r="C9" s="16"/>
      <c r="D9" s="16">
        <v>1724790</v>
      </c>
      <c r="E9" s="16">
        <v>9977000</v>
      </c>
      <c r="F9" s="16"/>
      <c r="G9" s="16">
        <v>14827250</v>
      </c>
      <c r="H9" s="16">
        <f t="shared" si="0"/>
        <v>35783806</v>
      </c>
      <c r="I9" s="16">
        <v>6830200</v>
      </c>
      <c r="J9" s="16">
        <v>1187000</v>
      </c>
      <c r="K9" s="16">
        <v>10134340</v>
      </c>
      <c r="L9" s="16"/>
      <c r="M9" s="16"/>
      <c r="N9" s="16">
        <f t="shared" si="1"/>
        <v>18151540</v>
      </c>
      <c r="O9" s="16">
        <v>53213071</v>
      </c>
      <c r="P9" s="16"/>
      <c r="Q9" s="16"/>
      <c r="R9" s="16">
        <f t="shared" si="2"/>
        <v>71364611</v>
      </c>
      <c r="S9" s="16"/>
      <c r="T9" s="16"/>
    </row>
    <row r="10" spans="1:23" x14ac:dyDescent="0.3">
      <c r="A10" t="s">
        <v>78</v>
      </c>
      <c r="B10" s="16">
        <v>18605135</v>
      </c>
      <c r="C10" s="16">
        <v>20426703</v>
      </c>
      <c r="D10" s="16">
        <v>8649678</v>
      </c>
      <c r="E10" s="16"/>
      <c r="F10" s="16"/>
      <c r="G10" s="16">
        <v>62041849</v>
      </c>
      <c r="H10" s="16">
        <f t="shared" si="0"/>
        <v>109723365</v>
      </c>
      <c r="I10" s="16"/>
      <c r="J10" s="16"/>
      <c r="K10" s="16">
        <v>18031812</v>
      </c>
      <c r="L10" s="16"/>
      <c r="M10" s="16"/>
      <c r="N10" s="16">
        <f t="shared" si="1"/>
        <v>18031812</v>
      </c>
      <c r="O10" s="16">
        <v>68311020</v>
      </c>
      <c r="P10" s="16">
        <v>11917786</v>
      </c>
      <c r="Q10" s="16"/>
      <c r="R10" s="16">
        <f t="shared" si="2"/>
        <v>98260618</v>
      </c>
      <c r="S10" s="16"/>
      <c r="T10" s="16"/>
    </row>
    <row r="11" spans="1:23" x14ac:dyDescent="0.3">
      <c r="A11" t="s">
        <v>79</v>
      </c>
      <c r="B11" s="16">
        <v>39517486</v>
      </c>
      <c r="C11" s="16"/>
      <c r="D11" s="16">
        <v>2817209</v>
      </c>
      <c r="E11" s="16"/>
      <c r="F11" s="16"/>
      <c r="G11" s="16"/>
      <c r="H11" s="16">
        <f t="shared" si="0"/>
        <v>42334695</v>
      </c>
      <c r="I11" s="16">
        <v>8373000</v>
      </c>
      <c r="J11" s="16">
        <v>1310000</v>
      </c>
      <c r="K11" s="16">
        <v>24605540</v>
      </c>
      <c r="L11" s="16">
        <v>4575000</v>
      </c>
      <c r="M11" s="16">
        <v>9012000</v>
      </c>
      <c r="N11" s="16">
        <f t="shared" si="1"/>
        <v>47875540</v>
      </c>
      <c r="O11" s="16"/>
      <c r="P11" s="16"/>
      <c r="Q11" s="16"/>
      <c r="R11" s="16">
        <f t="shared" si="2"/>
        <v>47875540</v>
      </c>
      <c r="S11" s="16"/>
      <c r="T11" s="16"/>
    </row>
    <row r="12" spans="1:23" x14ac:dyDescent="0.3">
      <c r="A12" t="s">
        <v>80</v>
      </c>
      <c r="B12" s="16">
        <v>5670000</v>
      </c>
      <c r="C12" s="16"/>
      <c r="D12" s="16">
        <v>1270000</v>
      </c>
      <c r="E12" s="16"/>
      <c r="F12" s="16"/>
      <c r="G12" s="16"/>
      <c r="H12" s="16">
        <f t="shared" si="0"/>
        <v>6940000</v>
      </c>
      <c r="I12" s="16">
        <v>7024150</v>
      </c>
      <c r="J12" s="16">
        <v>1176860</v>
      </c>
      <c r="K12" s="16">
        <v>2667200</v>
      </c>
      <c r="L12" s="16"/>
      <c r="M12" s="16">
        <v>1178251</v>
      </c>
      <c r="N12" s="16">
        <f t="shared" si="1"/>
        <v>12046461</v>
      </c>
      <c r="O12" s="16"/>
      <c r="P12" s="16"/>
      <c r="Q12" s="16"/>
      <c r="R12" s="16">
        <f t="shared" si="2"/>
        <v>12046461</v>
      </c>
      <c r="S12" s="16"/>
      <c r="T12" s="16"/>
    </row>
    <row r="13" spans="1:23" x14ac:dyDescent="0.3">
      <c r="A13" t="s">
        <v>56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>
        <v>5511851</v>
      </c>
      <c r="N13" s="16">
        <f t="shared" si="1"/>
        <v>5511851</v>
      </c>
      <c r="O13" s="16"/>
      <c r="P13" s="16"/>
      <c r="Q13" s="16"/>
      <c r="R13" s="16">
        <f t="shared" si="2"/>
        <v>5511851</v>
      </c>
      <c r="S13" s="16"/>
      <c r="T13" s="16"/>
    </row>
    <row r="14" spans="1:23" x14ac:dyDescent="0.3">
      <c r="A14" t="s">
        <v>81</v>
      </c>
      <c r="B14" s="16">
        <f t="shared" ref="B14:G14" si="3">SUM(B7:B12)</f>
        <v>88437627</v>
      </c>
      <c r="C14" s="16">
        <f t="shared" si="3"/>
        <v>40667568</v>
      </c>
      <c r="D14" s="16">
        <f t="shared" si="3"/>
        <v>18932000</v>
      </c>
      <c r="E14" s="16">
        <f t="shared" si="3"/>
        <v>9977000</v>
      </c>
      <c r="F14" s="16">
        <f t="shared" si="3"/>
        <v>49980000</v>
      </c>
      <c r="G14" s="16">
        <f t="shared" si="3"/>
        <v>141668877</v>
      </c>
      <c r="H14" s="16">
        <f t="shared" si="0"/>
        <v>349663072</v>
      </c>
      <c r="I14" s="16">
        <f>SUM(I7:I12)</f>
        <v>44423994</v>
      </c>
      <c r="J14" s="16">
        <f>SUM(J7:J12)</f>
        <v>7403014</v>
      </c>
      <c r="K14" s="16">
        <f>SUM(K7:K12)</f>
        <v>77254922</v>
      </c>
      <c r="L14" s="16">
        <f>SUM(L7:L12)</f>
        <v>4575000</v>
      </c>
      <c r="M14" s="16">
        <f>SUM(M4:M13)</f>
        <v>19440282</v>
      </c>
      <c r="N14" s="16">
        <f t="shared" si="1"/>
        <v>153097212</v>
      </c>
      <c r="O14" s="16">
        <f>SUM(O7:O12)</f>
        <v>123086421</v>
      </c>
      <c r="P14" s="16">
        <f>SUM(P7:P12)</f>
        <v>23169359</v>
      </c>
      <c r="Q14" s="16">
        <f>SUM(Q7:Q12)</f>
        <v>37462349</v>
      </c>
      <c r="R14" s="16">
        <f t="shared" si="2"/>
        <v>336815341</v>
      </c>
      <c r="S14" s="16"/>
      <c r="T14" s="16"/>
    </row>
    <row r="15" spans="1:23" x14ac:dyDescent="0.3">
      <c r="B15" s="16"/>
      <c r="C15" s="16"/>
      <c r="D15" s="16"/>
      <c r="E15" s="16"/>
      <c r="F15" s="16"/>
      <c r="G15" s="16"/>
      <c r="H15" s="16">
        <f t="shared" si="0"/>
        <v>0</v>
      </c>
      <c r="I15" s="16"/>
      <c r="J15" s="16"/>
      <c r="K15" s="16"/>
      <c r="L15" s="16"/>
      <c r="M15" s="16"/>
      <c r="N15" s="16">
        <f t="shared" si="1"/>
        <v>0</v>
      </c>
      <c r="O15" s="16"/>
      <c r="P15" s="16"/>
      <c r="Q15" s="16"/>
      <c r="R15" s="16">
        <f t="shared" si="2"/>
        <v>0</v>
      </c>
      <c r="S15" s="16"/>
      <c r="T15" s="16"/>
    </row>
    <row r="16" spans="1:23" x14ac:dyDescent="0.3">
      <c r="A16" t="s">
        <v>82</v>
      </c>
      <c r="B16" s="16">
        <f t="shared" ref="B16:G16" si="4">B4+B5+B14</f>
        <v>201471397</v>
      </c>
      <c r="C16" s="16">
        <f t="shared" si="4"/>
        <v>40667568</v>
      </c>
      <c r="D16" s="16">
        <f t="shared" si="4"/>
        <v>19249500</v>
      </c>
      <c r="E16" s="16">
        <f t="shared" si="4"/>
        <v>9977000</v>
      </c>
      <c r="F16" s="16">
        <f t="shared" si="4"/>
        <v>50200000</v>
      </c>
      <c r="G16" s="16">
        <f t="shared" si="4"/>
        <v>142132946</v>
      </c>
      <c r="H16" s="16">
        <f t="shared" si="0"/>
        <v>463698411</v>
      </c>
      <c r="I16" s="16">
        <f>I4+I5+I14</f>
        <v>139036164</v>
      </c>
      <c r="J16" s="16">
        <f>J4+J5+J14</f>
        <v>24097914</v>
      </c>
      <c r="K16" s="16">
        <f>K4+K5+K14</f>
        <v>91897922</v>
      </c>
      <c r="L16" s="16">
        <f>L4+L5+L14</f>
        <v>4575000</v>
      </c>
      <c r="M16" s="16">
        <f>M4+M5+M14</f>
        <v>19440282</v>
      </c>
      <c r="N16" s="16">
        <f t="shared" si="1"/>
        <v>279047282</v>
      </c>
      <c r="O16" s="16">
        <f>O4+O5+O14</f>
        <v>124019421</v>
      </c>
      <c r="P16" s="16">
        <f>P4+P5+P14</f>
        <v>23169359</v>
      </c>
      <c r="Q16" s="16">
        <f>Q4+Q5+Q14</f>
        <v>37462349</v>
      </c>
      <c r="R16" s="16">
        <f t="shared" si="2"/>
        <v>463698411</v>
      </c>
      <c r="S16" s="16"/>
      <c r="T16" s="16"/>
    </row>
    <row r="17" spans="2:20" x14ac:dyDescent="0.3"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</row>
    <row r="18" spans="2:20" x14ac:dyDescent="0.3"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</row>
    <row r="19" spans="2:20" x14ac:dyDescent="0.3">
      <c r="B19" s="16"/>
      <c r="C19" s="16"/>
      <c r="D19" s="16"/>
      <c r="E19" s="16"/>
      <c r="F19" s="16"/>
      <c r="G19" s="16" t="s">
        <v>83</v>
      </c>
      <c r="H19" s="16"/>
      <c r="I19" s="16">
        <v>45388840</v>
      </c>
      <c r="J19" s="16">
        <v>8385835</v>
      </c>
      <c r="K19" s="16">
        <v>79448456</v>
      </c>
      <c r="L19" s="16">
        <v>5182650</v>
      </c>
      <c r="M19" s="16">
        <v>13288800</v>
      </c>
      <c r="N19" s="16">
        <f>SUM(I19:M19)</f>
        <v>151694581</v>
      </c>
      <c r="O19" s="16"/>
      <c r="P19" s="16"/>
      <c r="Q19" s="16"/>
      <c r="R19" s="16"/>
      <c r="S19" s="16"/>
      <c r="T19" s="16"/>
    </row>
    <row r="20" spans="2:20" x14ac:dyDescent="0.3"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</row>
    <row r="21" spans="2:20" x14ac:dyDescent="0.3"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</row>
    <row r="22" spans="2:20" x14ac:dyDescent="0.3"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</row>
    <row r="23" spans="2:20" x14ac:dyDescent="0.3"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</row>
    <row r="24" spans="2:20" x14ac:dyDescent="0.3"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</row>
    <row r="25" spans="2:20" x14ac:dyDescent="0.3"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</row>
    <row r="26" spans="2:20" x14ac:dyDescent="0.3"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</row>
    <row r="27" spans="2:20" x14ac:dyDescent="0.3"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</row>
    <row r="28" spans="2:20" x14ac:dyDescent="0.3"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</row>
    <row r="29" spans="2:20" x14ac:dyDescent="0.3"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</row>
    <row r="30" spans="2:20" x14ac:dyDescent="0.3"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</row>
    <row r="31" spans="2:20" x14ac:dyDescent="0.3"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</row>
    <row r="32" spans="2:20" x14ac:dyDescent="0.3"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</row>
    <row r="33" spans="2:20" x14ac:dyDescent="0.3"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</row>
    <row r="34" spans="2:20" x14ac:dyDescent="0.3"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</row>
    <row r="35" spans="2:20" x14ac:dyDescent="0.3"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</row>
    <row r="36" spans="2:20" x14ac:dyDescent="0.3"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</row>
    <row r="37" spans="2:20" x14ac:dyDescent="0.3"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</row>
    <row r="38" spans="2:20" x14ac:dyDescent="0.3"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</row>
    <row r="39" spans="2:20" x14ac:dyDescent="0.3"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</row>
    <row r="40" spans="2:20" x14ac:dyDescent="0.3"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</row>
    <row r="41" spans="2:20" x14ac:dyDescent="0.3"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</row>
    <row r="42" spans="2:20" x14ac:dyDescent="0.3"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</row>
    <row r="43" spans="2:20" x14ac:dyDescent="0.3"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</row>
    <row r="44" spans="2:20" x14ac:dyDescent="0.3"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</row>
  </sheetData>
  <mergeCells count="3">
    <mergeCell ref="A2:A3"/>
    <mergeCell ref="B2:H2"/>
    <mergeCell ref="I2:Q2"/>
  </mergeCells>
  <pageMargins left="0.25" right="0.25" top="0.75" bottom="0.75" header="0.3" footer="0.3"/>
  <pageSetup paperSize="9" scale="62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5"/>
  <dimension ref="A1:G32"/>
  <sheetViews>
    <sheetView tabSelected="1" view="pageLayout" topLeftCell="A22" zoomScaleNormal="100" workbookViewId="0">
      <selection activeCell="A32" sqref="A32:F33"/>
    </sheetView>
  </sheetViews>
  <sheetFormatPr defaultRowHeight="14.4" x14ac:dyDescent="0.3"/>
  <cols>
    <col min="1" max="4" width="9.109375" style="1"/>
    <col min="5" max="5" width="31.6640625" style="1" customWidth="1"/>
    <col min="6" max="6" width="18.33203125" style="1" customWidth="1"/>
    <col min="7" max="260" width="9.109375" style="1"/>
    <col min="261" max="261" width="31.6640625" style="1" customWidth="1"/>
    <col min="262" max="262" width="18.33203125" style="1" customWidth="1"/>
    <col min="263" max="516" width="9.109375" style="1"/>
    <col min="517" max="517" width="31.6640625" style="1" customWidth="1"/>
    <col min="518" max="518" width="18.33203125" style="1" customWidth="1"/>
    <col min="519" max="772" width="9.109375" style="1"/>
    <col min="773" max="773" width="31.6640625" style="1" customWidth="1"/>
    <col min="774" max="774" width="18.33203125" style="1" customWidth="1"/>
    <col min="775" max="1028" width="9.109375" style="1"/>
    <col min="1029" max="1029" width="31.6640625" style="1" customWidth="1"/>
    <col min="1030" max="1030" width="18.33203125" style="1" customWidth="1"/>
    <col min="1031" max="1284" width="9.109375" style="1"/>
    <col min="1285" max="1285" width="31.6640625" style="1" customWidth="1"/>
    <col min="1286" max="1286" width="18.33203125" style="1" customWidth="1"/>
    <col min="1287" max="1540" width="9.109375" style="1"/>
    <col min="1541" max="1541" width="31.6640625" style="1" customWidth="1"/>
    <col min="1542" max="1542" width="18.33203125" style="1" customWidth="1"/>
    <col min="1543" max="1796" width="9.109375" style="1"/>
    <col min="1797" max="1797" width="31.6640625" style="1" customWidth="1"/>
    <col min="1798" max="1798" width="18.33203125" style="1" customWidth="1"/>
    <col min="1799" max="2052" width="9.109375" style="1"/>
    <col min="2053" max="2053" width="31.6640625" style="1" customWidth="1"/>
    <col min="2054" max="2054" width="18.33203125" style="1" customWidth="1"/>
    <col min="2055" max="2308" width="9.109375" style="1"/>
    <col min="2309" max="2309" width="31.6640625" style="1" customWidth="1"/>
    <col min="2310" max="2310" width="18.33203125" style="1" customWidth="1"/>
    <col min="2311" max="2564" width="9.109375" style="1"/>
    <col min="2565" max="2565" width="31.6640625" style="1" customWidth="1"/>
    <col min="2566" max="2566" width="18.33203125" style="1" customWidth="1"/>
    <col min="2567" max="2820" width="9.109375" style="1"/>
    <col min="2821" max="2821" width="31.6640625" style="1" customWidth="1"/>
    <col min="2822" max="2822" width="18.33203125" style="1" customWidth="1"/>
    <col min="2823" max="3076" width="9.109375" style="1"/>
    <col min="3077" max="3077" width="31.6640625" style="1" customWidth="1"/>
    <col min="3078" max="3078" width="18.33203125" style="1" customWidth="1"/>
    <col min="3079" max="3332" width="9.109375" style="1"/>
    <col min="3333" max="3333" width="31.6640625" style="1" customWidth="1"/>
    <col min="3334" max="3334" width="18.33203125" style="1" customWidth="1"/>
    <col min="3335" max="3588" width="9.109375" style="1"/>
    <col min="3589" max="3589" width="31.6640625" style="1" customWidth="1"/>
    <col min="3590" max="3590" width="18.33203125" style="1" customWidth="1"/>
    <col min="3591" max="3844" width="9.109375" style="1"/>
    <col min="3845" max="3845" width="31.6640625" style="1" customWidth="1"/>
    <col min="3846" max="3846" width="18.33203125" style="1" customWidth="1"/>
    <col min="3847" max="4100" width="9.109375" style="1"/>
    <col min="4101" max="4101" width="31.6640625" style="1" customWidth="1"/>
    <col min="4102" max="4102" width="18.33203125" style="1" customWidth="1"/>
    <col min="4103" max="4356" width="9.109375" style="1"/>
    <col min="4357" max="4357" width="31.6640625" style="1" customWidth="1"/>
    <col min="4358" max="4358" width="18.33203125" style="1" customWidth="1"/>
    <col min="4359" max="4612" width="9.109375" style="1"/>
    <col min="4613" max="4613" width="31.6640625" style="1" customWidth="1"/>
    <col min="4614" max="4614" width="18.33203125" style="1" customWidth="1"/>
    <col min="4615" max="4868" width="9.109375" style="1"/>
    <col min="4869" max="4869" width="31.6640625" style="1" customWidth="1"/>
    <col min="4870" max="4870" width="18.33203125" style="1" customWidth="1"/>
    <col min="4871" max="5124" width="9.109375" style="1"/>
    <col min="5125" max="5125" width="31.6640625" style="1" customWidth="1"/>
    <col min="5126" max="5126" width="18.33203125" style="1" customWidth="1"/>
    <col min="5127" max="5380" width="9.109375" style="1"/>
    <col min="5381" max="5381" width="31.6640625" style="1" customWidth="1"/>
    <col min="5382" max="5382" width="18.33203125" style="1" customWidth="1"/>
    <col min="5383" max="5636" width="9.109375" style="1"/>
    <col min="5637" max="5637" width="31.6640625" style="1" customWidth="1"/>
    <col min="5638" max="5638" width="18.33203125" style="1" customWidth="1"/>
    <col min="5639" max="5892" width="9.109375" style="1"/>
    <col min="5893" max="5893" width="31.6640625" style="1" customWidth="1"/>
    <col min="5894" max="5894" width="18.33203125" style="1" customWidth="1"/>
    <col min="5895" max="6148" width="9.109375" style="1"/>
    <col min="6149" max="6149" width="31.6640625" style="1" customWidth="1"/>
    <col min="6150" max="6150" width="18.33203125" style="1" customWidth="1"/>
    <col min="6151" max="6404" width="9.109375" style="1"/>
    <col min="6405" max="6405" width="31.6640625" style="1" customWidth="1"/>
    <col min="6406" max="6406" width="18.33203125" style="1" customWidth="1"/>
    <col min="6407" max="6660" width="9.109375" style="1"/>
    <col min="6661" max="6661" width="31.6640625" style="1" customWidth="1"/>
    <col min="6662" max="6662" width="18.33203125" style="1" customWidth="1"/>
    <col min="6663" max="6916" width="9.109375" style="1"/>
    <col min="6917" max="6917" width="31.6640625" style="1" customWidth="1"/>
    <col min="6918" max="6918" width="18.33203125" style="1" customWidth="1"/>
    <col min="6919" max="7172" width="9.109375" style="1"/>
    <col min="7173" max="7173" width="31.6640625" style="1" customWidth="1"/>
    <col min="7174" max="7174" width="18.33203125" style="1" customWidth="1"/>
    <col min="7175" max="7428" width="9.109375" style="1"/>
    <col min="7429" max="7429" width="31.6640625" style="1" customWidth="1"/>
    <col min="7430" max="7430" width="18.33203125" style="1" customWidth="1"/>
    <col min="7431" max="7684" width="9.109375" style="1"/>
    <col min="7685" max="7685" width="31.6640625" style="1" customWidth="1"/>
    <col min="7686" max="7686" width="18.33203125" style="1" customWidth="1"/>
    <col min="7687" max="7940" width="9.109375" style="1"/>
    <col min="7941" max="7941" width="31.6640625" style="1" customWidth="1"/>
    <col min="7942" max="7942" width="18.33203125" style="1" customWidth="1"/>
    <col min="7943" max="8196" width="9.109375" style="1"/>
    <col min="8197" max="8197" width="31.6640625" style="1" customWidth="1"/>
    <col min="8198" max="8198" width="18.33203125" style="1" customWidth="1"/>
    <col min="8199" max="8452" width="9.109375" style="1"/>
    <col min="8453" max="8453" width="31.6640625" style="1" customWidth="1"/>
    <col min="8454" max="8454" width="18.33203125" style="1" customWidth="1"/>
    <col min="8455" max="8708" width="9.109375" style="1"/>
    <col min="8709" max="8709" width="31.6640625" style="1" customWidth="1"/>
    <col min="8710" max="8710" width="18.33203125" style="1" customWidth="1"/>
    <col min="8711" max="8964" width="9.109375" style="1"/>
    <col min="8965" max="8965" width="31.6640625" style="1" customWidth="1"/>
    <col min="8966" max="8966" width="18.33203125" style="1" customWidth="1"/>
    <col min="8967" max="9220" width="9.109375" style="1"/>
    <col min="9221" max="9221" width="31.6640625" style="1" customWidth="1"/>
    <col min="9222" max="9222" width="18.33203125" style="1" customWidth="1"/>
    <col min="9223" max="9476" width="9.109375" style="1"/>
    <col min="9477" max="9477" width="31.6640625" style="1" customWidth="1"/>
    <col min="9478" max="9478" width="18.33203125" style="1" customWidth="1"/>
    <col min="9479" max="9732" width="9.109375" style="1"/>
    <col min="9733" max="9733" width="31.6640625" style="1" customWidth="1"/>
    <col min="9734" max="9734" width="18.33203125" style="1" customWidth="1"/>
    <col min="9735" max="9988" width="9.109375" style="1"/>
    <col min="9989" max="9989" width="31.6640625" style="1" customWidth="1"/>
    <col min="9990" max="9990" width="18.33203125" style="1" customWidth="1"/>
    <col min="9991" max="10244" width="9.109375" style="1"/>
    <col min="10245" max="10245" width="31.6640625" style="1" customWidth="1"/>
    <col min="10246" max="10246" width="18.33203125" style="1" customWidth="1"/>
    <col min="10247" max="10500" width="9.109375" style="1"/>
    <col min="10501" max="10501" width="31.6640625" style="1" customWidth="1"/>
    <col min="10502" max="10502" width="18.33203125" style="1" customWidth="1"/>
    <col min="10503" max="10756" width="9.109375" style="1"/>
    <col min="10757" max="10757" width="31.6640625" style="1" customWidth="1"/>
    <col min="10758" max="10758" width="18.33203125" style="1" customWidth="1"/>
    <col min="10759" max="11012" width="9.109375" style="1"/>
    <col min="11013" max="11013" width="31.6640625" style="1" customWidth="1"/>
    <col min="11014" max="11014" width="18.33203125" style="1" customWidth="1"/>
    <col min="11015" max="11268" width="9.109375" style="1"/>
    <col min="11269" max="11269" width="31.6640625" style="1" customWidth="1"/>
    <col min="11270" max="11270" width="18.33203125" style="1" customWidth="1"/>
    <col min="11271" max="11524" width="9.109375" style="1"/>
    <col min="11525" max="11525" width="31.6640625" style="1" customWidth="1"/>
    <col min="11526" max="11526" width="18.33203125" style="1" customWidth="1"/>
    <col min="11527" max="11780" width="9.109375" style="1"/>
    <col min="11781" max="11781" width="31.6640625" style="1" customWidth="1"/>
    <col min="11782" max="11782" width="18.33203125" style="1" customWidth="1"/>
    <col min="11783" max="12036" width="9.109375" style="1"/>
    <col min="12037" max="12037" width="31.6640625" style="1" customWidth="1"/>
    <col min="12038" max="12038" width="18.33203125" style="1" customWidth="1"/>
    <col min="12039" max="12292" width="9.109375" style="1"/>
    <col min="12293" max="12293" width="31.6640625" style="1" customWidth="1"/>
    <col min="12294" max="12294" width="18.33203125" style="1" customWidth="1"/>
    <col min="12295" max="12548" width="9.109375" style="1"/>
    <col min="12549" max="12549" width="31.6640625" style="1" customWidth="1"/>
    <col min="12550" max="12550" width="18.33203125" style="1" customWidth="1"/>
    <col min="12551" max="12804" width="9.109375" style="1"/>
    <col min="12805" max="12805" width="31.6640625" style="1" customWidth="1"/>
    <col min="12806" max="12806" width="18.33203125" style="1" customWidth="1"/>
    <col min="12807" max="13060" width="9.109375" style="1"/>
    <col min="13061" max="13061" width="31.6640625" style="1" customWidth="1"/>
    <col min="13062" max="13062" width="18.33203125" style="1" customWidth="1"/>
    <col min="13063" max="13316" width="9.109375" style="1"/>
    <col min="13317" max="13317" width="31.6640625" style="1" customWidth="1"/>
    <col min="13318" max="13318" width="18.33203125" style="1" customWidth="1"/>
    <col min="13319" max="13572" width="9.109375" style="1"/>
    <col min="13573" max="13573" width="31.6640625" style="1" customWidth="1"/>
    <col min="13574" max="13574" width="18.33203125" style="1" customWidth="1"/>
    <col min="13575" max="13828" width="9.109375" style="1"/>
    <col min="13829" max="13829" width="31.6640625" style="1" customWidth="1"/>
    <col min="13830" max="13830" width="18.33203125" style="1" customWidth="1"/>
    <col min="13831" max="14084" width="9.109375" style="1"/>
    <col min="14085" max="14085" width="31.6640625" style="1" customWidth="1"/>
    <col min="14086" max="14086" width="18.33203125" style="1" customWidth="1"/>
    <col min="14087" max="14340" width="9.109375" style="1"/>
    <col min="14341" max="14341" width="31.6640625" style="1" customWidth="1"/>
    <col min="14342" max="14342" width="18.33203125" style="1" customWidth="1"/>
    <col min="14343" max="14596" width="9.109375" style="1"/>
    <col min="14597" max="14597" width="31.6640625" style="1" customWidth="1"/>
    <col min="14598" max="14598" width="18.33203125" style="1" customWidth="1"/>
    <col min="14599" max="14852" width="9.109375" style="1"/>
    <col min="14853" max="14853" width="31.6640625" style="1" customWidth="1"/>
    <col min="14854" max="14854" width="18.33203125" style="1" customWidth="1"/>
    <col min="14855" max="15108" width="9.109375" style="1"/>
    <col min="15109" max="15109" width="31.6640625" style="1" customWidth="1"/>
    <col min="15110" max="15110" width="18.33203125" style="1" customWidth="1"/>
    <col min="15111" max="15364" width="9.109375" style="1"/>
    <col min="15365" max="15365" width="31.6640625" style="1" customWidth="1"/>
    <col min="15366" max="15366" width="18.33203125" style="1" customWidth="1"/>
    <col min="15367" max="15620" width="9.109375" style="1"/>
    <col min="15621" max="15621" width="31.6640625" style="1" customWidth="1"/>
    <col min="15622" max="15622" width="18.33203125" style="1" customWidth="1"/>
    <col min="15623" max="15876" width="9.109375" style="1"/>
    <col min="15877" max="15877" width="31.6640625" style="1" customWidth="1"/>
    <col min="15878" max="15878" width="18.33203125" style="1" customWidth="1"/>
    <col min="15879" max="16132" width="9.109375" style="1"/>
    <col min="16133" max="16133" width="31.6640625" style="1" customWidth="1"/>
    <col min="16134" max="16134" width="18.33203125" style="1" customWidth="1"/>
    <col min="16135" max="16384" width="9.109375" style="1"/>
  </cols>
  <sheetData>
    <row r="1" spans="1:7" ht="15.6" x14ac:dyDescent="0.3">
      <c r="A1" s="23" t="s">
        <v>27</v>
      </c>
      <c r="B1" s="23"/>
      <c r="C1" s="23"/>
      <c r="D1" s="23"/>
      <c r="E1" s="23"/>
      <c r="F1" s="23"/>
      <c r="G1" s="2"/>
    </row>
    <row r="2" spans="1:7" ht="15.6" x14ac:dyDescent="0.3">
      <c r="A2" s="3"/>
      <c r="B2" s="3"/>
      <c r="C2" s="3"/>
      <c r="D2" s="3"/>
      <c r="E2" s="3"/>
      <c r="F2" s="3"/>
      <c r="G2" s="2"/>
    </row>
    <row r="3" spans="1:7" ht="15" thickBot="1" x14ac:dyDescent="0.35">
      <c r="A3" s="2"/>
      <c r="B3" s="2"/>
      <c r="C3" s="4"/>
      <c r="D3" s="4"/>
      <c r="E3" s="4"/>
      <c r="F3" s="5" t="s">
        <v>28</v>
      </c>
      <c r="G3" s="4"/>
    </row>
    <row r="4" spans="1:7" ht="15" customHeight="1" x14ac:dyDescent="0.3">
      <c r="A4" s="24" t="s">
        <v>29</v>
      </c>
      <c r="B4" s="27" t="s">
        <v>2</v>
      </c>
      <c r="C4" s="27"/>
      <c r="D4" s="27"/>
      <c r="E4" s="27"/>
      <c r="F4" s="29" t="s">
        <v>30</v>
      </c>
      <c r="G4" s="4"/>
    </row>
    <row r="5" spans="1:7" x14ac:dyDescent="0.3">
      <c r="A5" s="25"/>
      <c r="B5" s="28"/>
      <c r="C5" s="28"/>
      <c r="D5" s="28"/>
      <c r="E5" s="28"/>
      <c r="F5" s="30"/>
      <c r="G5" s="4"/>
    </row>
    <row r="6" spans="1:7" ht="15.6" x14ac:dyDescent="0.3">
      <c r="A6" s="26"/>
      <c r="B6" s="31" t="s">
        <v>0</v>
      </c>
      <c r="C6" s="31"/>
      <c r="D6" s="31"/>
      <c r="E6" s="31"/>
      <c r="F6" s="6" t="s">
        <v>1</v>
      </c>
      <c r="G6" s="4"/>
    </row>
    <row r="7" spans="1:7" ht="15.6" x14ac:dyDescent="0.3">
      <c r="A7" s="7" t="s">
        <v>3</v>
      </c>
      <c r="B7" s="32" t="s">
        <v>31</v>
      </c>
      <c r="C7" s="33"/>
      <c r="D7" s="33"/>
      <c r="E7" s="33"/>
      <c r="F7" s="8"/>
      <c r="G7" s="2"/>
    </row>
    <row r="8" spans="1:7" ht="15.6" x14ac:dyDescent="0.3">
      <c r="A8" s="7" t="s">
        <v>4</v>
      </c>
      <c r="B8" s="34" t="s">
        <v>32</v>
      </c>
      <c r="C8" s="34"/>
      <c r="D8" s="34"/>
      <c r="E8" s="34"/>
      <c r="F8" s="9">
        <v>109531</v>
      </c>
      <c r="G8" s="2"/>
    </row>
    <row r="9" spans="1:7" ht="15.6" x14ac:dyDescent="0.3">
      <c r="A9" s="7" t="s">
        <v>5</v>
      </c>
      <c r="B9" s="35" t="s">
        <v>33</v>
      </c>
      <c r="C9" s="36"/>
      <c r="D9" s="36"/>
      <c r="E9" s="36"/>
      <c r="F9" s="9">
        <f>F10+F19</f>
        <v>1508400</v>
      </c>
      <c r="G9" s="2"/>
    </row>
    <row r="10" spans="1:7" ht="15" x14ac:dyDescent="0.3">
      <c r="A10" s="7" t="s">
        <v>6</v>
      </c>
      <c r="B10" s="37" t="s">
        <v>34</v>
      </c>
      <c r="C10" s="37"/>
      <c r="D10" s="37"/>
      <c r="E10" s="37"/>
      <c r="F10" s="17">
        <f>SUM(F11:F18)</f>
        <v>1380000</v>
      </c>
      <c r="G10" s="2"/>
    </row>
    <row r="11" spans="1:7" ht="15.6" x14ac:dyDescent="0.3">
      <c r="A11" s="7" t="s">
        <v>7</v>
      </c>
      <c r="B11" s="38" t="s">
        <v>35</v>
      </c>
      <c r="C11" s="38"/>
      <c r="D11" s="38"/>
      <c r="E11" s="38"/>
      <c r="F11" s="8">
        <v>400000</v>
      </c>
      <c r="G11" s="2"/>
    </row>
    <row r="12" spans="1:7" ht="15.6" x14ac:dyDescent="0.3">
      <c r="A12" s="7" t="s">
        <v>8</v>
      </c>
      <c r="B12" s="38" t="s">
        <v>36</v>
      </c>
      <c r="C12" s="38"/>
      <c r="D12" s="38"/>
      <c r="E12" s="38"/>
      <c r="F12" s="8">
        <v>400000</v>
      </c>
      <c r="G12" s="2"/>
    </row>
    <row r="13" spans="1:7" ht="15.6" x14ac:dyDescent="0.3">
      <c r="A13" s="7" t="s">
        <v>9</v>
      </c>
      <c r="B13" s="38" t="s">
        <v>37</v>
      </c>
      <c r="C13" s="38"/>
      <c r="D13" s="38"/>
      <c r="E13" s="38"/>
      <c r="F13" s="8">
        <v>200000</v>
      </c>
      <c r="G13" s="2"/>
    </row>
    <row r="14" spans="1:7" ht="15.6" x14ac:dyDescent="0.3">
      <c r="A14" s="7" t="s">
        <v>10</v>
      </c>
      <c r="B14" s="38" t="s">
        <v>38</v>
      </c>
      <c r="C14" s="38"/>
      <c r="D14" s="38"/>
      <c r="E14" s="38"/>
      <c r="F14" s="8">
        <v>100000</v>
      </c>
      <c r="G14" s="2"/>
    </row>
    <row r="15" spans="1:7" ht="15.6" x14ac:dyDescent="0.3">
      <c r="A15" s="7" t="s">
        <v>11</v>
      </c>
      <c r="B15" s="38" t="s">
        <v>39</v>
      </c>
      <c r="C15" s="38"/>
      <c r="D15" s="38"/>
      <c r="E15" s="38"/>
      <c r="F15" s="8">
        <v>70000</v>
      </c>
      <c r="G15" s="2"/>
    </row>
    <row r="16" spans="1:7" ht="15.6" x14ac:dyDescent="0.3">
      <c r="A16" s="7" t="s">
        <v>12</v>
      </c>
      <c r="B16" s="38" t="s">
        <v>40</v>
      </c>
      <c r="C16" s="38"/>
      <c r="D16" s="38"/>
      <c r="E16" s="38"/>
      <c r="F16" s="8">
        <v>80000</v>
      </c>
      <c r="G16" s="2"/>
    </row>
    <row r="17" spans="1:7" ht="15.6" x14ac:dyDescent="0.3">
      <c r="A17" s="7" t="s">
        <v>13</v>
      </c>
      <c r="B17" s="38" t="s">
        <v>85</v>
      </c>
      <c r="C17" s="38"/>
      <c r="D17" s="38"/>
      <c r="E17" s="38"/>
      <c r="F17" s="8">
        <v>25000</v>
      </c>
      <c r="G17" s="2"/>
    </row>
    <row r="18" spans="1:7" ht="15.6" x14ac:dyDescent="0.3">
      <c r="A18" s="7" t="s">
        <v>14</v>
      </c>
      <c r="B18" s="38" t="s">
        <v>84</v>
      </c>
      <c r="C18" s="38"/>
      <c r="D18" s="38"/>
      <c r="E18" s="38"/>
      <c r="F18" s="8">
        <v>105000</v>
      </c>
      <c r="G18" s="2"/>
    </row>
    <row r="19" spans="1:7" ht="15" x14ac:dyDescent="0.3">
      <c r="A19" s="7" t="s">
        <v>15</v>
      </c>
      <c r="B19" s="39" t="s">
        <v>41</v>
      </c>
      <c r="C19" s="40"/>
      <c r="D19" s="40"/>
      <c r="E19" s="40"/>
      <c r="F19" s="17">
        <f>F20</f>
        <v>128400</v>
      </c>
      <c r="G19" s="2"/>
    </row>
    <row r="20" spans="1:7" ht="15.6" x14ac:dyDescent="0.3">
      <c r="A20" s="7" t="s">
        <v>16</v>
      </c>
      <c r="B20" s="11" t="s">
        <v>42</v>
      </c>
      <c r="C20" s="11"/>
      <c r="D20" s="11"/>
      <c r="E20" s="11"/>
      <c r="F20" s="12">
        <v>128400</v>
      </c>
      <c r="G20" s="2"/>
    </row>
    <row r="21" spans="1:7" ht="15.6" x14ac:dyDescent="0.3">
      <c r="A21" s="7" t="s">
        <v>17</v>
      </c>
      <c r="B21" s="34" t="s">
        <v>43</v>
      </c>
      <c r="C21" s="34"/>
      <c r="D21" s="34"/>
      <c r="E21" s="34"/>
      <c r="F21" s="13">
        <f>F22+F23+F24+F25+F26</f>
        <v>9803293</v>
      </c>
      <c r="G21" s="2"/>
    </row>
    <row r="22" spans="1:7" ht="15.6" x14ac:dyDescent="0.3">
      <c r="A22" s="7" t="s">
        <v>18</v>
      </c>
      <c r="B22" s="38" t="s">
        <v>44</v>
      </c>
      <c r="C22" s="38"/>
      <c r="D22" s="38"/>
      <c r="E22" s="38"/>
      <c r="F22" s="12">
        <v>6442000</v>
      </c>
      <c r="G22" s="2"/>
    </row>
    <row r="23" spans="1:7" ht="15.6" x14ac:dyDescent="0.3">
      <c r="A23" s="7" t="s">
        <v>19</v>
      </c>
      <c r="B23" s="38" t="s">
        <v>45</v>
      </c>
      <c r="C23" s="38"/>
      <c r="D23" s="38"/>
      <c r="E23" s="38"/>
      <c r="F23" s="12">
        <v>870000</v>
      </c>
      <c r="G23" s="2"/>
    </row>
    <row r="24" spans="1:7" ht="15.6" x14ac:dyDescent="0.3">
      <c r="A24" s="7" t="s">
        <v>20</v>
      </c>
      <c r="B24" s="38" t="s">
        <v>46</v>
      </c>
      <c r="C24" s="38"/>
      <c r="D24" s="38"/>
      <c r="E24" s="38"/>
      <c r="F24" s="12">
        <v>691442</v>
      </c>
      <c r="G24" s="2"/>
    </row>
    <row r="25" spans="1:7" ht="15.6" x14ac:dyDescent="0.3">
      <c r="A25" s="7" t="s">
        <v>21</v>
      </c>
      <c r="B25" s="38" t="s">
        <v>59</v>
      </c>
      <c r="C25" s="38"/>
      <c r="D25" s="38"/>
      <c r="E25" s="38"/>
      <c r="F25" s="12">
        <v>1049851</v>
      </c>
      <c r="G25" s="2"/>
    </row>
    <row r="26" spans="1:7" ht="15.6" x14ac:dyDescent="0.3">
      <c r="A26" s="7" t="s">
        <v>22</v>
      </c>
      <c r="B26" s="38" t="s">
        <v>47</v>
      </c>
      <c r="C26" s="38"/>
      <c r="D26" s="38"/>
      <c r="E26" s="38"/>
      <c r="F26" s="12">
        <v>750000</v>
      </c>
      <c r="G26" s="2"/>
    </row>
    <row r="27" spans="1:7" ht="15.6" x14ac:dyDescent="0.3">
      <c r="A27" s="7" t="s">
        <v>23</v>
      </c>
      <c r="B27" s="34" t="s">
        <v>48</v>
      </c>
      <c r="C27" s="34"/>
      <c r="D27" s="34"/>
      <c r="E27" s="34"/>
      <c r="F27" s="13">
        <f>F28+F29</f>
        <v>9490586</v>
      </c>
      <c r="G27" s="20"/>
    </row>
    <row r="28" spans="1:7" ht="15.6" x14ac:dyDescent="0.3">
      <c r="A28" s="7" t="s">
        <v>24</v>
      </c>
      <c r="B28" s="38" t="s">
        <v>49</v>
      </c>
      <c r="C28" s="38"/>
      <c r="D28" s="38"/>
      <c r="E28" s="38"/>
      <c r="F28" s="12">
        <v>7101225</v>
      </c>
      <c r="G28" s="2"/>
    </row>
    <row r="29" spans="1:7" ht="15.6" x14ac:dyDescent="0.3">
      <c r="A29" s="7" t="s">
        <v>25</v>
      </c>
      <c r="B29" s="41" t="s">
        <v>50</v>
      </c>
      <c r="C29" s="42"/>
      <c r="D29" s="42"/>
      <c r="E29" s="43"/>
      <c r="F29" s="12">
        <v>2389361</v>
      </c>
      <c r="G29" s="2"/>
    </row>
    <row r="30" spans="1:7" ht="16.2" thickBot="1" x14ac:dyDescent="0.35">
      <c r="A30" s="7" t="s">
        <v>26</v>
      </c>
      <c r="B30" s="14" t="s">
        <v>86</v>
      </c>
      <c r="C30" s="14"/>
      <c r="D30" s="14"/>
      <c r="E30" s="14"/>
      <c r="F30" s="15">
        <f>F8+F9+F21+F27</f>
        <v>20911810</v>
      </c>
      <c r="G30" s="2"/>
    </row>
    <row r="31" spans="1:7" x14ac:dyDescent="0.3">
      <c r="A31" s="10"/>
      <c r="B31" s="10"/>
      <c r="C31" s="10"/>
      <c r="D31" s="10"/>
      <c r="E31" s="10"/>
      <c r="F31" s="10"/>
      <c r="G31" s="2"/>
    </row>
    <row r="32" spans="1:7" x14ac:dyDescent="0.3">
      <c r="A32" s="2"/>
    </row>
  </sheetData>
  <mergeCells count="27">
    <mergeCell ref="B24:E24"/>
    <mergeCell ref="B26:E26"/>
    <mergeCell ref="B27:E27"/>
    <mergeCell ref="B28:E28"/>
    <mergeCell ref="B29:E29"/>
    <mergeCell ref="B25:E25"/>
    <mergeCell ref="B12:E12"/>
    <mergeCell ref="B23:E23"/>
    <mergeCell ref="B13:E13"/>
    <mergeCell ref="B14:E14"/>
    <mergeCell ref="B15:E15"/>
    <mergeCell ref="B16:E16"/>
    <mergeCell ref="B18:E18"/>
    <mergeCell ref="B19:E19"/>
    <mergeCell ref="B21:E21"/>
    <mergeCell ref="B22:E22"/>
    <mergeCell ref="B17:E17"/>
    <mergeCell ref="B7:E7"/>
    <mergeCell ref="B8:E8"/>
    <mergeCell ref="B9:E9"/>
    <mergeCell ref="B10:E10"/>
    <mergeCell ref="B11:E11"/>
    <mergeCell ref="A1:F1"/>
    <mergeCell ref="A4:A6"/>
    <mergeCell ref="B4:E5"/>
    <mergeCell ref="F4:F5"/>
    <mergeCell ref="B6:E6"/>
  </mergeCells>
  <phoneticPr fontId="13" type="noConversion"/>
  <pageMargins left="0.7" right="0.7" top="0.75" bottom="0.75" header="0.3" footer="0.3"/>
  <pageSetup paperSize="9" orientation="portrait" verticalDpi="0" r:id="rId1"/>
  <headerFooter>
    <oddHeader>&amp;L4. melléklet a 12/2020.(X.01.)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összesítés</vt:lpstr>
      <vt:lpstr>4.M.Egyéb műk.kiad.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ASP3</dc:creator>
  <cp:lastModifiedBy>Jegyző</cp:lastModifiedBy>
  <cp:lastPrinted>2020-09-11T14:37:17Z</cp:lastPrinted>
  <dcterms:created xsi:type="dcterms:W3CDTF">2019-11-20T12:52:52Z</dcterms:created>
  <dcterms:modified xsi:type="dcterms:W3CDTF">2020-10-05T10:54:48Z</dcterms:modified>
</cp:coreProperties>
</file>