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82082E67-A9E7-4691-B5DC-63C561C42FEE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smNativeData">
      <pm:revision xmlns:pm="smNativeData" day="1550573010" val="944" rev="123" revOS="4"/>
      <pm:docPrefs xmlns:pm="smNativeData" id="1550573010" fixedDigits="0" showNotice="1" showFrameBounds="1" autoChart="1" recalcOnPrint="1" recalcOnCopy="1" compatTextArt="1" keepXLPalette="1" tab="567" useDefinedPrintRange="1" printArea="currentSheet"/>
      <pm:compatibility xmlns:pm="smNativeData" id="1550573010" overlapCells="1"/>
      <pm:defCurrency xmlns:pm="smNativeData" id="1550573010"/>
    </ext>
  </extLst>
</workbook>
</file>

<file path=xl/calcChain.xml><?xml version="1.0" encoding="utf-8"?>
<calcChain xmlns="http://schemas.openxmlformats.org/spreadsheetml/2006/main">
  <c r="N36" i="1" l="1"/>
  <c r="M36" i="1"/>
  <c r="L36" i="1"/>
  <c r="K36" i="1"/>
  <c r="J36" i="1"/>
  <c r="H36" i="1"/>
  <c r="E36" i="1"/>
  <c r="D36" i="1"/>
  <c r="C36" i="1"/>
  <c r="O35" i="1"/>
  <c r="O34" i="1"/>
  <c r="O33" i="1"/>
  <c r="I33" i="1"/>
  <c r="I36" i="1" s="1"/>
  <c r="G33" i="1"/>
  <c r="G36" i="1" s="1"/>
  <c r="O32" i="1"/>
  <c r="O31" i="1"/>
  <c r="F31" i="1"/>
  <c r="F36" i="1" s="1"/>
  <c r="O30" i="1"/>
  <c r="O29" i="1"/>
  <c r="O28" i="1"/>
  <c r="O27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O19" i="1"/>
  <c r="O18" i="1"/>
  <c r="O17" i="1"/>
  <c r="O16" i="1"/>
  <c r="O15" i="1"/>
  <c r="O14" i="1"/>
  <c r="C23" i="1"/>
  <c r="C38" i="1" s="1"/>
  <c r="D10" i="1" s="1"/>
  <c r="D23" i="1" l="1"/>
  <c r="D38" i="1" s="1"/>
  <c r="E10" i="1" s="1"/>
  <c r="E23" i="1" s="1"/>
  <c r="E38" i="1" s="1"/>
  <c r="F10" i="1" s="1"/>
  <c r="F23" i="1" s="1"/>
  <c r="F38" i="1" s="1"/>
  <c r="G10" i="1" s="1"/>
  <c r="G23" i="1" s="1"/>
  <c r="G38" i="1" s="1"/>
  <c r="H10" i="1" s="1"/>
  <c r="H23" i="1" s="1"/>
  <c r="H38" i="1" s="1"/>
  <c r="I10" i="1" s="1"/>
  <c r="I23" i="1" s="1"/>
  <c r="I38" i="1" s="1"/>
  <c r="J10" i="1" s="1"/>
  <c r="J23" i="1" s="1"/>
  <c r="J38" i="1" s="1"/>
  <c r="K10" i="1" s="1"/>
  <c r="K23" i="1" s="1"/>
  <c r="K38" i="1" s="1"/>
  <c r="L10" i="1" s="1"/>
  <c r="L23" i="1" s="1"/>
  <c r="L38" i="1" s="1"/>
  <c r="M10" i="1" s="1"/>
  <c r="M23" i="1" s="1"/>
  <c r="M38" i="1" s="1"/>
  <c r="N10" i="1" s="1"/>
  <c r="N23" i="1" s="1"/>
  <c r="N38" i="1" s="1"/>
  <c r="O21" i="1"/>
  <c r="O36" i="1"/>
</calcChain>
</file>

<file path=xl/sharedStrings.xml><?xml version="1.0" encoding="utf-8"?>
<sst xmlns="http://schemas.openxmlformats.org/spreadsheetml/2006/main" count="85" uniqueCount="85">
  <si>
    <t xml:space="preserve">              Likviditási ütemterv 2019.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</si>
  <si>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</si>
  <si>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</si>
  <si>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</si>
  <si>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</si>
  <si>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</si>
  <si>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</si>
  <si>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</si>
  <si>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</si>
  <si>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</si>
  <si>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</si>
  <si>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</si>
  <si>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</si>
  <si>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</si>
  <si>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</si>
  <si>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</si>
  <si>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</si>
  <si>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</si>
  <si>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</si>
  <si>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</si>
  <si>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</si>
  <si>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</si>
  <si>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</si>
  <si>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</si>
  <si>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</si>
  <si>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</si>
  <si>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</si>
  <si>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</si>
  <si>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</si>
  <si>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</si>
  <si>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</si>
  <si>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</si>
  <si>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</si>
  <si>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</si>
  <si>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</si>
  <si>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</si>
  <si>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</si>
  <si>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</si>
  <si>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</si>
  <si>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</si>
  <si>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Működési célú támog.áht-n b.</t>
  </si>
  <si>
    <t>8.</t>
  </si>
  <si>
    <t>Közhatalmi bevételek</t>
  </si>
  <si>
    <t>9.</t>
  </si>
  <si>
    <t>Működési bevételek</t>
  </si>
  <si>
    <t>11.</t>
  </si>
  <si>
    <t>Felh. célú átvett pénzeszk.</t>
  </si>
  <si>
    <t>12.</t>
  </si>
  <si>
    <t>Maradvány felhasználás</t>
  </si>
  <si>
    <t>13.</t>
  </si>
  <si>
    <t>Bevételek összesen:</t>
  </si>
  <si>
    <t>14.</t>
  </si>
  <si>
    <t>15.</t>
  </si>
  <si>
    <t>Nyitó + Bev. össz.:</t>
  </si>
  <si>
    <t>16.</t>
  </si>
  <si>
    <t>17.</t>
  </si>
  <si>
    <t>Kiadások</t>
  </si>
  <si>
    <t>18.</t>
  </si>
  <si>
    <t>19.</t>
  </si>
  <si>
    <t>Személyi juttatás</t>
  </si>
  <si>
    <t>20.</t>
  </si>
  <si>
    <t>Munkaadókat terhelő járulék.</t>
  </si>
  <si>
    <t>21.</t>
  </si>
  <si>
    <t>Dologi kiadások</t>
  </si>
  <si>
    <t>22.</t>
  </si>
  <si>
    <t>Ellátottak pénzbeli juttatásai</t>
  </si>
  <si>
    <t>23.</t>
  </si>
  <si>
    <t>Egyéb működési kiadás</t>
  </si>
  <si>
    <t>24.</t>
  </si>
  <si>
    <t>Tartalék</t>
  </si>
  <si>
    <t>25.</t>
  </si>
  <si>
    <t>Felújítás, berzházás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</si>
  <si>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</si>
  <si>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</si>
  <si>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</si>
  <si>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</si>
  <si>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</si>
  <si>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</si>
  <si>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</si>
  <si>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</si>
  <si>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</si>
  <si>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t>Műk. átvett pénzeszk.</t>
  </si>
  <si>
    <t>10.</t>
  </si>
  <si>
    <t>16. melléklet az önkormányzat 2019. évi költségvetéséről szóló 1/2019. (II.28.) önkormányzati rendelethez</t>
  </si>
  <si>
    <t>15.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</si>
</sst>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</numFmts>
  <fonts count="25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2">
    <xf numFmtId="0" fontId="0" fillId="0" borderId="0" xfId="0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6" fontId="0" fillId="0" borderId="27" xfId="0" applyNumberFormat="1" applyBorder="1"/>
    <xf numFmtId="166" fontId="1" fillId="0" borderId="27" xfId="0" applyNumberFormat="1" applyFont="1" applyBorder="1"/>
    <xf numFmtId="166" fontId="2" fillId="0" borderId="27" xfId="0" applyNumberFormat="1" applyFont="1" applyBorder="1"/>
    <xf numFmtId="166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2" fillId="0" borderId="0" xfId="0" applyNumberFormat="1" applyFont="1"/>
    <xf numFmtId="0" fontId="3" fillId="0" borderId="28" xfId="0" applyFont="1" applyBorder="1"/>
    <xf numFmtId="0" fontId="3" fillId="0" borderId="0" xfId="0" applyFont="1"/>
    <xf numFmtId="3" fontId="2" fillId="0" borderId="27" xfId="0" applyNumberFormat="1" applyFont="1" applyBorder="1"/>
    <xf numFmtId="3" fontId="3" fillId="0" borderId="27" xfId="0" applyNumberFormat="1" applyFont="1" applyBorder="1"/>
    <xf numFmtId="166" fontId="23" fillId="0" borderId="29" xfId="0" applyNumberFormat="1" applyFont="1" applyBorder="1"/>
    <xf numFmtId="166" fontId="24" fillId="0" borderId="29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573010" count="1">
        <pm:charStyle name="Normál" fontId="1" Id="1"/>
      </pm:charStyles>
      <pm:colors xmlns:pm="smNativeData" id="155057301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topLeftCell="A8" workbookViewId="0">
      <selection activeCell="O47" sqref="O47"/>
    </sheetView>
  </sheetViews>
  <sheetFormatPr defaultRowHeight="12.75" x14ac:dyDescent="0.2"/>
  <cols>
    <col min="1" max="1" width="4" customWidth="1"/>
    <col min="2" max="2" width="17.28515625" customWidth="1"/>
    <col min="3" max="3" width="8.7109375" customWidth="1"/>
    <col min="4" max="6" width="8.28515625" customWidth="1"/>
    <col min="7" max="7" width="8.42578125" customWidth="1"/>
    <col min="8" max="9" width="8.140625" customWidth="1"/>
    <col min="10" max="10" width="8.28515625" customWidth="1"/>
    <col min="11" max="11" width="8.5703125" customWidth="1"/>
    <col min="12" max="12" width="8.28515625" customWidth="1"/>
    <col min="13" max="14" width="8.42578125" bestFit="1" customWidth="1"/>
    <col min="15" max="15" width="9.7109375" customWidth="1"/>
  </cols>
  <sheetData>
    <row r="1" spans="1:15" x14ac:dyDescent="0.2">
      <c r="A1" s="21" t="s">
        <v>84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4" spans="1:15" x14ac:dyDescent="0.2">
      <c r="B4" s="19" t="s">
        <v>83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6" spans="1:15" ht="15.75" x14ac:dyDescent="0.2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">
      <c r="O7" s="8" t="s">
        <v>1</v>
      </c>
    </row>
    <row r="8" spans="1:15" x14ac:dyDescent="0.2">
      <c r="A8" s="2"/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14</v>
      </c>
      <c r="O8" s="1" t="s">
        <v>15</v>
      </c>
    </row>
    <row r="9" spans="1:15" s="9" customFormat="1" ht="12.95" customHeight="1" x14ac:dyDescent="0.2">
      <c r="A9" s="1" t="s">
        <v>16</v>
      </c>
      <c r="B9" s="1" t="s">
        <v>17</v>
      </c>
      <c r="C9" s="1" t="s">
        <v>18</v>
      </c>
      <c r="D9" s="1" t="s">
        <v>19</v>
      </c>
      <c r="E9" s="1" t="s">
        <v>20</v>
      </c>
      <c r="F9" s="1" t="s">
        <v>21</v>
      </c>
      <c r="G9" s="1" t="s">
        <v>22</v>
      </c>
      <c r="H9" s="1" t="s">
        <v>23</v>
      </c>
      <c r="I9" s="1" t="s">
        <v>24</v>
      </c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1" t="s">
        <v>30</v>
      </c>
    </row>
    <row r="10" spans="1:15" ht="12.95" customHeight="1" x14ac:dyDescent="0.2">
      <c r="A10" s="1" t="s">
        <v>31</v>
      </c>
      <c r="B10" s="3" t="s">
        <v>32</v>
      </c>
      <c r="C10" s="6">
        <v>302933</v>
      </c>
      <c r="D10" s="6">
        <f t="shared" ref="D10:N10" si="0">C38</f>
        <v>220418</v>
      </c>
      <c r="E10" s="6">
        <f t="shared" si="0"/>
        <v>212769</v>
      </c>
      <c r="F10" s="6">
        <f t="shared" si="0"/>
        <v>235624</v>
      </c>
      <c r="G10" s="6">
        <f t="shared" si="0"/>
        <v>229050</v>
      </c>
      <c r="H10" s="6">
        <f t="shared" si="0"/>
        <v>127786</v>
      </c>
      <c r="I10" s="6">
        <f t="shared" si="0"/>
        <v>74958</v>
      </c>
      <c r="J10" s="6">
        <f t="shared" si="0"/>
        <v>45283</v>
      </c>
      <c r="K10" s="6">
        <f t="shared" si="0"/>
        <v>34338</v>
      </c>
      <c r="L10" s="6">
        <f t="shared" si="0"/>
        <v>52721</v>
      </c>
      <c r="M10" s="6">
        <f t="shared" si="0"/>
        <v>40539</v>
      </c>
      <c r="N10" s="6">
        <f t="shared" si="0"/>
        <v>26466</v>
      </c>
      <c r="O10" s="6"/>
    </row>
    <row r="11" spans="1:15" ht="12.95" customHeight="1" x14ac:dyDescent="0.2">
      <c r="A11" s="1" t="s">
        <v>33</v>
      </c>
      <c r="B11" s="3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2.95" customHeight="1" x14ac:dyDescent="0.2">
      <c r="A12" s="1" t="s">
        <v>34</v>
      </c>
      <c r="B12" s="3" t="s">
        <v>35</v>
      </c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2.95" customHeight="1" x14ac:dyDescent="0.2">
      <c r="A13" s="1" t="s">
        <v>36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s="10" customFormat="1" ht="12.95" customHeight="1" x14ac:dyDescent="0.2">
      <c r="A14" s="1" t="s">
        <v>37</v>
      </c>
      <c r="B14" s="17" t="s">
        <v>38</v>
      </c>
      <c r="C14" s="17">
        <v>54611</v>
      </c>
      <c r="D14" s="17">
        <v>52589</v>
      </c>
      <c r="E14" s="17">
        <v>37453</v>
      </c>
      <c r="F14" s="17">
        <v>37413</v>
      </c>
      <c r="G14" s="17">
        <v>37498</v>
      </c>
      <c r="H14" s="17">
        <v>37418</v>
      </c>
      <c r="I14" s="17">
        <v>36387</v>
      </c>
      <c r="J14" s="17">
        <v>36387</v>
      </c>
      <c r="K14" s="17">
        <v>36387</v>
      </c>
      <c r="L14" s="17">
        <v>36387</v>
      </c>
      <c r="M14" s="17">
        <v>36387</v>
      </c>
      <c r="N14" s="17">
        <v>36387</v>
      </c>
      <c r="O14" s="17">
        <f>SUM(C14:N14)</f>
        <v>475304</v>
      </c>
    </row>
    <row r="15" spans="1:15" s="10" customFormat="1" ht="12.95" customHeight="1" x14ac:dyDescent="0.2">
      <c r="A15" s="1" t="s">
        <v>39</v>
      </c>
      <c r="B15" s="17" t="s">
        <v>40</v>
      </c>
      <c r="C15" s="17">
        <v>7018</v>
      </c>
      <c r="D15" s="17">
        <v>7018</v>
      </c>
      <c r="E15" s="17">
        <v>7268</v>
      </c>
      <c r="F15" s="17">
        <v>11085</v>
      </c>
      <c r="G15" s="17">
        <v>2208</v>
      </c>
      <c r="H15" s="17">
        <v>1055</v>
      </c>
      <c r="I15" s="17">
        <v>1754</v>
      </c>
      <c r="J15" s="17">
        <v>755</v>
      </c>
      <c r="K15" s="17">
        <v>755</v>
      </c>
      <c r="L15" s="17">
        <v>755</v>
      </c>
      <c r="M15" s="17">
        <v>1754</v>
      </c>
      <c r="N15" s="17">
        <v>755</v>
      </c>
      <c r="O15" s="17">
        <f t="shared" ref="O15:O19" si="1">SUM(C15:N15)</f>
        <v>42180</v>
      </c>
    </row>
    <row r="16" spans="1:15" s="11" customFormat="1" ht="12.95" customHeight="1" x14ac:dyDescent="0.2">
      <c r="A16" s="1" t="s">
        <v>41</v>
      </c>
      <c r="B16" s="17" t="s">
        <v>42</v>
      </c>
      <c r="C16" s="17">
        <v>952</v>
      </c>
      <c r="D16" s="17">
        <v>1124</v>
      </c>
      <c r="E16" s="17">
        <v>36590</v>
      </c>
      <c r="F16" s="17">
        <v>1989</v>
      </c>
      <c r="G16" s="17">
        <v>2682</v>
      </c>
      <c r="H16" s="17">
        <v>951</v>
      </c>
      <c r="I16" s="17">
        <v>1038</v>
      </c>
      <c r="J16" s="17">
        <v>692</v>
      </c>
      <c r="K16" s="17">
        <v>33129</v>
      </c>
      <c r="L16" s="17">
        <v>2768</v>
      </c>
      <c r="M16" s="17">
        <v>952</v>
      </c>
      <c r="N16" s="17">
        <v>3633</v>
      </c>
      <c r="O16" s="17">
        <f t="shared" si="1"/>
        <v>86500</v>
      </c>
    </row>
    <row r="17" spans="1:15" s="11" customFormat="1" ht="12.95" customHeight="1" x14ac:dyDescent="0.2">
      <c r="A17" s="1" t="s">
        <v>43</v>
      </c>
      <c r="B17" s="17" t="s">
        <v>44</v>
      </c>
      <c r="C17" s="17">
        <v>8303</v>
      </c>
      <c r="D17" s="17">
        <v>8303</v>
      </c>
      <c r="E17" s="17">
        <v>8302</v>
      </c>
      <c r="F17" s="17">
        <v>8303</v>
      </c>
      <c r="G17" s="17">
        <v>8303</v>
      </c>
      <c r="H17" s="17">
        <v>8302</v>
      </c>
      <c r="I17" s="17">
        <v>8303</v>
      </c>
      <c r="J17" s="17">
        <v>8303</v>
      </c>
      <c r="K17" s="17">
        <v>8302</v>
      </c>
      <c r="L17" s="17">
        <v>8303</v>
      </c>
      <c r="M17" s="17">
        <v>8303</v>
      </c>
      <c r="N17" s="17">
        <v>8302</v>
      </c>
      <c r="O17" s="17">
        <f t="shared" si="1"/>
        <v>99632</v>
      </c>
    </row>
    <row r="18" spans="1:15" s="11" customFormat="1" ht="12.95" customHeight="1" x14ac:dyDescent="0.2">
      <c r="A18" s="1" t="s">
        <v>82</v>
      </c>
      <c r="B18" s="17" t="s">
        <v>81</v>
      </c>
      <c r="C18" s="17">
        <v>0</v>
      </c>
      <c r="D18" s="17">
        <v>0</v>
      </c>
      <c r="E18" s="17">
        <v>2235</v>
      </c>
      <c r="F18" s="17">
        <v>859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f t="shared" si="1"/>
        <v>3094</v>
      </c>
    </row>
    <row r="19" spans="1:15" s="11" customFormat="1" ht="12.95" customHeight="1" x14ac:dyDescent="0.2">
      <c r="A19" s="1" t="s">
        <v>45</v>
      </c>
      <c r="B19" s="17" t="s">
        <v>46</v>
      </c>
      <c r="C19" s="17">
        <v>542</v>
      </c>
      <c r="D19" s="17">
        <v>542</v>
      </c>
      <c r="E19" s="17">
        <v>541</v>
      </c>
      <c r="F19" s="17">
        <v>542</v>
      </c>
      <c r="G19" s="17">
        <v>542</v>
      </c>
      <c r="H19" s="17">
        <v>541</v>
      </c>
      <c r="I19" s="17">
        <v>542</v>
      </c>
      <c r="J19" s="17">
        <v>542</v>
      </c>
      <c r="K19" s="17">
        <v>541</v>
      </c>
      <c r="L19" s="17">
        <v>542</v>
      </c>
      <c r="M19" s="17">
        <v>542</v>
      </c>
      <c r="N19" s="17">
        <v>541</v>
      </c>
      <c r="O19" s="17">
        <f t="shared" si="1"/>
        <v>6500</v>
      </c>
    </row>
    <row r="20" spans="1:15" s="11" customFormat="1" ht="12.95" customHeight="1" x14ac:dyDescent="0.2">
      <c r="A20" s="1" t="s">
        <v>47</v>
      </c>
      <c r="B20" s="17" t="s">
        <v>48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f>SUM(C20:N20)</f>
        <v>0</v>
      </c>
    </row>
    <row r="21" spans="1:15" s="12" customFormat="1" ht="12.95" customHeight="1" x14ac:dyDescent="0.2">
      <c r="A21" s="1" t="s">
        <v>49</v>
      </c>
      <c r="B21" s="18" t="s">
        <v>50</v>
      </c>
      <c r="C21" s="18">
        <f t="shared" ref="C21:N21" si="2">SUM(C14:C20)</f>
        <v>71426</v>
      </c>
      <c r="D21" s="18">
        <f t="shared" si="2"/>
        <v>69576</v>
      </c>
      <c r="E21" s="18">
        <f t="shared" si="2"/>
        <v>92389</v>
      </c>
      <c r="F21" s="18">
        <f t="shared" si="2"/>
        <v>60191</v>
      </c>
      <c r="G21" s="18">
        <f t="shared" si="2"/>
        <v>51233</v>
      </c>
      <c r="H21" s="18">
        <f t="shared" si="2"/>
        <v>48267</v>
      </c>
      <c r="I21" s="18">
        <f t="shared" si="2"/>
        <v>48024</v>
      </c>
      <c r="J21" s="18">
        <f t="shared" si="2"/>
        <v>46679</v>
      </c>
      <c r="K21" s="18">
        <f t="shared" si="2"/>
        <v>79114</v>
      </c>
      <c r="L21" s="18">
        <f t="shared" si="2"/>
        <v>48755</v>
      </c>
      <c r="M21" s="18">
        <f>SUM(M14:M20)</f>
        <v>47938</v>
      </c>
      <c r="N21" s="18">
        <f t="shared" si="2"/>
        <v>49618</v>
      </c>
      <c r="O21" s="18">
        <f>SUM(O14:O20)</f>
        <v>713210</v>
      </c>
    </row>
    <row r="22" spans="1:15" s="11" customFormat="1" ht="12.95" customHeight="1" x14ac:dyDescent="0.2">
      <c r="A22" s="1" t="s">
        <v>51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11" customFormat="1" ht="12.95" customHeight="1" x14ac:dyDescent="0.2">
      <c r="A23" s="1" t="s">
        <v>52</v>
      </c>
      <c r="B23" s="7" t="s">
        <v>53</v>
      </c>
      <c r="C23" s="6">
        <f t="shared" ref="C23:N23" si="3">SUM(C10,C21)</f>
        <v>374359</v>
      </c>
      <c r="D23" s="6">
        <f t="shared" si="3"/>
        <v>289994</v>
      </c>
      <c r="E23" s="6">
        <f t="shared" si="3"/>
        <v>305158</v>
      </c>
      <c r="F23" s="6">
        <f t="shared" si="3"/>
        <v>295815</v>
      </c>
      <c r="G23" s="6">
        <f t="shared" si="3"/>
        <v>280283</v>
      </c>
      <c r="H23" s="6">
        <f t="shared" si="3"/>
        <v>176053</v>
      </c>
      <c r="I23" s="6">
        <f t="shared" si="3"/>
        <v>122982</v>
      </c>
      <c r="J23" s="6">
        <f t="shared" si="3"/>
        <v>91962</v>
      </c>
      <c r="K23" s="6">
        <f t="shared" si="3"/>
        <v>113452</v>
      </c>
      <c r="L23" s="6">
        <f t="shared" si="3"/>
        <v>101476</v>
      </c>
      <c r="M23" s="6">
        <f t="shared" si="3"/>
        <v>88477</v>
      </c>
      <c r="N23" s="6">
        <f t="shared" si="3"/>
        <v>76084</v>
      </c>
      <c r="O23" s="6"/>
    </row>
    <row r="24" spans="1:15" s="11" customFormat="1" ht="12.95" customHeight="1" x14ac:dyDescent="0.2">
      <c r="A24" s="1" t="s">
        <v>54</v>
      </c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s="11" customFormat="1" ht="12.95" customHeight="1" x14ac:dyDescent="0.2">
      <c r="A25" s="1" t="s">
        <v>55</v>
      </c>
      <c r="B25" s="7" t="s">
        <v>56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s="11" customFormat="1" ht="12.95" customHeight="1" x14ac:dyDescent="0.2">
      <c r="A26" s="1" t="s">
        <v>57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11" customFormat="1" ht="12.95" customHeight="1" x14ac:dyDescent="0.2">
      <c r="A27" s="1" t="s">
        <v>58</v>
      </c>
      <c r="B27" s="17" t="s">
        <v>59</v>
      </c>
      <c r="C27" s="17">
        <v>28507</v>
      </c>
      <c r="D27" s="17">
        <v>28650</v>
      </c>
      <c r="E27" s="17">
        <v>28652</v>
      </c>
      <c r="F27" s="17">
        <v>28616</v>
      </c>
      <c r="G27" s="17">
        <v>28614</v>
      </c>
      <c r="H27" s="17">
        <v>28485</v>
      </c>
      <c r="I27" s="17">
        <v>27970</v>
      </c>
      <c r="J27" s="17">
        <v>26966</v>
      </c>
      <c r="K27" s="17">
        <v>26968</v>
      </c>
      <c r="L27" s="17">
        <v>26967</v>
      </c>
      <c r="M27" s="17">
        <v>26968</v>
      </c>
      <c r="N27" s="17">
        <v>25816</v>
      </c>
      <c r="O27" s="17">
        <f t="shared" ref="O27:O35" si="4">SUM(C27:N27)</f>
        <v>333179</v>
      </c>
    </row>
    <row r="28" spans="1:15" s="11" customFormat="1" ht="12.95" customHeight="1" x14ac:dyDescent="0.2">
      <c r="A28" s="1" t="s">
        <v>60</v>
      </c>
      <c r="B28" s="17" t="s">
        <v>61</v>
      </c>
      <c r="C28" s="17">
        <v>5325</v>
      </c>
      <c r="D28" s="17">
        <v>5335</v>
      </c>
      <c r="E28" s="17">
        <v>5335</v>
      </c>
      <c r="F28" s="17">
        <v>5327</v>
      </c>
      <c r="G28" s="17">
        <v>5329</v>
      </c>
      <c r="H28" s="17">
        <v>5313</v>
      </c>
      <c r="I28" s="17">
        <v>5387</v>
      </c>
      <c r="J28" s="17">
        <v>5151</v>
      </c>
      <c r="K28" s="17">
        <v>5150</v>
      </c>
      <c r="L28" s="17">
        <v>5150</v>
      </c>
      <c r="M28" s="17">
        <v>5150</v>
      </c>
      <c r="N28" s="17">
        <v>4925</v>
      </c>
      <c r="O28" s="17">
        <f t="shared" si="4"/>
        <v>62877</v>
      </c>
    </row>
    <row r="29" spans="1:15" s="11" customFormat="1" ht="12.95" customHeight="1" x14ac:dyDescent="0.2">
      <c r="A29" s="1" t="s">
        <v>62</v>
      </c>
      <c r="B29" s="17" t="s">
        <v>63</v>
      </c>
      <c r="C29" s="17">
        <v>27601</v>
      </c>
      <c r="D29" s="17">
        <v>36737</v>
      </c>
      <c r="E29" s="17">
        <v>28562</v>
      </c>
      <c r="F29" s="17">
        <v>25014</v>
      </c>
      <c r="G29" s="17">
        <v>22657</v>
      </c>
      <c r="H29" s="17">
        <v>24112</v>
      </c>
      <c r="I29" s="17">
        <v>23042</v>
      </c>
      <c r="J29" s="17">
        <v>20524</v>
      </c>
      <c r="K29" s="17">
        <v>21628</v>
      </c>
      <c r="L29" s="17">
        <v>23837</v>
      </c>
      <c r="M29" s="17">
        <v>22910</v>
      </c>
      <c r="N29" s="17">
        <v>24290</v>
      </c>
      <c r="O29" s="17">
        <f t="shared" si="4"/>
        <v>300914</v>
      </c>
    </row>
    <row r="30" spans="1:15" s="11" customFormat="1" ht="12.95" customHeight="1" x14ac:dyDescent="0.2">
      <c r="A30" s="1" t="s">
        <v>64</v>
      </c>
      <c r="B30" s="17" t="s">
        <v>65</v>
      </c>
      <c r="C30" s="17">
        <v>2255</v>
      </c>
      <c r="D30" s="17">
        <v>2255</v>
      </c>
      <c r="E30" s="17">
        <v>2256</v>
      </c>
      <c r="F30" s="17">
        <v>2255</v>
      </c>
      <c r="G30" s="17">
        <v>2255</v>
      </c>
      <c r="H30" s="17">
        <v>2256</v>
      </c>
      <c r="I30" s="17">
        <v>2255</v>
      </c>
      <c r="J30" s="17">
        <v>2255</v>
      </c>
      <c r="K30" s="17">
        <v>2256</v>
      </c>
      <c r="L30" s="17">
        <v>2255</v>
      </c>
      <c r="M30" s="17">
        <v>2255</v>
      </c>
      <c r="N30" s="17">
        <v>2256</v>
      </c>
      <c r="O30" s="17">
        <f t="shared" si="4"/>
        <v>27064</v>
      </c>
    </row>
    <row r="31" spans="1:15" s="11" customFormat="1" ht="12.95" customHeight="1" x14ac:dyDescent="0.2">
      <c r="A31" s="1" t="s">
        <v>66</v>
      </c>
      <c r="B31" s="17" t="s">
        <v>67</v>
      </c>
      <c r="C31" s="17">
        <v>2728</v>
      </c>
      <c r="D31" s="17">
        <v>2728</v>
      </c>
      <c r="E31" s="17">
        <v>2729</v>
      </c>
      <c r="F31" s="17">
        <f>2728+2825</f>
        <v>5553</v>
      </c>
      <c r="G31" s="17">
        <v>2728</v>
      </c>
      <c r="H31" s="17">
        <v>2729</v>
      </c>
      <c r="I31" s="17">
        <v>2816</v>
      </c>
      <c r="J31" s="17">
        <v>2728</v>
      </c>
      <c r="K31" s="17">
        <v>2729</v>
      </c>
      <c r="L31" s="17">
        <v>2728</v>
      </c>
      <c r="M31" s="17">
        <v>2728</v>
      </c>
      <c r="N31" s="17">
        <v>2729</v>
      </c>
      <c r="O31" s="17">
        <f t="shared" si="4"/>
        <v>35653</v>
      </c>
    </row>
    <row r="32" spans="1:15" s="11" customFormat="1" ht="12.95" customHeight="1" x14ac:dyDescent="0.2">
      <c r="A32" s="1" t="s">
        <v>68</v>
      </c>
      <c r="B32" s="17" t="s">
        <v>69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f t="shared" si="4"/>
        <v>0</v>
      </c>
    </row>
    <row r="33" spans="1:16" s="14" customFormat="1" ht="12.95" customHeight="1" x14ac:dyDescent="0.2">
      <c r="A33" s="1" t="s">
        <v>70</v>
      </c>
      <c r="B33" s="17" t="s">
        <v>71</v>
      </c>
      <c r="C33" s="17">
        <v>70610</v>
      </c>
      <c r="D33" s="17">
        <v>1520</v>
      </c>
      <c r="E33" s="17">
        <v>0</v>
      </c>
      <c r="F33" s="17">
        <v>0</v>
      </c>
      <c r="G33" s="17">
        <f>103620-14706</f>
        <v>88914</v>
      </c>
      <c r="H33" s="17">
        <v>38200</v>
      </c>
      <c r="I33" s="17">
        <f>11135+3094</f>
        <v>14229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f t="shared" si="4"/>
        <v>213473</v>
      </c>
      <c r="P33" s="13"/>
    </row>
    <row r="34" spans="1:16" x14ac:dyDescent="0.2">
      <c r="A34" s="1" t="s">
        <v>72</v>
      </c>
      <c r="B34" s="17" t="s">
        <v>73</v>
      </c>
      <c r="C34" s="17">
        <v>0</v>
      </c>
      <c r="D34" s="17">
        <v>0</v>
      </c>
      <c r="E34" s="17">
        <v>2000</v>
      </c>
      <c r="F34" s="17">
        <v>0</v>
      </c>
      <c r="G34" s="17">
        <v>2000</v>
      </c>
      <c r="H34" s="17">
        <v>0</v>
      </c>
      <c r="I34" s="17">
        <v>2000</v>
      </c>
      <c r="J34" s="17">
        <v>0</v>
      </c>
      <c r="K34" s="17">
        <v>2000</v>
      </c>
      <c r="L34" s="17">
        <v>0</v>
      </c>
      <c r="M34" s="17">
        <v>2000</v>
      </c>
      <c r="N34" s="17">
        <v>0</v>
      </c>
      <c r="O34" s="17">
        <f t="shared" si="4"/>
        <v>10000</v>
      </c>
    </row>
    <row r="35" spans="1:16" x14ac:dyDescent="0.2">
      <c r="A35" s="1" t="s">
        <v>74</v>
      </c>
      <c r="B35" s="17" t="s">
        <v>75</v>
      </c>
      <c r="C35" s="17">
        <v>16915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f t="shared" si="4"/>
        <v>16915</v>
      </c>
    </row>
    <row r="36" spans="1:16" x14ac:dyDescent="0.2">
      <c r="A36" s="1" t="s">
        <v>76</v>
      </c>
      <c r="B36" s="18" t="s">
        <v>77</v>
      </c>
      <c r="C36" s="18">
        <f t="shared" ref="C36:N36" si="5">SUM(C27:C35)</f>
        <v>153941</v>
      </c>
      <c r="D36" s="18">
        <f t="shared" si="5"/>
        <v>77225</v>
      </c>
      <c r="E36" s="18">
        <f t="shared" si="5"/>
        <v>69534</v>
      </c>
      <c r="F36" s="18">
        <f t="shared" si="5"/>
        <v>66765</v>
      </c>
      <c r="G36" s="18">
        <f t="shared" si="5"/>
        <v>152497</v>
      </c>
      <c r="H36" s="18">
        <f t="shared" si="5"/>
        <v>101095</v>
      </c>
      <c r="I36" s="18">
        <f t="shared" si="5"/>
        <v>77699</v>
      </c>
      <c r="J36" s="18">
        <f t="shared" si="5"/>
        <v>57624</v>
      </c>
      <c r="K36" s="18">
        <f t="shared" si="5"/>
        <v>60731</v>
      </c>
      <c r="L36" s="18">
        <f t="shared" si="5"/>
        <v>60937</v>
      </c>
      <c r="M36" s="18">
        <f t="shared" si="5"/>
        <v>62011</v>
      </c>
      <c r="N36" s="18">
        <f t="shared" si="5"/>
        <v>60016</v>
      </c>
      <c r="O36" s="18">
        <f>SUM(C36:N36)</f>
        <v>1000075</v>
      </c>
    </row>
    <row r="37" spans="1:16" s="11" customFormat="1" ht="12.95" customHeight="1" x14ac:dyDescent="0.2">
      <c r="A37" s="1" t="s">
        <v>78</v>
      </c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6" s="11" customFormat="1" ht="12.95" customHeight="1" x14ac:dyDescent="0.2">
      <c r="A38" s="1" t="s">
        <v>79</v>
      </c>
      <c r="B38" s="7" t="s">
        <v>80</v>
      </c>
      <c r="C38" s="6">
        <f t="shared" ref="C38:N38" si="6">C23-C36</f>
        <v>220418</v>
      </c>
      <c r="D38" s="6">
        <f t="shared" si="6"/>
        <v>212769</v>
      </c>
      <c r="E38" s="6">
        <f t="shared" si="6"/>
        <v>235624</v>
      </c>
      <c r="F38" s="6">
        <f t="shared" si="6"/>
        <v>229050</v>
      </c>
      <c r="G38" s="6">
        <f t="shared" si="6"/>
        <v>127786</v>
      </c>
      <c r="H38" s="6">
        <f t="shared" si="6"/>
        <v>74958</v>
      </c>
      <c r="I38" s="6">
        <f t="shared" si="6"/>
        <v>45283</v>
      </c>
      <c r="J38" s="6">
        <f t="shared" si="6"/>
        <v>34338</v>
      </c>
      <c r="K38" s="6">
        <f t="shared" si="6"/>
        <v>52721</v>
      </c>
      <c r="L38" s="6">
        <f t="shared" si="6"/>
        <v>40539</v>
      </c>
      <c r="M38" s="6">
        <f t="shared" si="6"/>
        <v>26466</v>
      </c>
      <c r="N38" s="6">
        <f t="shared" si="6"/>
        <v>16068</v>
      </c>
      <c r="O38" s="6"/>
    </row>
  </sheetData>
  <mergeCells count="3">
    <mergeCell ref="B4:O4"/>
    <mergeCell ref="A6:O6"/>
    <mergeCell ref="A1:O2"/>
  </mergeCells>
  <pageMargins left="0.78740157480314965" right="0.78740157480314965" top="0.78740157480314965" bottom="0.39370078740157483" header="0.51181102362204722" footer="0.51181102362204722"/>
  <pageSetup paperSize="9" orientation="landscape" r:id="rId1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2019-06-20T14:20:45Z</cp:lastPrinted>
  <dcterms:created xsi:type="dcterms:W3CDTF">2019-02-19T10:37:27Z</dcterms:created>
  <dcterms:modified xsi:type="dcterms:W3CDTF">2019-07-04T12:47:16Z</dcterms:modified>
</cp:coreProperties>
</file>