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2. sz. mell. " sheetId="1" r:id="rId1"/>
  </sheets>
  <externalReferences>
    <externalReference r:id="rId4"/>
  </externalReferences>
  <definedNames>
    <definedName name="_xlfn.IFERROR" hidden="1">#NAME?</definedName>
    <definedName name="_xlnm.Print_Titles" localSheetId="0">'9.2. sz. mell. 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<sst xmlns="http://schemas.openxmlformats.org/spreadsheetml/2006/main" count="113" uniqueCount="99">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</sst>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9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164" fontId="26" fillId="0" borderId="0" xfId="0" applyNumberFormat="1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71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71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71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71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71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71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71" applyFont="1" applyFill="1" applyBorder="1" applyAlignment="1" applyProtection="1">
      <alignment horizontal="left" vertical="center" wrapText="1" indent="1"/>
      <protection/>
    </xf>
    <xf numFmtId="0" fontId="27" fillId="0" borderId="35" xfId="71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164" fontId="5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5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5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28_2017.(X.27.)%20rend.mell&#233;klete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"/>
      <sheetName val="7.sz.mell."/>
      <sheetName val="8. sz. mell. "/>
      <sheetName val="9.1. sz. mell."/>
      <sheetName val="9.1.1. sz. mell. "/>
      <sheetName val="9.1.2. sz. mell."/>
      <sheetName val="9.2. sz. mell. "/>
      <sheetName val="9.2.2. sz.  mell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6.sz tájékoztató t "/>
      <sheetName val="feladatos Önk. "/>
    </sheetNames>
    <sheetDataSet>
      <sheetData sheetId="12">
        <row r="8">
          <cell r="C8">
            <v>635000</v>
          </cell>
        </row>
        <row r="10">
          <cell r="C10">
            <v>500000</v>
          </cell>
        </row>
        <row r="14">
          <cell r="C14">
            <v>135000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635000</v>
          </cell>
        </row>
        <row r="38">
          <cell r="C38">
            <v>5300000</v>
          </cell>
        </row>
        <row r="41">
          <cell r="C41">
            <v>5300000</v>
          </cell>
        </row>
        <row r="42">
          <cell r="C42">
            <v>5935000</v>
          </cell>
        </row>
        <row r="46">
          <cell r="C46">
            <v>5935000</v>
          </cell>
        </row>
        <row r="47">
          <cell r="C47">
            <v>1265000</v>
          </cell>
        </row>
        <row r="48">
          <cell r="C48">
            <v>251000</v>
          </cell>
        </row>
        <row r="49">
          <cell r="C49">
            <v>4419000</v>
          </cell>
        </row>
        <row r="52">
          <cell r="C52">
            <v>0</v>
          </cell>
        </row>
        <row r="58">
          <cell r="C58">
            <v>5935000</v>
          </cell>
        </row>
        <row r="60">
          <cell r="C60">
            <v>0</v>
          </cell>
        </row>
        <row r="61">
          <cell r="C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61"/>
  <sheetViews>
    <sheetView tabSelected="1" view="pageLayout" zoomScaleNormal="130" workbookViewId="0" topLeftCell="A1">
      <selection activeCell="C1" sqref="C1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75" customWidth="1"/>
    <col min="4" max="4" width="9.375" style="18" customWidth="1"/>
    <col min="5" max="5" width="13.375" style="18" hidden="1" customWidth="1"/>
    <col min="6" max="6" width="12.125" style="18" hidden="1" customWidth="1"/>
    <col min="7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6" s="28" customFormat="1" ht="12" customHeight="1" thickBot="1">
      <c r="A8" s="19" t="s">
        <v>14</v>
      </c>
      <c r="B8" s="26" t="s">
        <v>15</v>
      </c>
      <c r="C8" s="27">
        <f>SUM(C9:C19)</f>
        <v>10334792</v>
      </c>
      <c r="E8" s="28" t="e">
        <f>#REF!+'[1]9.2.2. sz.  mell'!C8+#REF!</f>
        <v>#REF!</v>
      </c>
      <c r="F8" s="29" t="e">
        <f>C8-E8</f>
        <v>#REF!</v>
      </c>
    </row>
    <row r="9" spans="1:6" s="28" customFormat="1" ht="12" customHeight="1">
      <c r="A9" s="30" t="s">
        <v>16</v>
      </c>
      <c r="B9" s="31" t="s">
        <v>17</v>
      </c>
      <c r="C9" s="32"/>
      <c r="E9" s="28" t="e">
        <f>#REF!+'[1]9.2.2. sz.  mell'!C9+#REF!</f>
        <v>#REF!</v>
      </c>
      <c r="F9" s="29" t="e">
        <f aca="true" t="shared" si="0" ref="F9:F61">C9-E9</f>
        <v>#REF!</v>
      </c>
    </row>
    <row r="10" spans="1:6" s="28" customFormat="1" ht="12" customHeight="1">
      <c r="A10" s="33" t="s">
        <v>18</v>
      </c>
      <c r="B10" s="34" t="s">
        <v>19</v>
      </c>
      <c r="C10" s="35">
        <f>635000+2304000+444500+4150000+723064</f>
        <v>8256564</v>
      </c>
      <c r="E10" s="28" t="e">
        <f>#REF!+'[1]9.2.2. sz.  mell'!C10+#REF!</f>
        <v>#REF!</v>
      </c>
      <c r="F10" s="29" t="e">
        <f t="shared" si="0"/>
        <v>#REF!</v>
      </c>
    </row>
    <row r="11" spans="1:6" s="28" customFormat="1" ht="12" customHeight="1">
      <c r="A11" s="33" t="s">
        <v>20</v>
      </c>
      <c r="B11" s="34" t="s">
        <v>21</v>
      </c>
      <c r="C11" s="35">
        <f>500000</f>
        <v>500000</v>
      </c>
      <c r="E11" s="28" t="e">
        <f>#REF!+'[1]9.2.2. sz.  mell'!C11+#REF!</f>
        <v>#REF!</v>
      </c>
      <c r="F11" s="29" t="e">
        <f t="shared" si="0"/>
        <v>#REF!</v>
      </c>
    </row>
    <row r="12" spans="1:6" s="28" customFormat="1" ht="12" customHeight="1">
      <c r="A12" s="33" t="s">
        <v>22</v>
      </c>
      <c r="B12" s="34" t="s">
        <v>23</v>
      </c>
      <c r="C12" s="35"/>
      <c r="E12" s="28" t="e">
        <f>#REF!+'[1]9.2.2. sz.  mell'!C12+#REF!</f>
        <v>#REF!</v>
      </c>
      <c r="F12" s="29" t="e">
        <f t="shared" si="0"/>
        <v>#REF!</v>
      </c>
    </row>
    <row r="13" spans="1:6" s="28" customFormat="1" ht="12" customHeight="1">
      <c r="A13" s="33" t="s">
        <v>24</v>
      </c>
      <c r="B13" s="34" t="s">
        <v>25</v>
      </c>
      <c r="C13" s="35"/>
      <c r="E13" s="28" t="e">
        <f>#REF!+'[1]9.2.2. sz.  mell'!C13+#REF!</f>
        <v>#REF!</v>
      </c>
      <c r="F13" s="29" t="e">
        <f t="shared" si="0"/>
        <v>#REF!</v>
      </c>
    </row>
    <row r="14" spans="1:6" s="28" customFormat="1" ht="12" customHeight="1">
      <c r="A14" s="33" t="s">
        <v>26</v>
      </c>
      <c r="B14" s="34" t="s">
        <v>27</v>
      </c>
      <c r="C14" s="35">
        <f>1283000+195228</f>
        <v>1478228</v>
      </c>
      <c r="E14" s="28" t="e">
        <f>#REF!+'[1]9.2.2. sz.  mell'!C14+#REF!</f>
        <v>#REF!</v>
      </c>
      <c r="F14" s="29" t="e">
        <f t="shared" si="0"/>
        <v>#REF!</v>
      </c>
    </row>
    <row r="15" spans="1:6" s="28" customFormat="1" ht="12" customHeight="1">
      <c r="A15" s="33" t="s">
        <v>28</v>
      </c>
      <c r="B15" s="36" t="s">
        <v>29</v>
      </c>
      <c r="C15" s="35"/>
      <c r="E15" s="28" t="e">
        <f>#REF!+'[1]9.2.2. sz.  mell'!C15+#REF!</f>
        <v>#REF!</v>
      </c>
      <c r="F15" s="29" t="e">
        <f t="shared" si="0"/>
        <v>#REF!</v>
      </c>
    </row>
    <row r="16" spans="1:6" s="28" customFormat="1" ht="12" customHeight="1">
      <c r="A16" s="33" t="s">
        <v>30</v>
      </c>
      <c r="B16" s="34" t="s">
        <v>31</v>
      </c>
      <c r="C16" s="37"/>
      <c r="E16" s="28" t="e">
        <f>#REF!+'[1]9.2.2. sz.  mell'!C16+#REF!</f>
        <v>#REF!</v>
      </c>
      <c r="F16" s="29" t="e">
        <f t="shared" si="0"/>
        <v>#REF!</v>
      </c>
    </row>
    <row r="17" spans="1:6" s="39" customFormat="1" ht="12" customHeight="1">
      <c r="A17" s="33" t="s">
        <v>32</v>
      </c>
      <c r="B17" s="34" t="s">
        <v>33</v>
      </c>
      <c r="C17" s="38"/>
      <c r="E17" s="28" t="e">
        <f>#REF!+'[1]9.2.2. sz.  mell'!C17+#REF!</f>
        <v>#REF!</v>
      </c>
      <c r="F17" s="29" t="e">
        <f t="shared" si="0"/>
        <v>#REF!</v>
      </c>
    </row>
    <row r="18" spans="1:6" s="39" customFormat="1" ht="12" customHeight="1">
      <c r="A18" s="33" t="s">
        <v>34</v>
      </c>
      <c r="B18" s="34" t="s">
        <v>35</v>
      </c>
      <c r="C18" s="40"/>
      <c r="E18" s="28" t="e">
        <f>#REF!+'[1]9.2.2. sz.  mell'!C18+#REF!</f>
        <v>#REF!</v>
      </c>
      <c r="F18" s="29" t="e">
        <f t="shared" si="0"/>
        <v>#REF!</v>
      </c>
    </row>
    <row r="19" spans="1:6" s="39" customFormat="1" ht="12" customHeight="1" thickBot="1">
      <c r="A19" s="33" t="s">
        <v>36</v>
      </c>
      <c r="B19" s="36" t="s">
        <v>37</v>
      </c>
      <c r="C19" s="40">
        <f>100000</f>
        <v>100000</v>
      </c>
      <c r="E19" s="28" t="e">
        <f>#REF!+'[1]9.2.2. sz.  mell'!C19+#REF!</f>
        <v>#REF!</v>
      </c>
      <c r="F19" s="29" t="e">
        <f t="shared" si="0"/>
        <v>#REF!</v>
      </c>
    </row>
    <row r="20" spans="1:6" s="28" customFormat="1" ht="12" customHeight="1" thickBot="1">
      <c r="A20" s="19" t="s">
        <v>38</v>
      </c>
      <c r="B20" s="26" t="s">
        <v>39</v>
      </c>
      <c r="C20" s="27">
        <f>SUM(C21:C23)</f>
        <v>0</v>
      </c>
      <c r="E20" s="28" t="e">
        <f>#REF!+'[1]9.2.2. sz.  mell'!C20+#REF!</f>
        <v>#REF!</v>
      </c>
      <c r="F20" s="29" t="e">
        <f t="shared" si="0"/>
        <v>#REF!</v>
      </c>
    </row>
    <row r="21" spans="1:6" s="39" customFormat="1" ht="12" customHeight="1">
      <c r="A21" s="33" t="s">
        <v>40</v>
      </c>
      <c r="B21" s="41" t="s">
        <v>41</v>
      </c>
      <c r="C21" s="38"/>
      <c r="E21" s="28" t="e">
        <f>#REF!+'[1]9.2.2. sz.  mell'!C21+#REF!</f>
        <v>#REF!</v>
      </c>
      <c r="F21" s="29" t="e">
        <f t="shared" si="0"/>
        <v>#REF!</v>
      </c>
    </row>
    <row r="22" spans="1:6" s="39" customFormat="1" ht="12" customHeight="1">
      <c r="A22" s="33" t="s">
        <v>42</v>
      </c>
      <c r="B22" s="34" t="s">
        <v>43</v>
      </c>
      <c r="C22" s="38"/>
      <c r="E22" s="28" t="e">
        <f>#REF!+'[1]9.2.2. sz.  mell'!C22+#REF!</f>
        <v>#REF!</v>
      </c>
      <c r="F22" s="29" t="e">
        <f t="shared" si="0"/>
        <v>#REF!</v>
      </c>
    </row>
    <row r="23" spans="1:6" s="39" customFormat="1" ht="12" customHeight="1">
      <c r="A23" s="33" t="s">
        <v>44</v>
      </c>
      <c r="B23" s="34" t="s">
        <v>45</v>
      </c>
      <c r="C23" s="35"/>
      <c r="E23" s="28" t="e">
        <f>#REF!+'[1]9.2.2. sz.  mell'!C23+#REF!</f>
        <v>#REF!</v>
      </c>
      <c r="F23" s="29" t="e">
        <f t="shared" si="0"/>
        <v>#REF!</v>
      </c>
    </row>
    <row r="24" spans="1:6" s="39" customFormat="1" ht="12" customHeight="1" thickBot="1">
      <c r="A24" s="33" t="s">
        <v>46</v>
      </c>
      <c r="B24" s="34" t="s">
        <v>47</v>
      </c>
      <c r="C24" s="38"/>
      <c r="E24" s="28" t="e">
        <f>#REF!+'[1]9.2.2. sz.  mell'!C24+#REF!</f>
        <v>#REF!</v>
      </c>
      <c r="F24" s="29" t="e">
        <f t="shared" si="0"/>
        <v>#REF!</v>
      </c>
    </row>
    <row r="25" spans="1:6" s="39" customFormat="1" ht="12" customHeight="1" thickBot="1">
      <c r="A25" s="42" t="s">
        <v>48</v>
      </c>
      <c r="B25" s="43" t="s">
        <v>49</v>
      </c>
      <c r="C25" s="44"/>
      <c r="E25" s="28" t="e">
        <f>#REF!+'[1]9.2.2. sz.  mell'!C25+#REF!</f>
        <v>#REF!</v>
      </c>
      <c r="F25" s="29" t="e">
        <f t="shared" si="0"/>
        <v>#REF!</v>
      </c>
    </row>
    <row r="26" spans="1:6" s="39" customFormat="1" ht="12" customHeight="1" thickBot="1">
      <c r="A26" s="42" t="s">
        <v>50</v>
      </c>
      <c r="B26" s="43" t="s">
        <v>51</v>
      </c>
      <c r="C26" s="27">
        <f>+C27+C28+C29</f>
        <v>0</v>
      </c>
      <c r="E26" s="28" t="e">
        <f>#REF!+'[1]9.2.2. sz.  mell'!C26+#REF!</f>
        <v>#REF!</v>
      </c>
      <c r="F26" s="29" t="e">
        <f t="shared" si="0"/>
        <v>#REF!</v>
      </c>
    </row>
    <row r="27" spans="1:6" s="39" customFormat="1" ht="12" customHeight="1">
      <c r="A27" s="45" t="s">
        <v>52</v>
      </c>
      <c r="B27" s="46" t="s">
        <v>53</v>
      </c>
      <c r="C27" s="47"/>
      <c r="E27" s="28" t="e">
        <f>#REF!+'[1]9.2.2. sz.  mell'!C27+#REF!</f>
        <v>#REF!</v>
      </c>
      <c r="F27" s="29" t="e">
        <f t="shared" si="0"/>
        <v>#REF!</v>
      </c>
    </row>
    <row r="28" spans="1:6" s="39" customFormat="1" ht="12" customHeight="1">
      <c r="A28" s="45" t="s">
        <v>54</v>
      </c>
      <c r="B28" s="46" t="s">
        <v>43</v>
      </c>
      <c r="C28" s="38"/>
      <c r="E28" s="28" t="e">
        <f>#REF!+'[1]9.2.2. sz.  mell'!C28+#REF!</f>
        <v>#REF!</v>
      </c>
      <c r="F28" s="29" t="e">
        <f t="shared" si="0"/>
        <v>#REF!</v>
      </c>
    </row>
    <row r="29" spans="1:6" s="39" customFormat="1" ht="12" customHeight="1">
      <c r="A29" s="45" t="s">
        <v>55</v>
      </c>
      <c r="B29" s="48" t="s">
        <v>56</v>
      </c>
      <c r="C29" s="38"/>
      <c r="E29" s="28" t="e">
        <f>#REF!+'[1]9.2.2. sz.  mell'!C29+#REF!</f>
        <v>#REF!</v>
      </c>
      <c r="F29" s="29" t="e">
        <f t="shared" si="0"/>
        <v>#REF!</v>
      </c>
    </row>
    <row r="30" spans="1:6" s="39" customFormat="1" ht="12" customHeight="1" thickBot="1">
      <c r="A30" s="33" t="s">
        <v>57</v>
      </c>
      <c r="B30" s="49" t="s">
        <v>58</v>
      </c>
      <c r="C30" s="50"/>
      <c r="E30" s="28" t="e">
        <f>#REF!+'[1]9.2.2. sz.  mell'!C30+#REF!</f>
        <v>#REF!</v>
      </c>
      <c r="F30" s="29" t="e">
        <f t="shared" si="0"/>
        <v>#REF!</v>
      </c>
    </row>
    <row r="31" spans="1:6" s="39" customFormat="1" ht="12" customHeight="1" thickBot="1">
      <c r="A31" s="42" t="s">
        <v>59</v>
      </c>
      <c r="B31" s="43" t="s">
        <v>60</v>
      </c>
      <c r="C31" s="27">
        <f>+C32+C33+C34</f>
        <v>0</v>
      </c>
      <c r="E31" s="28" t="e">
        <f>#REF!+'[1]9.2.2. sz.  mell'!C31+#REF!</f>
        <v>#REF!</v>
      </c>
      <c r="F31" s="29" t="e">
        <f t="shared" si="0"/>
        <v>#REF!</v>
      </c>
    </row>
    <row r="32" spans="1:6" s="39" customFormat="1" ht="12" customHeight="1">
      <c r="A32" s="45" t="s">
        <v>61</v>
      </c>
      <c r="B32" s="46" t="s">
        <v>62</v>
      </c>
      <c r="C32" s="47"/>
      <c r="E32" s="28" t="e">
        <f>#REF!+'[1]9.2.2. sz.  mell'!C32+#REF!</f>
        <v>#REF!</v>
      </c>
      <c r="F32" s="29" t="e">
        <f t="shared" si="0"/>
        <v>#REF!</v>
      </c>
    </row>
    <row r="33" spans="1:6" s="39" customFormat="1" ht="12" customHeight="1">
      <c r="A33" s="45" t="s">
        <v>63</v>
      </c>
      <c r="B33" s="48" t="s">
        <v>64</v>
      </c>
      <c r="C33" s="37"/>
      <c r="E33" s="28" t="e">
        <f>#REF!+'[1]9.2.2. sz.  mell'!C33+#REF!</f>
        <v>#REF!</v>
      </c>
      <c r="F33" s="29" t="e">
        <f t="shared" si="0"/>
        <v>#REF!</v>
      </c>
    </row>
    <row r="34" spans="1:6" s="39" customFormat="1" ht="12" customHeight="1" thickBot="1">
      <c r="A34" s="33" t="s">
        <v>65</v>
      </c>
      <c r="B34" s="49" t="s">
        <v>66</v>
      </c>
      <c r="C34" s="50"/>
      <c r="E34" s="28" t="e">
        <f>#REF!+'[1]9.2.2. sz.  mell'!C34+#REF!</f>
        <v>#REF!</v>
      </c>
      <c r="F34" s="29" t="e">
        <f t="shared" si="0"/>
        <v>#REF!</v>
      </c>
    </row>
    <row r="35" spans="1:6" s="28" customFormat="1" ht="12" customHeight="1" thickBot="1">
      <c r="A35" s="42" t="s">
        <v>67</v>
      </c>
      <c r="B35" s="43" t="s">
        <v>68</v>
      </c>
      <c r="C35" s="44"/>
      <c r="E35" s="28" t="e">
        <f>#REF!+'[1]9.2.2. sz.  mell'!C35+#REF!</f>
        <v>#REF!</v>
      </c>
      <c r="F35" s="29" t="e">
        <f t="shared" si="0"/>
        <v>#REF!</v>
      </c>
    </row>
    <row r="36" spans="1:6" s="28" customFormat="1" ht="12" customHeight="1" thickBot="1">
      <c r="A36" s="42" t="s">
        <v>69</v>
      </c>
      <c r="B36" s="43" t="s">
        <v>70</v>
      </c>
      <c r="C36" s="51"/>
      <c r="E36" s="28" t="e">
        <f>#REF!+'[1]9.2.2. sz.  mell'!C36+#REF!</f>
        <v>#REF!</v>
      </c>
      <c r="F36" s="29" t="e">
        <f t="shared" si="0"/>
        <v>#REF!</v>
      </c>
    </row>
    <row r="37" spans="1:6" s="28" customFormat="1" ht="12" customHeight="1" thickBot="1">
      <c r="A37" s="19" t="s">
        <v>71</v>
      </c>
      <c r="B37" s="43" t="s">
        <v>72</v>
      </c>
      <c r="C37" s="52">
        <f>+C8+C20+C25+C26+C31+C35+C36</f>
        <v>10334792</v>
      </c>
      <c r="E37" s="28" t="e">
        <f>#REF!+'[1]9.2.2. sz.  mell'!C37+#REF!</f>
        <v>#REF!</v>
      </c>
      <c r="F37" s="29" t="e">
        <f t="shared" si="0"/>
        <v>#REF!</v>
      </c>
    </row>
    <row r="38" spans="1:6" s="28" customFormat="1" ht="12" customHeight="1" thickBot="1">
      <c r="A38" s="53" t="s">
        <v>73</v>
      </c>
      <c r="B38" s="43" t="s">
        <v>74</v>
      </c>
      <c r="C38" s="52">
        <f>+C39+C40+C41</f>
        <v>221513880</v>
      </c>
      <c r="E38" s="28" t="e">
        <f>#REF!+'[1]9.2.2. sz.  mell'!C38+#REF!</f>
        <v>#REF!</v>
      </c>
      <c r="F38" s="29" t="e">
        <f t="shared" si="0"/>
        <v>#REF!</v>
      </c>
    </row>
    <row r="39" spans="1:6" s="28" customFormat="1" ht="12" customHeight="1">
      <c r="A39" s="45" t="s">
        <v>75</v>
      </c>
      <c r="B39" s="46" t="s">
        <v>76</v>
      </c>
      <c r="C39" s="47">
        <v>447404</v>
      </c>
      <c r="E39" s="28" t="e">
        <f>#REF!+'[1]9.2.2. sz.  mell'!C39+#REF!</f>
        <v>#REF!</v>
      </c>
      <c r="F39" s="29" t="e">
        <f t="shared" si="0"/>
        <v>#REF!</v>
      </c>
    </row>
    <row r="40" spans="1:6" s="28" customFormat="1" ht="12" customHeight="1">
      <c r="A40" s="45" t="s">
        <v>77</v>
      </c>
      <c r="B40" s="48" t="s">
        <v>78</v>
      </c>
      <c r="C40" s="37"/>
      <c r="E40" s="28" t="e">
        <f>#REF!+'[1]9.2.2. sz.  mell'!C40+#REF!</f>
        <v>#REF!</v>
      </c>
      <c r="F40" s="29" t="e">
        <f t="shared" si="0"/>
        <v>#REF!</v>
      </c>
    </row>
    <row r="41" spans="1:6" s="39" customFormat="1" ht="12" customHeight="1" thickBot="1">
      <c r="A41" s="33" t="s">
        <v>79</v>
      </c>
      <c r="B41" s="49" t="s">
        <v>80</v>
      </c>
      <c r="C41" s="54">
        <f>220167476+899000</f>
        <v>221066476</v>
      </c>
      <c r="E41" s="28" t="e">
        <f>#REF!+'[1]9.2.2. sz.  mell'!C41+#REF!</f>
        <v>#REF!</v>
      </c>
      <c r="F41" s="29" t="e">
        <f t="shared" si="0"/>
        <v>#REF!</v>
      </c>
    </row>
    <row r="42" spans="1:6" s="39" customFormat="1" ht="15" customHeight="1" thickBot="1">
      <c r="A42" s="53" t="s">
        <v>81</v>
      </c>
      <c r="B42" s="55" t="s">
        <v>82</v>
      </c>
      <c r="C42" s="56">
        <f>+C37+C38</f>
        <v>231848672</v>
      </c>
      <c r="E42" s="28" t="e">
        <f>#REF!+'[1]9.2.2. sz.  mell'!C42+#REF!</f>
        <v>#REF!</v>
      </c>
      <c r="F42" s="29" t="e">
        <f t="shared" si="0"/>
        <v>#REF!</v>
      </c>
    </row>
    <row r="43" spans="1:6" s="39" customFormat="1" ht="15" customHeight="1">
      <c r="A43" s="57"/>
      <c r="B43" s="58"/>
      <c r="C43" s="59"/>
      <c r="E43" s="28" t="e">
        <f>#REF!+'[1]9.2.2. sz.  mell'!C43+#REF!</f>
        <v>#REF!</v>
      </c>
      <c r="F43" s="29" t="e">
        <f t="shared" si="0"/>
        <v>#REF!</v>
      </c>
    </row>
    <row r="44" spans="1:6" ht="15.75" thickBot="1">
      <c r="A44" s="60"/>
      <c r="B44" s="61"/>
      <c r="C44" s="62"/>
      <c r="E44" s="28" t="e">
        <f>#REF!+'[1]9.2.2. sz.  mell'!C44+#REF!</f>
        <v>#REF!</v>
      </c>
      <c r="F44" s="29" t="e">
        <f t="shared" si="0"/>
        <v>#REF!</v>
      </c>
    </row>
    <row r="45" spans="1:6" s="22" customFormat="1" ht="16.5" customHeight="1" thickBot="1">
      <c r="A45" s="63"/>
      <c r="B45" s="64" t="s">
        <v>83</v>
      </c>
      <c r="C45" s="56"/>
      <c r="E45" s="28" t="e">
        <f>#REF!+'[1]9.2.2. sz.  mell'!C45+#REF!</f>
        <v>#REF!</v>
      </c>
      <c r="F45" s="29" t="e">
        <f t="shared" si="0"/>
        <v>#REF!</v>
      </c>
    </row>
    <row r="46" spans="1:6" s="65" customFormat="1" ht="12" customHeight="1" thickBot="1">
      <c r="A46" s="42" t="s">
        <v>14</v>
      </c>
      <c r="B46" s="43" t="s">
        <v>84</v>
      </c>
      <c r="C46" s="27">
        <f>SUM(C47:C51)</f>
        <v>229477772</v>
      </c>
      <c r="E46" s="28" t="e">
        <f>#REF!+'[1]9.2.2. sz.  mell'!C46+#REF!</f>
        <v>#REF!</v>
      </c>
      <c r="F46" s="29" t="e">
        <f t="shared" si="0"/>
        <v>#REF!</v>
      </c>
    </row>
    <row r="47" spans="1:6" ht="12" customHeight="1">
      <c r="A47" s="33" t="s">
        <v>16</v>
      </c>
      <c r="B47" s="41" t="s">
        <v>85</v>
      </c>
      <c r="C47" s="66">
        <f>525000+118633000+54000-24000+813600+45000-250000+250000+50000+250820+515000+2500000+750000</f>
        <v>124112420</v>
      </c>
      <c r="E47" s="28" t="e">
        <f>#REF!+'[1]9.2.2. sz.  mell'!C47+#REF!</f>
        <v>#REF!</v>
      </c>
      <c r="F47" s="29" t="e">
        <f t="shared" si="0"/>
        <v>#REF!</v>
      </c>
    </row>
    <row r="48" spans="1:6" ht="12" customHeight="1">
      <c r="A48" s="33" t="s">
        <v>18</v>
      </c>
      <c r="B48" s="34" t="s">
        <v>86</v>
      </c>
      <c r="C48" s="67">
        <f>134000+28092500+97000-10800+178992+10000+21830+55180+102000+550000+149000</f>
        <v>29379702</v>
      </c>
      <c r="E48" s="28" t="e">
        <f>#REF!+'[1]9.2.2. sz.  mell'!C48+#REF!</f>
        <v>#REF!</v>
      </c>
      <c r="F48" s="29" t="e">
        <f t="shared" si="0"/>
        <v>#REF!</v>
      </c>
    </row>
    <row r="49" spans="1:6" ht="12" customHeight="1">
      <c r="A49" s="33" t="s">
        <v>20</v>
      </c>
      <c r="B49" s="34" t="s">
        <v>87</v>
      </c>
      <c r="C49" s="35">
        <f>4419000+490000+327500+46477000+323850-171000+59000+5000-5000+13500+209000+108500-50800-469900</f>
        <v>51735650</v>
      </c>
      <c r="E49" s="28" t="e">
        <f>#REF!+'[1]9.2.2. sz.  mell'!C49+#REF!</f>
        <v>#REF!</v>
      </c>
      <c r="F49" s="29" t="e">
        <f t="shared" si="0"/>
        <v>#REF!</v>
      </c>
    </row>
    <row r="50" spans="1:6" ht="12" customHeight="1">
      <c r="A50" s="33" t="s">
        <v>22</v>
      </c>
      <c r="B50" s="34" t="s">
        <v>88</v>
      </c>
      <c r="C50" s="35">
        <f>24250000</f>
        <v>24250000</v>
      </c>
      <c r="E50" s="28" t="e">
        <f>#REF!+'[1]9.2.2. sz.  mell'!C50+#REF!</f>
        <v>#REF!</v>
      </c>
      <c r="F50" s="29" t="e">
        <f t="shared" si="0"/>
        <v>#REF!</v>
      </c>
    </row>
    <row r="51" spans="1:6" ht="12" customHeight="1" thickBot="1">
      <c r="A51" s="33" t="s">
        <v>24</v>
      </c>
      <c r="B51" s="34" t="s">
        <v>89</v>
      </c>
      <c r="C51" s="35"/>
      <c r="E51" s="28" t="e">
        <f>#REF!+'[1]9.2.2. sz.  mell'!C51+#REF!</f>
        <v>#REF!</v>
      </c>
      <c r="F51" s="29" t="e">
        <f t="shared" si="0"/>
        <v>#REF!</v>
      </c>
    </row>
    <row r="52" spans="1:6" ht="12" customHeight="1" thickBot="1">
      <c r="A52" s="42" t="s">
        <v>38</v>
      </c>
      <c r="B52" s="43" t="s">
        <v>90</v>
      </c>
      <c r="C52" s="27">
        <f>SUM(C53:C55)</f>
        <v>2370900</v>
      </c>
      <c r="E52" s="28" t="e">
        <f>#REF!+'[1]9.2.2. sz.  mell'!C52+#REF!</f>
        <v>#REF!</v>
      </c>
      <c r="F52" s="29" t="e">
        <f t="shared" si="0"/>
        <v>#REF!</v>
      </c>
    </row>
    <row r="53" spans="1:6" s="65" customFormat="1" ht="12" customHeight="1">
      <c r="A53" s="33" t="s">
        <v>40</v>
      </c>
      <c r="B53" s="41" t="s">
        <v>91</v>
      </c>
      <c r="C53" s="47">
        <f>1901000+457200+12700</f>
        <v>2370900</v>
      </c>
      <c r="E53" s="28" t="e">
        <f>#REF!+'[1]9.2.2. sz.  mell'!C53+#REF!</f>
        <v>#REF!</v>
      </c>
      <c r="F53" s="29" t="e">
        <f t="shared" si="0"/>
        <v>#REF!</v>
      </c>
    </row>
    <row r="54" spans="1:6" ht="12" customHeight="1">
      <c r="A54" s="33" t="s">
        <v>42</v>
      </c>
      <c r="B54" s="34" t="s">
        <v>92</v>
      </c>
      <c r="C54" s="35"/>
      <c r="E54" s="28" t="e">
        <f>#REF!+'[1]9.2.2. sz.  mell'!C54+#REF!</f>
        <v>#REF!</v>
      </c>
      <c r="F54" s="29" t="e">
        <f t="shared" si="0"/>
        <v>#REF!</v>
      </c>
    </row>
    <row r="55" spans="1:6" ht="12" customHeight="1">
      <c r="A55" s="33" t="s">
        <v>44</v>
      </c>
      <c r="B55" s="34" t="s">
        <v>93</v>
      </c>
      <c r="C55" s="35"/>
      <c r="E55" s="28" t="e">
        <f>#REF!+'[1]9.2.2. sz.  mell'!C55+#REF!</f>
        <v>#REF!</v>
      </c>
      <c r="F55" s="29" t="e">
        <f t="shared" si="0"/>
        <v>#REF!</v>
      </c>
    </row>
    <row r="56" spans="1:6" ht="12" customHeight="1" thickBot="1">
      <c r="A56" s="33" t="s">
        <v>46</v>
      </c>
      <c r="B56" s="34" t="s">
        <v>94</v>
      </c>
      <c r="C56" s="35"/>
      <c r="E56" s="28" t="e">
        <f>#REF!+'[1]9.2.2. sz.  mell'!C56+#REF!</f>
        <v>#REF!</v>
      </c>
      <c r="F56" s="29" t="e">
        <f t="shared" si="0"/>
        <v>#REF!</v>
      </c>
    </row>
    <row r="57" spans="1:6" ht="12" customHeight="1" thickBot="1">
      <c r="A57" s="42" t="s">
        <v>48</v>
      </c>
      <c r="B57" s="43" t="s">
        <v>95</v>
      </c>
      <c r="C57" s="44"/>
      <c r="E57" s="28" t="e">
        <f>#REF!+'[1]9.2.2. sz.  mell'!C57+#REF!</f>
        <v>#REF!</v>
      </c>
      <c r="F57" s="29" t="e">
        <f t="shared" si="0"/>
        <v>#REF!</v>
      </c>
    </row>
    <row r="58" spans="1:6" ht="15" customHeight="1" thickBot="1">
      <c r="A58" s="42" t="s">
        <v>50</v>
      </c>
      <c r="B58" s="68" t="s">
        <v>96</v>
      </c>
      <c r="C58" s="69">
        <f>+C46+C52+C57</f>
        <v>231848672</v>
      </c>
      <c r="E58" s="28" t="e">
        <f>#REF!+'[1]9.2.2. sz.  mell'!C58+#REF!</f>
        <v>#REF!</v>
      </c>
      <c r="F58" s="29" t="e">
        <f t="shared" si="0"/>
        <v>#REF!</v>
      </c>
    </row>
    <row r="59" spans="3:6" ht="15.75" thickBot="1">
      <c r="C59" s="71"/>
      <c r="E59" s="28" t="e">
        <f>#REF!+'[1]9.2.2. sz.  mell'!C59+#REF!</f>
        <v>#REF!</v>
      </c>
      <c r="F59" s="29" t="e">
        <f t="shared" si="0"/>
        <v>#REF!</v>
      </c>
    </row>
    <row r="60" spans="1:6" ht="15" customHeight="1" thickBot="1">
      <c r="A60" s="72" t="s">
        <v>97</v>
      </c>
      <c r="B60" s="73"/>
      <c r="C60" s="74">
        <v>44</v>
      </c>
      <c r="E60" s="28" t="e">
        <f>#REF!+'[1]9.2.2. sz.  mell'!C60+#REF!</f>
        <v>#REF!</v>
      </c>
      <c r="F60" s="29" t="e">
        <f t="shared" si="0"/>
        <v>#REF!</v>
      </c>
    </row>
    <row r="61" spans="1:6" ht="14.25" customHeight="1" thickBot="1">
      <c r="A61" s="72" t="s">
        <v>98</v>
      </c>
      <c r="B61" s="73"/>
      <c r="C61" s="74">
        <v>0</v>
      </c>
      <c r="E61" s="28" t="e">
        <f>#REF!+'[1]9.2.2. sz.  mell'!C61+#REF!</f>
        <v>#REF!</v>
      </c>
      <c r="F61" s="29" t="e">
        <f t="shared" si="0"/>
        <v>#REF!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28/2017.(X.27.)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2017-10-30T08:17:41Z</dcterms:created>
  <dcterms:modified xsi:type="dcterms:W3CDTF">2017-10-30T08:17:41Z</dcterms:modified>
  <cp:category/>
  <cp:version/>
  <cp:contentType/>
  <cp:contentStatus/>
</cp:coreProperties>
</file>