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1355" windowHeight="9210" activeTab="3"/>
  </bookViews>
  <sheets>
    <sheet name="1. melléklet" sheetId="1" r:id="rId1"/>
    <sheet name="2. melléklet" sheetId="2" r:id="rId2"/>
    <sheet name="3. melléklet" sheetId="6" r:id="rId3"/>
    <sheet name="4. melléklet" sheetId="5" r:id="rId4"/>
    <sheet name="5. melléklet" sheetId="4" r:id="rId5"/>
    <sheet name="6. melléklet" sheetId="8" r:id="rId6"/>
    <sheet name="7. mellékelt" sheetId="7" state="hidden" r:id="rId7"/>
    <sheet name="7. melléklet" sheetId="9" r:id="rId8"/>
    <sheet name="8. melléklet" sheetId="3" r:id="rId9"/>
    <sheet name="9. melléklet" sheetId="10" r:id="rId10"/>
    <sheet name="Munka1" sheetId="11" r:id="rId11"/>
    <sheet name="Munka2" sheetId="12" r:id="rId12"/>
    <sheet name="Munka3" sheetId="13" r:id="rId13"/>
  </sheets>
  <definedNames>
    <definedName name="_xlnm.Print_Area" localSheetId="1">'2. melléklet'!$A$1:$F$96</definedName>
  </definedNames>
  <calcPr calcId="125725"/>
</workbook>
</file>

<file path=xl/calcChain.xml><?xml version="1.0" encoding="utf-8"?>
<calcChain xmlns="http://schemas.openxmlformats.org/spreadsheetml/2006/main">
  <c r="C68" i="10"/>
  <c r="C61"/>
  <c r="C62" s="1"/>
  <c r="C69" s="1"/>
  <c r="D30"/>
  <c r="C43"/>
  <c r="C37"/>
  <c r="C33"/>
  <c r="C38" s="1"/>
  <c r="C30"/>
  <c r="C20"/>
  <c r="C44" s="1"/>
  <c r="F28" i="5" l="1"/>
  <c r="D18"/>
  <c r="F22"/>
  <c r="F21"/>
  <c r="C10"/>
  <c r="F31" i="6"/>
  <c r="F30"/>
  <c r="D16"/>
  <c r="F18"/>
  <c r="F80" i="2"/>
  <c r="F79"/>
  <c r="F48" l="1"/>
  <c r="F14"/>
  <c r="F11"/>
  <c r="D33" i="10" l="1"/>
  <c r="C8" i="5"/>
  <c r="F32" i="6"/>
  <c r="E28"/>
  <c r="D28"/>
  <c r="D65" i="2"/>
  <c r="E65"/>
  <c r="D37"/>
  <c r="C21"/>
  <c r="D21"/>
  <c r="E21"/>
  <c r="C14" i="3"/>
  <c r="C11"/>
  <c r="G24" i="8"/>
  <c r="G9"/>
  <c r="C15" i="3" l="1"/>
  <c r="F28" i="6"/>
  <c r="E12" i="5"/>
  <c r="D12"/>
  <c r="C65" i="2"/>
  <c r="E67"/>
  <c r="E63" s="1"/>
  <c r="D67"/>
  <c r="D63" s="1"/>
  <c r="C67"/>
  <c r="F70"/>
  <c r="F64"/>
  <c r="E35"/>
  <c r="D35"/>
  <c r="F26"/>
  <c r="D20" i="10"/>
  <c r="D11"/>
  <c r="D68"/>
  <c r="D61"/>
  <c r="D62" s="1"/>
  <c r="D53"/>
  <c r="C53"/>
  <c r="D43"/>
  <c r="D37"/>
  <c r="E18" i="8"/>
  <c r="F18"/>
  <c r="E13"/>
  <c r="F13"/>
  <c r="E8"/>
  <c r="F8"/>
  <c r="F26" s="1"/>
  <c r="F29" i="5"/>
  <c r="F27"/>
  <c r="F26"/>
  <c r="F23"/>
  <c r="F20"/>
  <c r="F17"/>
  <c r="F11"/>
  <c r="E10"/>
  <c r="E8" s="1"/>
  <c r="D10"/>
  <c r="E19"/>
  <c r="E18"/>
  <c r="D19"/>
  <c r="F62" i="6"/>
  <c r="F57"/>
  <c r="F56"/>
  <c r="D61"/>
  <c r="D70" s="1"/>
  <c r="E61"/>
  <c r="E70" s="1"/>
  <c r="D23"/>
  <c r="E23"/>
  <c r="D9"/>
  <c r="D40" s="1"/>
  <c r="E16"/>
  <c r="F95" i="2"/>
  <c r="F90"/>
  <c r="F89"/>
  <c r="F81"/>
  <c r="F78"/>
  <c r="F77"/>
  <c r="F75"/>
  <c r="F74"/>
  <c r="F73"/>
  <c r="F69"/>
  <c r="F68"/>
  <c r="F62"/>
  <c r="F61"/>
  <c r="F60"/>
  <c r="F38"/>
  <c r="F36"/>
  <c r="F34"/>
  <c r="F33"/>
  <c r="F44"/>
  <c r="F43"/>
  <c r="E32"/>
  <c r="F28"/>
  <c r="F25"/>
  <c r="F22"/>
  <c r="F19"/>
  <c r="F12"/>
  <c r="F10"/>
  <c r="D91"/>
  <c r="E91"/>
  <c r="C91"/>
  <c r="D82"/>
  <c r="E82"/>
  <c r="D72"/>
  <c r="D71" s="1"/>
  <c r="E72"/>
  <c r="D45"/>
  <c r="E45"/>
  <c r="C45"/>
  <c r="E37"/>
  <c r="D32"/>
  <c r="D16"/>
  <c r="E16"/>
  <c r="D9"/>
  <c r="E9"/>
  <c r="E24" i="1"/>
  <c r="E32" s="1"/>
  <c r="E15"/>
  <c r="E31" s="1"/>
  <c r="L24"/>
  <c r="L32" s="1"/>
  <c r="J15"/>
  <c r="J31" s="1"/>
  <c r="K15"/>
  <c r="L15"/>
  <c r="L31" s="1"/>
  <c r="C19" i="5"/>
  <c r="C82" i="2"/>
  <c r="C72"/>
  <c r="C37"/>
  <c r="C35"/>
  <c r="C32"/>
  <c r="D18" i="8"/>
  <c r="D13"/>
  <c r="D8"/>
  <c r="D26" s="1"/>
  <c r="C9" i="2"/>
  <c r="C16"/>
  <c r="K31" i="1"/>
  <c r="K24"/>
  <c r="K32" s="1"/>
  <c r="D15"/>
  <c r="D31" s="1"/>
  <c r="D24"/>
  <c r="D32" s="1"/>
  <c r="C18" i="5"/>
  <c r="C61" i="6"/>
  <c r="C65"/>
  <c r="C67"/>
  <c r="C11"/>
  <c r="C9" s="1"/>
  <c r="C23"/>
  <c r="C28"/>
  <c r="C37"/>
  <c r="F65"/>
  <c r="F67"/>
  <c r="F11"/>
  <c r="F37"/>
  <c r="M24" i="1"/>
  <c r="M32" s="1"/>
  <c r="M15"/>
  <c r="M31" s="1"/>
  <c r="N15"/>
  <c r="N31" s="1"/>
  <c r="N33" s="1"/>
  <c r="N24"/>
  <c r="N32"/>
  <c r="F15"/>
  <c r="F31" s="1"/>
  <c r="F24"/>
  <c r="G15"/>
  <c r="G24"/>
  <c r="G25"/>
  <c r="F32"/>
  <c r="G31"/>
  <c r="G33" s="1"/>
  <c r="G23" i="8"/>
  <c r="G13"/>
  <c r="G18"/>
  <c r="F28" i="9"/>
  <c r="E28"/>
  <c r="D28"/>
  <c r="C28"/>
  <c r="J24" i="1"/>
  <c r="J32" s="1"/>
  <c r="C15"/>
  <c r="C31" s="1"/>
  <c r="C24"/>
  <c r="C32" s="1"/>
  <c r="G32"/>
  <c r="F24" i="2"/>
  <c r="F27"/>
  <c r="F18"/>
  <c r="G8" i="8" l="1"/>
  <c r="E26"/>
  <c r="G26" s="1"/>
  <c r="F18" i="5"/>
  <c r="F12"/>
  <c r="F10"/>
  <c r="C70" i="6"/>
  <c r="E9"/>
  <c r="E40" s="1"/>
  <c r="F40" s="1"/>
  <c r="F16"/>
  <c r="C40"/>
  <c r="F61"/>
  <c r="F45" i="2"/>
  <c r="D96"/>
  <c r="M33" i="1"/>
  <c r="M25"/>
  <c r="D69" i="10"/>
  <c r="D8" i="5"/>
  <c r="D31" i="2"/>
  <c r="C63"/>
  <c r="E31"/>
  <c r="F31" s="1"/>
  <c r="C71"/>
  <c r="F25" i="1"/>
  <c r="L33"/>
  <c r="K33"/>
  <c r="F33"/>
  <c r="E25"/>
  <c r="D38" i="10"/>
  <c r="D44" s="1"/>
  <c r="F19" i="5"/>
  <c r="F8"/>
  <c r="E71" i="2"/>
  <c r="F71" s="1"/>
  <c r="F70" i="6"/>
  <c r="F9"/>
  <c r="F32" i="2"/>
  <c r="F72"/>
  <c r="F91"/>
  <c r="C31"/>
  <c r="C50" s="1"/>
  <c r="F9"/>
  <c r="F16"/>
  <c r="F35"/>
  <c r="F37"/>
  <c r="F40"/>
  <c r="F82"/>
  <c r="F67"/>
  <c r="N25" i="1"/>
  <c r="K25"/>
  <c r="J25"/>
  <c r="J33"/>
  <c r="L25"/>
  <c r="E26" s="1"/>
  <c r="E33"/>
  <c r="D33"/>
  <c r="D25"/>
  <c r="C33"/>
  <c r="C25"/>
  <c r="E96" i="2" l="1"/>
  <c r="F26" i="1"/>
  <c r="M26"/>
  <c r="D50" i="2"/>
  <c r="C96"/>
  <c r="F63"/>
  <c r="F96"/>
  <c r="E50"/>
  <c r="F21"/>
  <c r="G26" i="1"/>
  <c r="N26"/>
  <c r="L26"/>
  <c r="K26"/>
  <c r="D26"/>
  <c r="C26"/>
  <c r="J26"/>
  <c r="F50" i="2" l="1"/>
</calcChain>
</file>

<file path=xl/sharedStrings.xml><?xml version="1.0" encoding="utf-8"?>
<sst xmlns="http://schemas.openxmlformats.org/spreadsheetml/2006/main" count="735" uniqueCount="513">
  <si>
    <t>Ssz.</t>
  </si>
  <si>
    <t>Megnevezés</t>
  </si>
  <si>
    <t>Összesen</t>
  </si>
  <si>
    <t>A</t>
  </si>
  <si>
    <t>BEVÉTELEK</t>
  </si>
  <si>
    <t>B</t>
  </si>
  <si>
    <t>KIADÁSOK</t>
  </si>
  <si>
    <t>Közhatalmi bevételek</t>
  </si>
  <si>
    <t>Intézményi működési bevételek</t>
  </si>
  <si>
    <t>Támogatásértékű működési bevételek</t>
  </si>
  <si>
    <t>Támogatások</t>
  </si>
  <si>
    <t>Felhalmozási bevétel</t>
  </si>
  <si>
    <t>Támogatásértékű felhalmozási bevételek</t>
  </si>
  <si>
    <t>VIII.</t>
  </si>
  <si>
    <t>I.</t>
  </si>
  <si>
    <t>II.</t>
  </si>
  <si>
    <t>IV.</t>
  </si>
  <si>
    <t>V.</t>
  </si>
  <si>
    <t>VI.</t>
  </si>
  <si>
    <t>VII.</t>
  </si>
  <si>
    <t>III.</t>
  </si>
  <si>
    <t>KIADÁSOK ÖSSZESEN</t>
  </si>
  <si>
    <t>BEVÉTELEK ÖSSZESEN</t>
  </si>
  <si>
    <t>BEVÉTELEK MINDÖSSZESEN</t>
  </si>
  <si>
    <t>Személyi juttatások</t>
  </si>
  <si>
    <t>Dologi kiadások</t>
  </si>
  <si>
    <t>Ellátottak pénzbeli juttatásai</t>
  </si>
  <si>
    <t>Egyéb működési kiadások</t>
  </si>
  <si>
    <t>Intézményi beruházás</t>
  </si>
  <si>
    <t>Felújítás</t>
  </si>
  <si>
    <t>Kormányzati beruházás</t>
  </si>
  <si>
    <t>IX.</t>
  </si>
  <si>
    <t>Lakástámogatás</t>
  </si>
  <si>
    <t>X.</t>
  </si>
  <si>
    <t>Lakásépítés</t>
  </si>
  <si>
    <t>XI.</t>
  </si>
  <si>
    <t>Egyéb felhalmozási kiadás</t>
  </si>
  <si>
    <t>XII.</t>
  </si>
  <si>
    <t>XIII.</t>
  </si>
  <si>
    <t>Működési kiadások összesen</t>
  </si>
  <si>
    <t>Felhalmozási kiadások összesen</t>
  </si>
  <si>
    <t>Működési bevételek összesen</t>
  </si>
  <si>
    <t>Felhalmozási bevételek összesen</t>
  </si>
  <si>
    <t>KIADÁSOK MINDÖSSZESEN</t>
  </si>
  <si>
    <t>KÖLTSÉGVETÉSI TÖBBLET
(Bevételek össz. &gt; Kiadások össz.)</t>
  </si>
  <si>
    <t>KÖLTSÉGVETÉSI HIÁNY
(Bevételek össz. &lt; Kiadások össz.)</t>
  </si>
  <si>
    <t>Felhalmozási célú pe. átvétel ÁH-n kivülről</t>
  </si>
  <si>
    <t>Működési célú pe. átvétel ÁH-n kivülről</t>
  </si>
  <si>
    <t>adatok ezer Ft-ban</t>
  </si>
  <si>
    <t>Támogatási kölcsönök nyújtása, törlesztése</t>
  </si>
  <si>
    <t>Előző évi pénzmaradvány, vállalkozási maradvány működési célú igénybevétele</t>
  </si>
  <si>
    <t>Előző évi pénzmaradvány, vállalkozási maradvány felhalmozási célú igénybevétele</t>
  </si>
  <si>
    <t>Működési célú finanszírozási bevétel</t>
  </si>
  <si>
    <t>Felhalmozási célú finanszírozási bevétel</t>
  </si>
  <si>
    <t>Működési célú finanszírozási kiadás</t>
  </si>
  <si>
    <t>Felhalmozási célú finanszírozási kiadás</t>
  </si>
  <si>
    <t>XIV.</t>
  </si>
  <si>
    <t>Működési bevételek mindösszesen</t>
  </si>
  <si>
    <t>Felhalmozási bevételek mindösszesen</t>
  </si>
  <si>
    <t>Működési kiadások mindösszesen</t>
  </si>
  <si>
    <t>Felhalmozási kiadások mindösszesen</t>
  </si>
  <si>
    <t>Egyéb központi támogatás</t>
  </si>
  <si>
    <t>Működési célú pénzeszköz átvétel</t>
  </si>
  <si>
    <t>MŰKÖDÉSI CÉLÚ BEVÉTELEK</t>
  </si>
  <si>
    <t>FELHALMOZÁSI CÉLÚ BEVÉTELEK</t>
  </si>
  <si>
    <t>Vis maior támogatás</t>
  </si>
  <si>
    <t>Címzett támogatás</t>
  </si>
  <si>
    <t>Céltámogatás</t>
  </si>
  <si>
    <t>Felhalmozási célú pénzeszköz átvétel</t>
  </si>
  <si>
    <t>2. sz. melléklet</t>
  </si>
  <si>
    <t>A/IV.</t>
  </si>
  <si>
    <t>A/V.</t>
  </si>
  <si>
    <t>A/VI.</t>
  </si>
  <si>
    <t>B/V.</t>
  </si>
  <si>
    <t>B/XI.</t>
  </si>
  <si>
    <t>4. sz. melléklet</t>
  </si>
  <si>
    <t>FELÚJÍTÁSOK</t>
  </si>
  <si>
    <t>INTÉZMÉNYI BERUHÁZÁSOK</t>
  </si>
  <si>
    <t>B/VI.</t>
  </si>
  <si>
    <t>B/VII.</t>
  </si>
  <si>
    <t>B/VIII.</t>
  </si>
  <si>
    <t>5. sz. melléklet</t>
  </si>
  <si>
    <t>ÁLTALÁNOS TARTALÉKOK</t>
  </si>
  <si>
    <t>Működési célú</t>
  </si>
  <si>
    <t>Felhalmozási célú</t>
  </si>
  <si>
    <t>CÉLTARTALÉKOK</t>
  </si>
  <si>
    <t>B/XIII.1</t>
  </si>
  <si>
    <t>B/XIII.2</t>
  </si>
  <si>
    <t>a)</t>
  </si>
  <si>
    <t>b)</t>
  </si>
  <si>
    <t>forrás ezer Ft-ban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</si>
  <si>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</si>
  <si>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</si>
  <si>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</si>
  <si>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</si>
  <si>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</si>
  <si>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</si>
  <si>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</si>
  <si>
    <t>1.</t>
  </si>
  <si>
    <t>2.</t>
  </si>
  <si>
    <t>3.</t>
  </si>
  <si>
    <t>4.</t>
  </si>
  <si>
    <t>közfoglalkoztatás</t>
  </si>
  <si>
    <t>ÖSSZESEN</t>
  </si>
  <si>
    <t>2013.</t>
  </si>
  <si>
    <t>2014.</t>
  </si>
  <si>
    <t xml:space="preserve">2012. </t>
  </si>
  <si>
    <t>A Társulás adott évi saját bevételeinek 50 %-a</t>
  </si>
  <si>
    <t>7. sz. melléklet</t>
  </si>
  <si>
    <t>Futamidő
kezdete</t>
  </si>
  <si>
    <t>Adósságot keletkeztető ügyletekből és kezességvállalásból fennálló kötelezettségek</t>
  </si>
  <si>
    <t>2012.</t>
  </si>
  <si>
    <t>2015.</t>
  </si>
  <si>
    <t>adatok e Ft-ban</t>
  </si>
  <si>
    <t>A Munkaszervezet adott évi saját bevételeinek 50 %-a</t>
  </si>
  <si>
    <t>Működési tartalék, céltartalék</t>
  </si>
  <si>
    <t>Támogatási kölcsön igénybev., visszatér.</t>
  </si>
  <si>
    <t>A/II.</t>
  </si>
  <si>
    <t>Szolgáltatások ellenértéke</t>
  </si>
  <si>
    <t>II.2.</t>
  </si>
  <si>
    <t>A/III.</t>
  </si>
  <si>
    <t>Felhalmozási célú saját bevételek</t>
  </si>
  <si>
    <t>III.1.</t>
  </si>
  <si>
    <t>Tárgyi eszközök, immateriális javak értékesítése</t>
  </si>
  <si>
    <t>ADÓSSÁGOT KELETKEZTETŐ ÜGYLETEKBŐL 
ÉS KEZESSÉGVÁLLALÁSBÓL FENNÁLLÓ KÖTELEZETTSÉGEI</t>
  </si>
  <si>
    <t>ŐRSÉGI TÖBBCÉLÚ KISTÉRSÉGI TÁRSULÁS MUNKASZERVEZETÉNEK</t>
  </si>
  <si>
    <t>ŐRSÉGI TÖBBCÉLÚ KISTÉRSÉGI TÁRSULÁS</t>
  </si>
  <si>
    <t>6. sz. melléklet</t>
  </si>
  <si>
    <t>Felhalmozási célú tartalék, céltartalék</t>
  </si>
  <si>
    <t>nem releváns</t>
  </si>
  <si>
    <t>1. sz. melléklet</t>
  </si>
  <si>
    <t>adatok főben</t>
  </si>
  <si>
    <t>kötelező feladatok</t>
  </si>
  <si>
    <t>önként vállalt feladatok</t>
  </si>
  <si>
    <t>A/I.</t>
  </si>
  <si>
    <t>I.1.</t>
  </si>
  <si>
    <t>II.1.</t>
  </si>
  <si>
    <t>Iparűzési adó</t>
  </si>
  <si>
    <t>II.3.</t>
  </si>
  <si>
    <t>II.4.</t>
  </si>
  <si>
    <t>Helyi önkormányzatok működésének általános támogatása</t>
  </si>
  <si>
    <t>IV.1.2.</t>
  </si>
  <si>
    <t>Egyes köznevelési és gyermekétkeztetési feladatok támogatása</t>
  </si>
  <si>
    <t>Szociális és gyermekjóléti feladatok támogatása</t>
  </si>
  <si>
    <t>IV.3.1.</t>
  </si>
  <si>
    <t>IV.3.2.</t>
  </si>
  <si>
    <t>Falugondnoki szolgáltatás</t>
  </si>
  <si>
    <t>Kulturális feladatok támogatása</t>
  </si>
  <si>
    <t>IV.4.1.</t>
  </si>
  <si>
    <t>Nyilvános könyvtári és közművelődési feladatok támogatása</t>
  </si>
  <si>
    <t>A/VIII.</t>
  </si>
  <si>
    <t>Pénzforgalom nélküli bevételek</t>
  </si>
  <si>
    <t>Előző évi pénzmaradvány működési igénybevétele</t>
  </si>
  <si>
    <t>A/IX.</t>
  </si>
  <si>
    <t>Likvid hitel felvétele</t>
  </si>
  <si>
    <t>Rövid lejáratú hitel felvétele</t>
  </si>
  <si>
    <t>Egyéb finanszírozás bevételei</t>
  </si>
  <si>
    <t>MŰKÖDÉSI BEVÉTELEK ÖSSZESEN</t>
  </si>
  <si>
    <t>A/VII.</t>
  </si>
  <si>
    <t>Támogatási kölcsönök igénybevétele, visszatérülése</t>
  </si>
  <si>
    <t>MŰKÖDÉSI CÉLÚ KIADÁSOK</t>
  </si>
  <si>
    <t>B/I.</t>
  </si>
  <si>
    <t>B/II.</t>
  </si>
  <si>
    <t>Munkaadót terhelő járulékok és szociális hozzájárulási adó</t>
  </si>
  <si>
    <t>B/III.</t>
  </si>
  <si>
    <t>B/IV.</t>
  </si>
  <si>
    <t>Beiskolázási támogatás</t>
  </si>
  <si>
    <t>Természetben nyújtott ellátások</t>
  </si>
  <si>
    <t>IV.1.</t>
  </si>
  <si>
    <t>IV.5.1.</t>
  </si>
  <si>
    <t>Támogatásértékű működési kiadás</t>
  </si>
  <si>
    <t>V.2.</t>
  </si>
  <si>
    <t xml:space="preserve">Működési célú pénzeszköz átadás </t>
  </si>
  <si>
    <t>B/XII.</t>
  </si>
  <si>
    <t>Pénzforgalom nélküli kiadások</t>
  </si>
  <si>
    <t>B/XIII.</t>
  </si>
  <si>
    <t>B/XIV.</t>
  </si>
  <si>
    <t>Likvid hitel törlesztése</t>
  </si>
  <si>
    <t>Rövid lejáratú hitel törlesztése</t>
  </si>
  <si>
    <t>Egyéb finanszírozás kiadásai</t>
  </si>
  <si>
    <t>MŰKÖDÉSI KIADÁSOK ÖSSZESEN</t>
  </si>
  <si>
    <t>3. számú melléklet</t>
  </si>
  <si>
    <t>Pénzügyi befektetések bevételei</t>
  </si>
  <si>
    <t>Osztalék- és hozambevétel</t>
  </si>
  <si>
    <t>Tartós részesedések értékesítése</t>
  </si>
  <si>
    <t>Felhalmozási célú kamatbevétel</t>
  </si>
  <si>
    <t>Felhalmozási célú árfolyamnyereség</t>
  </si>
  <si>
    <t>IV.2.</t>
  </si>
  <si>
    <t>IV.3.</t>
  </si>
  <si>
    <t>IV.4.</t>
  </si>
  <si>
    <t>IV.5.</t>
  </si>
  <si>
    <t>IV.6.</t>
  </si>
  <si>
    <t>V.1.</t>
  </si>
  <si>
    <t>V.3.</t>
  </si>
  <si>
    <t>VIII.1.</t>
  </si>
  <si>
    <t>IX.1.</t>
  </si>
  <si>
    <t>IX.2.</t>
  </si>
  <si>
    <t>IX.3.</t>
  </si>
  <si>
    <t>IX.4.</t>
  </si>
  <si>
    <t>XIII.1.</t>
  </si>
  <si>
    <t>III.2.</t>
  </si>
  <si>
    <t>III.2.1.</t>
  </si>
  <si>
    <t>III.2.2.</t>
  </si>
  <si>
    <t>III.2.3.</t>
  </si>
  <si>
    <t>III.2.4.</t>
  </si>
  <si>
    <t>III.3.</t>
  </si>
  <si>
    <t>Önkormányzat sajátos felhalmozási és tőke bevételei</t>
  </si>
  <si>
    <t>III.3.1.</t>
  </si>
  <si>
    <t>III.3.2.</t>
  </si>
  <si>
    <t>III.3.3.</t>
  </si>
  <si>
    <t>III.3.4.</t>
  </si>
  <si>
    <t>III.3.5.</t>
  </si>
  <si>
    <t>III.3.6.</t>
  </si>
  <si>
    <t>Önkormányzati lakások, lakótelkek értékesítése</t>
  </si>
  <si>
    <t>Vállalatértékesítésből származó bevétel</t>
  </si>
  <si>
    <t>Vagyoni értékű jog értékesítéséből származó bevétel</t>
  </si>
  <si>
    <t>Vadászati jog értékesítéséből származó bevétel</t>
  </si>
  <si>
    <t>Önkormányzati vagyon üzemeltetéséből, koncesszióból szárm.bev.</t>
  </si>
  <si>
    <t>IV.7.</t>
  </si>
  <si>
    <t>Előző évi pénzmaradvány felhalmozási igénybevétele</t>
  </si>
  <si>
    <t>Működési célú finanszírozási bevételek</t>
  </si>
  <si>
    <t>Felhalmozási célú finanszírozási bevételek</t>
  </si>
  <si>
    <t>FELHALMOZÁSI BEVÉTELEK ÖSSZESEN</t>
  </si>
  <si>
    <t>FELHALMOZÁSI KIADÁSOK</t>
  </si>
  <si>
    <t>B/IX.</t>
  </si>
  <si>
    <t>B/X.</t>
  </si>
  <si>
    <t>Egyéb felhalmozási kiadások</t>
  </si>
  <si>
    <t>XI.1.</t>
  </si>
  <si>
    <t>Támogatásértékű felhalmozási kiadás</t>
  </si>
  <si>
    <t>XI.2.</t>
  </si>
  <si>
    <t xml:space="preserve">Felhalmozási célú pénzeszköz átadás </t>
  </si>
  <si>
    <t>Felhalmozási tartalék, céltartalék</t>
  </si>
  <si>
    <t>Működési célú finanszírozási kiadások</t>
  </si>
  <si>
    <t>Felhalmozási célú finanszírozási kiadások</t>
  </si>
  <si>
    <t>FELHALMOZÁSI KIADÁSOK ÖSSZESEN</t>
  </si>
  <si>
    <t>EGYÉB FELHALMOZÁSI KIADÁS</t>
  </si>
  <si>
    <t>Forgatási célú értékpapír értékesítés bevétele</t>
  </si>
  <si>
    <t>Forgatási célú értékpapír vásárlás</t>
  </si>
  <si>
    <t>Támogatást megelőlegező hitel felvétele</t>
  </si>
  <si>
    <t>Befektetési célú értékpapír bevétele</t>
  </si>
  <si>
    <t>Támogatást megelőlegező hiteltörlesztés</t>
  </si>
  <si>
    <t>Befektetési célú értékpapír vásárlás</t>
  </si>
  <si>
    <t>Közalkalmazottak</t>
  </si>
  <si>
    <t>teljes munkaidőben foglalkoztatott</t>
  </si>
  <si>
    <t>részmunkaidőben foglalkoztatott</t>
  </si>
  <si>
    <t>szakmai állomány</t>
  </si>
  <si>
    <t>fizikai állomány</t>
  </si>
  <si>
    <t>Köztisztviselők</t>
  </si>
  <si>
    <t>Munkatörvénykönyve alapján foglalkoztatott</t>
  </si>
  <si>
    <t>2017.</t>
  </si>
  <si>
    <t>Az Önkormányzat adott évi saját bevételeinek 50%-a</t>
  </si>
  <si>
    <t xml:space="preserve">Adósságot keletkeztető ügyletekből, és kezességvállalásokból fennálló kötelezettségek </t>
  </si>
  <si>
    <t>futamidő kezdete</t>
  </si>
  <si>
    <t>Összesen:</t>
  </si>
  <si>
    <t>KERCASZOMOR KÖZSÉG ÖNKORMÁNYZATA
ADÓSSÁGOT KELETKEZTETŐ ÜGYLETEKBŐL FENNÁLLÓ KÖTELEZETTSÉGEI</t>
  </si>
  <si>
    <t>Helyi önkormányzatoktól és költségvetési szerveiktől</t>
  </si>
  <si>
    <t>Ügyfélfogadás biztosítása miatti támogatás</t>
  </si>
  <si>
    <t>Történelmi egyházak</t>
  </si>
  <si>
    <t>Pöttömsziget Óvoda és Egységes Óvoda-Bölcsőde</t>
  </si>
  <si>
    <t>Orvosi ügyelet</t>
  </si>
  <si>
    <t>Fizioterápia</t>
  </si>
  <si>
    <t>Zalamenti és Őrségi Önkormányzatok Szociális és Gyermekjóléti Társulása</t>
  </si>
  <si>
    <t>NYD Regionális Hulladékgazdálkodási Önkormányzati Társulás</t>
  </si>
  <si>
    <t>Bursa ösztöndíj</t>
  </si>
  <si>
    <t>8. számú melléklet</t>
  </si>
  <si>
    <t>7. számú melléklet</t>
  </si>
  <si>
    <t>Az államháztartásról szóló 2011. évi CXCV. törvény 29/A. §, valamint Magyarország stabilitásáról szóló CXCIV. törvény 45. § (1) bekezdés a) pontja alapján</t>
  </si>
  <si>
    <t>Az Önkormányzat Stabilitási törvény 3. § (1) bekezdés szerinti adósságot keletkeztető ügyletből származó tárgyévi összes fizetési kötelezettsége, az adósságot keletkeztető ügylet futamidejének végéig egyik évben sem haladja meg az Önkormányzat adott évi saját bevételeinek 50%-át.</t>
  </si>
  <si>
    <t>V.1.1.</t>
  </si>
  <si>
    <t>V.2.1.</t>
  </si>
  <si>
    <t>V.1.2.</t>
  </si>
  <si>
    <t>V.1.3.</t>
  </si>
  <si>
    <t>V.1.4.</t>
  </si>
  <si>
    <t>V.1.5.</t>
  </si>
  <si>
    <t>V.1.6.</t>
  </si>
  <si>
    <t>V.2.4.</t>
  </si>
  <si>
    <t>V.2.5.</t>
  </si>
  <si>
    <t>V.2.6.</t>
  </si>
  <si>
    <t>Elkülönített állami pénzalapokból</t>
  </si>
  <si>
    <t>IV.5.2.</t>
  </si>
  <si>
    <t>V.3.1.</t>
  </si>
  <si>
    <t>VI.2.</t>
  </si>
  <si>
    <t>VI.4.</t>
  </si>
  <si>
    <t>Egyéb tárgyi eszközök beszerzése</t>
  </si>
  <si>
    <t>VII.1.</t>
  </si>
  <si>
    <t>Ingatlanok felújítása</t>
  </si>
  <si>
    <t>I.2.</t>
  </si>
  <si>
    <t>Egyéb működési bevételek</t>
  </si>
  <si>
    <t>I.3.</t>
  </si>
  <si>
    <t>Társulásoktól és költségvetési szerveiktől</t>
  </si>
  <si>
    <t>V.4</t>
  </si>
  <si>
    <t>Természetbeni Erzsébet utalvány</t>
  </si>
  <si>
    <t>V.1.7.</t>
  </si>
  <si>
    <t>IV.5.3.</t>
  </si>
  <si>
    <t>Munkaadókat terhelő járulékok és szociális hozzájárulási adó</t>
  </si>
  <si>
    <t>Teljesítés %-ban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</si>
  <si>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</si>
  <si>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</si>
  <si>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</si>
  <si>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</si>
  <si>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</si>
  <si>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</si>
  <si>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</si>
  <si>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5.</t>
  </si>
  <si>
    <t>Vállalkozási tevékenység költségvetési bevételei</t>
  </si>
  <si>
    <t>6.</t>
  </si>
  <si>
    <t>Vállalkozási tevékenység költségvetési kiadásai</t>
  </si>
  <si>
    <t>Vállalkozási tevékenység költségvetési egyenlege</t>
  </si>
  <si>
    <t>7.</t>
  </si>
  <si>
    <t>Vállalkozási tevékenység finanszírozási bevételei</t>
  </si>
  <si>
    <t>8.</t>
  </si>
  <si>
    <t>Vállalkozási tevékenység finanszírozási kiadásai</t>
  </si>
  <si>
    <t>Vállalkozási tevékenység finanszírozási egyenlege</t>
  </si>
  <si>
    <t>Vállalkozási tevékenység maradványa</t>
  </si>
  <si>
    <t>C</t>
  </si>
  <si>
    <t>ÖSSZES MARADVÁNY</t>
  </si>
  <si>
    <t>D</t>
  </si>
  <si>
    <t>Alaptevékenység kötelezettségvállalással terhelt maradványa</t>
  </si>
  <si>
    <t>E</t>
  </si>
  <si>
    <t>Alaptevékenység szabad maradványa</t>
  </si>
  <si>
    <t>F</t>
  </si>
  <si>
    <t>Vállalkozási tevékenységet terhelő befizetési kötelezettség</t>
  </si>
  <si>
    <t>G</t>
  </si>
  <si>
    <t>Vállalkozási tevékenység felhasználható maradványa</t>
  </si>
  <si>
    <t>KERCASZOMOR KÖZSÉG ÖNKORMÁNYZATA</t>
  </si>
  <si>
    <t>Előző év</t>
  </si>
  <si>
    <t>Tárgyév</t>
  </si>
  <si>
    <t>ESZKÖZÖK</t>
  </si>
  <si>
    <t>Immateriális javak</t>
  </si>
  <si>
    <t>Ingatlanok és vagyoni értékű jogok</t>
  </si>
  <si>
    <t>Gépek, berendezések, felszerelések, járművek</t>
  </si>
  <si>
    <t>Beruházások, felújítások</t>
  </si>
  <si>
    <t>Tárgyi eszközök</t>
  </si>
  <si>
    <t>Tartós részesedések</t>
  </si>
  <si>
    <t>Befektetett pénzügyi eszközök</t>
  </si>
  <si>
    <t>Koncesszióba, vagyonkezelésbe adott eszközök</t>
  </si>
  <si>
    <t>A)</t>
  </si>
  <si>
    <t>Nemzeti vagyonba tartozó befektetett eszközök</t>
  </si>
  <si>
    <t>Készletek</t>
  </si>
  <si>
    <t>Értékpapírok</t>
  </si>
  <si>
    <t>B)</t>
  </si>
  <si>
    <t>Nemzeti vagyonba tartozó forgóeszközök</t>
  </si>
  <si>
    <t>C/I.</t>
  </si>
  <si>
    <t>Hosszú lejáratú betétek</t>
  </si>
  <si>
    <t>C/II.</t>
  </si>
  <si>
    <t>Pénztárak, csekkek, betétkönyvek</t>
  </si>
  <si>
    <t>C/III.</t>
  </si>
  <si>
    <t>Forintszámlák</t>
  </si>
  <si>
    <t>C/IV.</t>
  </si>
  <si>
    <t>Devizaszámlák</t>
  </si>
  <si>
    <t>C/V.</t>
  </si>
  <si>
    <t>Idegen pénzeszközök</t>
  </si>
  <si>
    <t>C)</t>
  </si>
  <si>
    <t>Pénzeszközök</t>
  </si>
  <si>
    <t>I/3.</t>
  </si>
  <si>
    <t>Költségvetési évben esedékes követelés közhatalmi bevételre</t>
  </si>
  <si>
    <t>I/4.</t>
  </si>
  <si>
    <t>Költségvetési évben esedékes követelés működési bevételre</t>
  </si>
  <si>
    <t>D/I.</t>
  </si>
  <si>
    <t>Költségvetési évben esedékes követelések</t>
  </si>
  <si>
    <t>II/4</t>
  </si>
  <si>
    <t>Költségvetési évet követően esedékes követelés működési bevételre</t>
  </si>
  <si>
    <t>D/II.</t>
  </si>
  <si>
    <t>Költségvetési évet követően esedékes követelések</t>
  </si>
  <si>
    <t>III/1.</t>
  </si>
  <si>
    <t>Adott előlegek</t>
  </si>
  <si>
    <t>D/III.</t>
  </si>
  <si>
    <t>Követelés jellegű elszámolások</t>
  </si>
  <si>
    <t>D)</t>
  </si>
  <si>
    <t>Követelések</t>
  </si>
  <si>
    <t>E)</t>
  </si>
  <si>
    <t>Egyéb sajátos eszközoldali elszámolások</t>
  </si>
  <si>
    <t>F/I.</t>
  </si>
  <si>
    <t>Eredményszemléletű bevételek aktív időbeli elhatárolása</t>
  </si>
  <si>
    <t>F/II.</t>
  </si>
  <si>
    <t>Költségek, ráfordítások aktív időbeli elhatárolása</t>
  </si>
  <si>
    <t>F/III.</t>
  </si>
  <si>
    <t>Halasztott ráfordítások</t>
  </si>
  <si>
    <t>F)</t>
  </si>
  <si>
    <t>Aktív időbeli elhatárolások</t>
  </si>
  <si>
    <t>ESZKÖZÖK ÖSSZESEN</t>
  </si>
  <si>
    <t>FORRÁSOK</t>
  </si>
  <si>
    <t>G/I.</t>
  </si>
  <si>
    <t>Nemzeti vagyon induláskori értéke</t>
  </si>
  <si>
    <t>G/II.</t>
  </si>
  <si>
    <t>Nemzeti vagyon változásai</t>
  </si>
  <si>
    <t>G/III.</t>
  </si>
  <si>
    <t>Egyéb eszközök induláskori értéke és változásai</t>
  </si>
  <si>
    <t>G/IV.</t>
  </si>
  <si>
    <t>Felhalmozott eredmény</t>
  </si>
  <si>
    <t>G/V.</t>
  </si>
  <si>
    <t>Eszközök értékhelyesbítésének forrása</t>
  </si>
  <si>
    <t>G/VI.</t>
  </si>
  <si>
    <t>Mérleg szerinti eredmény</t>
  </si>
  <si>
    <t>G)</t>
  </si>
  <si>
    <t>Saját tőke</t>
  </si>
  <si>
    <t>H/I.</t>
  </si>
  <si>
    <t>Költségvetési évben esedékes kötelezettségek</t>
  </si>
  <si>
    <t>II/9.</t>
  </si>
  <si>
    <t>Költségvetési évet követően esedékes kötelezettségek finanszírozási kiadásokra</t>
  </si>
  <si>
    <t>H/II.</t>
  </si>
  <si>
    <t>Költségvetési évet követően esedékes kötelezettségek</t>
  </si>
  <si>
    <t>Kapott előlegek</t>
  </si>
  <si>
    <t>H/III.</t>
  </si>
  <si>
    <t>Kötelezettség jellegű sajátos elszámolások</t>
  </si>
  <si>
    <t>H)</t>
  </si>
  <si>
    <t>Kötelezettségek</t>
  </si>
  <si>
    <t>I)</t>
  </si>
  <si>
    <t>Egyéb sajátos forrásoldali elszámolások</t>
  </si>
  <si>
    <t>J)</t>
  </si>
  <si>
    <t>Kincstári számlavezetéssel kapcsolatos elszámolások</t>
  </si>
  <si>
    <t>K/I.</t>
  </si>
  <si>
    <t>Eredményszemléletű bevételek passzív időbeli elhatárolása</t>
  </si>
  <si>
    <t>K/II.</t>
  </si>
  <si>
    <t>Költségek, ráfordítások passzív időbeli elhatárolása</t>
  </si>
  <si>
    <t>K/III.</t>
  </si>
  <si>
    <t>Halasztott eredményszemléletű bevételek</t>
  </si>
  <si>
    <t>K)</t>
  </si>
  <si>
    <t>Passzív időbeli elhatárolások</t>
  </si>
  <si>
    <t>FORRÁSOK ÖSSZESEN</t>
  </si>
  <si>
    <t>9. számú melléklet</t>
  </si>
  <si>
    <t>I/2.</t>
  </si>
  <si>
    <t>Szellemi termékek</t>
  </si>
  <si>
    <t>IV/1.</t>
  </si>
  <si>
    <t>II/2.</t>
  </si>
  <si>
    <t>Forgatási célú hitelviszonyt megtestesítő értékpapírok</t>
  </si>
  <si>
    <t>Költségvetési évben esedékes kötelezettségek dologi kiadásokra</t>
  </si>
  <si>
    <t>2018. évi terv</t>
  </si>
  <si>
    <t>2018.</t>
  </si>
  <si>
    <t>Szociális ágazati pótlék támogatás</t>
  </si>
  <si>
    <t>Lakhatással kapcsolatos ellátások</t>
  </si>
  <si>
    <t>Szociális célú tüzifa támogatás</t>
  </si>
  <si>
    <t>Egyéb ellátások</t>
  </si>
  <si>
    <t>Védőnői szolgálat</t>
  </si>
  <si>
    <t>Bajánsenyei Kirendeltség finanszírozása</t>
  </si>
  <si>
    <t>Elkülönített állami pénzalapból</t>
  </si>
  <si>
    <t>Társulásoktól</t>
  </si>
  <si>
    <t>Ingatlanok beszerzése, létesítése</t>
  </si>
  <si>
    <t>VI.1.</t>
  </si>
  <si>
    <t>Informatikai eszközök beszerzése</t>
  </si>
  <si>
    <t>Költségvetési évet követően esedékes kötelezettségek dologi kiadásokra</t>
  </si>
  <si>
    <t>II/3.</t>
  </si>
  <si>
    <t>2019. évi terv</t>
  </si>
  <si>
    <t>2019.</t>
  </si>
  <si>
    <t>I.4.</t>
  </si>
  <si>
    <t>Tulajdonosi bevételek</t>
  </si>
  <si>
    <t>Idegenforgalmi adó tartózkodás után</t>
  </si>
  <si>
    <t>Gépjárműadó 40%-a</t>
  </si>
  <si>
    <t>Egyéb közhatalmi bevételek</t>
  </si>
  <si>
    <t>Elszámolásból származó bevételek</t>
  </si>
  <si>
    <t>Nyári diákmunka támogatása</t>
  </si>
  <si>
    <t>Központi kezelésű előirányzatból</t>
  </si>
  <si>
    <t>V.5.</t>
  </si>
  <si>
    <t>Települési támogatás - átmeneti, temetési segély</t>
  </si>
  <si>
    <t>Őrségi Vízrendezési és Talajvédelmi Társulat (dologi)</t>
  </si>
  <si>
    <t>Elvonások és befizetések</t>
  </si>
  <si>
    <t>Felhalmozási célú önkormányzati támogatások</t>
  </si>
  <si>
    <t>V.4.</t>
  </si>
  <si>
    <t>KERCASZOMOR KÖZSÉG ÖNKORMÁNYZATA
2017. ÉVI BEVÉTELEI ÉS KIADÁSAI KIEMELT ELŐIRÁNYZATONKÉNT ELLÁTANDÓ FELADATOK SZERINTI BONTÁSBAN</t>
  </si>
  <si>
    <t>2017. évi eredeti előirányzat</t>
  </si>
  <si>
    <t>2017. évi módosított előirányzat</t>
  </si>
  <si>
    <t>2017. évi teljesítés</t>
  </si>
  <si>
    <t>2017. évi teljesítésből</t>
  </si>
  <si>
    <t>KERCASZOMOR KÖZSÉG ÖNKORMÁNYZATA
2017. ÉVI MŰKÖDÉSI BEVÉTELEI ÉS KIADÁSAI KIEMELT ELŐIRÁNYZATONKÉNT</t>
  </si>
  <si>
    <t>I.5.</t>
  </si>
  <si>
    <t>Értékpapír értékesítés árfolyamnyeresége</t>
  </si>
  <si>
    <t>Kártérítés</t>
  </si>
  <si>
    <t>Közvetített szolgáltatások bevétele</t>
  </si>
  <si>
    <t>I.6.</t>
  </si>
  <si>
    <t>2017. évi 
eredeti előirányzat</t>
  </si>
  <si>
    <t xml:space="preserve">Működési célú kiegészítő támogatás </t>
  </si>
  <si>
    <t>Központi költségvetési szervtől - Term. Erzsébet út.</t>
  </si>
  <si>
    <t>Közmunkaprogram támogatása</t>
  </si>
  <si>
    <t>Óvoda finanszírozás 2016. évi elszámolása</t>
  </si>
  <si>
    <t>Mini bölcsőde kialakítás-önerő</t>
  </si>
  <si>
    <t>Konyha dologi-önerő</t>
  </si>
  <si>
    <t>V.1.8.</t>
  </si>
  <si>
    <t>V.1.9.</t>
  </si>
  <si>
    <t>Egyéb társadalmi szervezetek - Lábas Pajtások)</t>
  </si>
  <si>
    <t>KERCASZOMOR KÖZSÉG ÖNKORMÁNYZATA
2017. ÉVI FELHALMOZÁSI BEVÉTELEI ÉS KIADÁSAI KIEMELT ELŐIRÁNYZATONKÉNT</t>
  </si>
  <si>
    <t>Ingatlanértékesítésből származó bevétel</t>
  </si>
  <si>
    <t>Fejezeti kezelésű előirányzatból</t>
  </si>
  <si>
    <t>KERCASZOMOR KÖZSÉG ÖNKORMÁNYZATA
2017. ÉVI BERUHÁZÁSI ÉS FELÚJÍTÁSI KIADÁSAI FELADATONKÉNT/CÉLONKÉNT</t>
  </si>
  <si>
    <t>A fenti előirányzatokból 2017. költségvetési év azon fejlesztési céljai, amelyek megvalósításához a Stabilitási tv. 3. § (1) bekezdése szerinti adósságot keletkeztető ügylet megkötése válik vagy válhat szükségessé</t>
  </si>
  <si>
    <t>Ingatlan vásárlás-Zártkert</t>
  </si>
  <si>
    <t>Mobiltelefon</t>
  </si>
  <si>
    <t>Áramfejlesztő</t>
  </si>
  <si>
    <t>Számítógép, nyomtató</t>
  </si>
  <si>
    <t>Sörpad</t>
  </si>
  <si>
    <t>Külterületi út pályázat-gép beszerzés önerő</t>
  </si>
  <si>
    <t>Sportöltöző felújítása</t>
  </si>
  <si>
    <t>Adósságkonszolidációs pályázat-útfelújítás</t>
  </si>
  <si>
    <t>Orvosi rendelő felújítás</t>
  </si>
  <si>
    <t>Zártkert pályázat-útfelújítás</t>
  </si>
  <si>
    <t>VII.2.</t>
  </si>
  <si>
    <t>Tárgyi eszköz felújítás</t>
  </si>
  <si>
    <t>Csatorna rekonstrukció</t>
  </si>
  <si>
    <t>Konyha felújítás-önerő</t>
  </si>
  <si>
    <t>NYD Regionális Hulladékgazd. Önkormányzati Társ.</t>
  </si>
  <si>
    <t>KERCASZOMOR KÖZSÉG ÖNKORMÁNYZATA
2017. ÉVI ÁLTALÁNOS ÉS CÉLTARTALÉKAI</t>
  </si>
  <si>
    <t>KERCASZOMOR KÖZSÉG ÖNKORMÁNYZATA
2017. ÉVI LÉTSZÁMADATAI</t>
  </si>
  <si>
    <t>2017. évi tény</t>
  </si>
  <si>
    <t>2020. évi terv</t>
  </si>
  <si>
    <t>2020.</t>
  </si>
  <si>
    <t>2017. ÉVI MARADVÁNYKIMUTATÁSA</t>
  </si>
  <si>
    <t>2017. ÉVI VAGYONMÉRLEGE</t>
  </si>
  <si>
    <t>Költségvetési évben esedékes kötelezettségek felújításokra</t>
  </si>
  <si>
    <t>___/2018.( V.31. ) önkormányzati rendelethez</t>
  </si>
  <si>
    <t>3/2018. ( V.30.) önkormányzati rendelethez</t>
  </si>
  <si>
    <t>3/2018. (V.30.) önkormányzati rendelethez</t>
  </si>
  <si>
    <t>3/2018. ( V.30. ) önkormányzati rendelethez</t>
  </si>
  <si>
    <t>3/2018.( V.30.) önkormányzati rendelethez</t>
  </si>
  <si>
    <t>3/2018. ( V.30. ) önkormányzati rendelet</t>
  </si>
</sst>
</file>

<file path=xl/styles.xml><?xml version="1.0" encoding="utf-8"?>
<styleSheet xmlns="http://schemas.openxmlformats.org/spreadsheetml/2006/main">
  <fonts count="15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3" fillId="0" borderId="7" xfId="0" applyFont="1" applyBorder="1"/>
    <xf numFmtId="0" fontId="0" fillId="0" borderId="0" xfId="0" applyAlignment="1">
      <alignment horizontal="right"/>
    </xf>
    <xf numFmtId="0" fontId="3" fillId="0" borderId="8" xfId="0" applyFont="1" applyBorder="1"/>
    <xf numFmtId="0" fontId="3" fillId="0" borderId="0" xfId="0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12" xfId="0" applyBorder="1"/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5" fillId="0" borderId="18" xfId="0" applyFont="1" applyBorder="1"/>
    <xf numFmtId="0" fontId="5" fillId="2" borderId="18" xfId="0" applyFont="1" applyFill="1" applyBorder="1"/>
    <xf numFmtId="0" fontId="5" fillId="0" borderId="19" xfId="0" applyFont="1" applyBorder="1"/>
    <xf numFmtId="0" fontId="6" fillId="0" borderId="0" xfId="0" applyFont="1"/>
    <xf numFmtId="0" fontId="5" fillId="0" borderId="0" xfId="0" applyFont="1" applyAlignment="1"/>
    <xf numFmtId="0" fontId="5" fillId="0" borderId="0" xfId="0" applyFont="1" applyBorder="1"/>
    <xf numFmtId="0" fontId="5" fillId="0" borderId="38" xfId="0" applyFont="1" applyBorder="1"/>
    <xf numFmtId="0" fontId="5" fillId="0" borderId="26" xfId="0" applyFont="1" applyBorder="1"/>
    <xf numFmtId="0" fontId="4" fillId="0" borderId="25" xfId="0" applyFont="1" applyBorder="1"/>
    <xf numFmtId="0" fontId="5" fillId="0" borderId="48" xfId="0" applyFont="1" applyBorder="1"/>
    <xf numFmtId="0" fontId="5" fillId="0" borderId="30" xfId="0" applyFont="1" applyBorder="1" applyAlignment="1">
      <alignment vertical="center"/>
    </xf>
    <xf numFmtId="0" fontId="5" fillId="0" borderId="55" xfId="0" applyFont="1" applyBorder="1"/>
    <xf numFmtId="0" fontId="5" fillId="0" borderId="48" xfId="0" applyFont="1" applyBorder="1" applyAlignment="1">
      <alignment vertical="center"/>
    </xf>
    <xf numFmtId="0" fontId="4" fillId="0" borderId="0" xfId="0" applyFont="1" applyBorder="1"/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17" xfId="0" applyFont="1" applyBorder="1"/>
    <xf numFmtId="0" fontId="8" fillId="0" borderId="17" xfId="0" applyFont="1" applyBorder="1"/>
    <xf numFmtId="0" fontId="8" fillId="0" borderId="62" xfId="0" applyFont="1" applyBorder="1"/>
    <xf numFmtId="0" fontId="8" fillId="0" borderId="43" xfId="0" applyFont="1" applyBorder="1"/>
    <xf numFmtId="0" fontId="8" fillId="0" borderId="69" xfId="0" applyFont="1" applyBorder="1"/>
    <xf numFmtId="0" fontId="7" fillId="0" borderId="44" xfId="0" applyFont="1" applyBorder="1"/>
    <xf numFmtId="0" fontId="8" fillId="0" borderId="45" xfId="0" applyFont="1" applyBorder="1"/>
    <xf numFmtId="0" fontId="8" fillId="0" borderId="1" xfId="0" applyFont="1" applyBorder="1" applyAlignment="1">
      <alignment wrapText="1"/>
    </xf>
    <xf numFmtId="3" fontId="8" fillId="0" borderId="1" xfId="0" applyNumberFormat="1" applyFont="1" applyBorder="1"/>
    <xf numFmtId="3" fontId="8" fillId="0" borderId="13" xfId="0" applyNumberFormat="1" applyFont="1" applyBorder="1"/>
    <xf numFmtId="3" fontId="8" fillId="0" borderId="2" xfId="0" applyNumberFormat="1" applyFont="1" applyBorder="1"/>
    <xf numFmtId="3" fontId="8" fillId="0" borderId="3" xfId="0" applyNumberFormat="1" applyFont="1" applyBorder="1"/>
    <xf numFmtId="0" fontId="8" fillId="0" borderId="20" xfId="0" applyFont="1" applyBorder="1"/>
    <xf numFmtId="3" fontId="8" fillId="0" borderId="27" xfId="0" applyNumberFormat="1" applyFont="1" applyBorder="1"/>
    <xf numFmtId="0" fontId="8" fillId="2" borderId="1" xfId="0" applyFont="1" applyFill="1" applyBorder="1" applyAlignment="1">
      <alignment wrapText="1"/>
    </xf>
    <xf numFmtId="3" fontId="8" fillId="2" borderId="1" xfId="0" applyNumberFormat="1" applyFont="1" applyFill="1" applyBorder="1"/>
    <xf numFmtId="3" fontId="8" fillId="2" borderId="13" xfId="0" applyNumberFormat="1" applyFont="1" applyFill="1" applyBorder="1"/>
    <xf numFmtId="3" fontId="8" fillId="2" borderId="2" xfId="0" applyNumberFormat="1" applyFont="1" applyFill="1" applyBorder="1"/>
    <xf numFmtId="3" fontId="8" fillId="2" borderId="3" xfId="0" applyNumberFormat="1" applyFont="1" applyFill="1" applyBorder="1"/>
    <xf numFmtId="0" fontId="7" fillId="0" borderId="34" xfId="0" applyFont="1" applyBorder="1" applyAlignment="1">
      <alignment wrapText="1"/>
    </xf>
    <xf numFmtId="3" fontId="7" fillId="0" borderId="34" xfId="0" applyNumberFormat="1" applyFont="1" applyBorder="1"/>
    <xf numFmtId="3" fontId="7" fillId="0" borderId="67" xfId="0" applyNumberFormat="1" applyFont="1" applyBorder="1"/>
    <xf numFmtId="3" fontId="7" fillId="0" borderId="70" xfId="0" applyNumberFormat="1" applyFont="1" applyBorder="1"/>
    <xf numFmtId="3" fontId="7" fillId="0" borderId="46" xfId="0" applyNumberFormat="1" applyFont="1" applyBorder="1"/>
    <xf numFmtId="0" fontId="7" fillId="0" borderId="47" xfId="0" applyFont="1" applyBorder="1"/>
    <xf numFmtId="3" fontId="7" fillId="0" borderId="35" xfId="0" applyNumberFormat="1" applyFont="1" applyBorder="1"/>
    <xf numFmtId="0" fontId="8" fillId="0" borderId="4" xfId="0" applyFont="1" applyBorder="1" applyAlignment="1">
      <alignment wrapText="1"/>
    </xf>
    <xf numFmtId="3" fontId="8" fillId="0" borderId="4" xfId="0" applyNumberFormat="1" applyFont="1" applyBorder="1"/>
    <xf numFmtId="3" fontId="8" fillId="0" borderId="14" xfId="0" applyNumberFormat="1" applyFont="1" applyBorder="1"/>
    <xf numFmtId="3" fontId="8" fillId="0" borderId="5" xfId="0" applyNumberFormat="1" applyFont="1" applyBorder="1"/>
    <xf numFmtId="3" fontId="8" fillId="0" borderId="12" xfId="0" applyNumberFormat="1" applyFont="1" applyBorder="1"/>
    <xf numFmtId="0" fontId="8" fillId="0" borderId="22" xfId="0" applyFont="1" applyBorder="1"/>
    <xf numFmtId="0" fontId="8" fillId="0" borderId="33" xfId="0" applyFont="1" applyBorder="1"/>
    <xf numFmtId="0" fontId="8" fillId="0" borderId="27" xfId="0" applyFont="1" applyBorder="1"/>
    <xf numFmtId="0" fontId="7" fillId="0" borderId="10" xfId="0" applyFont="1" applyBorder="1" applyAlignment="1">
      <alignment wrapText="1"/>
    </xf>
    <xf numFmtId="3" fontId="7" fillId="0" borderId="10" xfId="0" applyNumberFormat="1" applyFont="1" applyBorder="1"/>
    <xf numFmtId="3" fontId="7" fillId="0" borderId="63" xfId="0" applyNumberFormat="1" applyFont="1" applyBorder="1"/>
    <xf numFmtId="3" fontId="7" fillId="0" borderId="9" xfId="0" applyNumberFormat="1" applyFont="1" applyBorder="1"/>
    <xf numFmtId="3" fontId="7" fillId="0" borderId="11" xfId="0" applyNumberFormat="1" applyFont="1" applyBorder="1"/>
    <xf numFmtId="0" fontId="7" fillId="0" borderId="23" xfId="0" applyFont="1" applyBorder="1"/>
    <xf numFmtId="3" fontId="7" fillId="0" borderId="39" xfId="0" applyNumberFormat="1" applyFont="1" applyBorder="1"/>
    <xf numFmtId="0" fontId="7" fillId="0" borderId="49" xfId="0" applyFont="1" applyBorder="1" applyAlignment="1">
      <alignment wrapText="1"/>
    </xf>
    <xf numFmtId="3" fontId="7" fillId="0" borderId="49" xfId="0" applyNumberFormat="1" applyFont="1" applyBorder="1"/>
    <xf numFmtId="3" fontId="7" fillId="0" borderId="68" xfId="0" applyNumberFormat="1" applyFont="1" applyBorder="1"/>
    <xf numFmtId="3" fontId="7" fillId="0" borderId="71" xfId="0" applyNumberFormat="1" applyFont="1" applyBorder="1"/>
    <xf numFmtId="3" fontId="7" fillId="0" borderId="50" xfId="0" applyNumberFormat="1" applyFont="1" applyBorder="1"/>
    <xf numFmtId="0" fontId="7" fillId="0" borderId="51" xfId="0" applyFont="1" applyBorder="1"/>
    <xf numFmtId="3" fontId="7" fillId="0" borderId="52" xfId="0" applyNumberFormat="1" applyFont="1" applyBorder="1"/>
    <xf numFmtId="0" fontId="8" fillId="2" borderId="22" xfId="0" applyFont="1" applyFill="1" applyBorder="1" applyAlignment="1">
      <alignment vertical="center"/>
    </xf>
    <xf numFmtId="0" fontId="8" fillId="2" borderId="4" xfId="0" applyFont="1" applyFill="1" applyBorder="1" applyAlignment="1">
      <alignment wrapText="1"/>
    </xf>
    <xf numFmtId="3" fontId="8" fillId="2" borderId="4" xfId="0" applyNumberFormat="1" applyFont="1" applyFill="1" applyBorder="1"/>
    <xf numFmtId="3" fontId="8" fillId="2" borderId="14" xfId="0" applyNumberFormat="1" applyFont="1" applyFill="1" applyBorder="1"/>
    <xf numFmtId="3" fontId="8" fillId="2" borderId="5" xfId="0" applyNumberFormat="1" applyFont="1" applyFill="1" applyBorder="1"/>
    <xf numFmtId="0" fontId="8" fillId="2" borderId="12" xfId="0" applyFont="1" applyFill="1" applyBorder="1"/>
    <xf numFmtId="0" fontId="8" fillId="2" borderId="33" xfId="0" applyFont="1" applyFill="1" applyBorder="1"/>
    <xf numFmtId="0" fontId="8" fillId="0" borderId="10" xfId="0" applyFont="1" applyBorder="1" applyAlignment="1">
      <alignment wrapText="1"/>
    </xf>
    <xf numFmtId="3" fontId="8" fillId="0" borderId="10" xfId="0" applyNumberFormat="1" applyFont="1" applyBorder="1"/>
    <xf numFmtId="3" fontId="8" fillId="0" borderId="63" xfId="0" applyNumberFormat="1" applyFont="1" applyBorder="1"/>
    <xf numFmtId="3" fontId="8" fillId="0" borderId="11" xfId="0" applyNumberFormat="1" applyFont="1" applyBorder="1"/>
    <xf numFmtId="3" fontId="8" fillId="0" borderId="9" xfId="0" applyNumberFormat="1" applyFont="1" applyBorder="1"/>
    <xf numFmtId="0" fontId="8" fillId="2" borderId="23" xfId="0" applyFont="1" applyFill="1" applyBorder="1" applyAlignment="1">
      <alignment vertical="center"/>
    </xf>
    <xf numFmtId="0" fontId="8" fillId="2" borderId="10" xfId="0" applyFont="1" applyFill="1" applyBorder="1" applyAlignment="1">
      <alignment wrapText="1"/>
    </xf>
    <xf numFmtId="3" fontId="8" fillId="2" borderId="10" xfId="0" applyNumberFormat="1" applyFont="1" applyFill="1" applyBorder="1"/>
    <xf numFmtId="3" fontId="8" fillId="2" borderId="63" xfId="0" applyNumberFormat="1" applyFont="1" applyFill="1" applyBorder="1"/>
    <xf numFmtId="3" fontId="8" fillId="2" borderId="11" xfId="0" applyNumberFormat="1" applyFont="1" applyFill="1" applyBorder="1"/>
    <xf numFmtId="0" fontId="8" fillId="2" borderId="9" xfId="0" applyFont="1" applyFill="1" applyBorder="1"/>
    <xf numFmtId="0" fontId="8" fillId="2" borderId="39" xfId="0" applyFont="1" applyFill="1" applyBorder="1"/>
    <xf numFmtId="0" fontId="8" fillId="0" borderId="17" xfId="0" applyFont="1" applyBorder="1" applyAlignment="1">
      <alignment wrapText="1"/>
    </xf>
    <xf numFmtId="3" fontId="8" fillId="0" borderId="17" xfId="0" applyNumberFormat="1" applyFont="1" applyBorder="1"/>
    <xf numFmtId="3" fontId="8" fillId="0" borderId="62" xfId="0" applyNumberFormat="1" applyFont="1" applyBorder="1"/>
    <xf numFmtId="3" fontId="8" fillId="0" borderId="43" xfId="0" applyNumberFormat="1" applyFont="1" applyBorder="1"/>
    <xf numFmtId="3" fontId="8" fillId="0" borderId="69" xfId="0" applyNumberFormat="1" applyFont="1" applyBorder="1"/>
    <xf numFmtId="0" fontId="8" fillId="0" borderId="34" xfId="0" applyFont="1" applyBorder="1" applyAlignment="1">
      <alignment wrapText="1"/>
    </xf>
    <xf numFmtId="3" fontId="8" fillId="0" borderId="34" xfId="0" applyNumberFormat="1" applyFont="1" applyBorder="1"/>
    <xf numFmtId="3" fontId="8" fillId="0" borderId="67" xfId="0" applyNumberFormat="1" applyFont="1" applyBorder="1"/>
    <xf numFmtId="3" fontId="8" fillId="0" borderId="46" xfId="0" applyNumberFormat="1" applyFont="1" applyBorder="1"/>
    <xf numFmtId="3" fontId="8" fillId="0" borderId="70" xfId="0" applyNumberFormat="1" applyFont="1" applyBorder="1"/>
    <xf numFmtId="0" fontId="8" fillId="0" borderId="35" xfId="0" applyFont="1" applyBorder="1"/>
    <xf numFmtId="0" fontId="7" fillId="0" borderId="15" xfId="0" applyFont="1" applyBorder="1" applyAlignment="1">
      <alignment wrapText="1"/>
    </xf>
    <xf numFmtId="3" fontId="7" fillId="0" borderId="15" xfId="0" applyNumberFormat="1" applyFont="1" applyBorder="1"/>
    <xf numFmtId="3" fontId="7" fillId="0" borderId="36" xfId="0" applyNumberFormat="1" applyFont="1" applyBorder="1"/>
    <xf numFmtId="3" fontId="7" fillId="0" borderId="72" xfId="0" applyNumberFormat="1" applyFont="1" applyBorder="1"/>
    <xf numFmtId="3" fontId="7" fillId="0" borderId="53" xfId="0" applyNumberFormat="1" applyFont="1" applyBorder="1"/>
    <xf numFmtId="0" fontId="8" fillId="0" borderId="54" xfId="0" applyFont="1" applyBorder="1" applyAlignment="1">
      <alignment vertical="center"/>
    </xf>
    <xf numFmtId="3" fontId="7" fillId="0" borderId="31" xfId="0" applyNumberFormat="1" applyFont="1" applyBorder="1"/>
    <xf numFmtId="0" fontId="8" fillId="0" borderId="51" xfId="0" applyFont="1" applyBorder="1" applyAlignment="1">
      <alignment vertical="center"/>
    </xf>
    <xf numFmtId="0" fontId="7" fillId="0" borderId="4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left" vertical="center"/>
    </xf>
    <xf numFmtId="0" fontId="8" fillId="0" borderId="49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/>
    </xf>
    <xf numFmtId="0" fontId="7" fillId="0" borderId="26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3" fontId="7" fillId="0" borderId="4" xfId="0" applyNumberFormat="1" applyFont="1" applyBorder="1" applyAlignment="1">
      <alignment horizontal="right"/>
    </xf>
    <xf numFmtId="9" fontId="7" fillId="0" borderId="91" xfId="1" applyFont="1" applyBorder="1" applyAlignment="1">
      <alignment horizontal="right"/>
    </xf>
    <xf numFmtId="0" fontId="8" fillId="0" borderId="30" xfId="0" applyFont="1" applyBorder="1" applyAlignment="1">
      <alignment horizontal="right" vertical="center"/>
    </xf>
    <xf numFmtId="0" fontId="8" fillId="0" borderId="15" xfId="0" applyFont="1" applyBorder="1" applyAlignment="1">
      <alignment horizontal="left" vertical="center"/>
    </xf>
    <xf numFmtId="3" fontId="8" fillId="0" borderId="15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9" fontId="8" fillId="0" borderId="92" xfId="1" applyFont="1" applyBorder="1" applyAlignment="1">
      <alignment horizontal="right"/>
    </xf>
    <xf numFmtId="0" fontId="8" fillId="0" borderId="18" xfId="0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/>
    </xf>
    <xf numFmtId="3" fontId="8" fillId="0" borderId="77" xfId="0" applyNumberFormat="1" applyFont="1" applyBorder="1" applyAlignment="1">
      <alignment horizontal="right"/>
    </xf>
    <xf numFmtId="9" fontId="8" fillId="0" borderId="93" xfId="1" applyFont="1" applyBorder="1" applyAlignment="1">
      <alignment horizontal="right"/>
    </xf>
    <xf numFmtId="0" fontId="8" fillId="0" borderId="19" xfId="0" applyFont="1" applyBorder="1" applyAlignment="1">
      <alignment horizontal="right" vertical="center"/>
    </xf>
    <xf numFmtId="0" fontId="8" fillId="0" borderId="34" xfId="0" applyFont="1" applyBorder="1" applyAlignment="1">
      <alignment horizontal="left" vertical="center"/>
    </xf>
    <xf numFmtId="3" fontId="8" fillId="0" borderId="34" xfId="0" applyNumberFormat="1" applyFont="1" applyBorder="1" applyAlignment="1">
      <alignment horizontal="right"/>
    </xf>
    <xf numFmtId="3" fontId="8" fillId="0" borderId="79" xfId="0" applyNumberFormat="1" applyFont="1" applyBorder="1" applyAlignment="1">
      <alignment horizontal="right"/>
    </xf>
    <xf numFmtId="9" fontId="8" fillId="0" borderId="94" xfId="1" applyFont="1" applyBorder="1" applyAlignment="1">
      <alignment horizontal="right"/>
    </xf>
    <xf numFmtId="0" fontId="8" fillId="0" borderId="26" xfId="0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/>
    </xf>
    <xf numFmtId="3" fontId="8" fillId="0" borderId="4" xfId="0" applyNumberFormat="1" applyFont="1" applyBorder="1" applyAlignment="1">
      <alignment horizontal="right"/>
    </xf>
    <xf numFmtId="3" fontId="8" fillId="0" borderId="75" xfId="0" applyNumberFormat="1" applyFont="1" applyBorder="1" applyAlignment="1">
      <alignment horizontal="right"/>
    </xf>
    <xf numFmtId="9" fontId="8" fillId="0" borderId="91" xfId="1" applyFont="1" applyBorder="1" applyAlignment="1">
      <alignment horizontal="right"/>
    </xf>
    <xf numFmtId="0" fontId="9" fillId="0" borderId="26" xfId="0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3" fontId="9" fillId="0" borderId="4" xfId="0" applyNumberFormat="1" applyFont="1" applyBorder="1" applyAlignment="1">
      <alignment horizontal="right"/>
    </xf>
    <xf numFmtId="3" fontId="9" fillId="0" borderId="75" xfId="0" applyNumberFormat="1" applyFont="1" applyBorder="1" applyAlignment="1">
      <alignment horizontal="right"/>
    </xf>
    <xf numFmtId="9" fontId="9" fillId="0" borderId="91" xfId="1" applyFont="1" applyBorder="1" applyAlignment="1">
      <alignment horizontal="right"/>
    </xf>
    <xf numFmtId="0" fontId="7" fillId="0" borderId="25" xfId="0" applyFont="1" applyBorder="1"/>
    <xf numFmtId="3" fontId="7" fillId="0" borderId="17" xfId="0" applyNumberFormat="1" applyFont="1" applyBorder="1" applyAlignment="1">
      <alignment horizontal="right"/>
    </xf>
    <xf numFmtId="9" fontId="7" fillId="0" borderId="64" xfId="1" applyFont="1" applyBorder="1" applyAlignment="1">
      <alignment horizontal="right"/>
    </xf>
    <xf numFmtId="0" fontId="8" fillId="0" borderId="18" xfId="0" applyFont="1" applyBorder="1" applyAlignment="1">
      <alignment horizontal="right"/>
    </xf>
    <xf numFmtId="0" fontId="8" fillId="0" borderId="1" xfId="0" applyFont="1" applyBorder="1"/>
    <xf numFmtId="0" fontId="9" fillId="0" borderId="18" xfId="0" applyFont="1" applyBorder="1" applyAlignment="1">
      <alignment horizontal="right"/>
    </xf>
    <xf numFmtId="0" fontId="9" fillId="0" borderId="1" xfId="0" applyFont="1" applyBorder="1"/>
    <xf numFmtId="0" fontId="9" fillId="0" borderId="38" xfId="0" applyFont="1" applyBorder="1" applyAlignment="1">
      <alignment horizontal="right"/>
    </xf>
    <xf numFmtId="0" fontId="9" fillId="0" borderId="34" xfId="0" applyFont="1" applyBorder="1"/>
    <xf numFmtId="0" fontId="7" fillId="0" borderId="26" xfId="0" applyFont="1" applyBorder="1"/>
    <xf numFmtId="0" fontId="7" fillId="0" borderId="4" xfId="0" applyFont="1" applyBorder="1"/>
    <xf numFmtId="0" fontId="9" fillId="0" borderId="1" xfId="0" applyFont="1" applyFill="1" applyBorder="1" applyAlignment="1">
      <alignment wrapText="1"/>
    </xf>
    <xf numFmtId="3" fontId="9" fillId="0" borderId="1" xfId="0" applyNumberFormat="1" applyFont="1" applyFill="1" applyBorder="1"/>
    <xf numFmtId="3" fontId="9" fillId="0" borderId="77" xfId="0" applyNumberFormat="1" applyFont="1" applyFill="1" applyBorder="1"/>
    <xf numFmtId="9" fontId="9" fillId="0" borderId="93" xfId="1" applyFont="1" applyFill="1" applyBorder="1"/>
    <xf numFmtId="9" fontId="8" fillId="0" borderId="93" xfId="1" applyFont="1" applyBorder="1"/>
    <xf numFmtId="0" fontId="9" fillId="0" borderId="10" xfId="0" applyFont="1" applyFill="1" applyBorder="1" applyAlignment="1">
      <alignment wrapText="1"/>
    </xf>
    <xf numFmtId="3" fontId="9" fillId="0" borderId="10" xfId="0" applyNumberFormat="1" applyFont="1" applyFill="1" applyBorder="1"/>
    <xf numFmtId="3" fontId="9" fillId="0" borderId="78" xfId="0" applyNumberFormat="1" applyFont="1" applyFill="1" applyBorder="1"/>
    <xf numFmtId="9" fontId="9" fillId="0" borderId="96" xfId="1" applyFont="1" applyFill="1" applyBorder="1"/>
    <xf numFmtId="0" fontId="8" fillId="0" borderId="1" xfId="0" applyFont="1" applyFill="1" applyBorder="1" applyAlignment="1">
      <alignment wrapText="1"/>
    </xf>
    <xf numFmtId="3" fontId="8" fillId="0" borderId="1" xfId="0" applyNumberFormat="1" applyFont="1" applyFill="1" applyBorder="1"/>
    <xf numFmtId="9" fontId="8" fillId="0" borderId="93" xfId="1" applyFont="1" applyFill="1" applyBorder="1"/>
    <xf numFmtId="0" fontId="7" fillId="0" borderId="48" xfId="0" applyFont="1" applyBorder="1" applyAlignment="1">
      <alignment horizontal="left"/>
    </xf>
    <xf numFmtId="3" fontId="7" fillId="0" borderId="76" xfId="0" applyNumberFormat="1" applyFont="1" applyBorder="1"/>
    <xf numFmtId="9" fontId="7" fillId="0" borderId="66" xfId="1" applyFont="1" applyBorder="1"/>
    <xf numFmtId="3" fontId="7" fillId="0" borderId="81" xfId="0" applyNumberFormat="1" applyFont="1" applyBorder="1"/>
    <xf numFmtId="3" fontId="7" fillId="0" borderId="17" xfId="0" applyNumberFormat="1" applyFont="1" applyBorder="1"/>
    <xf numFmtId="9" fontId="7" fillId="0" borderId="64" xfId="1" applyFont="1" applyBorder="1"/>
    <xf numFmtId="0" fontId="8" fillId="0" borderId="19" xfId="0" applyFont="1" applyBorder="1" applyAlignment="1">
      <alignment horizontal="right"/>
    </xf>
    <xf numFmtId="0" fontId="8" fillId="0" borderId="34" xfId="0" applyFont="1" applyBorder="1"/>
    <xf numFmtId="3" fontId="8" fillId="0" borderId="79" xfId="0" applyNumberFormat="1" applyFont="1" applyBorder="1"/>
    <xf numFmtId="9" fontId="8" fillId="0" borderId="94" xfId="1" applyFont="1" applyBorder="1"/>
    <xf numFmtId="3" fontId="7" fillId="0" borderId="4" xfId="0" applyNumberFormat="1" applyFont="1" applyBorder="1"/>
    <xf numFmtId="9" fontId="7" fillId="0" borderId="91" xfId="1" applyFont="1" applyBorder="1"/>
    <xf numFmtId="3" fontId="8" fillId="0" borderId="77" xfId="0" applyNumberFormat="1" applyFont="1" applyBorder="1"/>
    <xf numFmtId="0" fontId="8" fillId="0" borderId="38" xfId="0" applyFont="1" applyBorder="1" applyAlignment="1">
      <alignment horizontal="right"/>
    </xf>
    <xf numFmtId="0" fontId="8" fillId="0" borderId="10" xfId="0" applyFont="1" applyBorder="1"/>
    <xf numFmtId="3" fontId="8" fillId="0" borderId="78" xfId="0" applyNumberFormat="1" applyFont="1" applyBorder="1"/>
    <xf numFmtId="9" fontId="8" fillId="0" borderId="96" xfId="1" applyFont="1" applyBorder="1"/>
    <xf numFmtId="0" fontId="7" fillId="0" borderId="48" xfId="0" applyFont="1" applyBorder="1"/>
    <xf numFmtId="0" fontId="8" fillId="0" borderId="49" xfId="0" applyFont="1" applyBorder="1"/>
    <xf numFmtId="0" fontId="8" fillId="0" borderId="56" xfId="0" applyFont="1" applyBorder="1"/>
    <xf numFmtId="3" fontId="7" fillId="0" borderId="56" xfId="0" applyNumberFormat="1" applyFont="1" applyBorder="1"/>
    <xf numFmtId="0" fontId="8" fillId="0" borderId="49" xfId="0" applyFont="1" applyBorder="1" applyAlignment="1">
      <alignment horizontal="center"/>
    </xf>
    <xf numFmtId="0" fontId="8" fillId="0" borderId="76" xfId="0" applyFont="1" applyBorder="1" applyAlignment="1">
      <alignment horizontal="center"/>
    </xf>
    <xf numFmtId="0" fontId="7" fillId="0" borderId="30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3" fontId="7" fillId="0" borderId="15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9" fontId="7" fillId="0" borderId="92" xfId="1" applyFont="1" applyBorder="1" applyAlignment="1">
      <alignment horizontal="right"/>
    </xf>
    <xf numFmtId="0" fontId="7" fillId="0" borderId="49" xfId="0" applyFont="1" applyBorder="1" applyAlignment="1">
      <alignment horizontal="left" vertical="center"/>
    </xf>
    <xf numFmtId="3" fontId="7" fillId="0" borderId="49" xfId="0" applyNumberFormat="1" applyFont="1" applyBorder="1" applyAlignment="1">
      <alignment horizontal="right"/>
    </xf>
    <xf numFmtId="3" fontId="7" fillId="0" borderId="76" xfId="0" applyNumberFormat="1" applyFont="1" applyBorder="1" applyAlignment="1">
      <alignment horizontal="right"/>
    </xf>
    <xf numFmtId="9" fontId="7" fillId="0" borderId="66" xfId="1" applyFont="1" applyBorder="1" applyAlignment="1">
      <alignment horizontal="right"/>
    </xf>
    <xf numFmtId="0" fontId="7" fillId="0" borderId="49" xfId="0" applyFont="1" applyBorder="1"/>
    <xf numFmtId="0" fontId="7" fillId="0" borderId="26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9" fillId="0" borderId="30" xfId="0" applyFont="1" applyBorder="1" applyAlignment="1">
      <alignment horizontal="right"/>
    </xf>
    <xf numFmtId="0" fontId="9" fillId="0" borderId="1" xfId="0" applyFont="1" applyBorder="1" applyAlignment="1">
      <alignment wrapText="1"/>
    </xf>
    <xf numFmtId="3" fontId="9" fillId="0" borderId="1" xfId="0" applyNumberFormat="1" applyFont="1" applyBorder="1"/>
    <xf numFmtId="3" fontId="9" fillId="0" borderId="77" xfId="0" applyNumberFormat="1" applyFont="1" applyBorder="1"/>
    <xf numFmtId="9" fontId="9" fillId="0" borderId="93" xfId="1" applyFont="1" applyBorder="1"/>
    <xf numFmtId="3" fontId="9" fillId="0" borderId="34" xfId="0" applyNumberFormat="1" applyFont="1" applyBorder="1"/>
    <xf numFmtId="3" fontId="9" fillId="0" borderId="79" xfId="0" applyNumberFormat="1" applyFont="1" applyBorder="1"/>
    <xf numFmtId="9" fontId="9" fillId="0" borderId="94" xfId="1" applyFont="1" applyBorder="1"/>
    <xf numFmtId="0" fontId="7" fillId="0" borderId="30" xfId="0" applyFont="1" applyBorder="1" applyAlignment="1">
      <alignment horizontal="left"/>
    </xf>
    <xf numFmtId="3" fontId="7" fillId="0" borderId="0" xfId="0" applyNumberFormat="1" applyFont="1" applyBorder="1"/>
    <xf numFmtId="9" fontId="7" fillId="0" borderId="92" xfId="1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7" fillId="0" borderId="30" xfId="0" applyFont="1" applyBorder="1"/>
    <xf numFmtId="0" fontId="7" fillId="0" borderId="15" xfId="0" applyFont="1" applyBorder="1"/>
    <xf numFmtId="0" fontId="7" fillId="0" borderId="49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81" xfId="0" applyFont="1" applyBorder="1"/>
    <xf numFmtId="0" fontId="8" fillId="0" borderId="79" xfId="0" applyFont="1" applyBorder="1"/>
    <xf numFmtId="0" fontId="7" fillId="0" borderId="75" xfId="0" applyFont="1" applyBorder="1"/>
    <xf numFmtId="0" fontId="8" fillId="0" borderId="77" xfId="0" applyFont="1" applyBorder="1"/>
    <xf numFmtId="0" fontId="8" fillId="0" borderId="78" xfId="0" applyFont="1" applyBorder="1"/>
    <xf numFmtId="0" fontId="7" fillId="0" borderId="40" xfId="0" applyFont="1" applyBorder="1"/>
    <xf numFmtId="0" fontId="9" fillId="0" borderId="18" xfId="0" applyFont="1" applyBorder="1"/>
    <xf numFmtId="3" fontId="9" fillId="0" borderId="15" xfId="0" applyNumberFormat="1" applyFont="1" applyBorder="1"/>
    <xf numFmtId="3" fontId="9" fillId="0" borderId="0" xfId="0" applyNumberFormat="1" applyFont="1" applyBorder="1"/>
    <xf numFmtId="9" fontId="9" fillId="0" borderId="92" xfId="1" applyFont="1" applyBorder="1"/>
    <xf numFmtId="3" fontId="7" fillId="0" borderId="62" xfId="0" applyNumberFormat="1" applyFont="1" applyBorder="1"/>
    <xf numFmtId="0" fontId="8" fillId="0" borderId="26" xfId="0" applyFont="1" applyBorder="1" applyAlignment="1">
      <alignment horizontal="right"/>
    </xf>
    <xf numFmtId="0" fontId="8" fillId="0" borderId="4" xfId="0" applyFont="1" applyBorder="1"/>
    <xf numFmtId="3" fontId="8" fillId="0" borderId="75" xfId="0" applyNumberFormat="1" applyFont="1" applyBorder="1"/>
    <xf numFmtId="9" fontId="8" fillId="0" borderId="91" xfId="1" applyFont="1" applyBorder="1"/>
    <xf numFmtId="0" fontId="8" fillId="0" borderId="19" xfId="0" applyFont="1" applyBorder="1"/>
    <xf numFmtId="3" fontId="7" fillId="0" borderId="75" xfId="0" applyNumberFormat="1" applyFont="1" applyBorder="1"/>
    <xf numFmtId="0" fontId="7" fillId="0" borderId="2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81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21" xfId="0" applyFont="1" applyBorder="1"/>
    <xf numFmtId="0" fontId="7" fillId="0" borderId="16" xfId="0" applyFont="1" applyBorder="1"/>
    <xf numFmtId="3" fontId="7" fillId="0" borderId="16" xfId="0" applyNumberFormat="1" applyFont="1" applyBorder="1"/>
    <xf numFmtId="3" fontId="7" fillId="0" borderId="97" xfId="0" applyNumberFormat="1" applyFont="1" applyBorder="1"/>
    <xf numFmtId="9" fontId="7" fillId="0" borderId="98" xfId="1" applyFont="1" applyBorder="1"/>
    <xf numFmtId="3" fontId="7" fillId="0" borderId="1" xfId="0" applyNumberFormat="1" applyFont="1" applyBorder="1"/>
    <xf numFmtId="3" fontId="7" fillId="0" borderId="77" xfId="0" applyNumberFormat="1" applyFont="1" applyBorder="1"/>
    <xf numFmtId="9" fontId="7" fillId="0" borderId="93" xfId="1" applyFont="1" applyBorder="1"/>
    <xf numFmtId="0" fontId="7" fillId="0" borderId="18" xfId="0" applyFont="1" applyBorder="1" applyAlignment="1">
      <alignment horizontal="left"/>
    </xf>
    <xf numFmtId="0" fontId="8" fillId="0" borderId="18" xfId="0" applyFont="1" applyBorder="1"/>
    <xf numFmtId="0" fontId="7" fillId="0" borderId="1" xfId="0" applyFont="1" applyBorder="1"/>
    <xf numFmtId="0" fontId="7" fillId="0" borderId="60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right"/>
    </xf>
    <xf numFmtId="0" fontId="7" fillId="0" borderId="17" xfId="0" applyFont="1" applyBorder="1" applyAlignment="1">
      <alignment horizontal="right"/>
    </xf>
    <xf numFmtId="0" fontId="7" fillId="0" borderId="81" xfId="0" applyFont="1" applyBorder="1" applyAlignment="1">
      <alignment horizontal="right"/>
    </xf>
    <xf numFmtId="0" fontId="8" fillId="0" borderId="14" xfId="0" applyFont="1" applyBorder="1"/>
    <xf numFmtId="0" fontId="8" fillId="0" borderId="75" xfId="0" applyFont="1" applyBorder="1"/>
    <xf numFmtId="0" fontId="8" fillId="0" borderId="61" xfId="0" applyFont="1" applyBorder="1"/>
    <xf numFmtId="0" fontId="8" fillId="0" borderId="80" xfId="0" applyFont="1" applyBorder="1"/>
    <xf numFmtId="0" fontId="7" fillId="0" borderId="75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8" fillId="0" borderId="36" xfId="0" applyFont="1" applyBorder="1"/>
    <xf numFmtId="0" fontId="8" fillId="0" borderId="15" xfId="0" applyFont="1" applyBorder="1"/>
    <xf numFmtId="0" fontId="8" fillId="0" borderId="0" xfId="0" applyFont="1" applyBorder="1"/>
    <xf numFmtId="0" fontId="7" fillId="0" borderId="25" xfId="0" applyFont="1" applyBorder="1" applyAlignment="1">
      <alignment horizontal="left"/>
    </xf>
    <xf numFmtId="0" fontId="7" fillId="0" borderId="17" xfId="0" applyFont="1" applyBorder="1" applyAlignment="1">
      <alignment horizontal="left" vertical="center"/>
    </xf>
    <xf numFmtId="0" fontId="7" fillId="0" borderId="62" xfId="0" applyFont="1" applyBorder="1"/>
    <xf numFmtId="0" fontId="8" fillId="0" borderId="13" xfId="0" applyFont="1" applyBorder="1"/>
    <xf numFmtId="0" fontId="8" fillId="0" borderId="38" xfId="0" applyFont="1" applyBorder="1"/>
    <xf numFmtId="0" fontId="8" fillId="0" borderId="63" xfId="0" applyFont="1" applyBorder="1"/>
    <xf numFmtId="0" fontId="8" fillId="0" borderId="39" xfId="0" applyFont="1" applyBorder="1"/>
    <xf numFmtId="0" fontId="8" fillId="0" borderId="48" xfId="0" applyFont="1" applyBorder="1"/>
    <xf numFmtId="0" fontId="7" fillId="0" borderId="76" xfId="0" applyFont="1" applyBorder="1" applyAlignment="1">
      <alignment horizontal="right"/>
    </xf>
    <xf numFmtId="0" fontId="7" fillId="0" borderId="49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3" fontId="7" fillId="0" borderId="59" xfId="0" applyNumberFormat="1" applyFont="1" applyBorder="1"/>
    <xf numFmtId="0" fontId="12" fillId="0" borderId="0" xfId="0" applyFont="1" applyBorder="1" applyAlignment="1"/>
    <xf numFmtId="0" fontId="8" fillId="0" borderId="0" xfId="0" applyFont="1" applyBorder="1" applyAlignment="1"/>
    <xf numFmtId="0" fontId="12" fillId="0" borderId="0" xfId="0" applyFont="1"/>
    <xf numFmtId="0" fontId="7" fillId="0" borderId="37" xfId="0" applyFont="1" applyBorder="1" applyAlignment="1">
      <alignment wrapText="1"/>
    </xf>
    <xf numFmtId="0" fontId="7" fillId="0" borderId="28" xfId="0" applyFont="1" applyBorder="1" applyAlignment="1">
      <alignment horizontal="center" vertical="center"/>
    </xf>
    <xf numFmtId="0" fontId="13" fillId="0" borderId="26" xfId="0" applyFont="1" applyBorder="1"/>
    <xf numFmtId="0" fontId="8" fillId="0" borderId="4" xfId="0" applyFont="1" applyBorder="1" applyAlignment="1">
      <alignment horizontal="center"/>
    </xf>
    <xf numFmtId="3" fontId="8" fillId="0" borderId="33" xfId="0" applyNumberFormat="1" applyFont="1" applyBorder="1"/>
    <xf numFmtId="0" fontId="7" fillId="0" borderId="32" xfId="0" applyFont="1" applyBorder="1"/>
    <xf numFmtId="0" fontId="8" fillId="0" borderId="24" xfId="0" applyFont="1" applyBorder="1"/>
    <xf numFmtId="3" fontId="7" fillId="0" borderId="24" xfId="0" applyNumberFormat="1" applyFont="1" applyBorder="1"/>
    <xf numFmtId="3" fontId="7" fillId="0" borderId="41" xfId="0" applyNumberFormat="1" applyFont="1" applyBorder="1"/>
    <xf numFmtId="0" fontId="8" fillId="0" borderId="2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" xfId="0" applyFont="1" applyBorder="1"/>
    <xf numFmtId="3" fontId="14" fillId="0" borderId="27" xfId="0" applyNumberFormat="1" applyFont="1" applyBorder="1"/>
    <xf numFmtId="0" fontId="7" fillId="0" borderId="18" xfId="0" applyFont="1" applyBorder="1" applyAlignment="1">
      <alignment horizontal="center"/>
    </xf>
    <xf numFmtId="3" fontId="7" fillId="0" borderId="27" xfId="0" applyNumberFormat="1" applyFont="1" applyBorder="1"/>
    <xf numFmtId="0" fontId="8" fillId="0" borderId="19" xfId="0" applyFont="1" applyBorder="1" applyAlignment="1">
      <alignment horizontal="center"/>
    </xf>
    <xf numFmtId="3" fontId="8" fillId="0" borderId="35" xfId="0" applyNumberFormat="1" applyFont="1" applyBorder="1"/>
    <xf numFmtId="0" fontId="8" fillId="0" borderId="6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right" vertical="center"/>
    </xf>
    <xf numFmtId="0" fontId="9" fillId="0" borderId="33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left"/>
    </xf>
    <xf numFmtId="3" fontId="9" fillId="0" borderId="27" xfId="0" applyNumberFormat="1" applyFont="1" applyBorder="1"/>
    <xf numFmtId="3" fontId="7" fillId="0" borderId="13" xfId="0" applyNumberFormat="1" applyFont="1" applyBorder="1"/>
    <xf numFmtId="0" fontId="8" fillId="0" borderId="38" xfId="0" applyFont="1" applyBorder="1" applyAlignment="1">
      <alignment horizontal="left"/>
    </xf>
    <xf numFmtId="3" fontId="8" fillId="0" borderId="39" xfId="0" applyNumberFormat="1" applyFont="1" applyBorder="1"/>
    <xf numFmtId="0" fontId="7" fillId="0" borderId="38" xfId="0" applyFont="1" applyBorder="1" applyAlignment="1">
      <alignment horizontal="left"/>
    </xf>
    <xf numFmtId="0" fontId="7" fillId="0" borderId="10" xfId="0" applyFont="1" applyBorder="1"/>
    <xf numFmtId="0" fontId="8" fillId="0" borderId="19" xfId="0" applyFont="1" applyBorder="1" applyAlignment="1">
      <alignment horizontal="left"/>
    </xf>
    <xf numFmtId="0" fontId="7" fillId="0" borderId="34" xfId="0" applyFont="1" applyBorder="1"/>
    <xf numFmtId="0" fontId="7" fillId="0" borderId="56" xfId="0" applyFont="1" applyBorder="1" applyAlignment="1">
      <alignment wrapText="1"/>
    </xf>
    <xf numFmtId="3" fontId="7" fillId="0" borderId="61" xfId="0" applyNumberFormat="1" applyFont="1" applyBorder="1"/>
    <xf numFmtId="3" fontId="7" fillId="0" borderId="73" xfId="0" applyNumberFormat="1" applyFont="1" applyBorder="1"/>
    <xf numFmtId="3" fontId="7" fillId="0" borderId="57" xfId="0" applyNumberFormat="1" applyFont="1" applyBorder="1"/>
    <xf numFmtId="0" fontId="7" fillId="0" borderId="58" xfId="0" applyFont="1" applyBorder="1"/>
    <xf numFmtId="0" fontId="8" fillId="0" borderId="4" xfId="0" applyFont="1" applyBorder="1" applyAlignment="1">
      <alignment horizontal="left"/>
    </xf>
    <xf numFmtId="0" fontId="7" fillId="0" borderId="0" xfId="0" applyFont="1" applyAlignment="1">
      <alignment horizontal="center" wrapText="1"/>
    </xf>
    <xf numFmtId="3" fontId="8" fillId="0" borderId="49" xfId="0" applyNumberFormat="1" applyFont="1" applyBorder="1"/>
    <xf numFmtId="3" fontId="8" fillId="0" borderId="76" xfId="0" applyNumberFormat="1" applyFont="1" applyBorder="1"/>
    <xf numFmtId="3" fontId="8" fillId="0" borderId="66" xfId="0" applyNumberFormat="1" applyFont="1" applyBorder="1"/>
    <xf numFmtId="0" fontId="9" fillId="0" borderId="26" xfId="0" applyFont="1" applyBorder="1" applyAlignment="1">
      <alignment horizontal="right"/>
    </xf>
    <xf numFmtId="0" fontId="9" fillId="0" borderId="4" xfId="0" applyFont="1" applyBorder="1"/>
    <xf numFmtId="3" fontId="9" fillId="0" borderId="4" xfId="0" applyNumberFormat="1" applyFont="1" applyBorder="1"/>
    <xf numFmtId="3" fontId="9" fillId="0" borderId="75" xfId="0" applyNumberFormat="1" applyFont="1" applyBorder="1"/>
    <xf numFmtId="9" fontId="9" fillId="0" borderId="91" xfId="1" applyFont="1" applyBorder="1"/>
    <xf numFmtId="0" fontId="9" fillId="0" borderId="15" xfId="0" applyFont="1" applyBorder="1" applyAlignment="1">
      <alignment wrapText="1"/>
    </xf>
    <xf numFmtId="0" fontId="7" fillId="0" borderId="17" xfId="0" applyFont="1" applyBorder="1" applyAlignment="1">
      <alignment wrapText="1"/>
    </xf>
    <xf numFmtId="9" fontId="8" fillId="0" borderId="92" xfId="1" applyFont="1" applyBorder="1"/>
    <xf numFmtId="9" fontId="8" fillId="0" borderId="39" xfId="1" applyFont="1" applyBorder="1"/>
    <xf numFmtId="9" fontId="7" fillId="0" borderId="45" xfId="0" applyNumberFormat="1" applyFont="1" applyBorder="1" applyAlignment="1"/>
    <xf numFmtId="9" fontId="8" fillId="0" borderId="33" xfId="0" applyNumberFormat="1" applyFont="1" applyBorder="1"/>
    <xf numFmtId="9" fontId="8" fillId="0" borderId="59" xfId="0" applyNumberFormat="1" applyFont="1" applyBorder="1"/>
    <xf numFmtId="9" fontId="7" fillId="0" borderId="33" xfId="0" applyNumberFormat="1" applyFont="1" applyBorder="1"/>
    <xf numFmtId="9" fontId="8" fillId="0" borderId="31" xfId="0" applyNumberFormat="1" applyFont="1" applyBorder="1"/>
    <xf numFmtId="9" fontId="7" fillId="0" borderId="45" xfId="0" applyNumberFormat="1" applyFont="1" applyBorder="1"/>
    <xf numFmtId="9" fontId="8" fillId="0" borderId="27" xfId="0" applyNumberFormat="1" applyFont="1" applyBorder="1"/>
    <xf numFmtId="9" fontId="8" fillId="0" borderId="35" xfId="0" applyNumberFormat="1" applyFont="1" applyBorder="1"/>
    <xf numFmtId="9" fontId="8" fillId="0" borderId="39" xfId="0" applyNumberFormat="1" applyFont="1" applyBorder="1"/>
    <xf numFmtId="0" fontId="8" fillId="0" borderId="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3" fontId="8" fillId="0" borderId="56" xfId="0" applyNumberFormat="1" applyFont="1" applyBorder="1" applyAlignment="1">
      <alignment horizontal="right"/>
    </xf>
    <xf numFmtId="3" fontId="8" fillId="0" borderId="80" xfId="0" applyNumberFormat="1" applyFont="1" applyBorder="1" applyAlignment="1">
      <alignment horizontal="right"/>
    </xf>
    <xf numFmtId="9" fontId="8" fillId="0" borderId="95" xfId="1" applyFont="1" applyBorder="1" applyAlignment="1">
      <alignment horizontal="right"/>
    </xf>
    <xf numFmtId="3" fontId="8" fillId="0" borderId="77" xfId="0" applyNumberFormat="1" applyFont="1" applyFill="1" applyBorder="1"/>
    <xf numFmtId="0" fontId="8" fillId="0" borderId="10" xfId="0" applyFont="1" applyFill="1" applyBorder="1" applyAlignment="1">
      <alignment wrapText="1"/>
    </xf>
    <xf numFmtId="3" fontId="8" fillId="0" borderId="10" xfId="0" applyNumberFormat="1" applyFont="1" applyFill="1" applyBorder="1"/>
    <xf numFmtId="3" fontId="8" fillId="0" borderId="78" xfId="0" applyNumberFormat="1" applyFont="1" applyFill="1" applyBorder="1"/>
    <xf numFmtId="0" fontId="7" fillId="0" borderId="40" xfId="0" applyFont="1" applyBorder="1" applyAlignment="1">
      <alignment horizontal="left"/>
    </xf>
    <xf numFmtId="0" fontId="7" fillId="0" borderId="42" xfId="0" applyFont="1" applyBorder="1" applyAlignment="1">
      <alignment wrapText="1"/>
    </xf>
    <xf numFmtId="3" fontId="7" fillId="0" borderId="42" xfId="0" applyNumberFormat="1" applyFont="1" applyBorder="1"/>
    <xf numFmtId="3" fontId="7" fillId="0" borderId="74" xfId="0" applyNumberFormat="1" applyFont="1" applyBorder="1"/>
    <xf numFmtId="9" fontId="7" fillId="0" borderId="65" xfId="1" applyFont="1" applyBorder="1"/>
    <xf numFmtId="9" fontId="7" fillId="0" borderId="45" xfId="1" applyFont="1" applyBorder="1"/>
    <xf numFmtId="9" fontId="7" fillId="0" borderId="52" xfId="1" applyFont="1" applyBorder="1"/>
    <xf numFmtId="0" fontId="7" fillId="0" borderId="4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/>
    </xf>
    <xf numFmtId="0" fontId="7" fillId="0" borderId="42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/>
    </xf>
    <xf numFmtId="3" fontId="8" fillId="0" borderId="78" xfId="0" applyNumberFormat="1" applyFont="1" applyBorder="1" applyAlignment="1">
      <alignment horizontal="right"/>
    </xf>
    <xf numFmtId="9" fontId="8" fillId="0" borderId="96" xfId="1" applyFont="1" applyBorder="1" applyAlignment="1">
      <alignment horizontal="right"/>
    </xf>
    <xf numFmtId="0" fontId="8" fillId="0" borderId="30" xfId="0" applyFont="1" applyBorder="1"/>
    <xf numFmtId="0" fontId="9" fillId="0" borderId="10" xfId="0" applyFont="1" applyBorder="1" applyAlignment="1">
      <alignment wrapText="1"/>
    </xf>
    <xf numFmtId="0" fontId="8" fillId="0" borderId="99" xfId="0" applyFont="1" applyBorder="1" applyAlignment="1">
      <alignment horizontal="right"/>
    </xf>
    <xf numFmtId="0" fontId="9" fillId="0" borderId="100" xfId="0" applyFont="1" applyBorder="1"/>
    <xf numFmtId="3" fontId="9" fillId="0" borderId="100" xfId="0" applyNumberFormat="1" applyFont="1" applyBorder="1"/>
    <xf numFmtId="9" fontId="9" fillId="0" borderId="101" xfId="1" applyFont="1" applyBorder="1"/>
    <xf numFmtId="0" fontId="8" fillId="0" borderId="102" xfId="0" applyFont="1" applyBorder="1" applyAlignment="1">
      <alignment horizontal="right"/>
    </xf>
    <xf numFmtId="0" fontId="9" fillId="0" borderId="103" xfId="0" applyFont="1" applyBorder="1"/>
    <xf numFmtId="3" fontId="9" fillId="0" borderId="103" xfId="0" applyNumberFormat="1" applyFont="1" applyBorder="1"/>
    <xf numFmtId="9" fontId="9" fillId="0" borderId="104" xfId="1" applyFont="1" applyBorder="1"/>
    <xf numFmtId="0" fontId="7" fillId="0" borderId="105" xfId="0" applyFont="1" applyBorder="1"/>
    <xf numFmtId="0" fontId="9" fillId="0" borderId="106" xfId="0" applyFont="1" applyBorder="1"/>
    <xf numFmtId="3" fontId="9" fillId="0" borderId="106" xfId="0" applyNumberFormat="1" applyFont="1" applyBorder="1"/>
    <xf numFmtId="9" fontId="9" fillId="0" borderId="107" xfId="1" applyFont="1" applyBorder="1"/>
    <xf numFmtId="0" fontId="7" fillId="0" borderId="99" xfId="0" applyFont="1" applyBorder="1"/>
    <xf numFmtId="3" fontId="9" fillId="0" borderId="108" xfId="0" applyNumberFormat="1" applyFont="1" applyBorder="1"/>
    <xf numFmtId="9" fontId="9" fillId="0" borderId="109" xfId="1" applyFont="1" applyBorder="1"/>
    <xf numFmtId="0" fontId="7" fillId="0" borderId="102" xfId="0" applyFont="1" applyBorder="1"/>
    <xf numFmtId="3" fontId="9" fillId="0" borderId="110" xfId="0" applyNumberFormat="1" applyFont="1" applyBorder="1"/>
    <xf numFmtId="9" fontId="7" fillId="0" borderId="111" xfId="1" applyFont="1" applyBorder="1"/>
    <xf numFmtId="0" fontId="8" fillId="0" borderId="112" xfId="0" applyFont="1" applyBorder="1"/>
    <xf numFmtId="0" fontId="9" fillId="0" borderId="113" xfId="0" applyFont="1" applyBorder="1" applyAlignment="1">
      <alignment wrapText="1"/>
    </xf>
    <xf numFmtId="3" fontId="9" fillId="0" borderId="113" xfId="0" applyNumberFormat="1" applyFont="1" applyBorder="1"/>
    <xf numFmtId="3" fontId="9" fillId="0" borderId="114" xfId="0" applyNumberFormat="1" applyFont="1" applyBorder="1"/>
    <xf numFmtId="9" fontId="9" fillId="0" borderId="115" xfId="1" applyFont="1" applyBorder="1"/>
    <xf numFmtId="0" fontId="8" fillId="0" borderId="44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5" fillId="0" borderId="55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7" fillId="0" borderId="82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56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85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87" xfId="0" applyFont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0" fontId="7" fillId="0" borderId="87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0" xfId="0" applyFont="1" applyAlignment="1">
      <alignment horizontal="justify" wrapText="1"/>
    </xf>
    <xf numFmtId="0" fontId="7" fillId="0" borderId="8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5" xfId="0" applyFont="1" applyBorder="1" applyAlignment="1">
      <alignment horizontal="center"/>
    </xf>
    <xf numFmtId="0" fontId="8" fillId="0" borderId="56" xfId="0" applyFont="1" applyBorder="1" applyAlignment="1">
      <alignment horizontal="left" vertical="center"/>
    </xf>
    <xf numFmtId="0" fontId="8" fillId="0" borderId="30" xfId="0" applyFont="1" applyBorder="1" applyAlignment="1">
      <alignment horizontal="center"/>
    </xf>
    <xf numFmtId="0" fontId="7" fillId="0" borderId="68" xfId="0" applyFont="1" applyBorder="1" applyAlignment="1">
      <alignment horizontal="left"/>
    </xf>
    <xf numFmtId="0" fontId="7" fillId="0" borderId="51" xfId="0" applyFont="1" applyBorder="1" applyAlignment="1">
      <alignment horizontal="left"/>
    </xf>
    <xf numFmtId="0" fontId="7" fillId="0" borderId="62" xfId="0" applyFont="1" applyBorder="1" applyAlignment="1">
      <alignment horizontal="left"/>
    </xf>
    <xf numFmtId="0" fontId="7" fillId="0" borderId="81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8" fillId="0" borderId="15" xfId="0" applyFont="1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1" fillId="0" borderId="88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0" fontId="7" fillId="0" borderId="90" xfId="0" applyFont="1" applyBorder="1" applyAlignment="1"/>
    <xf numFmtId="0" fontId="7" fillId="0" borderId="58" xfId="0" applyFont="1" applyBorder="1" applyAlignment="1"/>
    <xf numFmtId="0" fontId="7" fillId="0" borderId="0" xfId="0" applyFont="1" applyFill="1" applyBorder="1" applyAlignment="1">
      <alignment horizontal="center"/>
    </xf>
    <xf numFmtId="0" fontId="10" fillId="0" borderId="0" xfId="0" applyFont="1" applyAlignment="1">
      <alignment horizontal="justify" wrapText="1"/>
    </xf>
    <xf numFmtId="0" fontId="10" fillId="0" borderId="0" xfId="0" applyFont="1" applyAlignment="1">
      <alignment wrapText="1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zoomScaleNormal="100" workbookViewId="0">
      <selection activeCell="A2" sqref="A2:N2"/>
    </sheetView>
  </sheetViews>
  <sheetFormatPr defaultRowHeight="12.75"/>
  <cols>
    <col min="1" max="1" width="3.7109375" customWidth="1"/>
    <col min="2" max="2" width="32" customWidth="1"/>
    <col min="3" max="3" width="10.140625" customWidth="1"/>
    <col min="4" max="4" width="9.85546875" customWidth="1"/>
    <col min="5" max="5" width="8.42578125" customWidth="1"/>
    <col min="6" max="7" width="8.5703125" customWidth="1"/>
    <col min="8" max="8" width="3.7109375" customWidth="1"/>
    <col min="9" max="9" width="32" customWidth="1"/>
    <col min="10" max="10" width="9.85546875" customWidth="1"/>
    <col min="11" max="11" width="10" customWidth="1"/>
    <col min="12" max="14" width="8.5703125" customWidth="1"/>
  </cols>
  <sheetData>
    <row r="1" spans="1:14">
      <c r="A1" s="23"/>
      <c r="J1" s="20"/>
      <c r="K1" s="20"/>
      <c r="L1" s="20"/>
      <c r="M1" s="234"/>
      <c r="N1" s="235" t="s">
        <v>130</v>
      </c>
    </row>
    <row r="2" spans="1:14" ht="17.25" customHeight="1">
      <c r="A2" s="432" t="s">
        <v>508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</row>
    <row r="3" spans="1:14" ht="30" customHeight="1">
      <c r="A3" s="433" t="s">
        <v>458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</row>
    <row r="4" spans="1:14" ht="13.5" thickBot="1">
      <c r="A4" s="19"/>
      <c r="B4" s="19"/>
      <c r="C4" s="19"/>
      <c r="D4" s="19"/>
      <c r="E4" s="19"/>
      <c r="F4" s="19"/>
      <c r="G4" s="19"/>
      <c r="H4" s="19"/>
      <c r="I4" s="19"/>
      <c r="J4" s="20"/>
      <c r="K4" s="20"/>
      <c r="L4" s="20"/>
      <c r="M4" s="234"/>
      <c r="N4" s="235" t="s">
        <v>48</v>
      </c>
    </row>
    <row r="5" spans="1:14" ht="27.75" customHeight="1" thickTop="1">
      <c r="A5" s="418" t="s">
        <v>0</v>
      </c>
      <c r="B5" s="420" t="s">
        <v>1</v>
      </c>
      <c r="C5" s="422" t="s">
        <v>459</v>
      </c>
      <c r="D5" s="435" t="s">
        <v>460</v>
      </c>
      <c r="E5" s="437" t="s">
        <v>461</v>
      </c>
      <c r="F5" s="429" t="s">
        <v>462</v>
      </c>
      <c r="G5" s="431"/>
      <c r="H5" s="424" t="s">
        <v>0</v>
      </c>
      <c r="I5" s="420" t="s">
        <v>1</v>
      </c>
      <c r="J5" s="422" t="s">
        <v>459</v>
      </c>
      <c r="K5" s="435" t="s">
        <v>460</v>
      </c>
      <c r="L5" s="437" t="s">
        <v>461</v>
      </c>
      <c r="M5" s="429" t="s">
        <v>462</v>
      </c>
      <c r="N5" s="430"/>
    </row>
    <row r="6" spans="1:14" ht="39" customHeight="1" thickBot="1">
      <c r="A6" s="419"/>
      <c r="B6" s="421"/>
      <c r="C6" s="423"/>
      <c r="D6" s="436"/>
      <c r="E6" s="438"/>
      <c r="F6" s="39" t="s">
        <v>132</v>
      </c>
      <c r="G6" s="40" t="s">
        <v>133</v>
      </c>
      <c r="H6" s="425"/>
      <c r="I6" s="434"/>
      <c r="J6" s="423"/>
      <c r="K6" s="436"/>
      <c r="L6" s="438"/>
      <c r="M6" s="39" t="s">
        <v>132</v>
      </c>
      <c r="N6" s="41" t="s">
        <v>133</v>
      </c>
    </row>
    <row r="7" spans="1:14" ht="13.5" thickTop="1">
      <c r="A7" s="33" t="s">
        <v>3</v>
      </c>
      <c r="B7" s="42" t="s">
        <v>4</v>
      </c>
      <c r="C7" s="43"/>
      <c r="D7" s="44"/>
      <c r="E7" s="45"/>
      <c r="F7" s="46"/>
      <c r="G7" s="45"/>
      <c r="H7" s="47" t="s">
        <v>5</v>
      </c>
      <c r="I7" s="42" t="s">
        <v>6</v>
      </c>
      <c r="J7" s="43"/>
      <c r="K7" s="44"/>
      <c r="L7" s="45"/>
      <c r="M7" s="46"/>
      <c r="N7" s="48"/>
    </row>
    <row r="8" spans="1:14">
      <c r="A8" s="25" t="s">
        <v>14</v>
      </c>
      <c r="B8" s="49" t="s">
        <v>8</v>
      </c>
      <c r="C8" s="50">
        <v>100</v>
      </c>
      <c r="D8" s="51">
        <v>1936</v>
      </c>
      <c r="E8" s="52">
        <v>2087</v>
      </c>
      <c r="F8" s="53">
        <v>1625</v>
      </c>
      <c r="G8" s="52">
        <v>462</v>
      </c>
      <c r="H8" s="54" t="s">
        <v>14</v>
      </c>
      <c r="I8" s="49" t="s">
        <v>24</v>
      </c>
      <c r="J8" s="50">
        <v>14311</v>
      </c>
      <c r="K8" s="51">
        <v>15698</v>
      </c>
      <c r="L8" s="52">
        <v>15670</v>
      </c>
      <c r="M8" s="53">
        <v>15014</v>
      </c>
      <c r="N8" s="55">
        <v>656</v>
      </c>
    </row>
    <row r="9" spans="1:14" ht="25.5" customHeight="1">
      <c r="A9" s="25" t="s">
        <v>15</v>
      </c>
      <c r="B9" s="49" t="s">
        <v>7</v>
      </c>
      <c r="C9" s="50">
        <v>14800</v>
      </c>
      <c r="D9" s="51">
        <v>13961</v>
      </c>
      <c r="E9" s="52">
        <v>13960</v>
      </c>
      <c r="F9" s="53">
        <v>11737</v>
      </c>
      <c r="G9" s="52">
        <v>2223</v>
      </c>
      <c r="H9" s="54" t="s">
        <v>15</v>
      </c>
      <c r="I9" s="49" t="s">
        <v>294</v>
      </c>
      <c r="J9" s="50">
        <v>2625</v>
      </c>
      <c r="K9" s="51">
        <v>2943</v>
      </c>
      <c r="L9" s="52">
        <v>2935</v>
      </c>
      <c r="M9" s="53">
        <v>2666</v>
      </c>
      <c r="N9" s="55">
        <v>269</v>
      </c>
    </row>
    <row r="10" spans="1:14">
      <c r="A10" s="25" t="s">
        <v>16</v>
      </c>
      <c r="B10" s="49" t="s">
        <v>10</v>
      </c>
      <c r="C10" s="50">
        <v>10851</v>
      </c>
      <c r="D10" s="51">
        <v>11101</v>
      </c>
      <c r="E10" s="52">
        <v>11101</v>
      </c>
      <c r="F10" s="53">
        <v>11101</v>
      </c>
      <c r="G10" s="52">
        <v>0</v>
      </c>
      <c r="H10" s="54" t="s">
        <v>20</v>
      </c>
      <c r="I10" s="49" t="s">
        <v>25</v>
      </c>
      <c r="J10" s="50">
        <v>10216</v>
      </c>
      <c r="K10" s="51">
        <v>12000</v>
      </c>
      <c r="L10" s="52">
        <v>11062</v>
      </c>
      <c r="M10" s="53">
        <v>10602</v>
      </c>
      <c r="N10" s="55">
        <v>460</v>
      </c>
    </row>
    <row r="11" spans="1:14">
      <c r="A11" s="25" t="s">
        <v>17</v>
      </c>
      <c r="B11" s="49" t="s">
        <v>9</v>
      </c>
      <c r="C11" s="50">
        <v>6612</v>
      </c>
      <c r="D11" s="51">
        <v>7108</v>
      </c>
      <c r="E11" s="52">
        <v>7108</v>
      </c>
      <c r="F11" s="53">
        <v>7108</v>
      </c>
      <c r="G11" s="52">
        <v>0</v>
      </c>
      <c r="H11" s="54" t="s">
        <v>16</v>
      </c>
      <c r="I11" s="49" t="s">
        <v>26</v>
      </c>
      <c r="J11" s="50">
        <v>1040</v>
      </c>
      <c r="K11" s="51">
        <v>1124</v>
      </c>
      <c r="L11" s="52">
        <v>1000</v>
      </c>
      <c r="M11" s="53">
        <v>84</v>
      </c>
      <c r="N11" s="55">
        <v>916</v>
      </c>
    </row>
    <row r="12" spans="1:14" ht="14.25" customHeight="1">
      <c r="A12" s="25" t="s">
        <v>18</v>
      </c>
      <c r="B12" s="49" t="s">
        <v>47</v>
      </c>
      <c r="C12" s="50">
        <v>0</v>
      </c>
      <c r="D12" s="51">
        <v>0</v>
      </c>
      <c r="E12" s="52">
        <v>0</v>
      </c>
      <c r="F12" s="53">
        <v>0</v>
      </c>
      <c r="G12" s="52">
        <v>0</v>
      </c>
      <c r="H12" s="54" t="s">
        <v>17</v>
      </c>
      <c r="I12" s="49" t="s">
        <v>27</v>
      </c>
      <c r="J12" s="50">
        <v>2264</v>
      </c>
      <c r="K12" s="51">
        <v>2660</v>
      </c>
      <c r="L12" s="52">
        <v>2615</v>
      </c>
      <c r="M12" s="53">
        <v>2231</v>
      </c>
      <c r="N12" s="55">
        <v>384</v>
      </c>
    </row>
    <row r="13" spans="1:14" ht="15.75" customHeight="1">
      <c r="A13" s="25" t="s">
        <v>19</v>
      </c>
      <c r="B13" s="49" t="s">
        <v>116</v>
      </c>
      <c r="C13" s="50">
        <v>0</v>
      </c>
      <c r="D13" s="51">
        <v>0</v>
      </c>
      <c r="E13" s="52">
        <v>0</v>
      </c>
      <c r="F13" s="53">
        <v>0</v>
      </c>
      <c r="G13" s="52">
        <v>0</v>
      </c>
      <c r="H13" s="54" t="s">
        <v>37</v>
      </c>
      <c r="I13" s="49" t="s">
        <v>49</v>
      </c>
      <c r="J13" s="50">
        <v>0</v>
      </c>
      <c r="K13" s="51">
        <v>0</v>
      </c>
      <c r="L13" s="52">
        <v>0</v>
      </c>
      <c r="M13" s="53">
        <v>0</v>
      </c>
      <c r="N13" s="55">
        <v>0</v>
      </c>
    </row>
    <row r="14" spans="1:14">
      <c r="A14" s="26"/>
      <c r="B14" s="56"/>
      <c r="C14" s="57"/>
      <c r="D14" s="58"/>
      <c r="E14" s="59"/>
      <c r="F14" s="60"/>
      <c r="G14" s="59"/>
      <c r="H14" s="54" t="s">
        <v>38</v>
      </c>
      <c r="I14" s="49" t="s">
        <v>115</v>
      </c>
      <c r="J14" s="50">
        <v>0</v>
      </c>
      <c r="K14" s="51">
        <v>3386</v>
      </c>
      <c r="L14" s="52">
        <v>0</v>
      </c>
      <c r="M14" s="53">
        <v>0</v>
      </c>
      <c r="N14" s="55">
        <v>0</v>
      </c>
    </row>
    <row r="15" spans="1:14" ht="13.5" thickBot="1">
      <c r="A15" s="27"/>
      <c r="B15" s="61" t="s">
        <v>41</v>
      </c>
      <c r="C15" s="62">
        <f>SUM(C8:C14)</f>
        <v>32363</v>
      </c>
      <c r="D15" s="63">
        <f>SUM(D8:D14)</f>
        <v>34106</v>
      </c>
      <c r="E15" s="63">
        <f>SUM(E8:E14)</f>
        <v>34256</v>
      </c>
      <c r="F15" s="64">
        <f>SUM(F8:F14)</f>
        <v>31571</v>
      </c>
      <c r="G15" s="65">
        <f>SUM(G8:G14)</f>
        <v>2685</v>
      </c>
      <c r="H15" s="66"/>
      <c r="I15" s="61" t="s">
        <v>39</v>
      </c>
      <c r="J15" s="62">
        <f>SUM(J8:J14)</f>
        <v>30456</v>
      </c>
      <c r="K15" s="63">
        <f>SUM(K8:K14)</f>
        <v>37811</v>
      </c>
      <c r="L15" s="65">
        <f>SUM(L8:L14)</f>
        <v>33282</v>
      </c>
      <c r="M15" s="64">
        <f>M8+M9+M10+M11+M12+M14</f>
        <v>30597</v>
      </c>
      <c r="N15" s="67">
        <f>N8+N9+N10+N11+N12+N14</f>
        <v>2685</v>
      </c>
    </row>
    <row r="16" spans="1:14" ht="13.5" thickTop="1">
      <c r="A16" s="32" t="s">
        <v>20</v>
      </c>
      <c r="B16" s="68" t="s">
        <v>11</v>
      </c>
      <c r="C16" s="69">
        <v>0</v>
      </c>
      <c r="D16" s="70">
        <v>1741</v>
      </c>
      <c r="E16" s="71">
        <v>1741</v>
      </c>
      <c r="F16" s="72">
        <v>1741</v>
      </c>
      <c r="G16" s="71">
        <v>0</v>
      </c>
      <c r="H16" s="73" t="s">
        <v>18</v>
      </c>
      <c r="I16" s="68" t="s">
        <v>28</v>
      </c>
      <c r="J16" s="69">
        <v>1902</v>
      </c>
      <c r="K16" s="70">
        <v>3802</v>
      </c>
      <c r="L16" s="71">
        <v>2296</v>
      </c>
      <c r="M16" s="72">
        <v>2296</v>
      </c>
      <c r="N16" s="74">
        <v>0</v>
      </c>
    </row>
    <row r="17" spans="1:14">
      <c r="A17" s="25" t="s">
        <v>16</v>
      </c>
      <c r="B17" s="49" t="s">
        <v>10</v>
      </c>
      <c r="C17" s="50">
        <v>0</v>
      </c>
      <c r="D17" s="51">
        <v>0</v>
      </c>
      <c r="E17" s="52">
        <v>0</v>
      </c>
      <c r="F17" s="53">
        <v>0</v>
      </c>
      <c r="G17" s="52">
        <v>0</v>
      </c>
      <c r="H17" s="54" t="s">
        <v>19</v>
      </c>
      <c r="I17" s="49" t="s">
        <v>29</v>
      </c>
      <c r="J17" s="50">
        <v>5450</v>
      </c>
      <c r="K17" s="51">
        <v>10928</v>
      </c>
      <c r="L17" s="52">
        <v>7998</v>
      </c>
      <c r="M17" s="53">
        <v>7998</v>
      </c>
      <c r="N17" s="75">
        <v>0</v>
      </c>
    </row>
    <row r="18" spans="1:14" ht="16.5" customHeight="1">
      <c r="A18" s="25" t="s">
        <v>17</v>
      </c>
      <c r="B18" s="49" t="s">
        <v>12</v>
      </c>
      <c r="C18" s="50">
        <v>111</v>
      </c>
      <c r="D18" s="51">
        <v>7270</v>
      </c>
      <c r="E18" s="52">
        <v>7269</v>
      </c>
      <c r="F18" s="53">
        <v>7269</v>
      </c>
      <c r="G18" s="52">
        <v>0</v>
      </c>
      <c r="H18" s="54" t="s">
        <v>13</v>
      </c>
      <c r="I18" s="49" t="s">
        <v>30</v>
      </c>
      <c r="J18" s="50">
        <v>0</v>
      </c>
      <c r="K18" s="51">
        <v>0</v>
      </c>
      <c r="L18" s="52">
        <v>0</v>
      </c>
      <c r="M18" s="53">
        <v>0</v>
      </c>
      <c r="N18" s="75">
        <v>0</v>
      </c>
    </row>
    <row r="19" spans="1:14" ht="25.5">
      <c r="A19" s="25" t="s">
        <v>18</v>
      </c>
      <c r="B19" s="49" t="s">
        <v>46</v>
      </c>
      <c r="C19" s="50">
        <v>0</v>
      </c>
      <c r="D19" s="51">
        <v>0</v>
      </c>
      <c r="E19" s="52">
        <v>0</v>
      </c>
      <c r="F19" s="53">
        <v>0</v>
      </c>
      <c r="G19" s="52">
        <v>0</v>
      </c>
      <c r="H19" s="54" t="s">
        <v>31</v>
      </c>
      <c r="I19" s="49" t="s">
        <v>32</v>
      </c>
      <c r="J19" s="50">
        <v>0</v>
      </c>
      <c r="K19" s="51">
        <v>0</v>
      </c>
      <c r="L19" s="52">
        <v>0</v>
      </c>
      <c r="M19" s="53">
        <v>0</v>
      </c>
      <c r="N19" s="75">
        <v>0</v>
      </c>
    </row>
    <row r="20" spans="1:14" ht="18.75" customHeight="1">
      <c r="A20" s="25" t="s">
        <v>19</v>
      </c>
      <c r="B20" s="49" t="s">
        <v>116</v>
      </c>
      <c r="C20" s="50">
        <v>0</v>
      </c>
      <c r="D20" s="51">
        <v>0</v>
      </c>
      <c r="E20" s="52"/>
      <c r="F20" s="53">
        <v>0</v>
      </c>
      <c r="G20" s="52">
        <v>0</v>
      </c>
      <c r="H20" s="54" t="s">
        <v>33</v>
      </c>
      <c r="I20" s="49" t="s">
        <v>34</v>
      </c>
      <c r="J20" s="50">
        <v>0</v>
      </c>
      <c r="K20" s="51">
        <v>0</v>
      </c>
      <c r="L20" s="52">
        <v>0</v>
      </c>
      <c r="M20" s="53">
        <v>0</v>
      </c>
      <c r="N20" s="75">
        <v>0</v>
      </c>
    </row>
    <row r="21" spans="1:14">
      <c r="A21" s="26"/>
      <c r="B21" s="56"/>
      <c r="C21" s="57"/>
      <c r="D21" s="58"/>
      <c r="E21" s="59"/>
      <c r="F21" s="60"/>
      <c r="G21" s="59"/>
      <c r="H21" s="54" t="s">
        <v>35</v>
      </c>
      <c r="I21" s="49" t="s">
        <v>36</v>
      </c>
      <c r="J21" s="50">
        <v>458</v>
      </c>
      <c r="K21" s="51">
        <v>463</v>
      </c>
      <c r="L21" s="52">
        <v>462</v>
      </c>
      <c r="M21" s="53">
        <v>462</v>
      </c>
      <c r="N21" s="75">
        <v>0</v>
      </c>
    </row>
    <row r="22" spans="1:14" ht="25.5">
      <c r="A22" s="26"/>
      <c r="B22" s="56"/>
      <c r="C22" s="57"/>
      <c r="D22" s="58"/>
      <c r="E22" s="59"/>
      <c r="F22" s="60"/>
      <c r="G22" s="59"/>
      <c r="H22" s="54" t="s">
        <v>37</v>
      </c>
      <c r="I22" s="49" t="s">
        <v>49</v>
      </c>
      <c r="J22" s="50">
        <v>0</v>
      </c>
      <c r="K22" s="51">
        <v>0</v>
      </c>
      <c r="L22" s="52">
        <v>0</v>
      </c>
      <c r="M22" s="53">
        <v>0</v>
      </c>
      <c r="N22" s="75">
        <v>0</v>
      </c>
    </row>
    <row r="23" spans="1:14">
      <c r="A23" s="26"/>
      <c r="B23" s="56"/>
      <c r="C23" s="57"/>
      <c r="D23" s="58"/>
      <c r="E23" s="59"/>
      <c r="F23" s="60"/>
      <c r="G23" s="59"/>
      <c r="H23" s="54" t="s">
        <v>38</v>
      </c>
      <c r="I23" s="49" t="s">
        <v>128</v>
      </c>
      <c r="J23" s="50">
        <v>0</v>
      </c>
      <c r="K23" s="51">
        <v>0</v>
      </c>
      <c r="L23" s="52">
        <v>0</v>
      </c>
      <c r="M23" s="53">
        <v>0</v>
      </c>
      <c r="N23" s="75">
        <v>0</v>
      </c>
    </row>
    <row r="24" spans="1:14" ht="13.5" thickBot="1">
      <c r="A24" s="31"/>
      <c r="B24" s="76" t="s">
        <v>42</v>
      </c>
      <c r="C24" s="77">
        <f>SUM(C16:C23)</f>
        <v>111</v>
      </c>
      <c r="D24" s="78">
        <f>SUM(D16:D23)</f>
        <v>9011</v>
      </c>
      <c r="E24" s="78">
        <f>SUM(E16:E23)</f>
        <v>9010</v>
      </c>
      <c r="F24" s="79">
        <f>SUM(F16:F23)</f>
        <v>9010</v>
      </c>
      <c r="G24" s="80">
        <f>SUM(G16:G23)</f>
        <v>0</v>
      </c>
      <c r="H24" s="81"/>
      <c r="I24" s="76" t="s">
        <v>40</v>
      </c>
      <c r="J24" s="77">
        <f>SUM(J16:J23)</f>
        <v>7810</v>
      </c>
      <c r="K24" s="78">
        <f>SUM(K16:K23)</f>
        <v>15193</v>
      </c>
      <c r="L24" s="80">
        <f>SUM(L16:L23)</f>
        <v>10756</v>
      </c>
      <c r="M24" s="79">
        <f>SUM(M16:M23)</f>
        <v>10756</v>
      </c>
      <c r="N24" s="82">
        <f>SUM(N16:N23)</f>
        <v>0</v>
      </c>
    </row>
    <row r="25" spans="1:14" ht="15" customHeight="1" thickTop="1" thickBot="1">
      <c r="A25" s="34"/>
      <c r="B25" s="83" t="s">
        <v>22</v>
      </c>
      <c r="C25" s="84">
        <f>C15+C24</f>
        <v>32474</v>
      </c>
      <c r="D25" s="85">
        <f>D15+D24</f>
        <v>43117</v>
      </c>
      <c r="E25" s="85">
        <f>E15+E24</f>
        <v>43266</v>
      </c>
      <c r="F25" s="86">
        <f>F15+F24</f>
        <v>40581</v>
      </c>
      <c r="G25" s="87">
        <f>G15+G24</f>
        <v>2685</v>
      </c>
      <c r="H25" s="88"/>
      <c r="I25" s="83" t="s">
        <v>21</v>
      </c>
      <c r="J25" s="84">
        <f>J15+J24</f>
        <v>38266</v>
      </c>
      <c r="K25" s="85">
        <f>K15+K24</f>
        <v>53004</v>
      </c>
      <c r="L25" s="87">
        <f>L15+L24</f>
        <v>44038</v>
      </c>
      <c r="M25" s="86">
        <f>M15+M24</f>
        <v>41353</v>
      </c>
      <c r="N25" s="89">
        <f>N15+N24</f>
        <v>2685</v>
      </c>
    </row>
    <row r="26" spans="1:14" ht="28.5" customHeight="1" thickTop="1" thickBot="1">
      <c r="A26" s="34"/>
      <c r="B26" s="83" t="s">
        <v>45</v>
      </c>
      <c r="C26" s="84">
        <f>IF(J25&gt;C25,C25-J25,0)</f>
        <v>-5792</v>
      </c>
      <c r="D26" s="85">
        <f>IF(K25&gt;D25,D25-K25,0)</f>
        <v>-9887</v>
      </c>
      <c r="E26" s="85">
        <f>IF(L25&gt;E25,E25-L25,0)</f>
        <v>-772</v>
      </c>
      <c r="F26" s="86">
        <f>IF(M25&gt;F25,F25-M25,0)</f>
        <v>-772</v>
      </c>
      <c r="G26" s="87">
        <f>IF(N25&gt;G25,G25-N25,0)</f>
        <v>0</v>
      </c>
      <c r="H26" s="88"/>
      <c r="I26" s="83" t="s">
        <v>44</v>
      </c>
      <c r="J26" s="84">
        <f>IF(C25&gt;J25,C25-J25,0)</f>
        <v>0</v>
      </c>
      <c r="K26" s="85">
        <f>IF(D25&gt;K25,D25-K25,0)</f>
        <v>0</v>
      </c>
      <c r="L26" s="85">
        <f>IF(E25&gt;L25,E25-L25,0)</f>
        <v>0</v>
      </c>
      <c r="M26" s="86">
        <f>IF(F25&gt;M25,F25-M25,0)</f>
        <v>0</v>
      </c>
      <c r="N26" s="89">
        <f>IF(G25&gt;N25,G25-N25,0)</f>
        <v>0</v>
      </c>
    </row>
    <row r="27" spans="1:14" ht="29.25" customHeight="1" thickTop="1">
      <c r="A27" s="428" t="s">
        <v>13</v>
      </c>
      <c r="B27" s="68" t="s">
        <v>50</v>
      </c>
      <c r="C27" s="69">
        <v>0</v>
      </c>
      <c r="D27" s="70">
        <v>180</v>
      </c>
      <c r="E27" s="71">
        <v>180</v>
      </c>
      <c r="F27" s="72">
        <v>180</v>
      </c>
      <c r="G27" s="71">
        <v>0</v>
      </c>
      <c r="H27" s="90"/>
      <c r="I27" s="91"/>
      <c r="J27" s="92"/>
      <c r="K27" s="93"/>
      <c r="L27" s="94"/>
      <c r="M27" s="95"/>
      <c r="N27" s="96"/>
    </row>
    <row r="28" spans="1:14" ht="39" thickBot="1">
      <c r="A28" s="428"/>
      <c r="B28" s="97" t="s">
        <v>51</v>
      </c>
      <c r="C28" s="98">
        <v>4260</v>
      </c>
      <c r="D28" s="99">
        <v>6182</v>
      </c>
      <c r="E28" s="100">
        <v>6182</v>
      </c>
      <c r="F28" s="101">
        <v>6182</v>
      </c>
      <c r="G28" s="100">
        <v>0</v>
      </c>
      <c r="H28" s="102"/>
      <c r="I28" s="103"/>
      <c r="J28" s="104"/>
      <c r="K28" s="105"/>
      <c r="L28" s="106"/>
      <c r="M28" s="107"/>
      <c r="N28" s="108"/>
    </row>
    <row r="29" spans="1:14" ht="13.5" thickTop="1">
      <c r="A29" s="426" t="s">
        <v>31</v>
      </c>
      <c r="B29" s="109" t="s">
        <v>52</v>
      </c>
      <c r="C29" s="110">
        <v>0</v>
      </c>
      <c r="D29" s="111">
        <v>3959</v>
      </c>
      <c r="E29" s="112">
        <v>4458</v>
      </c>
      <c r="F29" s="113">
        <v>4458</v>
      </c>
      <c r="G29" s="112">
        <v>0</v>
      </c>
      <c r="H29" s="416" t="s">
        <v>56</v>
      </c>
      <c r="I29" s="109" t="s">
        <v>54</v>
      </c>
      <c r="J29" s="110">
        <v>434</v>
      </c>
      <c r="K29" s="111">
        <v>434</v>
      </c>
      <c r="L29" s="112">
        <v>434</v>
      </c>
      <c r="M29" s="113">
        <v>434</v>
      </c>
      <c r="N29" s="48">
        <v>0</v>
      </c>
    </row>
    <row r="30" spans="1:14" ht="13.5" thickBot="1">
      <c r="A30" s="427"/>
      <c r="B30" s="114" t="s">
        <v>53</v>
      </c>
      <c r="C30" s="115">
        <v>1966</v>
      </c>
      <c r="D30" s="116">
        <v>0</v>
      </c>
      <c r="E30" s="117">
        <v>0</v>
      </c>
      <c r="F30" s="118">
        <v>0</v>
      </c>
      <c r="G30" s="117">
        <v>0</v>
      </c>
      <c r="H30" s="417"/>
      <c r="I30" s="114" t="s">
        <v>55</v>
      </c>
      <c r="J30" s="115">
        <v>0</v>
      </c>
      <c r="K30" s="116">
        <v>0</v>
      </c>
      <c r="L30" s="117">
        <v>0</v>
      </c>
      <c r="M30" s="118">
        <v>0</v>
      </c>
      <c r="N30" s="119">
        <v>0</v>
      </c>
    </row>
    <row r="31" spans="1:14" ht="15" customHeight="1" thickTop="1" thickBot="1">
      <c r="A31" s="35"/>
      <c r="B31" s="120" t="s">
        <v>57</v>
      </c>
      <c r="C31" s="121">
        <f>C15+C27+C29</f>
        <v>32363</v>
      </c>
      <c r="D31" s="122">
        <f>D15+D27+D29</f>
        <v>38245</v>
      </c>
      <c r="E31" s="122">
        <f>E15+E27+E29</f>
        <v>38894</v>
      </c>
      <c r="F31" s="123">
        <f>F15+F27+F29</f>
        <v>36209</v>
      </c>
      <c r="G31" s="124">
        <f>G15+G27+G29</f>
        <v>2685</v>
      </c>
      <c r="H31" s="125"/>
      <c r="I31" s="120" t="s">
        <v>59</v>
      </c>
      <c r="J31" s="121">
        <f>J15+J27+J29</f>
        <v>30890</v>
      </c>
      <c r="K31" s="122">
        <f>K15+K27+K29</f>
        <v>38245</v>
      </c>
      <c r="L31" s="122">
        <f>L15+L27+L29</f>
        <v>33716</v>
      </c>
      <c r="M31" s="123">
        <f>M15+M27+M29</f>
        <v>31031</v>
      </c>
      <c r="N31" s="126">
        <f>N15+N27+N29</f>
        <v>2685</v>
      </c>
    </row>
    <row r="32" spans="1:14" ht="15" customHeight="1" thickTop="1" thickBot="1">
      <c r="A32" s="37"/>
      <c r="B32" s="83" t="s">
        <v>58</v>
      </c>
      <c r="C32" s="84">
        <f>C24+C28+C30</f>
        <v>6337</v>
      </c>
      <c r="D32" s="85">
        <f>D24+D28+D30</f>
        <v>15193</v>
      </c>
      <c r="E32" s="85">
        <f>E24+E28+E30</f>
        <v>15192</v>
      </c>
      <c r="F32" s="86">
        <f>F24+F28+F30</f>
        <v>15192</v>
      </c>
      <c r="G32" s="87">
        <f>G24+G28+G30</f>
        <v>0</v>
      </c>
      <c r="H32" s="127"/>
      <c r="I32" s="83" t="s">
        <v>60</v>
      </c>
      <c r="J32" s="84">
        <f>J24+J28+J30</f>
        <v>7810</v>
      </c>
      <c r="K32" s="85">
        <f>K24+K28+K30</f>
        <v>15193</v>
      </c>
      <c r="L32" s="85">
        <f>L24+L28+L30</f>
        <v>10756</v>
      </c>
      <c r="M32" s="86">
        <f>M24+M28+M30</f>
        <v>10756</v>
      </c>
      <c r="N32" s="89">
        <f>N24+N28+N30</f>
        <v>0</v>
      </c>
    </row>
    <row r="33" spans="1:14" ht="15" customHeight="1" thickTop="1" thickBot="1">
      <c r="A33" s="36"/>
      <c r="B33" s="340" t="s">
        <v>23</v>
      </c>
      <c r="C33" s="208">
        <f>SUM(C31:C32)</f>
        <v>38700</v>
      </c>
      <c r="D33" s="341">
        <f>SUM(D31:D32)</f>
        <v>53438</v>
      </c>
      <c r="E33" s="341">
        <f>SUM(E31:E32)</f>
        <v>54086</v>
      </c>
      <c r="F33" s="342">
        <f>SUM(F31:F32)</f>
        <v>51401</v>
      </c>
      <c r="G33" s="343">
        <f>SUM(G31:G32)</f>
        <v>2685</v>
      </c>
      <c r="H33" s="344"/>
      <c r="I33" s="340" t="s">
        <v>43</v>
      </c>
      <c r="J33" s="208">
        <f>SUM(J31:J32)</f>
        <v>38700</v>
      </c>
      <c r="K33" s="341">
        <f>SUM(K31:K32)</f>
        <v>53438</v>
      </c>
      <c r="L33" s="341">
        <f>SUM(L31:L32)</f>
        <v>44472</v>
      </c>
      <c r="M33" s="342">
        <f>SUM(M31:M32)</f>
        <v>41787</v>
      </c>
      <c r="N33" s="301">
        <f>SUM(N31:N32)</f>
        <v>2685</v>
      </c>
    </row>
    <row r="34" spans="1:14" ht="13.5" thickTop="1"/>
  </sheetData>
  <mergeCells count="17">
    <mergeCell ref="M5:N5"/>
    <mergeCell ref="F5:G5"/>
    <mergeCell ref="A2:N2"/>
    <mergeCell ref="A3:N3"/>
    <mergeCell ref="J5:J6"/>
    <mergeCell ref="I5:I6"/>
    <mergeCell ref="D5:D6"/>
    <mergeCell ref="K5:K6"/>
    <mergeCell ref="E5:E6"/>
    <mergeCell ref="L5:L6"/>
    <mergeCell ref="H29:H30"/>
    <mergeCell ref="A5:A6"/>
    <mergeCell ref="B5:B6"/>
    <mergeCell ref="C5:C6"/>
    <mergeCell ref="H5:H6"/>
    <mergeCell ref="A29:A30"/>
    <mergeCell ref="A27:A28"/>
  </mergeCells>
  <phoneticPr fontId="2" type="noConversion"/>
  <printOptions horizontalCentered="1"/>
  <pageMargins left="0.15748031496062992" right="0.15748031496062992" top="0.43307086614173229" bottom="0.35433070866141736" header="0.35433070866141736" footer="3.937007874015748E-2"/>
  <pageSetup paperSize="9" scale="9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70"/>
  <sheetViews>
    <sheetView workbookViewId="0">
      <selection activeCell="A3" sqref="A3:D3"/>
    </sheetView>
  </sheetViews>
  <sheetFormatPr defaultRowHeight="12.75"/>
  <cols>
    <col min="1" max="1" width="6.28515625" customWidth="1"/>
    <col min="2" max="2" width="57.7109375" customWidth="1"/>
    <col min="3" max="4" width="11.7109375" customWidth="1"/>
  </cols>
  <sheetData>
    <row r="1" spans="1:4">
      <c r="A1" s="234"/>
      <c r="B1" s="234"/>
      <c r="C1" s="234"/>
      <c r="D1" s="235" t="s">
        <v>420</v>
      </c>
    </row>
    <row r="2" spans="1:4" ht="7.5" customHeight="1">
      <c r="A2" s="234"/>
      <c r="B2" s="234"/>
      <c r="C2" s="234"/>
      <c r="D2" s="234"/>
    </row>
    <row r="3" spans="1:4">
      <c r="A3" s="432" t="s">
        <v>510</v>
      </c>
      <c r="B3" s="432"/>
      <c r="C3" s="432"/>
      <c r="D3" s="432"/>
    </row>
    <row r="4" spans="1:4">
      <c r="A4" s="432" t="s">
        <v>324</v>
      </c>
      <c r="B4" s="432"/>
      <c r="C4" s="432"/>
      <c r="D4" s="432"/>
    </row>
    <row r="5" spans="1:4">
      <c r="A5" s="432" t="s">
        <v>505</v>
      </c>
      <c r="B5" s="432"/>
      <c r="C5" s="432"/>
      <c r="D5" s="432"/>
    </row>
    <row r="6" spans="1:4" ht="7.5" customHeight="1">
      <c r="A6" s="234"/>
      <c r="B6" s="234"/>
      <c r="C6" s="234"/>
      <c r="D6" s="234"/>
    </row>
    <row r="7" spans="1:4" ht="13.5" thickBot="1">
      <c r="A7" s="234"/>
      <c r="B7" s="234"/>
      <c r="C7" s="234"/>
      <c r="D7" s="235" t="s">
        <v>48</v>
      </c>
    </row>
    <row r="8" spans="1:4" ht="13.5" thickTop="1">
      <c r="A8" s="314" t="s">
        <v>0</v>
      </c>
      <c r="B8" s="315" t="s">
        <v>1</v>
      </c>
      <c r="C8" s="325" t="s">
        <v>325</v>
      </c>
      <c r="D8" s="316" t="s">
        <v>326</v>
      </c>
    </row>
    <row r="9" spans="1:4">
      <c r="A9" s="326"/>
      <c r="B9" s="156" t="s">
        <v>327</v>
      </c>
      <c r="C9" s="327"/>
      <c r="D9" s="328"/>
    </row>
    <row r="10" spans="1:4">
      <c r="A10" s="160" t="s">
        <v>421</v>
      </c>
      <c r="B10" s="161" t="s">
        <v>422</v>
      </c>
      <c r="C10" s="329">
        <v>0</v>
      </c>
      <c r="D10" s="330">
        <v>0</v>
      </c>
    </row>
    <row r="11" spans="1:4">
      <c r="A11" s="331" t="s">
        <v>134</v>
      </c>
      <c r="B11" s="169" t="s">
        <v>328</v>
      </c>
      <c r="C11" s="51">
        <v>0</v>
      </c>
      <c r="D11" s="55">
        <f>SUM(D10)</f>
        <v>0</v>
      </c>
    </row>
    <row r="12" spans="1:4">
      <c r="A12" s="170" t="s">
        <v>136</v>
      </c>
      <c r="B12" s="171" t="s">
        <v>329</v>
      </c>
      <c r="C12" s="332">
        <v>351919</v>
      </c>
      <c r="D12" s="332">
        <v>350414</v>
      </c>
    </row>
    <row r="13" spans="1:4">
      <c r="A13" s="170" t="s">
        <v>119</v>
      </c>
      <c r="B13" s="171" t="s">
        <v>330</v>
      </c>
      <c r="C13" s="332">
        <v>6802</v>
      </c>
      <c r="D13" s="332">
        <v>5133</v>
      </c>
    </row>
    <row r="14" spans="1:4">
      <c r="A14" s="170" t="s">
        <v>139</v>
      </c>
      <c r="B14" s="171" t="s">
        <v>331</v>
      </c>
      <c r="C14" s="332">
        <v>750</v>
      </c>
      <c r="D14" s="332">
        <v>1433</v>
      </c>
    </row>
    <row r="15" spans="1:4">
      <c r="A15" s="331" t="s">
        <v>117</v>
      </c>
      <c r="B15" s="169" t="s">
        <v>332</v>
      </c>
      <c r="C15" s="55">
        <v>359472</v>
      </c>
      <c r="D15" s="55">
        <v>356980</v>
      </c>
    </row>
    <row r="16" spans="1:4">
      <c r="A16" s="170" t="s">
        <v>122</v>
      </c>
      <c r="B16" s="171" t="s">
        <v>333</v>
      </c>
      <c r="C16" s="332">
        <v>15</v>
      </c>
      <c r="D16" s="332">
        <v>15</v>
      </c>
    </row>
    <row r="17" spans="1:4">
      <c r="A17" s="331" t="s">
        <v>120</v>
      </c>
      <c r="B17" s="169" t="s">
        <v>334</v>
      </c>
      <c r="C17" s="55">
        <v>15</v>
      </c>
      <c r="D17" s="55">
        <v>15</v>
      </c>
    </row>
    <row r="18" spans="1:4">
      <c r="A18" s="170" t="s">
        <v>423</v>
      </c>
      <c r="B18" s="171" t="s">
        <v>335</v>
      </c>
      <c r="C18" s="332">
        <v>0</v>
      </c>
      <c r="D18" s="332">
        <v>0</v>
      </c>
    </row>
    <row r="19" spans="1:4">
      <c r="A19" s="331" t="s">
        <v>70</v>
      </c>
      <c r="B19" s="169" t="s">
        <v>335</v>
      </c>
      <c r="C19" s="55">
        <v>0</v>
      </c>
      <c r="D19" s="55">
        <v>0</v>
      </c>
    </row>
    <row r="20" spans="1:4">
      <c r="A20" s="271" t="s">
        <v>336</v>
      </c>
      <c r="B20" s="273" t="s">
        <v>337</v>
      </c>
      <c r="C20" s="322">
        <f>C11+C15+C17+C19</f>
        <v>359487</v>
      </c>
      <c r="D20" s="322">
        <f>D11+D15+D17+D19</f>
        <v>356995</v>
      </c>
    </row>
    <row r="21" spans="1:4">
      <c r="A21" s="331" t="s">
        <v>161</v>
      </c>
      <c r="B21" s="169" t="s">
        <v>338</v>
      </c>
      <c r="C21" s="55">
        <v>0</v>
      </c>
      <c r="D21" s="55">
        <v>0</v>
      </c>
    </row>
    <row r="22" spans="1:4">
      <c r="A22" s="170" t="s">
        <v>424</v>
      </c>
      <c r="B22" s="171" t="s">
        <v>425</v>
      </c>
      <c r="C22" s="332">
        <v>8129</v>
      </c>
      <c r="D22" s="332">
        <v>8129</v>
      </c>
    </row>
    <row r="23" spans="1:4">
      <c r="A23" s="331" t="s">
        <v>162</v>
      </c>
      <c r="B23" s="169" t="s">
        <v>339</v>
      </c>
      <c r="C23" s="55">
        <v>8129</v>
      </c>
      <c r="D23" s="55">
        <v>8129</v>
      </c>
    </row>
    <row r="24" spans="1:4">
      <c r="A24" s="271" t="s">
        <v>340</v>
      </c>
      <c r="B24" s="273" t="s">
        <v>341</v>
      </c>
      <c r="C24" s="322">
        <v>8129</v>
      </c>
      <c r="D24" s="322">
        <v>8129</v>
      </c>
    </row>
    <row r="25" spans="1:4">
      <c r="A25" s="331" t="s">
        <v>342</v>
      </c>
      <c r="B25" s="169" t="s">
        <v>343</v>
      </c>
      <c r="C25" s="55">
        <v>0</v>
      </c>
      <c r="D25" s="55">
        <v>0</v>
      </c>
    </row>
    <row r="26" spans="1:4">
      <c r="A26" s="331" t="s">
        <v>344</v>
      </c>
      <c r="B26" s="169" t="s">
        <v>345</v>
      </c>
      <c r="C26" s="55">
        <v>1</v>
      </c>
      <c r="D26" s="55">
        <v>182</v>
      </c>
    </row>
    <row r="27" spans="1:4">
      <c r="A27" s="331" t="s">
        <v>346</v>
      </c>
      <c r="B27" s="169" t="s">
        <v>347</v>
      </c>
      <c r="C27" s="55">
        <v>4259</v>
      </c>
      <c r="D27" s="55">
        <v>7307</v>
      </c>
    </row>
    <row r="28" spans="1:4">
      <c r="A28" s="331" t="s">
        <v>348</v>
      </c>
      <c r="B28" s="169" t="s">
        <v>349</v>
      </c>
      <c r="C28" s="55">
        <v>0</v>
      </c>
      <c r="D28" s="55">
        <v>0</v>
      </c>
    </row>
    <row r="29" spans="1:4">
      <c r="A29" s="331" t="s">
        <v>350</v>
      </c>
      <c r="B29" s="169" t="s">
        <v>351</v>
      </c>
      <c r="C29" s="55">
        <v>0</v>
      </c>
      <c r="D29" s="55">
        <v>0</v>
      </c>
    </row>
    <row r="30" spans="1:4">
      <c r="A30" s="271" t="s">
        <v>352</v>
      </c>
      <c r="B30" s="273" t="s">
        <v>353</v>
      </c>
      <c r="C30" s="322">
        <f>SUM(C25:C29)</f>
        <v>4260</v>
      </c>
      <c r="D30" s="322">
        <f>SUM(D25:D29)</f>
        <v>7489</v>
      </c>
    </row>
    <row r="31" spans="1:4">
      <c r="A31" s="170" t="s">
        <v>354</v>
      </c>
      <c r="B31" s="171" t="s">
        <v>355</v>
      </c>
      <c r="C31" s="332">
        <v>359</v>
      </c>
      <c r="D31" s="332">
        <v>192</v>
      </c>
    </row>
    <row r="32" spans="1:4">
      <c r="A32" s="170" t="s">
        <v>356</v>
      </c>
      <c r="B32" s="171" t="s">
        <v>357</v>
      </c>
      <c r="C32" s="332">
        <v>3934</v>
      </c>
      <c r="D32" s="332">
        <v>1062</v>
      </c>
    </row>
    <row r="33" spans="1:4">
      <c r="A33" s="331" t="s">
        <v>358</v>
      </c>
      <c r="B33" s="169" t="s">
        <v>359</v>
      </c>
      <c r="C33" s="55">
        <f>SUM(C31:C32)</f>
        <v>4293</v>
      </c>
      <c r="D33" s="55">
        <f>SUM(D31:D32)</f>
        <v>1254</v>
      </c>
    </row>
    <row r="34" spans="1:4">
      <c r="A34" s="170" t="s">
        <v>360</v>
      </c>
      <c r="B34" s="171" t="s">
        <v>361</v>
      </c>
      <c r="C34" s="332">
        <v>0</v>
      </c>
      <c r="D34" s="332">
        <v>0</v>
      </c>
    </row>
    <row r="35" spans="1:4">
      <c r="A35" s="331" t="s">
        <v>362</v>
      </c>
      <c r="B35" s="169" t="s">
        <v>363</v>
      </c>
      <c r="C35" s="55">
        <v>0</v>
      </c>
      <c r="D35" s="55">
        <v>0</v>
      </c>
    </row>
    <row r="36" spans="1:4">
      <c r="A36" s="170" t="s">
        <v>364</v>
      </c>
      <c r="B36" s="171" t="s">
        <v>365</v>
      </c>
      <c r="C36" s="332">
        <v>0</v>
      </c>
      <c r="D36" s="332">
        <v>0</v>
      </c>
    </row>
    <row r="37" spans="1:4">
      <c r="A37" s="331" t="s">
        <v>366</v>
      </c>
      <c r="B37" s="169" t="s">
        <v>367</v>
      </c>
      <c r="C37" s="55">
        <f>SUM(C36)</f>
        <v>0</v>
      </c>
      <c r="D37" s="55">
        <f>SUM(D36)</f>
        <v>0</v>
      </c>
    </row>
    <row r="38" spans="1:4">
      <c r="A38" s="271" t="s">
        <v>368</v>
      </c>
      <c r="B38" s="273" t="s">
        <v>369</v>
      </c>
      <c r="C38" s="322">
        <f>C33+C35+C37</f>
        <v>4293</v>
      </c>
      <c r="D38" s="322">
        <f>D33+D35+D37</f>
        <v>1254</v>
      </c>
    </row>
    <row r="39" spans="1:4">
      <c r="A39" s="271" t="s">
        <v>370</v>
      </c>
      <c r="B39" s="273" t="s">
        <v>371</v>
      </c>
      <c r="C39" s="322">
        <v>8</v>
      </c>
      <c r="D39" s="322">
        <v>5</v>
      </c>
    </row>
    <row r="40" spans="1:4">
      <c r="A40" s="331" t="s">
        <v>372</v>
      </c>
      <c r="B40" s="169" t="s">
        <v>373</v>
      </c>
      <c r="C40" s="55">
        <v>0</v>
      </c>
      <c r="D40" s="55">
        <v>0</v>
      </c>
    </row>
    <row r="41" spans="1:4">
      <c r="A41" s="331" t="s">
        <v>374</v>
      </c>
      <c r="B41" s="169" t="s">
        <v>375</v>
      </c>
      <c r="C41" s="55">
        <v>231</v>
      </c>
      <c r="D41" s="55">
        <v>239</v>
      </c>
    </row>
    <row r="42" spans="1:4">
      <c r="A42" s="331" t="s">
        <v>376</v>
      </c>
      <c r="B42" s="169" t="s">
        <v>377</v>
      </c>
      <c r="C42" s="55">
        <v>0</v>
      </c>
      <c r="D42" s="55">
        <v>0</v>
      </c>
    </row>
    <row r="43" spans="1:4">
      <c r="A43" s="271" t="s">
        <v>378</v>
      </c>
      <c r="B43" s="273" t="s">
        <v>379</v>
      </c>
      <c r="C43" s="322">
        <f>SUM(C40:C42)</f>
        <v>231</v>
      </c>
      <c r="D43" s="322">
        <f>SUM(D40:D42)</f>
        <v>239</v>
      </c>
    </row>
    <row r="44" spans="1:4">
      <c r="A44" s="331"/>
      <c r="B44" s="273" t="s">
        <v>380</v>
      </c>
      <c r="C44" s="322">
        <f>C20+C24+C30+C38+C39+C43</f>
        <v>376408</v>
      </c>
      <c r="D44" s="322">
        <f>D20+D24+D30+D38+D39+D43</f>
        <v>374111</v>
      </c>
    </row>
    <row r="45" spans="1:4">
      <c r="A45" s="331"/>
      <c r="B45" s="169"/>
      <c r="C45" s="51"/>
      <c r="D45" s="55"/>
    </row>
    <row r="46" spans="1:4">
      <c r="A46" s="331"/>
      <c r="B46" s="169" t="s">
        <v>381</v>
      </c>
      <c r="C46" s="51"/>
      <c r="D46" s="55"/>
    </row>
    <row r="47" spans="1:4">
      <c r="A47" s="331" t="s">
        <v>382</v>
      </c>
      <c r="B47" s="169" t="s">
        <v>383</v>
      </c>
      <c r="C47" s="55">
        <v>435468</v>
      </c>
      <c r="D47" s="55">
        <v>435468</v>
      </c>
    </row>
    <row r="48" spans="1:4">
      <c r="A48" s="331" t="s">
        <v>384</v>
      </c>
      <c r="B48" s="169" t="s">
        <v>385</v>
      </c>
      <c r="C48" s="55">
        <v>9682</v>
      </c>
      <c r="D48" s="55">
        <v>9682</v>
      </c>
    </row>
    <row r="49" spans="1:4">
      <c r="A49" s="331" t="s">
        <v>386</v>
      </c>
      <c r="B49" s="169" t="s">
        <v>387</v>
      </c>
      <c r="C49" s="55">
        <v>1883</v>
      </c>
      <c r="D49" s="55">
        <v>1883</v>
      </c>
    </row>
    <row r="50" spans="1:4">
      <c r="A50" s="331" t="s">
        <v>388</v>
      </c>
      <c r="B50" s="169" t="s">
        <v>389</v>
      </c>
      <c r="C50" s="55">
        <v>-74839</v>
      </c>
      <c r="D50" s="55">
        <v>-78402</v>
      </c>
    </row>
    <row r="51" spans="1:4">
      <c r="A51" s="331" t="s">
        <v>390</v>
      </c>
      <c r="B51" s="169" t="s">
        <v>391</v>
      </c>
      <c r="C51" s="55">
        <v>0</v>
      </c>
      <c r="D51" s="55">
        <v>0</v>
      </c>
    </row>
    <row r="52" spans="1:4">
      <c r="A52" s="331" t="s">
        <v>392</v>
      </c>
      <c r="B52" s="169" t="s">
        <v>393</v>
      </c>
      <c r="C52" s="55">
        <v>-3563</v>
      </c>
      <c r="D52" s="55">
        <v>-2162</v>
      </c>
    </row>
    <row r="53" spans="1:4">
      <c r="A53" s="271" t="s">
        <v>394</v>
      </c>
      <c r="B53" s="273" t="s">
        <v>395</v>
      </c>
      <c r="C53" s="333">
        <f>SUM(C47:C52)</f>
        <v>368631</v>
      </c>
      <c r="D53" s="322">
        <f>SUM(D47:D52)</f>
        <v>366469</v>
      </c>
    </row>
    <row r="54" spans="1:4">
      <c r="A54" s="170" t="s">
        <v>354</v>
      </c>
      <c r="B54" s="171" t="s">
        <v>426</v>
      </c>
      <c r="C54" s="332">
        <v>155</v>
      </c>
      <c r="D54" s="332">
        <v>31</v>
      </c>
    </row>
    <row r="55" spans="1:4">
      <c r="A55" s="170"/>
      <c r="B55" s="171" t="s">
        <v>506</v>
      </c>
      <c r="C55" s="332"/>
      <c r="D55" s="332">
        <v>1045</v>
      </c>
    </row>
    <row r="56" spans="1:4">
      <c r="A56" s="331" t="s">
        <v>396</v>
      </c>
      <c r="B56" s="169" t="s">
        <v>397</v>
      </c>
      <c r="C56" s="55">
        <v>155</v>
      </c>
      <c r="D56" s="55">
        <v>1076</v>
      </c>
    </row>
    <row r="57" spans="1:4">
      <c r="A57" s="170" t="s">
        <v>398</v>
      </c>
      <c r="B57" s="171" t="s">
        <v>399</v>
      </c>
      <c r="C57" s="332">
        <v>434</v>
      </c>
      <c r="D57" s="332">
        <v>499</v>
      </c>
    </row>
    <row r="58" spans="1:4">
      <c r="A58" s="170" t="s">
        <v>441</v>
      </c>
      <c r="B58" s="171" t="s">
        <v>440</v>
      </c>
      <c r="C58" s="332">
        <v>0</v>
      </c>
      <c r="D58" s="332">
        <v>0</v>
      </c>
    </row>
    <row r="59" spans="1:4">
      <c r="A59" s="331" t="s">
        <v>400</v>
      </c>
      <c r="B59" s="169" t="s">
        <v>401</v>
      </c>
      <c r="C59" s="55">
        <v>434</v>
      </c>
      <c r="D59" s="55">
        <v>499</v>
      </c>
    </row>
    <row r="60" spans="1:4">
      <c r="A60" s="170" t="s">
        <v>364</v>
      </c>
      <c r="B60" s="171" t="s">
        <v>402</v>
      </c>
      <c r="C60" s="332">
        <v>180</v>
      </c>
      <c r="D60" s="332">
        <v>149</v>
      </c>
    </row>
    <row r="61" spans="1:4">
      <c r="A61" s="331" t="s">
        <v>403</v>
      </c>
      <c r="B61" s="169" t="s">
        <v>404</v>
      </c>
      <c r="C61" s="55">
        <f>SUM(C60:C60)</f>
        <v>180</v>
      </c>
      <c r="D61" s="55">
        <f>SUM(D60:D60)</f>
        <v>149</v>
      </c>
    </row>
    <row r="62" spans="1:4">
      <c r="A62" s="271" t="s">
        <v>405</v>
      </c>
      <c r="B62" s="273" t="s">
        <v>406</v>
      </c>
      <c r="C62" s="322">
        <f>C56+C59+C61</f>
        <v>769</v>
      </c>
      <c r="D62" s="322">
        <f>D56+D59+D61</f>
        <v>1724</v>
      </c>
    </row>
    <row r="63" spans="1:4">
      <c r="A63" s="271" t="s">
        <v>407</v>
      </c>
      <c r="B63" s="273" t="s">
        <v>408</v>
      </c>
      <c r="C63" s="322">
        <v>0</v>
      </c>
      <c r="D63" s="322">
        <v>0</v>
      </c>
    </row>
    <row r="64" spans="1:4">
      <c r="A64" s="271" t="s">
        <v>409</v>
      </c>
      <c r="B64" s="273" t="s">
        <v>410</v>
      </c>
      <c r="C64" s="322">
        <v>0</v>
      </c>
      <c r="D64" s="322">
        <v>0</v>
      </c>
    </row>
    <row r="65" spans="1:4">
      <c r="A65" s="334" t="s">
        <v>411</v>
      </c>
      <c r="B65" s="202" t="s">
        <v>412</v>
      </c>
      <c r="C65" s="335">
        <v>0</v>
      </c>
      <c r="D65" s="335">
        <v>0</v>
      </c>
    </row>
    <row r="66" spans="1:4">
      <c r="A66" s="334" t="s">
        <v>413</v>
      </c>
      <c r="B66" s="202" t="s">
        <v>414</v>
      </c>
      <c r="C66" s="335">
        <v>1064</v>
      </c>
      <c r="D66" s="335">
        <v>1560</v>
      </c>
    </row>
    <row r="67" spans="1:4">
      <c r="A67" s="334" t="s">
        <v>415</v>
      </c>
      <c r="B67" s="202" t="s">
        <v>416</v>
      </c>
      <c r="C67" s="335">
        <v>5944</v>
      </c>
      <c r="D67" s="335">
        <v>4358</v>
      </c>
    </row>
    <row r="68" spans="1:4">
      <c r="A68" s="336" t="s">
        <v>417</v>
      </c>
      <c r="B68" s="337" t="s">
        <v>418</v>
      </c>
      <c r="C68" s="82">
        <f>SUM(C65:C67)</f>
        <v>7008</v>
      </c>
      <c r="D68" s="82">
        <f>SUM(D65:D67)</f>
        <v>5918</v>
      </c>
    </row>
    <row r="69" spans="1:4" ht="13.5" thickBot="1">
      <c r="A69" s="338"/>
      <c r="B69" s="339" t="s">
        <v>419</v>
      </c>
      <c r="C69" s="67">
        <f>C53+C62+C63+C64+C68</f>
        <v>376408</v>
      </c>
      <c r="D69" s="67">
        <f>D53+D62+D63+D64+D68</f>
        <v>374111</v>
      </c>
    </row>
    <row r="70" spans="1:4" ht="13.5" thickTop="1"/>
  </sheetData>
  <mergeCells count="3">
    <mergeCell ref="A3:D3"/>
    <mergeCell ref="A4:D4"/>
    <mergeCell ref="A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97"/>
  <sheetViews>
    <sheetView zoomScaleNormal="100" workbookViewId="0">
      <selection activeCell="A3" sqref="A3:F3"/>
    </sheetView>
  </sheetViews>
  <sheetFormatPr defaultRowHeight="12.75"/>
  <cols>
    <col min="1" max="1" width="7.42578125" customWidth="1"/>
    <col min="2" max="2" width="44.7109375" customWidth="1"/>
    <col min="3" max="4" width="10" customWidth="1"/>
    <col min="5" max="5" width="9.42578125" customWidth="1"/>
    <col min="6" max="6" width="9.5703125" customWidth="1"/>
  </cols>
  <sheetData>
    <row r="1" spans="1:6">
      <c r="A1" s="19"/>
      <c r="B1" s="19"/>
      <c r="C1" s="19"/>
      <c r="D1" s="19"/>
      <c r="E1" s="234"/>
      <c r="F1" s="235" t="s">
        <v>69</v>
      </c>
    </row>
    <row r="2" spans="1:6" ht="12.75" customHeight="1">
      <c r="A2" s="19"/>
      <c r="B2" s="19"/>
      <c r="C2" s="19"/>
      <c r="D2" s="19"/>
      <c r="E2" s="19"/>
      <c r="F2" s="20"/>
    </row>
    <row r="3" spans="1:6" ht="15" customHeight="1">
      <c r="A3" s="433" t="s">
        <v>509</v>
      </c>
      <c r="B3" s="433"/>
      <c r="C3" s="433"/>
      <c r="D3" s="433"/>
      <c r="E3" s="433"/>
      <c r="F3" s="433"/>
    </row>
    <row r="4" spans="1:6" ht="29.25" customHeight="1">
      <c r="A4" s="433" t="s">
        <v>463</v>
      </c>
      <c r="B4" s="439"/>
      <c r="C4" s="439"/>
      <c r="D4" s="439"/>
      <c r="E4" s="439"/>
      <c r="F4" s="439"/>
    </row>
    <row r="5" spans="1:6" ht="12.75" customHeight="1">
      <c r="A5" s="21"/>
      <c r="B5" s="22"/>
      <c r="C5" s="22"/>
      <c r="D5" s="22"/>
      <c r="E5" s="22"/>
      <c r="F5" s="22"/>
    </row>
    <row r="6" spans="1:6" ht="13.5" thickBot="1">
      <c r="A6" s="19"/>
      <c r="B6" s="19"/>
      <c r="C6" s="19"/>
      <c r="D6" s="19"/>
      <c r="E6" s="234"/>
      <c r="F6" s="235" t="s">
        <v>48</v>
      </c>
    </row>
    <row r="7" spans="1:6" ht="43.5" customHeight="1" thickTop="1" thickBot="1">
      <c r="A7" s="128" t="s">
        <v>0</v>
      </c>
      <c r="B7" s="129" t="s">
        <v>1</v>
      </c>
      <c r="C7" s="384" t="s">
        <v>469</v>
      </c>
      <c r="D7" s="130" t="s">
        <v>460</v>
      </c>
      <c r="E7" s="384" t="s">
        <v>461</v>
      </c>
      <c r="F7" s="131" t="s">
        <v>295</v>
      </c>
    </row>
    <row r="8" spans="1:6" ht="15" customHeight="1" thickTop="1" thickBot="1">
      <c r="A8" s="132" t="s">
        <v>63</v>
      </c>
      <c r="B8" s="133"/>
      <c r="C8" s="133"/>
      <c r="D8" s="134"/>
      <c r="E8" s="133"/>
      <c r="F8" s="135"/>
    </row>
    <row r="9" spans="1:6" ht="15" customHeight="1" thickTop="1">
      <c r="A9" s="136" t="s">
        <v>134</v>
      </c>
      <c r="B9" s="137" t="s">
        <v>8</v>
      </c>
      <c r="C9" s="138">
        <f>SUM(C10:C15)</f>
        <v>100</v>
      </c>
      <c r="D9" s="138">
        <f>SUM(D10:D15)</f>
        <v>1936</v>
      </c>
      <c r="E9" s="138">
        <f>SUM(E10:E15)</f>
        <v>2087</v>
      </c>
      <c r="F9" s="139">
        <f>E9/D9</f>
        <v>1.077995867768595</v>
      </c>
    </row>
    <row r="10" spans="1:6" ht="15" customHeight="1">
      <c r="A10" s="140" t="s">
        <v>135</v>
      </c>
      <c r="B10" s="141" t="s">
        <v>118</v>
      </c>
      <c r="C10" s="142">
        <v>100</v>
      </c>
      <c r="D10" s="143">
        <v>272</v>
      </c>
      <c r="E10" s="142">
        <v>271</v>
      </c>
      <c r="F10" s="144">
        <f>E10/D10</f>
        <v>0.99632352941176472</v>
      </c>
    </row>
    <row r="11" spans="1:6" ht="15" customHeight="1">
      <c r="A11" s="145" t="s">
        <v>286</v>
      </c>
      <c r="B11" s="146" t="s">
        <v>445</v>
      </c>
      <c r="C11" s="147">
        <v>0</v>
      </c>
      <c r="D11" s="148">
        <v>1432</v>
      </c>
      <c r="E11" s="147">
        <v>1432</v>
      </c>
      <c r="F11" s="144">
        <f>E11/D11</f>
        <v>1</v>
      </c>
    </row>
    <row r="12" spans="1:6" ht="15" customHeight="1">
      <c r="A12" s="145" t="s">
        <v>288</v>
      </c>
      <c r="B12" s="146" t="s">
        <v>465</v>
      </c>
      <c r="C12" s="147">
        <v>0</v>
      </c>
      <c r="D12" s="148">
        <v>42</v>
      </c>
      <c r="E12" s="147">
        <v>41</v>
      </c>
      <c r="F12" s="149">
        <f>E12/D12</f>
        <v>0.97619047619047616</v>
      </c>
    </row>
    <row r="13" spans="1:6" ht="15" customHeight="1">
      <c r="A13" s="387" t="s">
        <v>444</v>
      </c>
      <c r="B13" s="385" t="s">
        <v>466</v>
      </c>
      <c r="C13" s="388">
        <v>0</v>
      </c>
      <c r="D13" s="389">
        <v>0</v>
      </c>
      <c r="E13" s="388">
        <v>84</v>
      </c>
      <c r="F13" s="390"/>
    </row>
    <row r="14" spans="1:6" ht="15" customHeight="1">
      <c r="A14" s="387" t="s">
        <v>464</v>
      </c>
      <c r="B14" s="385" t="s">
        <v>467</v>
      </c>
      <c r="C14" s="388">
        <v>0</v>
      </c>
      <c r="D14" s="389">
        <v>190</v>
      </c>
      <c r="E14" s="388">
        <v>189</v>
      </c>
      <c r="F14" s="149">
        <f>E14/D14</f>
        <v>0.99473684210526314</v>
      </c>
    </row>
    <row r="15" spans="1:6" ht="15" customHeight="1" thickBot="1">
      <c r="A15" s="150" t="s">
        <v>468</v>
      </c>
      <c r="B15" s="151" t="s">
        <v>287</v>
      </c>
      <c r="C15" s="152">
        <v>0</v>
      </c>
      <c r="D15" s="153">
        <v>0</v>
      </c>
      <c r="E15" s="152">
        <v>70</v>
      </c>
      <c r="F15" s="154"/>
    </row>
    <row r="16" spans="1:6" ht="15" customHeight="1" thickTop="1">
      <c r="A16" s="136" t="s">
        <v>117</v>
      </c>
      <c r="B16" s="137" t="s">
        <v>7</v>
      </c>
      <c r="C16" s="138">
        <f>C17+C18+C19+C20</f>
        <v>14800</v>
      </c>
      <c r="D16" s="138">
        <f>D17+D18+D19+D20</f>
        <v>13961</v>
      </c>
      <c r="E16" s="138">
        <f>E17+E18+E19+E20</f>
        <v>13960</v>
      </c>
      <c r="F16" s="139">
        <f>E16/D16</f>
        <v>0.99992837189313089</v>
      </c>
    </row>
    <row r="17" spans="1:6" ht="15" customHeight="1">
      <c r="A17" s="155" t="s">
        <v>136</v>
      </c>
      <c r="B17" s="368" t="s">
        <v>446</v>
      </c>
      <c r="C17" s="157">
        <v>300</v>
      </c>
      <c r="D17" s="158">
        <v>582</v>
      </c>
      <c r="E17" s="157">
        <v>581</v>
      </c>
      <c r="F17" s="159">
        <v>0</v>
      </c>
    </row>
    <row r="18" spans="1:6" ht="15" customHeight="1">
      <c r="A18" s="155" t="s">
        <v>119</v>
      </c>
      <c r="B18" s="368" t="s">
        <v>137</v>
      </c>
      <c r="C18" s="157">
        <v>14000</v>
      </c>
      <c r="D18" s="157">
        <v>12841</v>
      </c>
      <c r="E18" s="157">
        <v>12815</v>
      </c>
      <c r="F18" s="159">
        <f>E18/D18</f>
        <v>0.9979752355735535</v>
      </c>
    </row>
    <row r="19" spans="1:6" ht="15" customHeight="1">
      <c r="A19" s="155" t="s">
        <v>138</v>
      </c>
      <c r="B19" s="368" t="s">
        <v>447</v>
      </c>
      <c r="C19" s="157">
        <v>500</v>
      </c>
      <c r="D19" s="158">
        <v>538</v>
      </c>
      <c r="E19" s="157">
        <v>537</v>
      </c>
      <c r="F19" s="159">
        <f t="shared" ref="F19:F22" si="0">E19/D19</f>
        <v>0.9981412639405205</v>
      </c>
    </row>
    <row r="20" spans="1:6" ht="15" customHeight="1" thickBot="1">
      <c r="A20" s="140" t="s">
        <v>139</v>
      </c>
      <c r="B20" s="369" t="s">
        <v>448</v>
      </c>
      <c r="C20" s="142">
        <v>0</v>
      </c>
      <c r="D20" s="143">
        <v>0</v>
      </c>
      <c r="E20" s="142">
        <v>27</v>
      </c>
      <c r="F20" s="144"/>
    </row>
    <row r="21" spans="1:6" ht="15" customHeight="1" thickTop="1">
      <c r="A21" s="165" t="s">
        <v>70</v>
      </c>
      <c r="B21" s="42" t="s">
        <v>10</v>
      </c>
      <c r="C21" s="166">
        <f>C22+C24+C27+C29+C30</f>
        <v>10851</v>
      </c>
      <c r="D21" s="166">
        <f>D22+D24+D27+D29+D30</f>
        <v>11101</v>
      </c>
      <c r="E21" s="166">
        <f>E22+E24+E27+E29+E30</f>
        <v>11101</v>
      </c>
      <c r="F21" s="167">
        <f t="shared" si="0"/>
        <v>1</v>
      </c>
    </row>
    <row r="22" spans="1:6" ht="15" customHeight="1">
      <c r="A22" s="168" t="s">
        <v>141</v>
      </c>
      <c r="B22" s="169" t="s">
        <v>140</v>
      </c>
      <c r="C22" s="157">
        <v>7151</v>
      </c>
      <c r="D22" s="157">
        <v>7151</v>
      </c>
      <c r="E22" s="157">
        <v>7151</v>
      </c>
      <c r="F22" s="159">
        <f t="shared" si="0"/>
        <v>1</v>
      </c>
    </row>
    <row r="23" spans="1:6" ht="15" customHeight="1">
      <c r="A23" s="168" t="s">
        <v>187</v>
      </c>
      <c r="B23" s="169" t="s">
        <v>142</v>
      </c>
      <c r="C23" s="157">
        <v>0</v>
      </c>
      <c r="D23" s="158">
        <v>0</v>
      </c>
      <c r="E23" s="157">
        <v>0</v>
      </c>
      <c r="F23" s="159">
        <v>0</v>
      </c>
    </row>
    <row r="24" spans="1:6" ht="15" customHeight="1">
      <c r="A24" s="168" t="s">
        <v>188</v>
      </c>
      <c r="B24" s="169" t="s">
        <v>143</v>
      </c>
      <c r="C24" s="157">
        <v>2500</v>
      </c>
      <c r="D24" s="157">
        <v>2636</v>
      </c>
      <c r="E24" s="157">
        <v>2636</v>
      </c>
      <c r="F24" s="159">
        <f t="shared" ref="F24:F40" si="1">E24/D24</f>
        <v>1</v>
      </c>
    </row>
    <row r="25" spans="1:6" ht="15" customHeight="1">
      <c r="A25" s="170" t="s">
        <v>144</v>
      </c>
      <c r="B25" s="171" t="s">
        <v>146</v>
      </c>
      <c r="C25" s="162">
        <v>2500</v>
      </c>
      <c r="D25" s="163">
        <v>2500</v>
      </c>
      <c r="E25" s="162">
        <v>2500</v>
      </c>
      <c r="F25" s="164">
        <f t="shared" si="1"/>
        <v>1</v>
      </c>
    </row>
    <row r="26" spans="1:6" ht="15" customHeight="1">
      <c r="A26" s="170" t="s">
        <v>145</v>
      </c>
      <c r="B26" s="171" t="s">
        <v>429</v>
      </c>
      <c r="C26" s="162"/>
      <c r="D26" s="163">
        <v>136</v>
      </c>
      <c r="E26" s="162">
        <v>136</v>
      </c>
      <c r="F26" s="164">
        <f t="shared" si="1"/>
        <v>1</v>
      </c>
    </row>
    <row r="27" spans="1:6" ht="15" customHeight="1">
      <c r="A27" s="168" t="s">
        <v>189</v>
      </c>
      <c r="B27" s="169" t="s">
        <v>147</v>
      </c>
      <c r="C27" s="157">
        <v>1200</v>
      </c>
      <c r="D27" s="157">
        <v>1200</v>
      </c>
      <c r="E27" s="157">
        <v>1200</v>
      </c>
      <c r="F27" s="159">
        <f t="shared" si="1"/>
        <v>1</v>
      </c>
    </row>
    <row r="28" spans="1:6" s="28" customFormat="1" ht="15" customHeight="1">
      <c r="A28" s="170" t="s">
        <v>148</v>
      </c>
      <c r="B28" s="171" t="s">
        <v>149</v>
      </c>
      <c r="C28" s="162">
        <v>1200</v>
      </c>
      <c r="D28" s="163">
        <v>1200</v>
      </c>
      <c r="E28" s="162">
        <v>1200</v>
      </c>
      <c r="F28" s="164">
        <f t="shared" si="1"/>
        <v>1</v>
      </c>
    </row>
    <row r="29" spans="1:6" s="28" customFormat="1" ht="15" customHeight="1">
      <c r="A29" s="168" t="s">
        <v>190</v>
      </c>
      <c r="B29" s="49" t="s">
        <v>470</v>
      </c>
      <c r="C29" s="157">
        <v>0</v>
      </c>
      <c r="D29" s="157">
        <v>114</v>
      </c>
      <c r="E29" s="157">
        <v>114</v>
      </c>
      <c r="F29" s="159">
        <v>0</v>
      </c>
    </row>
    <row r="30" spans="1:6" ht="15" customHeight="1" thickBot="1">
      <c r="A30" s="194" t="s">
        <v>191</v>
      </c>
      <c r="B30" s="195" t="s">
        <v>449</v>
      </c>
      <c r="C30" s="370">
        <v>0</v>
      </c>
      <c r="D30" s="371">
        <v>0</v>
      </c>
      <c r="E30" s="370">
        <v>0</v>
      </c>
      <c r="F30" s="372"/>
    </row>
    <row r="31" spans="1:6" ht="15" customHeight="1" thickTop="1">
      <c r="A31" s="174" t="s">
        <v>71</v>
      </c>
      <c r="B31" s="175" t="s">
        <v>9</v>
      </c>
      <c r="C31" s="138">
        <f>C32+C35+C37+C40</f>
        <v>6612</v>
      </c>
      <c r="D31" s="138">
        <f>D32+D35+D37+D40+D39</f>
        <v>7108</v>
      </c>
      <c r="E31" s="138">
        <f>E32+E35+E37+E40+E39</f>
        <v>7108</v>
      </c>
      <c r="F31" s="139">
        <f t="shared" si="1"/>
        <v>1</v>
      </c>
    </row>
    <row r="32" spans="1:6" ht="15" customHeight="1">
      <c r="A32" s="168" t="s">
        <v>192</v>
      </c>
      <c r="B32" s="49" t="s">
        <v>278</v>
      </c>
      <c r="C32" s="157">
        <f>SUM(C33:C34)</f>
        <v>6512</v>
      </c>
      <c r="D32" s="157">
        <f>SUM(D33:D34)</f>
        <v>6862</v>
      </c>
      <c r="E32" s="157">
        <f>SUM(E33:E34)</f>
        <v>6862</v>
      </c>
      <c r="F32" s="159">
        <f t="shared" si="1"/>
        <v>1</v>
      </c>
    </row>
    <row r="33" spans="1:6" ht="15" customHeight="1">
      <c r="A33" s="170" t="s">
        <v>268</v>
      </c>
      <c r="B33" s="176" t="s">
        <v>472</v>
      </c>
      <c r="C33" s="177">
        <v>6512</v>
      </c>
      <c r="D33" s="178">
        <v>6659</v>
      </c>
      <c r="E33" s="177">
        <v>6659</v>
      </c>
      <c r="F33" s="179">
        <f t="shared" si="1"/>
        <v>1</v>
      </c>
    </row>
    <row r="34" spans="1:6" ht="15" customHeight="1">
      <c r="A34" s="170" t="s">
        <v>270</v>
      </c>
      <c r="B34" s="176" t="s">
        <v>450</v>
      </c>
      <c r="C34" s="177">
        <v>0</v>
      </c>
      <c r="D34" s="178">
        <v>203</v>
      </c>
      <c r="E34" s="177">
        <v>203</v>
      </c>
      <c r="F34" s="179">
        <f t="shared" si="1"/>
        <v>1</v>
      </c>
    </row>
    <row r="35" spans="1:6" ht="15" customHeight="1">
      <c r="A35" s="168" t="s">
        <v>171</v>
      </c>
      <c r="B35" s="49" t="s">
        <v>255</v>
      </c>
      <c r="C35" s="50">
        <f>SUM(C36:C36)</f>
        <v>100</v>
      </c>
      <c r="D35" s="50">
        <f>SUM(D36:D36)</f>
        <v>100</v>
      </c>
      <c r="E35" s="50">
        <f>SUM(E36:E36)</f>
        <v>100</v>
      </c>
      <c r="F35" s="180">
        <f t="shared" si="1"/>
        <v>1</v>
      </c>
    </row>
    <row r="36" spans="1:6" ht="15" customHeight="1">
      <c r="A36" s="172" t="s">
        <v>269</v>
      </c>
      <c r="B36" s="181" t="s">
        <v>256</v>
      </c>
      <c r="C36" s="182">
        <v>100</v>
      </c>
      <c r="D36" s="183">
        <v>100</v>
      </c>
      <c r="E36" s="182">
        <v>100</v>
      </c>
      <c r="F36" s="184">
        <f t="shared" si="1"/>
        <v>1</v>
      </c>
    </row>
    <row r="37" spans="1:6" ht="15" customHeight="1">
      <c r="A37" s="168" t="s">
        <v>193</v>
      </c>
      <c r="B37" s="185" t="s">
        <v>289</v>
      </c>
      <c r="C37" s="186">
        <f>SUM(C38)</f>
        <v>0</v>
      </c>
      <c r="D37" s="186">
        <f>SUM(D38)</f>
        <v>62</v>
      </c>
      <c r="E37" s="186">
        <f>SUM(E38)</f>
        <v>62</v>
      </c>
      <c r="F37" s="187">
        <f t="shared" si="1"/>
        <v>1</v>
      </c>
    </row>
    <row r="38" spans="1:6" ht="15" customHeight="1">
      <c r="A38" s="170" t="s">
        <v>280</v>
      </c>
      <c r="B38" s="176" t="s">
        <v>473</v>
      </c>
      <c r="C38" s="177">
        <v>0</v>
      </c>
      <c r="D38" s="178">
        <v>62</v>
      </c>
      <c r="E38" s="177">
        <v>62</v>
      </c>
      <c r="F38" s="179">
        <f t="shared" si="1"/>
        <v>1</v>
      </c>
    </row>
    <row r="39" spans="1:6" ht="15" customHeight="1">
      <c r="A39" s="168" t="s">
        <v>290</v>
      </c>
      <c r="B39" s="185" t="s">
        <v>451</v>
      </c>
      <c r="C39" s="177"/>
      <c r="D39" s="178">
        <v>0</v>
      </c>
      <c r="E39" s="177">
        <v>0</v>
      </c>
      <c r="F39" s="179"/>
    </row>
    <row r="40" spans="1:6" ht="15" customHeight="1" thickBot="1">
      <c r="A40" s="194" t="s">
        <v>452</v>
      </c>
      <c r="B40" s="185" t="s">
        <v>471</v>
      </c>
      <c r="C40" s="186">
        <v>0</v>
      </c>
      <c r="D40" s="186">
        <v>84</v>
      </c>
      <c r="E40" s="186">
        <v>84</v>
      </c>
      <c r="F40" s="187">
        <f t="shared" si="1"/>
        <v>1</v>
      </c>
    </row>
    <row r="41" spans="1:6" ht="15" customHeight="1" thickTop="1" thickBot="1">
      <c r="A41" s="188" t="s">
        <v>72</v>
      </c>
      <c r="B41" s="83" t="s">
        <v>62</v>
      </c>
      <c r="C41" s="84">
        <v>0</v>
      </c>
      <c r="D41" s="189">
        <v>0</v>
      </c>
      <c r="E41" s="84">
        <v>0</v>
      </c>
      <c r="F41" s="190">
        <v>0</v>
      </c>
    </row>
    <row r="42" spans="1:6" ht="15" customHeight="1" thickTop="1" thickBot="1">
      <c r="A42" s="188" t="s">
        <v>158</v>
      </c>
      <c r="B42" s="83" t="s">
        <v>159</v>
      </c>
      <c r="C42" s="84">
        <v>0</v>
      </c>
      <c r="D42" s="189">
        <v>0</v>
      </c>
      <c r="E42" s="84">
        <v>0</v>
      </c>
      <c r="F42" s="190">
        <v>0</v>
      </c>
    </row>
    <row r="43" spans="1:6" ht="15" customHeight="1" thickTop="1">
      <c r="A43" s="165" t="s">
        <v>150</v>
      </c>
      <c r="B43" s="42" t="s">
        <v>151</v>
      </c>
      <c r="C43" s="42">
        <v>0</v>
      </c>
      <c r="D43" s="191">
        <v>180</v>
      </c>
      <c r="E43" s="192">
        <v>180</v>
      </c>
      <c r="F43" s="193">
        <f>E43/D43</f>
        <v>1</v>
      </c>
    </row>
    <row r="44" spans="1:6" ht="15" customHeight="1" thickBot="1">
      <c r="A44" s="194" t="s">
        <v>194</v>
      </c>
      <c r="B44" s="195" t="s">
        <v>152</v>
      </c>
      <c r="C44" s="195">
        <v>0</v>
      </c>
      <c r="D44" s="196">
        <v>180</v>
      </c>
      <c r="E44" s="115">
        <v>180</v>
      </c>
      <c r="F44" s="197">
        <f>E44/D44</f>
        <v>1</v>
      </c>
    </row>
    <row r="45" spans="1:6" ht="15" customHeight="1" thickTop="1">
      <c r="A45" s="174" t="s">
        <v>153</v>
      </c>
      <c r="B45" s="175" t="s">
        <v>220</v>
      </c>
      <c r="C45" s="175">
        <f>SUM(C46:C49)</f>
        <v>0</v>
      </c>
      <c r="D45" s="198">
        <f>SUM(D46:D49)</f>
        <v>3959</v>
      </c>
      <c r="E45" s="198">
        <f>SUM(E46:E49)</f>
        <v>4458</v>
      </c>
      <c r="F45" s="193">
        <f>E45/D45</f>
        <v>1.1260419297802475</v>
      </c>
    </row>
    <row r="46" spans="1:6" ht="15" customHeight="1">
      <c r="A46" s="168" t="s">
        <v>195</v>
      </c>
      <c r="B46" s="169" t="s">
        <v>154</v>
      </c>
      <c r="C46" s="169">
        <v>0</v>
      </c>
      <c r="D46" s="200">
        <v>0</v>
      </c>
      <c r="E46" s="50">
        <v>0</v>
      </c>
      <c r="F46" s="180"/>
    </row>
    <row r="47" spans="1:6" ht="15" customHeight="1" thickBot="1">
      <c r="A47" s="168" t="s">
        <v>196</v>
      </c>
      <c r="B47" s="169" t="s">
        <v>155</v>
      </c>
      <c r="C47" s="169">
        <v>0</v>
      </c>
      <c r="D47" s="200">
        <v>0</v>
      </c>
      <c r="E47" s="50">
        <v>0</v>
      </c>
      <c r="F47" s="180"/>
    </row>
    <row r="48" spans="1:6" ht="15" customHeight="1" thickTop="1">
      <c r="A48" s="168" t="s">
        <v>197</v>
      </c>
      <c r="B48" s="169" t="s">
        <v>236</v>
      </c>
      <c r="C48" s="169">
        <v>0</v>
      </c>
      <c r="D48" s="200">
        <v>3959</v>
      </c>
      <c r="E48" s="50">
        <v>3959</v>
      </c>
      <c r="F48" s="193">
        <f>E48/D48</f>
        <v>1</v>
      </c>
    </row>
    <row r="49" spans="1:6" ht="15" customHeight="1" thickBot="1">
      <c r="A49" s="201" t="s">
        <v>198</v>
      </c>
      <c r="B49" s="202" t="s">
        <v>156</v>
      </c>
      <c r="C49" s="202">
        <v>0</v>
      </c>
      <c r="D49" s="203">
        <v>0</v>
      </c>
      <c r="E49" s="98">
        <v>499</v>
      </c>
      <c r="F49" s="204"/>
    </row>
    <row r="50" spans="1:6" ht="15" customHeight="1" thickTop="1" thickBot="1">
      <c r="A50" s="205" t="s">
        <v>157</v>
      </c>
      <c r="B50" s="206"/>
      <c r="C50" s="84">
        <f>C9+C16+C21+C31+C41+C42+C43+C45</f>
        <v>32363</v>
      </c>
      <c r="D50" s="84">
        <f>D9+D16+D21+D31+D41+D42+D43+D45</f>
        <v>38245</v>
      </c>
      <c r="E50" s="84">
        <f>E9+E16+E21+E31+E41+E42+E43+E45</f>
        <v>38894</v>
      </c>
      <c r="F50" s="190">
        <f>E50/D50</f>
        <v>1.016969538501765</v>
      </c>
    </row>
    <row r="51" spans="1:6" ht="15" customHeight="1" thickTop="1">
      <c r="A51" s="38"/>
      <c r="B51" s="30"/>
      <c r="C51" s="38"/>
      <c r="D51" s="38"/>
      <c r="E51" s="38"/>
      <c r="F51" s="38"/>
    </row>
    <row r="52" spans="1:6">
      <c r="A52" s="19"/>
      <c r="B52" s="19"/>
      <c r="C52" s="19"/>
      <c r="D52" s="19"/>
      <c r="E52" s="19"/>
      <c r="F52" s="20" t="s">
        <v>69</v>
      </c>
    </row>
    <row r="53" spans="1:6" ht="12.75" customHeight="1">
      <c r="A53" s="19"/>
      <c r="B53" s="19"/>
      <c r="C53" s="19"/>
      <c r="D53" s="19"/>
      <c r="E53" s="19"/>
      <c r="F53" s="20"/>
    </row>
    <row r="54" spans="1:6" ht="15" customHeight="1">
      <c r="A54" s="433" t="s">
        <v>507</v>
      </c>
      <c r="B54" s="433"/>
      <c r="C54" s="433"/>
      <c r="D54" s="433"/>
      <c r="E54" s="433"/>
      <c r="F54" s="433"/>
    </row>
    <row r="55" spans="1:6" ht="29.25" customHeight="1">
      <c r="A55" s="433" t="s">
        <v>463</v>
      </c>
      <c r="B55" s="439"/>
      <c r="C55" s="439"/>
      <c r="D55" s="439"/>
      <c r="E55" s="439"/>
      <c r="F55" s="439"/>
    </row>
    <row r="56" spans="1:6" ht="12.75" customHeight="1">
      <c r="A56" s="21"/>
      <c r="B56" s="22"/>
      <c r="C56" s="22"/>
      <c r="D56" s="22"/>
      <c r="E56" s="22"/>
      <c r="F56" s="22"/>
    </row>
    <row r="57" spans="1:6" ht="12.75" customHeight="1" thickBot="1">
      <c r="A57" s="19"/>
      <c r="B57" s="19"/>
      <c r="C57" s="19"/>
      <c r="D57" s="19"/>
      <c r="E57" s="19"/>
      <c r="F57" s="20" t="s">
        <v>48</v>
      </c>
    </row>
    <row r="58" spans="1:6" ht="43.5" customHeight="1" thickTop="1" thickBot="1">
      <c r="A58" s="128" t="s">
        <v>0</v>
      </c>
      <c r="B58" s="129" t="s">
        <v>1</v>
      </c>
      <c r="C58" s="384" t="s">
        <v>469</v>
      </c>
      <c r="D58" s="130" t="s">
        <v>460</v>
      </c>
      <c r="E58" s="384" t="s">
        <v>461</v>
      </c>
      <c r="F58" s="131" t="s">
        <v>295</v>
      </c>
    </row>
    <row r="59" spans="1:6" ht="15" customHeight="1" thickTop="1" thickBot="1">
      <c r="A59" s="132" t="s">
        <v>160</v>
      </c>
      <c r="B59" s="133"/>
      <c r="C59" s="209"/>
      <c r="D59" s="210"/>
      <c r="E59" s="209"/>
      <c r="F59" s="135"/>
    </row>
    <row r="60" spans="1:6" ht="15" customHeight="1" thickTop="1" thickBot="1">
      <c r="A60" s="211" t="s">
        <v>161</v>
      </c>
      <c r="B60" s="212" t="s">
        <v>24</v>
      </c>
      <c r="C60" s="213">
        <v>14311</v>
      </c>
      <c r="D60" s="214">
        <v>15698</v>
      </c>
      <c r="E60" s="213">
        <v>15670</v>
      </c>
      <c r="F60" s="215">
        <f t="shared" ref="F60:F82" si="2">E60/D60</f>
        <v>0.99821633329086512</v>
      </c>
    </row>
    <row r="61" spans="1:6" ht="15" customHeight="1" thickTop="1" thickBot="1">
      <c r="A61" s="132" t="s">
        <v>162</v>
      </c>
      <c r="B61" s="216" t="s">
        <v>163</v>
      </c>
      <c r="C61" s="217">
        <v>2625</v>
      </c>
      <c r="D61" s="218">
        <v>2943</v>
      </c>
      <c r="E61" s="217">
        <v>2935</v>
      </c>
      <c r="F61" s="219">
        <f t="shared" si="2"/>
        <v>0.99728168535507988</v>
      </c>
    </row>
    <row r="62" spans="1:6" ht="15" customHeight="1" thickTop="1" thickBot="1">
      <c r="A62" s="205" t="s">
        <v>164</v>
      </c>
      <c r="B62" s="220" t="s">
        <v>25</v>
      </c>
      <c r="C62" s="217">
        <v>10216</v>
      </c>
      <c r="D62" s="218">
        <v>12000</v>
      </c>
      <c r="E62" s="217">
        <v>11062</v>
      </c>
      <c r="F62" s="219">
        <f t="shared" si="2"/>
        <v>0.92183333333333328</v>
      </c>
    </row>
    <row r="63" spans="1:6" ht="15" customHeight="1" thickTop="1">
      <c r="A63" s="221" t="s">
        <v>165</v>
      </c>
      <c r="B63" s="222" t="s">
        <v>26</v>
      </c>
      <c r="C63" s="138">
        <f>C64+C65+C67</f>
        <v>1040</v>
      </c>
      <c r="D63" s="138">
        <f>D64+D65+D67</f>
        <v>1124</v>
      </c>
      <c r="E63" s="138">
        <f>E64+E65+E67</f>
        <v>1000</v>
      </c>
      <c r="F63" s="139">
        <f t="shared" si="2"/>
        <v>0.88967971530249113</v>
      </c>
    </row>
    <row r="64" spans="1:6" ht="15" customHeight="1">
      <c r="A64" s="168" t="s">
        <v>168</v>
      </c>
      <c r="B64" s="345" t="s">
        <v>291</v>
      </c>
      <c r="C64" s="157"/>
      <c r="D64" s="158">
        <v>84</v>
      </c>
      <c r="E64" s="157">
        <v>84</v>
      </c>
      <c r="F64" s="159">
        <f t="shared" si="2"/>
        <v>1</v>
      </c>
    </row>
    <row r="65" spans="1:6" ht="15" customHeight="1">
      <c r="A65" s="168" t="s">
        <v>189</v>
      </c>
      <c r="B65" s="169" t="s">
        <v>430</v>
      </c>
      <c r="C65" s="157">
        <f>SUM(C66:C66)</f>
        <v>0</v>
      </c>
      <c r="D65" s="157">
        <f>SUM(D66:D66)</f>
        <v>0</v>
      </c>
      <c r="E65" s="157">
        <f>SUM(E66:E66)</f>
        <v>0</v>
      </c>
      <c r="F65" s="159"/>
    </row>
    <row r="66" spans="1:6" ht="15" customHeight="1">
      <c r="A66" s="170" t="s">
        <v>148</v>
      </c>
      <c r="B66" s="171" t="s">
        <v>431</v>
      </c>
      <c r="C66" s="162">
        <v>0</v>
      </c>
      <c r="D66" s="163">
        <v>0</v>
      </c>
      <c r="E66" s="162">
        <v>0</v>
      </c>
      <c r="F66" s="164"/>
    </row>
    <row r="67" spans="1:6" ht="15" customHeight="1">
      <c r="A67" s="168" t="s">
        <v>190</v>
      </c>
      <c r="B67" s="169" t="s">
        <v>432</v>
      </c>
      <c r="C67" s="157">
        <f>SUM(C68:C70)</f>
        <v>1040</v>
      </c>
      <c r="D67" s="157">
        <f>SUM(D68:D70)</f>
        <v>1040</v>
      </c>
      <c r="E67" s="157">
        <f>SUM(E68:E70)</f>
        <v>916</v>
      </c>
      <c r="F67" s="159">
        <f t="shared" si="2"/>
        <v>0.88076923076923075</v>
      </c>
    </row>
    <row r="68" spans="1:6" ht="15" customHeight="1">
      <c r="A68" s="170" t="s">
        <v>169</v>
      </c>
      <c r="B68" s="171" t="s">
        <v>166</v>
      </c>
      <c r="C68" s="162">
        <v>650</v>
      </c>
      <c r="D68" s="163">
        <v>650</v>
      </c>
      <c r="E68" s="162">
        <v>635</v>
      </c>
      <c r="F68" s="164">
        <f t="shared" si="2"/>
        <v>0.97692307692307689</v>
      </c>
    </row>
    <row r="69" spans="1:6" ht="15" customHeight="1">
      <c r="A69" s="170" t="s">
        <v>279</v>
      </c>
      <c r="B69" s="171" t="s">
        <v>453</v>
      </c>
      <c r="C69" s="162">
        <v>250</v>
      </c>
      <c r="D69" s="163">
        <v>250</v>
      </c>
      <c r="E69" s="162">
        <v>140</v>
      </c>
      <c r="F69" s="164">
        <f t="shared" si="2"/>
        <v>0.56000000000000005</v>
      </c>
    </row>
    <row r="70" spans="1:6" ht="15" customHeight="1" thickBot="1">
      <c r="A70" s="170" t="s">
        <v>293</v>
      </c>
      <c r="B70" s="171" t="s">
        <v>167</v>
      </c>
      <c r="C70" s="157">
        <v>140</v>
      </c>
      <c r="D70" s="157">
        <v>140</v>
      </c>
      <c r="E70" s="157">
        <v>141</v>
      </c>
      <c r="F70" s="159">
        <f t="shared" ref="F70" si="3">E70/D70</f>
        <v>1.0071428571428571</v>
      </c>
    </row>
    <row r="71" spans="1:6" ht="15" customHeight="1" thickTop="1">
      <c r="A71" s="165" t="s">
        <v>73</v>
      </c>
      <c r="B71" s="42" t="s">
        <v>27</v>
      </c>
      <c r="C71" s="166">
        <f>C72+C82</f>
        <v>2264</v>
      </c>
      <c r="D71" s="166">
        <f>D72+D82</f>
        <v>2660</v>
      </c>
      <c r="E71" s="166">
        <f>E72+E82</f>
        <v>2615</v>
      </c>
      <c r="F71" s="167">
        <f t="shared" si="2"/>
        <v>0.98308270676691734</v>
      </c>
    </row>
    <row r="72" spans="1:6" ht="15" customHeight="1">
      <c r="A72" s="168" t="s">
        <v>192</v>
      </c>
      <c r="B72" s="49" t="s">
        <v>170</v>
      </c>
      <c r="C72" s="157">
        <f>SUM(C73:C81)</f>
        <v>2119</v>
      </c>
      <c r="D72" s="157">
        <f>SUM(D73:D81)</f>
        <v>2490</v>
      </c>
      <c r="E72" s="157">
        <f>SUM(E73:E81)</f>
        <v>2490</v>
      </c>
      <c r="F72" s="159">
        <f t="shared" si="2"/>
        <v>1</v>
      </c>
    </row>
    <row r="73" spans="1:6" ht="15" customHeight="1">
      <c r="A73" s="170" t="s">
        <v>268</v>
      </c>
      <c r="B73" s="224" t="s">
        <v>258</v>
      </c>
      <c r="C73" s="162">
        <v>357</v>
      </c>
      <c r="D73" s="163">
        <v>370</v>
      </c>
      <c r="E73" s="162">
        <v>370</v>
      </c>
      <c r="F73" s="164">
        <f t="shared" si="2"/>
        <v>1</v>
      </c>
    </row>
    <row r="74" spans="1:6" ht="15" customHeight="1">
      <c r="A74" s="170" t="s">
        <v>270</v>
      </c>
      <c r="B74" s="224" t="s">
        <v>259</v>
      </c>
      <c r="C74" s="162">
        <v>1082</v>
      </c>
      <c r="D74" s="163">
        <v>1070</v>
      </c>
      <c r="E74" s="162">
        <v>1070</v>
      </c>
      <c r="F74" s="164">
        <f t="shared" si="2"/>
        <v>1</v>
      </c>
    </row>
    <row r="75" spans="1:6" ht="15" customHeight="1">
      <c r="A75" s="170" t="s">
        <v>271</v>
      </c>
      <c r="B75" s="224" t="s">
        <v>260</v>
      </c>
      <c r="C75" s="162">
        <v>183</v>
      </c>
      <c r="D75" s="163">
        <v>259</v>
      </c>
      <c r="E75" s="162">
        <v>259</v>
      </c>
      <c r="F75" s="164">
        <f t="shared" si="2"/>
        <v>1</v>
      </c>
    </row>
    <row r="76" spans="1:6" ht="15" customHeight="1">
      <c r="A76" s="170" t="s">
        <v>272</v>
      </c>
      <c r="B76" s="224" t="s">
        <v>433</v>
      </c>
      <c r="C76" s="162">
        <v>0</v>
      </c>
      <c r="D76" s="163">
        <v>0</v>
      </c>
      <c r="E76" s="162">
        <v>0</v>
      </c>
      <c r="F76" s="164">
        <v>0</v>
      </c>
    </row>
    <row r="77" spans="1:6" ht="30" customHeight="1">
      <c r="A77" s="170" t="s">
        <v>273</v>
      </c>
      <c r="B77" s="224" t="s">
        <v>261</v>
      </c>
      <c r="C77" s="162">
        <v>474</v>
      </c>
      <c r="D77" s="163">
        <v>474</v>
      </c>
      <c r="E77" s="162">
        <v>474</v>
      </c>
      <c r="F77" s="164">
        <f t="shared" si="2"/>
        <v>1</v>
      </c>
    </row>
    <row r="78" spans="1:6" ht="29.45" customHeight="1">
      <c r="A78" s="170" t="s">
        <v>274</v>
      </c>
      <c r="B78" s="176" t="s">
        <v>262</v>
      </c>
      <c r="C78" s="177">
        <v>23</v>
      </c>
      <c r="D78" s="178">
        <v>23</v>
      </c>
      <c r="E78" s="177">
        <v>23</v>
      </c>
      <c r="F78" s="179">
        <f t="shared" si="2"/>
        <v>1</v>
      </c>
    </row>
    <row r="79" spans="1:6" ht="17.25" customHeight="1">
      <c r="A79" s="170" t="s">
        <v>292</v>
      </c>
      <c r="B79" s="176" t="s">
        <v>474</v>
      </c>
      <c r="C79" s="177"/>
      <c r="D79" s="178">
        <v>100</v>
      </c>
      <c r="E79" s="177">
        <v>100</v>
      </c>
      <c r="F79" s="179">
        <f t="shared" si="2"/>
        <v>1</v>
      </c>
    </row>
    <row r="80" spans="1:6" ht="18" customHeight="1">
      <c r="A80" s="170" t="s">
        <v>476</v>
      </c>
      <c r="B80" s="176" t="s">
        <v>475</v>
      </c>
      <c r="C80" s="177"/>
      <c r="D80" s="178">
        <v>95</v>
      </c>
      <c r="E80" s="177">
        <v>95</v>
      </c>
      <c r="F80" s="179">
        <f t="shared" si="2"/>
        <v>1</v>
      </c>
    </row>
    <row r="81" spans="1:6" ht="15" customHeight="1">
      <c r="A81" s="170" t="s">
        <v>477</v>
      </c>
      <c r="B81" s="176" t="s">
        <v>434</v>
      </c>
      <c r="C81" s="177">
        <v>0</v>
      </c>
      <c r="D81" s="178">
        <v>99</v>
      </c>
      <c r="E81" s="177">
        <v>99</v>
      </c>
      <c r="F81" s="179">
        <f t="shared" si="2"/>
        <v>1</v>
      </c>
    </row>
    <row r="82" spans="1:6" ht="15" customHeight="1">
      <c r="A82" s="168" t="s">
        <v>171</v>
      </c>
      <c r="B82" s="49" t="s">
        <v>172</v>
      </c>
      <c r="C82" s="50">
        <f>SUM(C83:C86)</f>
        <v>145</v>
      </c>
      <c r="D82" s="50">
        <f>SUM(D83:D86)</f>
        <v>170</v>
      </c>
      <c r="E82" s="50">
        <f>SUM(E83:E86)</f>
        <v>125</v>
      </c>
      <c r="F82" s="180">
        <f t="shared" si="2"/>
        <v>0.73529411764705888</v>
      </c>
    </row>
    <row r="83" spans="1:6" ht="15" customHeight="1">
      <c r="A83" s="170" t="s">
        <v>269</v>
      </c>
      <c r="B83" s="224" t="s">
        <v>263</v>
      </c>
      <c r="C83" s="225">
        <v>0</v>
      </c>
      <c r="D83" s="226">
        <v>25</v>
      </c>
      <c r="E83" s="225">
        <v>25</v>
      </c>
      <c r="F83" s="227">
        <v>0</v>
      </c>
    </row>
    <row r="84" spans="1:6" ht="15" customHeight="1">
      <c r="A84" s="170" t="s">
        <v>275</v>
      </c>
      <c r="B84" s="176" t="s">
        <v>454</v>
      </c>
      <c r="C84" s="177">
        <v>145</v>
      </c>
      <c r="D84" s="178">
        <v>145</v>
      </c>
      <c r="E84" s="177">
        <v>0</v>
      </c>
      <c r="F84" s="179">
        <v>0</v>
      </c>
    </row>
    <row r="85" spans="1:6" ht="15" customHeight="1">
      <c r="A85" s="172" t="s">
        <v>276</v>
      </c>
      <c r="B85" s="181" t="s">
        <v>478</v>
      </c>
      <c r="C85" s="182">
        <v>0</v>
      </c>
      <c r="D85" s="183">
        <v>0</v>
      </c>
      <c r="E85" s="182">
        <v>100</v>
      </c>
      <c r="F85" s="184"/>
    </row>
    <row r="86" spans="1:6" ht="15" customHeight="1">
      <c r="A86" s="168" t="s">
        <v>277</v>
      </c>
      <c r="B86" s="185" t="s">
        <v>257</v>
      </c>
      <c r="C86" s="186">
        <v>0</v>
      </c>
      <c r="D86" s="373">
        <v>0</v>
      </c>
      <c r="E86" s="186">
        <v>0</v>
      </c>
      <c r="F86" s="187">
        <v>0</v>
      </c>
    </row>
    <row r="87" spans="1:6" ht="15" customHeight="1" thickBot="1">
      <c r="A87" s="201" t="s">
        <v>193</v>
      </c>
      <c r="B87" s="374" t="s">
        <v>455</v>
      </c>
      <c r="C87" s="375"/>
      <c r="D87" s="376">
        <v>0</v>
      </c>
      <c r="E87" s="375">
        <v>0</v>
      </c>
      <c r="F87" s="184"/>
    </row>
    <row r="88" spans="1:6" ht="15" customHeight="1" thickTop="1" thickBot="1">
      <c r="A88" s="377" t="s">
        <v>173</v>
      </c>
      <c r="B88" s="378" t="s">
        <v>49</v>
      </c>
      <c r="C88" s="379">
        <v>0</v>
      </c>
      <c r="D88" s="380">
        <v>0</v>
      </c>
      <c r="E88" s="379">
        <v>0</v>
      </c>
      <c r="F88" s="381">
        <v>0</v>
      </c>
    </row>
    <row r="89" spans="1:6" ht="15" customHeight="1" thickTop="1">
      <c r="A89" s="165" t="s">
        <v>175</v>
      </c>
      <c r="B89" s="42" t="s">
        <v>174</v>
      </c>
      <c r="C89" s="192">
        <v>0</v>
      </c>
      <c r="D89" s="191">
        <v>3386</v>
      </c>
      <c r="E89" s="192">
        <v>0</v>
      </c>
      <c r="F89" s="193">
        <f>E89/D89</f>
        <v>0</v>
      </c>
    </row>
    <row r="90" spans="1:6" ht="15" customHeight="1" thickBot="1">
      <c r="A90" s="194" t="s">
        <v>199</v>
      </c>
      <c r="B90" s="195" t="s">
        <v>115</v>
      </c>
      <c r="C90" s="115">
        <v>0</v>
      </c>
      <c r="D90" s="196">
        <v>3386</v>
      </c>
      <c r="E90" s="115">
        <v>0</v>
      </c>
      <c r="F90" s="197">
        <f>E90/D90</f>
        <v>0</v>
      </c>
    </row>
    <row r="91" spans="1:6" ht="15" customHeight="1" thickTop="1">
      <c r="A91" s="174" t="s">
        <v>176</v>
      </c>
      <c r="B91" s="175" t="s">
        <v>232</v>
      </c>
      <c r="C91" s="175">
        <f>SUM(C92:C95)</f>
        <v>434</v>
      </c>
      <c r="D91" s="198">
        <f>SUM(D92:D95)</f>
        <v>434</v>
      </c>
      <c r="E91" s="198">
        <f>SUM(E92:E95)</f>
        <v>434</v>
      </c>
      <c r="F91" s="199">
        <f>E91/D91</f>
        <v>1</v>
      </c>
    </row>
    <row r="92" spans="1:6" ht="15" customHeight="1">
      <c r="A92" s="168" t="s">
        <v>195</v>
      </c>
      <c r="B92" s="169" t="s">
        <v>177</v>
      </c>
      <c r="C92" s="169">
        <v>0</v>
      </c>
      <c r="D92" s="200">
        <v>0</v>
      </c>
      <c r="E92" s="50">
        <v>0</v>
      </c>
      <c r="F92" s="180">
        <v>0</v>
      </c>
    </row>
    <row r="93" spans="1:6" ht="15" customHeight="1">
      <c r="A93" s="168" t="s">
        <v>196</v>
      </c>
      <c r="B93" s="169" t="s">
        <v>178</v>
      </c>
      <c r="C93" s="169">
        <v>0</v>
      </c>
      <c r="D93" s="200">
        <v>0</v>
      </c>
      <c r="E93" s="50">
        <v>0</v>
      </c>
      <c r="F93" s="180"/>
    </row>
    <row r="94" spans="1:6" ht="15" customHeight="1">
      <c r="A94" s="168" t="s">
        <v>197</v>
      </c>
      <c r="B94" s="169" t="s">
        <v>237</v>
      </c>
      <c r="C94" s="169">
        <v>0</v>
      </c>
      <c r="D94" s="200">
        <v>0</v>
      </c>
      <c r="E94" s="50">
        <v>0</v>
      </c>
      <c r="F94" s="180"/>
    </row>
    <row r="95" spans="1:6" ht="15" customHeight="1" thickBot="1">
      <c r="A95" s="201" t="s">
        <v>198</v>
      </c>
      <c r="B95" s="202" t="s">
        <v>179</v>
      </c>
      <c r="C95" s="202">
        <v>434</v>
      </c>
      <c r="D95" s="203">
        <v>434</v>
      </c>
      <c r="E95" s="98">
        <v>434</v>
      </c>
      <c r="F95" s="204">
        <f>E95/D95</f>
        <v>1</v>
      </c>
    </row>
    <row r="96" spans="1:6" ht="15" customHeight="1" thickTop="1" thickBot="1">
      <c r="A96" s="205" t="s">
        <v>180</v>
      </c>
      <c r="B96" s="206"/>
      <c r="C96" s="84">
        <f>C60+C61+C62+C63+C71+C88+C89+C91</f>
        <v>30890</v>
      </c>
      <c r="D96" s="84">
        <f>D60+D61+D62+D63+D71+D88+D89+D91+D87</f>
        <v>38245</v>
      </c>
      <c r="E96" s="84">
        <f>E60+E61+E62+E63+E71+E88+E89+E91+E87</f>
        <v>33716</v>
      </c>
      <c r="F96" s="190">
        <f>E96/D96</f>
        <v>0.88157929141064195</v>
      </c>
    </row>
    <row r="97" ht="13.5" thickTop="1"/>
  </sheetData>
  <mergeCells count="4">
    <mergeCell ref="A54:F54"/>
    <mergeCell ref="A55:F55"/>
    <mergeCell ref="A3:F3"/>
    <mergeCell ref="A4:F4"/>
  </mergeCells>
  <phoneticPr fontId="2" type="noConversion"/>
  <printOptions horizontalCentered="1"/>
  <pageMargins left="0.5" right="0.6" top="0.45833333333333331" bottom="0.55000000000000004" header="0.37" footer="0.22"/>
  <pageSetup paperSize="9" orientation="portrait" horizontalDpi="300" verticalDpi="300" r:id="rId1"/>
  <headerFooter alignWithMargins="0">
    <oddFooter>&amp;R&amp;"Arial Narrow,Normál"&amp;P. 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71"/>
  <sheetViews>
    <sheetView view="pageLayout" topLeftCell="A49" zoomScaleNormal="100" workbookViewId="0">
      <selection activeCell="A50" sqref="A50:F50"/>
    </sheetView>
  </sheetViews>
  <sheetFormatPr defaultRowHeight="12.75"/>
  <cols>
    <col min="1" max="1" width="7.42578125" customWidth="1"/>
    <col min="2" max="2" width="40.85546875" customWidth="1"/>
    <col min="3" max="5" width="10" customWidth="1"/>
    <col min="6" max="6" width="9.28515625" customWidth="1"/>
    <col min="7" max="8" width="9.42578125" customWidth="1"/>
    <col min="9" max="9" width="9.7109375" customWidth="1"/>
  </cols>
  <sheetData>
    <row r="1" spans="1:9">
      <c r="A1" s="234"/>
      <c r="B1" s="234"/>
      <c r="C1" s="234"/>
      <c r="D1" s="234"/>
      <c r="E1" s="234"/>
      <c r="F1" s="235" t="s">
        <v>181</v>
      </c>
      <c r="G1" s="19"/>
      <c r="H1" s="19"/>
      <c r="I1" s="20"/>
    </row>
    <row r="2" spans="1:9" ht="12" customHeight="1">
      <c r="A2" s="234"/>
      <c r="B2" s="234"/>
      <c r="C2" s="234"/>
      <c r="D2" s="234"/>
      <c r="E2" s="234"/>
      <c r="F2" s="234"/>
      <c r="G2" s="19"/>
      <c r="H2" s="19"/>
      <c r="I2" s="20"/>
    </row>
    <row r="3" spans="1:9" ht="15" customHeight="1">
      <c r="A3" s="433" t="s">
        <v>508</v>
      </c>
      <c r="B3" s="433"/>
      <c r="C3" s="433"/>
      <c r="D3" s="433"/>
      <c r="E3" s="433"/>
      <c r="F3" s="433"/>
      <c r="G3" s="24"/>
      <c r="H3" s="24"/>
      <c r="I3" s="24"/>
    </row>
    <row r="4" spans="1:9" ht="30" customHeight="1">
      <c r="A4" s="433" t="s">
        <v>479</v>
      </c>
      <c r="B4" s="439"/>
      <c r="C4" s="439"/>
      <c r="D4" s="439"/>
      <c r="E4" s="439"/>
      <c r="F4" s="439"/>
      <c r="G4" s="29"/>
      <c r="H4" s="29"/>
      <c r="I4" s="29"/>
    </row>
    <row r="5" spans="1:9" ht="12.75" customHeight="1">
      <c r="A5" s="346"/>
      <c r="B5" s="236"/>
      <c r="C5" s="236"/>
      <c r="D5" s="236"/>
      <c r="E5" s="236"/>
      <c r="F5" s="236"/>
      <c r="G5" s="22"/>
      <c r="H5" s="22"/>
      <c r="I5" s="22"/>
    </row>
    <row r="6" spans="1:9" ht="13.5" thickBot="1">
      <c r="A6" s="346"/>
      <c r="B6" s="236"/>
      <c r="C6" s="236"/>
      <c r="D6" s="236"/>
      <c r="E6" s="236"/>
      <c r="F6" s="235" t="s">
        <v>48</v>
      </c>
      <c r="G6" s="22"/>
      <c r="H6" s="22"/>
      <c r="I6" s="22"/>
    </row>
    <row r="7" spans="1:9" ht="40.5" customHeight="1" thickTop="1" thickBot="1">
      <c r="A7" s="128" t="s">
        <v>0</v>
      </c>
      <c r="B7" s="129" t="s">
        <v>1</v>
      </c>
      <c r="C7" s="386" t="s">
        <v>469</v>
      </c>
      <c r="D7" s="130" t="s">
        <v>460</v>
      </c>
      <c r="E7" s="386" t="s">
        <v>461</v>
      </c>
      <c r="F7" s="131" t="s">
        <v>295</v>
      </c>
      <c r="G7" s="22"/>
      <c r="H7" s="22"/>
      <c r="I7" s="22"/>
    </row>
    <row r="8" spans="1:9" ht="15" customHeight="1" thickTop="1" thickBot="1">
      <c r="A8" s="205" t="s">
        <v>64</v>
      </c>
      <c r="B8" s="206"/>
      <c r="C8" s="347"/>
      <c r="D8" s="348"/>
      <c r="E8" s="347"/>
      <c r="F8" s="349"/>
      <c r="G8" s="22"/>
      <c r="H8" s="22"/>
      <c r="I8" s="22"/>
    </row>
    <row r="9" spans="1:9" ht="15" customHeight="1" thickTop="1">
      <c r="A9" s="174" t="s">
        <v>120</v>
      </c>
      <c r="B9" s="175" t="s">
        <v>121</v>
      </c>
      <c r="C9" s="198">
        <f>C16+C11+C10</f>
        <v>0</v>
      </c>
      <c r="D9" s="198">
        <f>D16+D11+D10</f>
        <v>1741</v>
      </c>
      <c r="E9" s="198">
        <f>E16+E11+E10</f>
        <v>1741</v>
      </c>
      <c r="F9" s="199">
        <f>E9/D9</f>
        <v>1</v>
      </c>
      <c r="G9" s="22"/>
      <c r="H9" s="22"/>
      <c r="I9" s="22"/>
    </row>
    <row r="10" spans="1:9" ht="15" customHeight="1">
      <c r="A10" s="252" t="s">
        <v>122</v>
      </c>
      <c r="B10" s="253" t="s">
        <v>123</v>
      </c>
      <c r="C10" s="69">
        <v>0</v>
      </c>
      <c r="D10" s="254">
        <v>0</v>
      </c>
      <c r="E10" s="69">
        <v>0</v>
      </c>
      <c r="F10" s="255"/>
      <c r="G10" s="22"/>
      <c r="H10" s="22"/>
      <c r="I10" s="22"/>
    </row>
    <row r="11" spans="1:9" ht="15" customHeight="1">
      <c r="A11" s="252" t="s">
        <v>200</v>
      </c>
      <c r="B11" s="253" t="s">
        <v>182</v>
      </c>
      <c r="C11" s="69">
        <f>SUM(C12:C15)</f>
        <v>0</v>
      </c>
      <c r="D11" s="254">
        <v>0</v>
      </c>
      <c r="E11" s="69">
        <v>0</v>
      </c>
      <c r="F11" s="255">
        <f>SUM(F12:F15)</f>
        <v>0</v>
      </c>
      <c r="G11" s="22"/>
      <c r="H11" s="22"/>
      <c r="I11" s="22"/>
    </row>
    <row r="12" spans="1:9" ht="15" customHeight="1">
      <c r="A12" s="350" t="s">
        <v>201</v>
      </c>
      <c r="B12" s="351" t="s">
        <v>183</v>
      </c>
      <c r="C12" s="352">
        <v>0</v>
      </c>
      <c r="D12" s="353">
        <v>0</v>
      </c>
      <c r="E12" s="352">
        <v>0</v>
      </c>
      <c r="F12" s="354">
        <v>0</v>
      </c>
      <c r="G12" s="22"/>
      <c r="H12" s="22"/>
      <c r="I12" s="22"/>
    </row>
    <row r="13" spans="1:9" ht="15" customHeight="1">
      <c r="A13" s="350" t="s">
        <v>202</v>
      </c>
      <c r="B13" s="351" t="s">
        <v>184</v>
      </c>
      <c r="C13" s="352">
        <v>0</v>
      </c>
      <c r="D13" s="353">
        <v>0</v>
      </c>
      <c r="E13" s="352">
        <v>0</v>
      </c>
      <c r="F13" s="354">
        <v>0</v>
      </c>
      <c r="G13" s="22"/>
      <c r="H13" s="22"/>
      <c r="I13" s="22"/>
    </row>
    <row r="14" spans="1:9" ht="15" customHeight="1">
      <c r="A14" s="350" t="s">
        <v>203</v>
      </c>
      <c r="B14" s="351" t="s">
        <v>185</v>
      </c>
      <c r="C14" s="352">
        <v>0</v>
      </c>
      <c r="D14" s="353">
        <v>0</v>
      </c>
      <c r="E14" s="352">
        <v>0</v>
      </c>
      <c r="F14" s="354">
        <v>0</v>
      </c>
      <c r="G14" s="22"/>
      <c r="H14" s="22"/>
      <c r="I14" s="22"/>
    </row>
    <row r="15" spans="1:9" ht="15" customHeight="1">
      <c r="A15" s="350" t="s">
        <v>204</v>
      </c>
      <c r="B15" s="351" t="s">
        <v>186</v>
      </c>
      <c r="C15" s="352">
        <v>0</v>
      </c>
      <c r="D15" s="353">
        <v>0</v>
      </c>
      <c r="E15" s="352">
        <v>0</v>
      </c>
      <c r="F15" s="354">
        <v>0</v>
      </c>
      <c r="G15" s="22"/>
      <c r="H15" s="22"/>
      <c r="I15" s="22"/>
    </row>
    <row r="16" spans="1:9" ht="15" customHeight="1">
      <c r="A16" s="252" t="s">
        <v>205</v>
      </c>
      <c r="B16" s="253" t="s">
        <v>206</v>
      </c>
      <c r="C16" s="69">
        <v>0</v>
      </c>
      <c r="D16" s="69">
        <f>SUM(D17:D22)</f>
        <v>1741</v>
      </c>
      <c r="E16" s="69">
        <f>SUM(E17:E22)</f>
        <v>1741</v>
      </c>
      <c r="F16" s="199">
        <f>E16/D16</f>
        <v>1</v>
      </c>
      <c r="G16" s="22"/>
      <c r="H16" s="22"/>
      <c r="I16" s="22"/>
    </row>
    <row r="17" spans="1:9" ht="15" customHeight="1">
      <c r="A17" s="350" t="s">
        <v>207</v>
      </c>
      <c r="B17" s="351" t="s">
        <v>213</v>
      </c>
      <c r="C17" s="352">
        <v>0</v>
      </c>
      <c r="D17" s="353">
        <v>0</v>
      </c>
      <c r="E17" s="352">
        <v>0</v>
      </c>
      <c r="F17" s="354">
        <v>0</v>
      </c>
      <c r="G17" s="22"/>
      <c r="H17" s="22"/>
      <c r="I17" s="22"/>
    </row>
    <row r="18" spans="1:9" ht="15" customHeight="1">
      <c r="A18" s="350" t="s">
        <v>208</v>
      </c>
      <c r="B18" s="351" t="s">
        <v>480</v>
      </c>
      <c r="C18" s="352">
        <v>0</v>
      </c>
      <c r="D18" s="353">
        <v>1741</v>
      </c>
      <c r="E18" s="352">
        <v>1741</v>
      </c>
      <c r="F18" s="199">
        <f>E18/D18</f>
        <v>1</v>
      </c>
      <c r="G18" s="22"/>
      <c r="H18" s="22"/>
      <c r="I18" s="22"/>
    </row>
    <row r="19" spans="1:9" ht="15" customHeight="1">
      <c r="A19" s="350" t="s">
        <v>209</v>
      </c>
      <c r="B19" s="351" t="s">
        <v>214</v>
      </c>
      <c r="C19" s="352">
        <v>0</v>
      </c>
      <c r="D19" s="353">
        <v>0</v>
      </c>
      <c r="E19" s="352">
        <v>0</v>
      </c>
      <c r="F19" s="354">
        <v>0</v>
      </c>
      <c r="G19" s="22"/>
      <c r="H19" s="22"/>
      <c r="I19" s="22"/>
    </row>
    <row r="20" spans="1:9" ht="15" customHeight="1">
      <c r="A20" s="350" t="s">
        <v>210</v>
      </c>
      <c r="B20" s="351" t="s">
        <v>216</v>
      </c>
      <c r="C20" s="352">
        <v>0</v>
      </c>
      <c r="D20" s="353">
        <v>0</v>
      </c>
      <c r="E20" s="352">
        <v>0</v>
      </c>
      <c r="F20" s="354">
        <v>0</v>
      </c>
      <c r="G20" s="22"/>
      <c r="H20" s="22"/>
      <c r="I20" s="22"/>
    </row>
    <row r="21" spans="1:9" ht="15" customHeight="1">
      <c r="A21" s="350" t="s">
        <v>211</v>
      </c>
      <c r="B21" s="351" t="s">
        <v>215</v>
      </c>
      <c r="C21" s="352">
        <v>0</v>
      </c>
      <c r="D21" s="353">
        <v>0</v>
      </c>
      <c r="E21" s="352">
        <v>0</v>
      </c>
      <c r="F21" s="354">
        <v>0</v>
      </c>
      <c r="G21" s="22"/>
      <c r="H21" s="22"/>
      <c r="I21" s="22"/>
    </row>
    <row r="22" spans="1:9" ht="30" customHeight="1" thickBot="1">
      <c r="A22" s="223" t="s">
        <v>212</v>
      </c>
      <c r="B22" s="355" t="s">
        <v>217</v>
      </c>
      <c r="C22" s="248">
        <v>0</v>
      </c>
      <c r="D22" s="249">
        <v>0</v>
      </c>
      <c r="E22" s="248">
        <v>0</v>
      </c>
      <c r="F22" s="250">
        <v>0</v>
      </c>
      <c r="G22" s="22"/>
      <c r="H22" s="22"/>
      <c r="I22" s="22"/>
    </row>
    <row r="23" spans="1:9" ht="15" customHeight="1" thickTop="1">
      <c r="A23" s="287" t="s">
        <v>70</v>
      </c>
      <c r="B23" s="356" t="s">
        <v>10</v>
      </c>
      <c r="C23" s="192">
        <f>SUM(C24:C27)</f>
        <v>0</v>
      </c>
      <c r="D23" s="192">
        <f>SUM(D24:D27)</f>
        <v>0</v>
      </c>
      <c r="E23" s="192">
        <f>SUM(E24:E27)</f>
        <v>0</v>
      </c>
      <c r="F23" s="193">
        <v>0</v>
      </c>
      <c r="G23" s="19"/>
      <c r="H23" s="19"/>
      <c r="I23" s="20"/>
    </row>
    <row r="24" spans="1:9" ht="15" customHeight="1">
      <c r="A24" s="168" t="s">
        <v>189</v>
      </c>
      <c r="B24" s="169" t="s">
        <v>61</v>
      </c>
      <c r="C24" s="50">
        <v>0</v>
      </c>
      <c r="D24" s="200">
        <v>0</v>
      </c>
      <c r="E24" s="50">
        <v>0</v>
      </c>
      <c r="F24" s="180">
        <v>0</v>
      </c>
    </row>
    <row r="25" spans="1:9" ht="15" customHeight="1">
      <c r="A25" s="168" t="s">
        <v>190</v>
      </c>
      <c r="B25" s="169" t="s">
        <v>66</v>
      </c>
      <c r="C25" s="50">
        <v>0</v>
      </c>
      <c r="D25" s="200">
        <v>0</v>
      </c>
      <c r="E25" s="50">
        <v>0</v>
      </c>
      <c r="F25" s="180">
        <v>0</v>
      </c>
    </row>
    <row r="26" spans="1:9" ht="15" customHeight="1">
      <c r="A26" s="168" t="s">
        <v>191</v>
      </c>
      <c r="B26" s="169" t="s">
        <v>67</v>
      </c>
      <c r="C26" s="50">
        <v>0</v>
      </c>
      <c r="D26" s="200">
        <v>0</v>
      </c>
      <c r="E26" s="50">
        <v>0</v>
      </c>
      <c r="F26" s="180">
        <v>0</v>
      </c>
    </row>
    <row r="27" spans="1:9" ht="15" customHeight="1" thickBot="1">
      <c r="A27" s="201" t="s">
        <v>218</v>
      </c>
      <c r="B27" s="202" t="s">
        <v>65</v>
      </c>
      <c r="C27" s="98">
        <v>0</v>
      </c>
      <c r="D27" s="203">
        <v>0</v>
      </c>
      <c r="E27" s="98">
        <v>0</v>
      </c>
      <c r="F27" s="204">
        <v>0</v>
      </c>
    </row>
    <row r="28" spans="1:9" ht="15" customHeight="1" thickTop="1">
      <c r="A28" s="165" t="s">
        <v>71</v>
      </c>
      <c r="B28" s="42" t="s">
        <v>12</v>
      </c>
      <c r="C28" s="192">
        <f>SUM(C30:C32)</f>
        <v>111</v>
      </c>
      <c r="D28" s="192">
        <f>SUM(D29:D32)</f>
        <v>7270</v>
      </c>
      <c r="E28" s="192">
        <f>SUM(E29:E32)</f>
        <v>7269</v>
      </c>
      <c r="F28" s="382">
        <f>E28/D28</f>
        <v>0.99986244841815686</v>
      </c>
    </row>
    <row r="29" spans="1:9" ht="15" customHeight="1">
      <c r="A29" s="252" t="s">
        <v>192</v>
      </c>
      <c r="B29" s="253" t="s">
        <v>456</v>
      </c>
      <c r="C29" s="69">
        <v>0</v>
      </c>
      <c r="D29" s="254">
        <v>0</v>
      </c>
      <c r="E29" s="69">
        <v>0</v>
      </c>
      <c r="F29" s="255"/>
    </row>
    <row r="30" spans="1:9" ht="15" customHeight="1">
      <c r="A30" s="168" t="s">
        <v>171</v>
      </c>
      <c r="B30" s="49" t="s">
        <v>481</v>
      </c>
      <c r="C30" s="50">
        <v>0</v>
      </c>
      <c r="D30" s="200">
        <v>5718</v>
      </c>
      <c r="E30" s="50">
        <v>5718</v>
      </c>
      <c r="F30" s="199">
        <f>E30/D30</f>
        <v>1</v>
      </c>
    </row>
    <row r="31" spans="1:9" ht="15" customHeight="1">
      <c r="A31" s="168" t="s">
        <v>193</v>
      </c>
      <c r="B31" s="49" t="s">
        <v>435</v>
      </c>
      <c r="C31" s="50">
        <v>0</v>
      </c>
      <c r="D31" s="200">
        <v>1441</v>
      </c>
      <c r="E31" s="50">
        <v>1441</v>
      </c>
      <c r="F31" s="199">
        <f>E31/D31</f>
        <v>1</v>
      </c>
    </row>
    <row r="32" spans="1:9" ht="15" customHeight="1" thickBot="1">
      <c r="A32" s="194" t="s">
        <v>457</v>
      </c>
      <c r="B32" s="114" t="s">
        <v>436</v>
      </c>
      <c r="C32" s="115">
        <v>111</v>
      </c>
      <c r="D32" s="196">
        <v>111</v>
      </c>
      <c r="E32" s="115">
        <v>110</v>
      </c>
      <c r="F32" s="357">
        <f>E32/D32</f>
        <v>0.99099099099099097</v>
      </c>
    </row>
    <row r="33" spans="1:6" ht="15" customHeight="1" thickTop="1" thickBot="1">
      <c r="A33" s="231" t="s">
        <v>72</v>
      </c>
      <c r="B33" s="120" t="s">
        <v>68</v>
      </c>
      <c r="C33" s="121">
        <v>0</v>
      </c>
      <c r="D33" s="232">
        <v>0</v>
      </c>
      <c r="E33" s="121">
        <v>0</v>
      </c>
      <c r="F33" s="383">
        <v>0</v>
      </c>
    </row>
    <row r="34" spans="1:6" ht="15" customHeight="1" thickTop="1" thickBot="1">
      <c r="A34" s="188" t="s">
        <v>158</v>
      </c>
      <c r="B34" s="83" t="s">
        <v>159</v>
      </c>
      <c r="C34" s="84">
        <v>0</v>
      </c>
      <c r="D34" s="189">
        <v>0</v>
      </c>
      <c r="E34" s="84">
        <v>0</v>
      </c>
      <c r="F34" s="190">
        <v>0</v>
      </c>
    </row>
    <row r="35" spans="1:6" ht="15" customHeight="1" thickTop="1">
      <c r="A35" s="174" t="s">
        <v>150</v>
      </c>
      <c r="B35" s="175" t="s">
        <v>151</v>
      </c>
      <c r="C35" s="198">
        <v>4260</v>
      </c>
      <c r="D35" s="198">
        <v>6182</v>
      </c>
      <c r="E35" s="198">
        <v>6182</v>
      </c>
      <c r="F35" s="199">
        <v>0</v>
      </c>
    </row>
    <row r="36" spans="1:6" ht="15" customHeight="1" thickBot="1">
      <c r="A36" s="201" t="s">
        <v>194</v>
      </c>
      <c r="B36" s="202" t="s">
        <v>219</v>
      </c>
      <c r="C36" s="98">
        <v>4260</v>
      </c>
      <c r="D36" s="203">
        <v>6182</v>
      </c>
      <c r="E36" s="98">
        <v>6182</v>
      </c>
      <c r="F36" s="204">
        <v>0</v>
      </c>
    </row>
    <row r="37" spans="1:6" ht="15" customHeight="1" thickTop="1">
      <c r="A37" s="165" t="s">
        <v>153</v>
      </c>
      <c r="B37" s="42" t="s">
        <v>221</v>
      </c>
      <c r="C37" s="42">
        <f>SUM(C38:C39)</f>
        <v>1966</v>
      </c>
      <c r="D37" s="192">
        <v>0</v>
      </c>
      <c r="E37" s="192">
        <v>0</v>
      </c>
      <c r="F37" s="193">
        <f>SUM(F38:F39)</f>
        <v>0</v>
      </c>
    </row>
    <row r="38" spans="1:6" ht="15" customHeight="1">
      <c r="A38" s="168" t="s">
        <v>195</v>
      </c>
      <c r="B38" s="169" t="s">
        <v>238</v>
      </c>
      <c r="C38" s="169">
        <v>0</v>
      </c>
      <c r="D38" s="200">
        <v>0</v>
      </c>
      <c r="E38" s="50">
        <v>0</v>
      </c>
      <c r="F38" s="180">
        <v>0</v>
      </c>
    </row>
    <row r="39" spans="1:6" ht="15" customHeight="1" thickBot="1">
      <c r="A39" s="194" t="s">
        <v>196</v>
      </c>
      <c r="B39" s="195" t="s">
        <v>239</v>
      </c>
      <c r="C39" s="195">
        <v>1966</v>
      </c>
      <c r="D39" s="196">
        <v>0</v>
      </c>
      <c r="E39" s="115">
        <v>0</v>
      </c>
      <c r="F39" s="197">
        <v>0</v>
      </c>
    </row>
    <row r="40" spans="1:6" ht="15" customHeight="1" thickTop="1" thickBot="1">
      <c r="A40" s="205" t="s">
        <v>222</v>
      </c>
      <c r="B40" s="206"/>
      <c r="C40" s="84">
        <f>C9+C23+C28+C33+C34+C35+C37</f>
        <v>6337</v>
      </c>
      <c r="D40" s="84">
        <f>D9+D23+D28+D33+D34+D35+D37</f>
        <v>15193</v>
      </c>
      <c r="E40" s="84">
        <f>E9+E23+E28+E33+E34+E35+E37</f>
        <v>15192</v>
      </c>
      <c r="F40" s="190">
        <f>E40/D40</f>
        <v>0.99993418021457248</v>
      </c>
    </row>
    <row r="41" spans="1:6" ht="13.5" thickTop="1">
      <c r="A41" s="234"/>
      <c r="B41" s="234"/>
      <c r="C41" s="234"/>
      <c r="D41" s="234"/>
      <c r="E41" s="234"/>
      <c r="F41" s="234"/>
    </row>
    <row r="42" spans="1:6">
      <c r="A42" s="234"/>
      <c r="B42" s="234"/>
      <c r="C42" s="234"/>
      <c r="D42" s="234"/>
      <c r="E42" s="234"/>
      <c r="F42" s="234"/>
    </row>
    <row r="43" spans="1:6">
      <c r="A43" s="234"/>
      <c r="B43" s="234"/>
      <c r="C43" s="234"/>
      <c r="D43" s="234"/>
      <c r="E43" s="234"/>
      <c r="F43" s="234"/>
    </row>
    <row r="44" spans="1:6">
      <c r="A44" s="234"/>
      <c r="B44" s="234"/>
      <c r="C44" s="234"/>
      <c r="D44" s="234"/>
      <c r="E44" s="234"/>
      <c r="F44" s="234"/>
    </row>
    <row r="45" spans="1:6">
      <c r="A45" s="234"/>
      <c r="B45" s="234"/>
      <c r="C45" s="234"/>
      <c r="D45" s="234"/>
      <c r="E45" s="234"/>
      <c r="F45" s="234"/>
    </row>
    <row r="46" spans="1:6">
      <c r="A46" s="234"/>
      <c r="B46" s="234"/>
      <c r="C46" s="234"/>
      <c r="D46" s="234"/>
      <c r="E46" s="234"/>
      <c r="F46" s="234"/>
    </row>
    <row r="47" spans="1:6">
      <c r="A47" s="234"/>
      <c r="B47" s="234"/>
      <c r="C47" s="234"/>
      <c r="D47" s="234"/>
      <c r="E47" s="234"/>
      <c r="F47" s="234"/>
    </row>
    <row r="48" spans="1:6">
      <c r="A48" s="19"/>
      <c r="B48" s="19"/>
      <c r="C48" s="19"/>
      <c r="D48" s="19"/>
      <c r="E48" s="234"/>
      <c r="F48" s="235" t="s">
        <v>181</v>
      </c>
    </row>
    <row r="49" spans="1:6" ht="12.75" customHeight="1">
      <c r="A49" s="19"/>
      <c r="B49" s="19"/>
      <c r="C49" s="19"/>
      <c r="D49" s="19"/>
      <c r="E49" s="19"/>
      <c r="F49" s="19"/>
    </row>
    <row r="50" spans="1:6" ht="15" customHeight="1">
      <c r="A50" s="433" t="s">
        <v>510</v>
      </c>
      <c r="B50" s="433"/>
      <c r="C50" s="433"/>
      <c r="D50" s="433"/>
      <c r="E50" s="433"/>
      <c r="F50" s="433"/>
    </row>
    <row r="51" spans="1:6" ht="30" customHeight="1">
      <c r="A51" s="433" t="s">
        <v>479</v>
      </c>
      <c r="B51" s="439"/>
      <c r="C51" s="439"/>
      <c r="D51" s="439"/>
      <c r="E51" s="439"/>
      <c r="F51" s="439"/>
    </row>
    <row r="52" spans="1:6" ht="12.75" customHeight="1">
      <c r="A52" s="21"/>
      <c r="B52" s="22"/>
      <c r="C52" s="22"/>
      <c r="D52" s="22"/>
      <c r="E52" s="22"/>
      <c r="F52" s="22"/>
    </row>
    <row r="53" spans="1:6" ht="13.5" thickBot="1">
      <c r="A53" s="21"/>
      <c r="B53" s="22"/>
      <c r="C53" s="22"/>
      <c r="D53" s="22"/>
      <c r="E53" s="236"/>
      <c r="F53" s="235" t="s">
        <v>48</v>
      </c>
    </row>
    <row r="54" spans="1:6" ht="43.5" customHeight="1" thickTop="1" thickBot="1">
      <c r="A54" s="128" t="s">
        <v>0</v>
      </c>
      <c r="B54" s="129" t="s">
        <v>1</v>
      </c>
      <c r="C54" s="386" t="s">
        <v>469</v>
      </c>
      <c r="D54" s="130" t="s">
        <v>460</v>
      </c>
      <c r="E54" s="386" t="s">
        <v>461</v>
      </c>
      <c r="F54" s="131" t="s">
        <v>295</v>
      </c>
    </row>
    <row r="55" spans="1:6" ht="14.25" customHeight="1" thickTop="1" thickBot="1">
      <c r="A55" s="132" t="s">
        <v>223</v>
      </c>
      <c r="B55" s="133"/>
      <c r="C55" s="209"/>
      <c r="D55" s="210"/>
      <c r="E55" s="209"/>
      <c r="F55" s="135"/>
    </row>
    <row r="56" spans="1:6" ht="14.25" customHeight="1" thickTop="1" thickBot="1">
      <c r="A56" s="211" t="s">
        <v>78</v>
      </c>
      <c r="B56" s="212" t="s">
        <v>28</v>
      </c>
      <c r="C56" s="213">
        <v>1902</v>
      </c>
      <c r="D56" s="214">
        <v>3802</v>
      </c>
      <c r="E56" s="213">
        <v>2296</v>
      </c>
      <c r="F56" s="215">
        <f>E56/D56</f>
        <v>0.60389268805891638</v>
      </c>
    </row>
    <row r="57" spans="1:6" ht="14.25" customHeight="1" thickTop="1" thickBot="1">
      <c r="A57" s="132" t="s">
        <v>79</v>
      </c>
      <c r="B57" s="216" t="s">
        <v>29</v>
      </c>
      <c r="C57" s="217">
        <v>5450</v>
      </c>
      <c r="D57" s="218">
        <v>10928</v>
      </c>
      <c r="E57" s="217">
        <v>7998</v>
      </c>
      <c r="F57" s="219">
        <f>E57/D57</f>
        <v>0.73188140556368964</v>
      </c>
    </row>
    <row r="58" spans="1:6" ht="14.25" customHeight="1" thickTop="1" thickBot="1">
      <c r="A58" s="237" t="s">
        <v>80</v>
      </c>
      <c r="B58" s="238" t="s">
        <v>30</v>
      </c>
      <c r="C58" s="213">
        <v>0</v>
      </c>
      <c r="D58" s="214">
        <v>0</v>
      </c>
      <c r="E58" s="213">
        <v>0</v>
      </c>
      <c r="F58" s="215">
        <v>0</v>
      </c>
    </row>
    <row r="59" spans="1:6" ht="14.25" customHeight="1" thickTop="1" thickBot="1">
      <c r="A59" s="188" t="s">
        <v>224</v>
      </c>
      <c r="B59" s="239" t="s">
        <v>32</v>
      </c>
      <c r="C59" s="217">
        <v>0</v>
      </c>
      <c r="D59" s="218">
        <v>0</v>
      </c>
      <c r="E59" s="217">
        <v>0</v>
      </c>
      <c r="F59" s="219">
        <v>0</v>
      </c>
    </row>
    <row r="60" spans="1:6" ht="14.25" customHeight="1" thickTop="1" thickBot="1">
      <c r="A60" s="231" t="s">
        <v>225</v>
      </c>
      <c r="B60" s="240" t="s">
        <v>34</v>
      </c>
      <c r="C60" s="213">
        <v>0</v>
      </c>
      <c r="D60" s="214">
        <v>0</v>
      </c>
      <c r="E60" s="213">
        <v>0</v>
      </c>
      <c r="F60" s="215">
        <v>0</v>
      </c>
    </row>
    <row r="61" spans="1:6" ht="14.25" customHeight="1" thickTop="1">
      <c r="A61" s="165" t="s">
        <v>74</v>
      </c>
      <c r="B61" s="42" t="s">
        <v>226</v>
      </c>
      <c r="C61" s="166">
        <f>C62+C63</f>
        <v>458</v>
      </c>
      <c r="D61" s="166">
        <f>D62+D63</f>
        <v>463</v>
      </c>
      <c r="E61" s="166">
        <f>E62+E63</f>
        <v>462</v>
      </c>
      <c r="F61" s="167">
        <f>E61/D61</f>
        <v>0.99784017278617709</v>
      </c>
    </row>
    <row r="62" spans="1:6" ht="14.25" customHeight="1">
      <c r="A62" s="168" t="s">
        <v>227</v>
      </c>
      <c r="B62" s="49" t="s">
        <v>228</v>
      </c>
      <c r="C62" s="157">
        <v>114</v>
      </c>
      <c r="D62" s="158">
        <v>119</v>
      </c>
      <c r="E62" s="157">
        <v>118</v>
      </c>
      <c r="F62" s="159">
        <f>E62/D62</f>
        <v>0.99159663865546221</v>
      </c>
    </row>
    <row r="63" spans="1:6" ht="14.25" customHeight="1" thickBot="1">
      <c r="A63" s="194" t="s">
        <v>229</v>
      </c>
      <c r="B63" s="114" t="s">
        <v>230</v>
      </c>
      <c r="C63" s="115">
        <v>344</v>
      </c>
      <c r="D63" s="196">
        <v>344</v>
      </c>
      <c r="E63" s="115">
        <v>344</v>
      </c>
      <c r="F63" s="197">
        <v>0</v>
      </c>
    </row>
    <row r="64" spans="1:6" ht="14.25" customHeight="1" thickTop="1" thickBot="1">
      <c r="A64" s="231" t="s">
        <v>173</v>
      </c>
      <c r="B64" s="120" t="s">
        <v>49</v>
      </c>
      <c r="C64" s="121">
        <v>0</v>
      </c>
      <c r="D64" s="232">
        <v>0</v>
      </c>
      <c r="E64" s="121">
        <v>0</v>
      </c>
      <c r="F64" s="233">
        <v>0</v>
      </c>
    </row>
    <row r="65" spans="1:6" ht="14.25" customHeight="1" thickTop="1">
      <c r="A65" s="165" t="s">
        <v>175</v>
      </c>
      <c r="B65" s="42" t="s">
        <v>174</v>
      </c>
      <c r="C65" s="42">
        <f>SUM(C66)</f>
        <v>0</v>
      </c>
      <c r="D65" s="241">
        <v>0</v>
      </c>
      <c r="E65" s="42">
        <v>0</v>
      </c>
      <c r="F65" s="193">
        <f>SUM(F66)</f>
        <v>0</v>
      </c>
    </row>
    <row r="66" spans="1:6" ht="14.25" customHeight="1" thickBot="1">
      <c r="A66" s="194" t="s">
        <v>199</v>
      </c>
      <c r="B66" s="195" t="s">
        <v>231</v>
      </c>
      <c r="C66" s="195">
        <v>0</v>
      </c>
      <c r="D66" s="242">
        <v>0</v>
      </c>
      <c r="E66" s="195">
        <v>0</v>
      </c>
      <c r="F66" s="197">
        <v>0</v>
      </c>
    </row>
    <row r="67" spans="1:6" ht="14.25" customHeight="1" thickTop="1">
      <c r="A67" s="174" t="s">
        <v>176</v>
      </c>
      <c r="B67" s="175" t="s">
        <v>233</v>
      </c>
      <c r="C67" s="175">
        <f>SUM(C68:C69)</f>
        <v>0</v>
      </c>
      <c r="D67" s="243">
        <v>0</v>
      </c>
      <c r="E67" s="243">
        <v>0</v>
      </c>
      <c r="F67" s="199">
        <f>SUM(F68:F69)</f>
        <v>0</v>
      </c>
    </row>
    <row r="68" spans="1:6" ht="14.25" customHeight="1">
      <c r="A68" s="168" t="s">
        <v>195</v>
      </c>
      <c r="B68" s="169" t="s">
        <v>240</v>
      </c>
      <c r="C68" s="169">
        <v>0</v>
      </c>
      <c r="D68" s="200">
        <v>0</v>
      </c>
      <c r="E68" s="50">
        <v>0</v>
      </c>
      <c r="F68" s="180">
        <v>0</v>
      </c>
    </row>
    <row r="69" spans="1:6" ht="14.25" customHeight="1" thickBot="1">
      <c r="A69" s="201" t="s">
        <v>196</v>
      </c>
      <c r="B69" s="202" t="s">
        <v>241</v>
      </c>
      <c r="C69" s="202">
        <v>0</v>
      </c>
      <c r="D69" s="245">
        <v>0</v>
      </c>
      <c r="E69" s="202">
        <v>0</v>
      </c>
      <c r="F69" s="204">
        <v>0</v>
      </c>
    </row>
    <row r="70" spans="1:6" ht="14.25" customHeight="1" thickTop="1" thickBot="1">
      <c r="A70" s="205" t="s">
        <v>234</v>
      </c>
      <c r="B70" s="206"/>
      <c r="C70" s="84">
        <f>C56+C57+C58+C59+C60+C61+C64+C65+C67</f>
        <v>7810</v>
      </c>
      <c r="D70" s="84">
        <f>D56+D57+D58+D59+D60+D61+D64+D65+D67</f>
        <v>15193</v>
      </c>
      <c r="E70" s="84">
        <f>E56+E57+E58+E59+E60+E61+E64+E65+E67</f>
        <v>10756</v>
      </c>
      <c r="F70" s="190">
        <f>E70/D70</f>
        <v>0.70795761205818464</v>
      </c>
    </row>
    <row r="71" spans="1:6" ht="13.5" thickTop="1"/>
  </sheetData>
  <mergeCells count="4">
    <mergeCell ref="A3:F3"/>
    <mergeCell ref="A4:F4"/>
    <mergeCell ref="A50:F50"/>
    <mergeCell ref="A51:F51"/>
  </mergeCells>
  <phoneticPr fontId="2" type="noConversion"/>
  <printOptions horizontalCentered="1"/>
  <pageMargins left="0.57999999999999996" right="0.48" top="0.63541666666666663" bottom="0.98425196850393704" header="0.51181102362204722" footer="0.51181102362204722"/>
  <pageSetup paperSize="9" orientation="portrait" horizontalDpi="300" verticalDpi="300" r:id="rId1"/>
  <headerFooter alignWithMargins="0">
    <oddFooter xml:space="preserve">&amp;R&amp;"Arial Narrow,Normál"&amp;P. oldal&amp;"Arial,Normál"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45"/>
  <sheetViews>
    <sheetView tabSelected="1" view="pageLayout" topLeftCell="A25" zoomScaleNormal="100" workbookViewId="0">
      <selection activeCell="B1" sqref="B1"/>
    </sheetView>
  </sheetViews>
  <sheetFormatPr defaultRowHeight="12.75"/>
  <cols>
    <col min="1" max="1" width="7.42578125" customWidth="1"/>
    <col min="2" max="2" width="40.5703125" customWidth="1"/>
    <col min="3" max="5" width="10" customWidth="1"/>
    <col min="6" max="6" width="9.140625" customWidth="1"/>
  </cols>
  <sheetData>
    <row r="1" spans="1:7">
      <c r="A1" s="19"/>
      <c r="B1" s="19"/>
      <c r="C1" s="19"/>
      <c r="D1" s="19"/>
      <c r="E1" s="234"/>
      <c r="F1" s="235" t="s">
        <v>75</v>
      </c>
    </row>
    <row r="2" spans="1:7">
      <c r="A2" s="19"/>
      <c r="B2" s="19"/>
      <c r="C2" s="19"/>
      <c r="D2" s="19"/>
      <c r="E2" s="19"/>
      <c r="F2" s="20"/>
    </row>
    <row r="3" spans="1:7" ht="15" customHeight="1">
      <c r="A3" s="433" t="s">
        <v>511</v>
      </c>
      <c r="B3" s="433"/>
      <c r="C3" s="433"/>
      <c r="D3" s="433"/>
      <c r="E3" s="433"/>
      <c r="F3" s="433"/>
    </row>
    <row r="4" spans="1:7" ht="30" customHeight="1">
      <c r="A4" s="433" t="s">
        <v>482</v>
      </c>
      <c r="B4" s="439"/>
      <c r="C4" s="439"/>
      <c r="D4" s="439"/>
      <c r="E4" s="439"/>
      <c r="F4" s="439"/>
    </row>
    <row r="5" spans="1:7">
      <c r="A5" s="21"/>
      <c r="B5" s="22"/>
      <c r="C5" s="22"/>
      <c r="D5" s="22"/>
      <c r="E5" s="22"/>
      <c r="F5" s="22"/>
    </row>
    <row r="6" spans="1:7" ht="13.5" thickBot="1">
      <c r="A6" s="19"/>
      <c r="B6" s="19"/>
      <c r="C6" s="19"/>
      <c r="D6" s="19"/>
      <c r="E6" s="234"/>
      <c r="F6" s="235" t="s">
        <v>48</v>
      </c>
      <c r="G6" s="234"/>
    </row>
    <row r="7" spans="1:7" ht="40.5" customHeight="1" thickTop="1" thickBot="1">
      <c r="A7" s="128" t="s">
        <v>0</v>
      </c>
      <c r="B7" s="129" t="s">
        <v>1</v>
      </c>
      <c r="C7" s="386" t="s">
        <v>459</v>
      </c>
      <c r="D7" s="130" t="s">
        <v>460</v>
      </c>
      <c r="E7" s="386" t="s">
        <v>461</v>
      </c>
      <c r="F7" s="131" t="s">
        <v>295</v>
      </c>
    </row>
    <row r="8" spans="1:7" ht="18" customHeight="1" thickTop="1" thickBot="1">
      <c r="A8" s="246" t="s">
        <v>78</v>
      </c>
      <c r="B8" s="42" t="s">
        <v>77</v>
      </c>
      <c r="C8" s="191">
        <f>SUM(C9+C10+C12)</f>
        <v>0</v>
      </c>
      <c r="D8" s="191">
        <f>SUM(D9+D10+D12)</f>
        <v>3802</v>
      </c>
      <c r="E8" s="192">
        <f>E10+E12+E9</f>
        <v>2296</v>
      </c>
      <c r="F8" s="193">
        <f t="shared" ref="F8:F29" si="0">E8/D8</f>
        <v>0.60389268805891638</v>
      </c>
    </row>
    <row r="9" spans="1:7" ht="15.75" customHeight="1" thickTop="1">
      <c r="A9" s="168" t="s">
        <v>438</v>
      </c>
      <c r="B9" s="169" t="s">
        <v>439</v>
      </c>
      <c r="C9" s="50">
        <v>0</v>
      </c>
      <c r="D9" s="50">
        <v>0</v>
      </c>
      <c r="E9" s="50">
        <v>0</v>
      </c>
      <c r="F9" s="193"/>
    </row>
    <row r="10" spans="1:7" ht="15.75" customHeight="1">
      <c r="A10" s="168" t="s">
        <v>281</v>
      </c>
      <c r="B10" s="169" t="s">
        <v>437</v>
      </c>
      <c r="C10" s="200">
        <f>SUM(C11)</f>
        <v>0</v>
      </c>
      <c r="D10" s="200">
        <f>SUM(D11)</f>
        <v>1900</v>
      </c>
      <c r="E10" s="50">
        <f>SUM(E11)</f>
        <v>1900</v>
      </c>
      <c r="F10" s="180">
        <f t="shared" si="0"/>
        <v>1</v>
      </c>
    </row>
    <row r="11" spans="1:7" ht="15.75" customHeight="1">
      <c r="A11" s="247"/>
      <c r="B11" s="171" t="s">
        <v>484</v>
      </c>
      <c r="C11" s="225">
        <v>0</v>
      </c>
      <c r="D11" s="226">
        <v>1900</v>
      </c>
      <c r="E11" s="225">
        <v>1900</v>
      </c>
      <c r="F11" s="227">
        <f t="shared" si="0"/>
        <v>1</v>
      </c>
    </row>
    <row r="12" spans="1:7" ht="15.75" customHeight="1">
      <c r="A12" s="168" t="s">
        <v>282</v>
      </c>
      <c r="B12" s="169" t="s">
        <v>283</v>
      </c>
      <c r="C12" s="50">
        <v>0</v>
      </c>
      <c r="D12" s="200">
        <f>SUM(D13:D17)</f>
        <v>1902</v>
      </c>
      <c r="E12" s="200">
        <f>SUM(E13:E17)</f>
        <v>396</v>
      </c>
      <c r="F12" s="358">
        <f t="shared" si="0"/>
        <v>0.20820189274447951</v>
      </c>
    </row>
    <row r="13" spans="1:7" ht="15" customHeight="1">
      <c r="A13" s="393"/>
      <c r="B13" s="394" t="s">
        <v>485</v>
      </c>
      <c r="C13" s="395">
        <v>0</v>
      </c>
      <c r="D13" s="395">
        <v>0</v>
      </c>
      <c r="E13" s="395">
        <v>10</v>
      </c>
      <c r="F13" s="396"/>
    </row>
    <row r="14" spans="1:7" ht="16.5" customHeight="1">
      <c r="A14" s="397"/>
      <c r="B14" s="398" t="s">
        <v>486</v>
      </c>
      <c r="C14" s="399">
        <v>0</v>
      </c>
      <c r="D14" s="399">
        <v>0</v>
      </c>
      <c r="E14" s="399">
        <v>140</v>
      </c>
      <c r="F14" s="400"/>
    </row>
    <row r="15" spans="1:7" ht="15.75" customHeight="1">
      <c r="A15" s="397"/>
      <c r="B15" s="398" t="s">
        <v>487</v>
      </c>
      <c r="C15" s="399">
        <v>0</v>
      </c>
      <c r="D15" s="399">
        <v>0</v>
      </c>
      <c r="E15" s="399">
        <v>156</v>
      </c>
      <c r="F15" s="400"/>
    </row>
    <row r="16" spans="1:7" ht="15" customHeight="1">
      <c r="A16" s="397"/>
      <c r="B16" s="398" t="s">
        <v>488</v>
      </c>
      <c r="C16" s="399">
        <v>0</v>
      </c>
      <c r="D16" s="399">
        <v>0</v>
      </c>
      <c r="E16" s="399">
        <v>90</v>
      </c>
      <c r="F16" s="400"/>
    </row>
    <row r="17" spans="1:6" ht="16.5" customHeight="1" thickBot="1">
      <c r="A17" s="401"/>
      <c r="B17" s="402" t="s">
        <v>489</v>
      </c>
      <c r="C17" s="403">
        <v>1902</v>
      </c>
      <c r="D17" s="403">
        <v>1902</v>
      </c>
      <c r="E17" s="403">
        <v>0</v>
      </c>
      <c r="F17" s="404">
        <f t="shared" si="0"/>
        <v>0</v>
      </c>
    </row>
    <row r="18" spans="1:6" ht="18" customHeight="1" thickTop="1">
      <c r="A18" s="165" t="s">
        <v>79</v>
      </c>
      <c r="B18" s="42" t="s">
        <v>76</v>
      </c>
      <c r="C18" s="192">
        <f>SUM(C20:C23)</f>
        <v>5450</v>
      </c>
      <c r="D18" s="251">
        <f>SUM(D20:D24)</f>
        <v>10928</v>
      </c>
      <c r="E18" s="192">
        <f>SUM(E20:E23)</f>
        <v>7998</v>
      </c>
      <c r="F18" s="193">
        <f t="shared" si="0"/>
        <v>0.73188140556368964</v>
      </c>
    </row>
    <row r="19" spans="1:6" ht="18" customHeight="1">
      <c r="A19" s="252" t="s">
        <v>284</v>
      </c>
      <c r="B19" s="253" t="s">
        <v>285</v>
      </c>
      <c r="C19" s="69">
        <f>SUM(C20:C23)</f>
        <v>5450</v>
      </c>
      <c r="D19" s="254">
        <f>SUM(D20:D23)</f>
        <v>9883</v>
      </c>
      <c r="E19" s="69">
        <f>SUM(E20:E23)</f>
        <v>7998</v>
      </c>
      <c r="F19" s="255">
        <f t="shared" si="0"/>
        <v>0.80926844075685522</v>
      </c>
    </row>
    <row r="20" spans="1:6" ht="16.5" customHeight="1">
      <c r="A20" s="405"/>
      <c r="B20" s="394" t="s">
        <v>490</v>
      </c>
      <c r="C20" s="395">
        <v>2000</v>
      </c>
      <c r="D20" s="406">
        <v>1779</v>
      </c>
      <c r="E20" s="395">
        <v>0</v>
      </c>
      <c r="F20" s="407">
        <f t="shared" si="0"/>
        <v>0</v>
      </c>
    </row>
    <row r="21" spans="1:6" ht="17.25" customHeight="1">
      <c r="A21" s="408"/>
      <c r="B21" s="398" t="s">
        <v>491</v>
      </c>
      <c r="C21" s="399">
        <v>2950</v>
      </c>
      <c r="D21" s="409">
        <v>7276</v>
      </c>
      <c r="E21" s="399">
        <v>7276</v>
      </c>
      <c r="F21" s="410">
        <f t="shared" si="0"/>
        <v>1</v>
      </c>
    </row>
    <row r="22" spans="1:6" ht="16.5" customHeight="1">
      <c r="A22" s="408"/>
      <c r="B22" s="398" t="s">
        <v>493</v>
      </c>
      <c r="C22" s="399">
        <v>500</v>
      </c>
      <c r="D22" s="409">
        <v>500</v>
      </c>
      <c r="E22" s="399">
        <v>394</v>
      </c>
      <c r="F22" s="410">
        <f t="shared" si="0"/>
        <v>0.78800000000000003</v>
      </c>
    </row>
    <row r="23" spans="1:6" ht="13.5" customHeight="1">
      <c r="A23" s="411"/>
      <c r="B23" s="412" t="s">
        <v>492</v>
      </c>
      <c r="C23" s="413">
        <v>0</v>
      </c>
      <c r="D23" s="414">
        <v>328</v>
      </c>
      <c r="E23" s="413">
        <v>328</v>
      </c>
      <c r="F23" s="415">
        <f t="shared" si="0"/>
        <v>1</v>
      </c>
    </row>
    <row r="24" spans="1:6" ht="16.899999999999999" customHeight="1">
      <c r="A24" s="168" t="s">
        <v>494</v>
      </c>
      <c r="B24" s="49" t="s">
        <v>495</v>
      </c>
      <c r="C24" s="225"/>
      <c r="D24" s="226">
        <v>1045</v>
      </c>
      <c r="E24" s="225"/>
      <c r="F24" s="227"/>
    </row>
    <row r="25" spans="1:6" ht="16.899999999999999" customHeight="1" thickBot="1">
      <c r="A25" s="391"/>
      <c r="B25" s="355" t="s">
        <v>496</v>
      </c>
      <c r="C25" s="248">
        <v>0</v>
      </c>
      <c r="D25" s="249">
        <v>1045</v>
      </c>
      <c r="E25" s="248">
        <v>0</v>
      </c>
      <c r="F25" s="250"/>
    </row>
    <row r="26" spans="1:6" ht="18" customHeight="1" thickTop="1">
      <c r="A26" s="165" t="s">
        <v>74</v>
      </c>
      <c r="B26" s="42" t="s">
        <v>235</v>
      </c>
      <c r="C26" s="192">
        <v>114</v>
      </c>
      <c r="D26" s="191">
        <v>114</v>
      </c>
      <c r="E26" s="192">
        <v>114</v>
      </c>
      <c r="F26" s="193">
        <f t="shared" si="0"/>
        <v>1</v>
      </c>
    </row>
    <row r="27" spans="1:6" ht="18" customHeight="1">
      <c r="A27" s="168" t="s">
        <v>227</v>
      </c>
      <c r="B27" s="49" t="s">
        <v>228</v>
      </c>
      <c r="C27" s="157">
        <v>114</v>
      </c>
      <c r="D27" s="158">
        <v>114</v>
      </c>
      <c r="E27" s="157">
        <v>114</v>
      </c>
      <c r="F27" s="159">
        <f t="shared" si="0"/>
        <v>1</v>
      </c>
    </row>
    <row r="28" spans="1:6" ht="16.5" customHeight="1">
      <c r="A28" s="201"/>
      <c r="B28" s="392" t="s">
        <v>497</v>
      </c>
      <c r="C28" s="142">
        <v>344</v>
      </c>
      <c r="D28" s="143">
        <v>344</v>
      </c>
      <c r="E28" s="142">
        <v>344</v>
      </c>
      <c r="F28" s="159">
        <f t="shared" si="0"/>
        <v>1</v>
      </c>
    </row>
    <row r="29" spans="1:6" ht="15" customHeight="1" thickBot="1">
      <c r="A29" s="256"/>
      <c r="B29" s="173" t="s">
        <v>498</v>
      </c>
      <c r="C29" s="228">
        <v>114</v>
      </c>
      <c r="D29" s="229">
        <v>119</v>
      </c>
      <c r="E29" s="228">
        <v>118</v>
      </c>
      <c r="F29" s="230">
        <f t="shared" si="0"/>
        <v>0.99159663865546221</v>
      </c>
    </row>
    <row r="30" spans="1:6" ht="41.25" customHeight="1" thickTop="1">
      <c r="A30" s="444" t="s">
        <v>483</v>
      </c>
      <c r="B30" s="444"/>
      <c r="C30" s="444"/>
      <c r="D30" s="444"/>
      <c r="E30" s="444"/>
      <c r="F30" s="444"/>
    </row>
    <row r="31" spans="1:6" ht="13.5" thickBot="1">
      <c r="A31" s="234"/>
      <c r="B31" s="234"/>
      <c r="C31" s="234"/>
      <c r="D31" s="234"/>
      <c r="E31" s="234"/>
      <c r="F31" s="235" t="s">
        <v>90</v>
      </c>
    </row>
    <row r="32" spans="1:6" ht="39" customHeight="1" thickTop="1" thickBot="1">
      <c r="A32" s="258" t="s">
        <v>0</v>
      </c>
      <c r="B32" s="259" t="s">
        <v>1</v>
      </c>
      <c r="C32" s="260" t="s">
        <v>459</v>
      </c>
      <c r="D32" s="261" t="s">
        <v>460</v>
      </c>
      <c r="E32" s="260" t="s">
        <v>461</v>
      </c>
      <c r="F32" s="262" t="s">
        <v>295</v>
      </c>
    </row>
    <row r="33" spans="1:6">
      <c r="A33" s="263" t="s">
        <v>91</v>
      </c>
      <c r="B33" s="264"/>
      <c r="C33" s="265">
        <v>0</v>
      </c>
      <c r="D33" s="266">
        <v>0</v>
      </c>
      <c r="E33" s="265">
        <v>0</v>
      </c>
      <c r="F33" s="267">
        <v>0</v>
      </c>
    </row>
    <row r="34" spans="1:6">
      <c r="A34" s="168"/>
      <c r="B34" s="169"/>
      <c r="C34" s="50"/>
      <c r="D34" s="200"/>
      <c r="E34" s="50"/>
      <c r="F34" s="180"/>
    </row>
    <row r="35" spans="1:6" ht="12.75" customHeight="1">
      <c r="A35" s="440" t="s">
        <v>92</v>
      </c>
      <c r="B35" s="441"/>
      <c r="C35" s="268">
        <v>0</v>
      </c>
      <c r="D35" s="269">
        <v>0</v>
      </c>
      <c r="E35" s="268">
        <v>0</v>
      </c>
      <c r="F35" s="270">
        <v>0</v>
      </c>
    </row>
    <row r="36" spans="1:6">
      <c r="A36" s="168"/>
      <c r="B36" s="169"/>
      <c r="C36" s="50"/>
      <c r="D36" s="200"/>
      <c r="E36" s="50"/>
      <c r="F36" s="180"/>
    </row>
    <row r="37" spans="1:6">
      <c r="A37" s="271" t="s">
        <v>93</v>
      </c>
      <c r="B37" s="169"/>
      <c r="C37" s="268">
        <v>0</v>
      </c>
      <c r="D37" s="269">
        <v>0</v>
      </c>
      <c r="E37" s="268">
        <v>0</v>
      </c>
      <c r="F37" s="270">
        <v>0</v>
      </c>
    </row>
    <row r="38" spans="1:6">
      <c r="A38" s="272"/>
      <c r="B38" s="169"/>
      <c r="C38" s="50"/>
      <c r="D38" s="200"/>
      <c r="E38" s="50"/>
      <c r="F38" s="180"/>
    </row>
    <row r="39" spans="1:6">
      <c r="A39" s="271" t="s">
        <v>94</v>
      </c>
      <c r="B39" s="273"/>
      <c r="C39" s="268">
        <v>0</v>
      </c>
      <c r="D39" s="269">
        <v>0</v>
      </c>
      <c r="E39" s="268">
        <v>0</v>
      </c>
      <c r="F39" s="270">
        <v>0</v>
      </c>
    </row>
    <row r="40" spans="1:6">
      <c r="A40" s="272"/>
      <c r="B40" s="169"/>
      <c r="C40" s="50"/>
      <c r="D40" s="200"/>
      <c r="E40" s="50"/>
      <c r="F40" s="180"/>
    </row>
    <row r="41" spans="1:6" ht="24.75" customHeight="1">
      <c r="A41" s="440" t="s">
        <v>95</v>
      </c>
      <c r="B41" s="441"/>
      <c r="C41" s="268">
        <v>0</v>
      </c>
      <c r="D41" s="269">
        <v>0</v>
      </c>
      <c r="E41" s="268">
        <v>0</v>
      </c>
      <c r="F41" s="270">
        <v>0</v>
      </c>
    </row>
    <row r="42" spans="1:6">
      <c r="A42" s="272"/>
      <c r="B42" s="169"/>
      <c r="C42" s="50"/>
      <c r="D42" s="200"/>
      <c r="E42" s="50"/>
      <c r="F42" s="180"/>
    </row>
    <row r="43" spans="1:6">
      <c r="A43" s="442" t="s">
        <v>96</v>
      </c>
      <c r="B43" s="443"/>
      <c r="C43" s="268">
        <v>0</v>
      </c>
      <c r="D43" s="269">
        <v>0</v>
      </c>
      <c r="E43" s="268">
        <v>0</v>
      </c>
      <c r="F43" s="270">
        <v>0</v>
      </c>
    </row>
    <row r="44" spans="1:6">
      <c r="A44" s="272"/>
      <c r="B44" s="169"/>
      <c r="C44" s="50"/>
      <c r="D44" s="200"/>
      <c r="E44" s="50"/>
      <c r="F44" s="180"/>
    </row>
    <row r="45" spans="1:6" ht="25.5" customHeight="1">
      <c r="A45" s="440" t="s">
        <v>97</v>
      </c>
      <c r="B45" s="441"/>
      <c r="C45" s="268">
        <v>0</v>
      </c>
      <c r="D45" s="269">
        <v>0</v>
      </c>
      <c r="E45" s="268">
        <v>0</v>
      </c>
      <c r="F45" s="270">
        <v>0</v>
      </c>
    </row>
  </sheetData>
  <mergeCells count="7">
    <mergeCell ref="A41:B41"/>
    <mergeCell ref="A43:B43"/>
    <mergeCell ref="A45:B45"/>
    <mergeCell ref="A3:F3"/>
    <mergeCell ref="A4:F4"/>
    <mergeCell ref="A30:F30"/>
    <mergeCell ref="A35:B35"/>
  </mergeCells>
  <phoneticPr fontId="2" type="noConversion"/>
  <printOptions horizontalCentered="1"/>
  <pageMargins left="0.64" right="0.64" top="0.52083333333333337" bottom="0.49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A3" sqref="A3:F3"/>
    </sheetView>
  </sheetViews>
  <sheetFormatPr defaultRowHeight="12.75"/>
  <cols>
    <col min="1" max="1" width="7.42578125" customWidth="1"/>
    <col min="2" max="2" width="40" customWidth="1"/>
    <col min="3" max="5" width="10" customWidth="1"/>
    <col min="6" max="6" width="9" customWidth="1"/>
    <col min="7" max="8" width="12.28515625" customWidth="1"/>
  </cols>
  <sheetData>
    <row r="1" spans="1:6">
      <c r="A1" s="19"/>
      <c r="B1" s="19"/>
      <c r="C1" s="19"/>
      <c r="D1" s="19"/>
      <c r="E1" s="234"/>
      <c r="F1" s="235" t="s">
        <v>81</v>
      </c>
    </row>
    <row r="2" spans="1:6">
      <c r="A2" s="19"/>
      <c r="B2" s="19"/>
      <c r="C2" s="19"/>
      <c r="D2" s="19"/>
      <c r="E2" s="19"/>
      <c r="F2" s="20"/>
    </row>
    <row r="3" spans="1:6" ht="15" customHeight="1">
      <c r="A3" s="433" t="s">
        <v>512</v>
      </c>
      <c r="B3" s="433"/>
      <c r="C3" s="433"/>
      <c r="D3" s="433"/>
      <c r="E3" s="433"/>
      <c r="F3" s="433"/>
    </row>
    <row r="4" spans="1:6" ht="29.25" customHeight="1">
      <c r="A4" s="433" t="s">
        <v>499</v>
      </c>
      <c r="B4" s="439"/>
      <c r="C4" s="439"/>
      <c r="D4" s="439"/>
      <c r="E4" s="439"/>
      <c r="F4" s="439"/>
    </row>
    <row r="5" spans="1:6">
      <c r="A5" s="21"/>
      <c r="B5" s="22"/>
      <c r="C5" s="22"/>
      <c r="D5" s="22"/>
      <c r="E5" s="22"/>
      <c r="F5" s="22"/>
    </row>
    <row r="6" spans="1:6" ht="13.5" thickBot="1">
      <c r="A6" s="19"/>
      <c r="B6" s="19"/>
      <c r="C6" s="19"/>
      <c r="D6" s="19"/>
      <c r="E6" s="234"/>
      <c r="F6" s="235" t="s">
        <v>48</v>
      </c>
    </row>
    <row r="7" spans="1:6" ht="39.75" customHeight="1" thickTop="1" thickBot="1">
      <c r="A7" s="128" t="s">
        <v>0</v>
      </c>
      <c r="B7" s="129" t="s">
        <v>1</v>
      </c>
      <c r="C7" s="386" t="s">
        <v>459</v>
      </c>
      <c r="D7" s="130" t="s">
        <v>460</v>
      </c>
      <c r="E7" s="386" t="s">
        <v>461</v>
      </c>
      <c r="F7" s="131" t="s">
        <v>295</v>
      </c>
    </row>
    <row r="8" spans="1:6" ht="18" customHeight="1" thickTop="1">
      <c r="A8" s="165" t="s">
        <v>86</v>
      </c>
      <c r="B8" s="42" t="s">
        <v>82</v>
      </c>
      <c r="C8" s="192">
        <v>0</v>
      </c>
      <c r="D8" s="191">
        <v>3386</v>
      </c>
      <c r="E8" s="192">
        <v>0</v>
      </c>
      <c r="F8" s="193">
        <v>0</v>
      </c>
    </row>
    <row r="9" spans="1:6" ht="18" customHeight="1">
      <c r="A9" s="168" t="s">
        <v>88</v>
      </c>
      <c r="B9" s="169" t="s">
        <v>83</v>
      </c>
      <c r="C9" s="50">
        <v>0</v>
      </c>
      <c r="D9" s="200">
        <v>3386</v>
      </c>
      <c r="E9" s="50">
        <v>0</v>
      </c>
      <c r="F9" s="180">
        <v>0</v>
      </c>
    </row>
    <row r="10" spans="1:6" ht="18" customHeight="1" thickBot="1">
      <c r="A10" s="194" t="s">
        <v>89</v>
      </c>
      <c r="B10" s="195" t="s">
        <v>84</v>
      </c>
      <c r="C10" s="115">
        <v>0</v>
      </c>
      <c r="D10" s="196">
        <v>0</v>
      </c>
      <c r="E10" s="115">
        <v>0</v>
      </c>
      <c r="F10" s="197">
        <v>0</v>
      </c>
    </row>
    <row r="11" spans="1:6" ht="18" customHeight="1" thickTop="1">
      <c r="A11" s="174" t="s">
        <v>87</v>
      </c>
      <c r="B11" s="175" t="s">
        <v>85</v>
      </c>
      <c r="C11" s="198">
        <v>0</v>
      </c>
      <c r="D11" s="257">
        <v>0</v>
      </c>
      <c r="E11" s="198">
        <v>0</v>
      </c>
      <c r="F11" s="199">
        <v>0</v>
      </c>
    </row>
    <row r="12" spans="1:6" ht="18" customHeight="1">
      <c r="A12" s="168" t="s">
        <v>88</v>
      </c>
      <c r="B12" s="169" t="s">
        <v>83</v>
      </c>
      <c r="C12" s="50">
        <v>0</v>
      </c>
      <c r="D12" s="200">
        <v>0</v>
      </c>
      <c r="E12" s="50">
        <v>0</v>
      </c>
      <c r="F12" s="180">
        <v>0</v>
      </c>
    </row>
    <row r="13" spans="1:6" ht="18" customHeight="1" thickBot="1">
      <c r="A13" s="194" t="s">
        <v>89</v>
      </c>
      <c r="B13" s="195" t="s">
        <v>84</v>
      </c>
      <c r="C13" s="115">
        <v>0</v>
      </c>
      <c r="D13" s="196">
        <v>0</v>
      </c>
      <c r="E13" s="115">
        <v>0</v>
      </c>
      <c r="F13" s="197">
        <v>0</v>
      </c>
    </row>
    <row r="14" spans="1:6" ht="13.5" thickTop="1"/>
  </sheetData>
  <mergeCells count="2">
    <mergeCell ref="A3:F3"/>
    <mergeCell ref="A4:F4"/>
  </mergeCells>
  <phoneticPr fontId="2" type="noConversion"/>
  <printOptions horizontalCentered="1"/>
  <pageMargins left="0.68" right="0.59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A3" sqref="A3:G3"/>
    </sheetView>
  </sheetViews>
  <sheetFormatPr defaultRowHeight="12.75"/>
  <cols>
    <col min="1" max="1" width="5.5703125" customWidth="1"/>
    <col min="2" max="2" width="23.85546875" customWidth="1"/>
    <col min="3" max="3" width="18" customWidth="1"/>
    <col min="4" max="6" width="10" customWidth="1"/>
    <col min="7" max="7" width="9.140625" customWidth="1"/>
  </cols>
  <sheetData>
    <row r="1" spans="1:7">
      <c r="A1" s="19"/>
      <c r="B1" s="19"/>
      <c r="C1" s="19"/>
      <c r="D1" s="19"/>
      <c r="E1" s="19"/>
      <c r="F1" s="234"/>
      <c r="G1" s="235" t="s">
        <v>127</v>
      </c>
    </row>
    <row r="2" spans="1:7">
      <c r="A2" s="19"/>
      <c r="B2" s="19"/>
      <c r="C2" s="19"/>
      <c r="D2" s="19"/>
      <c r="E2" s="19"/>
      <c r="F2" s="19"/>
      <c r="G2" s="20"/>
    </row>
    <row r="3" spans="1:7" ht="15" customHeight="1">
      <c r="A3" s="433" t="s">
        <v>510</v>
      </c>
      <c r="B3" s="433"/>
      <c r="C3" s="433"/>
      <c r="D3" s="433"/>
      <c r="E3" s="433"/>
      <c r="F3" s="433"/>
      <c r="G3" s="433"/>
    </row>
    <row r="4" spans="1:7" ht="30" customHeight="1">
      <c r="A4" s="433" t="s">
        <v>500</v>
      </c>
      <c r="B4" s="439"/>
      <c r="C4" s="439"/>
      <c r="D4" s="439"/>
      <c r="E4" s="439"/>
      <c r="F4" s="439"/>
      <c r="G4" s="439"/>
    </row>
    <row r="5" spans="1:7" ht="12.75" customHeight="1">
      <c r="A5" s="21"/>
      <c r="B5" s="22"/>
      <c r="C5" s="22"/>
      <c r="D5" s="22"/>
      <c r="E5" s="22"/>
      <c r="F5" s="22"/>
      <c r="G5" s="22"/>
    </row>
    <row r="6" spans="1:7" ht="13.5" thickBot="1">
      <c r="A6" s="21"/>
      <c r="B6" s="22"/>
      <c r="C6" s="22"/>
      <c r="D6" s="22"/>
      <c r="E6" s="22"/>
      <c r="F6" s="236"/>
      <c r="G6" s="235" t="s">
        <v>131</v>
      </c>
    </row>
    <row r="7" spans="1:7" ht="40.5" customHeight="1" thickTop="1" thickBot="1">
      <c r="A7" s="128" t="s">
        <v>0</v>
      </c>
      <c r="B7" s="445" t="s">
        <v>1</v>
      </c>
      <c r="C7" s="424"/>
      <c r="D7" s="130" t="s">
        <v>459</v>
      </c>
      <c r="E7" s="386" t="s">
        <v>460</v>
      </c>
      <c r="F7" s="130" t="s">
        <v>461</v>
      </c>
      <c r="G7" s="274" t="s">
        <v>295</v>
      </c>
    </row>
    <row r="8" spans="1:7" ht="16.5" customHeight="1" thickTop="1" thickBot="1">
      <c r="A8" s="165" t="s">
        <v>98</v>
      </c>
      <c r="B8" s="455" t="s">
        <v>242</v>
      </c>
      <c r="C8" s="456"/>
      <c r="D8" s="275">
        <f>SUM(D9:D12)</f>
        <v>2</v>
      </c>
      <c r="E8" s="276">
        <f>SUM(E9:E12)</f>
        <v>2</v>
      </c>
      <c r="F8" s="277">
        <f>SUM(F9:F12)</f>
        <v>2</v>
      </c>
      <c r="G8" s="359">
        <f>F8/E8</f>
        <v>1</v>
      </c>
    </row>
    <row r="9" spans="1:7" ht="16.5" customHeight="1" thickTop="1">
      <c r="A9" s="446"/>
      <c r="B9" s="448" t="s">
        <v>243</v>
      </c>
      <c r="C9" s="278" t="s">
        <v>245</v>
      </c>
      <c r="D9" s="278">
        <v>1</v>
      </c>
      <c r="E9" s="253">
        <v>1</v>
      </c>
      <c r="F9" s="279">
        <v>1</v>
      </c>
      <c r="G9" s="359">
        <f>F9/E9</f>
        <v>1</v>
      </c>
    </row>
    <row r="10" spans="1:7" ht="16.5" customHeight="1">
      <c r="A10" s="447"/>
      <c r="B10" s="449"/>
      <c r="C10" s="278" t="s">
        <v>246</v>
      </c>
      <c r="D10" s="278">
        <v>1</v>
      </c>
      <c r="E10" s="253">
        <v>1</v>
      </c>
      <c r="F10" s="279">
        <v>1</v>
      </c>
      <c r="G10" s="360">
        <v>0</v>
      </c>
    </row>
    <row r="11" spans="1:7" ht="16.5" customHeight="1">
      <c r="A11" s="446"/>
      <c r="B11" s="448" t="s">
        <v>244</v>
      </c>
      <c r="C11" s="278" t="s">
        <v>245</v>
      </c>
      <c r="D11" s="278">
        <v>0</v>
      </c>
      <c r="E11" s="253">
        <v>0</v>
      </c>
      <c r="F11" s="279">
        <v>0</v>
      </c>
      <c r="G11" s="360">
        <v>0</v>
      </c>
    </row>
    <row r="12" spans="1:7" ht="16.5" customHeight="1" thickBot="1">
      <c r="A12" s="450"/>
      <c r="B12" s="451"/>
      <c r="C12" s="280" t="s">
        <v>246</v>
      </c>
      <c r="D12" s="280">
        <v>0</v>
      </c>
      <c r="E12" s="207">
        <v>0</v>
      </c>
      <c r="F12" s="281">
        <v>0</v>
      </c>
      <c r="G12" s="361">
        <v>0</v>
      </c>
    </row>
    <row r="13" spans="1:7" ht="16.5" customHeight="1" thickTop="1">
      <c r="A13" s="174" t="s">
        <v>99</v>
      </c>
      <c r="B13" s="457" t="s">
        <v>247</v>
      </c>
      <c r="C13" s="458"/>
      <c r="D13" s="282">
        <f>SUM(D14:D17)</f>
        <v>0</v>
      </c>
      <c r="E13" s="283">
        <f>SUM(E14:E17)</f>
        <v>0</v>
      </c>
      <c r="F13" s="282">
        <f>SUM(F14:F17)</f>
        <v>0</v>
      </c>
      <c r="G13" s="362">
        <f>SUM(G14:G17)</f>
        <v>0</v>
      </c>
    </row>
    <row r="14" spans="1:7" ht="16.5" customHeight="1">
      <c r="A14" s="446"/>
      <c r="B14" s="448" t="s">
        <v>243</v>
      </c>
      <c r="C14" s="278" t="s">
        <v>245</v>
      </c>
      <c r="D14" s="278">
        <v>0</v>
      </c>
      <c r="E14" s="253">
        <v>0</v>
      </c>
      <c r="F14" s="279">
        <v>0</v>
      </c>
      <c r="G14" s="360">
        <v>0</v>
      </c>
    </row>
    <row r="15" spans="1:7" ht="16.5" customHeight="1">
      <c r="A15" s="447"/>
      <c r="B15" s="449"/>
      <c r="C15" s="278" t="s">
        <v>246</v>
      </c>
      <c r="D15" s="278">
        <v>0</v>
      </c>
      <c r="E15" s="253">
        <v>0</v>
      </c>
      <c r="F15" s="279">
        <v>0</v>
      </c>
      <c r="G15" s="360">
        <v>0</v>
      </c>
    </row>
    <row r="16" spans="1:7" ht="16.5" customHeight="1">
      <c r="A16" s="446"/>
      <c r="B16" s="448" t="s">
        <v>244</v>
      </c>
      <c r="C16" s="278" t="s">
        <v>245</v>
      </c>
      <c r="D16" s="278">
        <v>0</v>
      </c>
      <c r="E16" s="253">
        <v>0</v>
      </c>
      <c r="F16" s="279">
        <v>0</v>
      </c>
      <c r="G16" s="360">
        <v>0</v>
      </c>
    </row>
    <row r="17" spans="1:7" ht="16.5" customHeight="1" thickBot="1">
      <c r="A17" s="452"/>
      <c r="B17" s="459"/>
      <c r="C17" s="284" t="s">
        <v>246</v>
      </c>
      <c r="D17" s="284">
        <v>0</v>
      </c>
      <c r="E17" s="285">
        <v>0</v>
      </c>
      <c r="F17" s="286">
        <v>0</v>
      </c>
      <c r="G17" s="363">
        <v>0</v>
      </c>
    </row>
    <row r="18" spans="1:7" ht="16.5" customHeight="1" thickTop="1">
      <c r="A18" s="287" t="s">
        <v>100</v>
      </c>
      <c r="B18" s="288" t="s">
        <v>248</v>
      </c>
      <c r="C18" s="289"/>
      <c r="D18" s="289">
        <f>SUM(D19:D22)</f>
        <v>0</v>
      </c>
      <c r="E18" s="42">
        <f>SUM(E19:E22)</f>
        <v>0</v>
      </c>
      <c r="F18" s="241">
        <f>SUM(F19:F22)</f>
        <v>0</v>
      </c>
      <c r="G18" s="364">
        <f>SUM(G19:G22)</f>
        <v>0</v>
      </c>
    </row>
    <row r="19" spans="1:7" ht="16.5" customHeight="1">
      <c r="A19" s="446"/>
      <c r="B19" s="448" t="s">
        <v>243</v>
      </c>
      <c r="C19" s="278" t="s">
        <v>245</v>
      </c>
      <c r="D19" s="278">
        <v>0</v>
      </c>
      <c r="E19" s="253">
        <v>0</v>
      </c>
      <c r="F19" s="279">
        <v>0</v>
      </c>
      <c r="G19" s="365">
        <v>0</v>
      </c>
    </row>
    <row r="20" spans="1:7" ht="16.5" customHeight="1">
      <c r="A20" s="447"/>
      <c r="B20" s="449"/>
      <c r="C20" s="278" t="s">
        <v>246</v>
      </c>
      <c r="D20" s="278">
        <v>0</v>
      </c>
      <c r="E20" s="253">
        <v>0</v>
      </c>
      <c r="F20" s="279">
        <v>0</v>
      </c>
      <c r="G20" s="365">
        <v>0</v>
      </c>
    </row>
    <row r="21" spans="1:7" ht="16.5" customHeight="1">
      <c r="A21" s="446"/>
      <c r="B21" s="448" t="s">
        <v>244</v>
      </c>
      <c r="C21" s="278" t="s">
        <v>245</v>
      </c>
      <c r="D21" s="278">
        <v>0</v>
      </c>
      <c r="E21" s="253">
        <v>0</v>
      </c>
      <c r="F21" s="279">
        <v>0</v>
      </c>
      <c r="G21" s="365">
        <v>0</v>
      </c>
    </row>
    <row r="22" spans="1:7" ht="16.5" customHeight="1" thickBot="1">
      <c r="A22" s="450"/>
      <c r="B22" s="451"/>
      <c r="C22" s="280" t="s">
        <v>246</v>
      </c>
      <c r="D22" s="280">
        <v>0</v>
      </c>
      <c r="E22" s="207">
        <v>0</v>
      </c>
      <c r="F22" s="281">
        <v>0</v>
      </c>
      <c r="G22" s="366">
        <v>0</v>
      </c>
    </row>
    <row r="23" spans="1:7" ht="16.5" customHeight="1" thickTop="1" thickBot="1">
      <c r="A23" s="174" t="s">
        <v>101</v>
      </c>
      <c r="B23" s="457" t="s">
        <v>102</v>
      </c>
      <c r="C23" s="458"/>
      <c r="D23" s="282">
        <v>6</v>
      </c>
      <c r="E23" s="283">
        <v>6</v>
      </c>
      <c r="F23" s="282">
        <v>6</v>
      </c>
      <c r="G23" s="362">
        <f>SUM(G24:G25)</f>
        <v>1</v>
      </c>
    </row>
    <row r="24" spans="1:7" ht="16.5" customHeight="1" thickTop="1">
      <c r="A24" s="272"/>
      <c r="B24" s="169" t="s">
        <v>243</v>
      </c>
      <c r="C24" s="290" t="s">
        <v>246</v>
      </c>
      <c r="D24" s="290">
        <v>6</v>
      </c>
      <c r="E24" s="169">
        <v>6</v>
      </c>
      <c r="F24" s="244">
        <v>6</v>
      </c>
      <c r="G24" s="359">
        <f>F24/E24</f>
        <v>1</v>
      </c>
    </row>
    <row r="25" spans="1:7" ht="16.5" customHeight="1" thickBot="1">
      <c r="A25" s="291"/>
      <c r="B25" s="202" t="s">
        <v>244</v>
      </c>
      <c r="C25" s="292" t="s">
        <v>246</v>
      </c>
      <c r="D25" s="292">
        <v>0</v>
      </c>
      <c r="E25" s="202">
        <v>0</v>
      </c>
      <c r="F25" s="245">
        <v>0</v>
      </c>
      <c r="G25" s="367">
        <v>0</v>
      </c>
    </row>
    <row r="26" spans="1:7" ht="15" customHeight="1" thickTop="1" thickBot="1">
      <c r="A26" s="294"/>
      <c r="B26" s="453" t="s">
        <v>103</v>
      </c>
      <c r="C26" s="454"/>
      <c r="D26" s="295">
        <f>D8+D13+D18+D23</f>
        <v>8</v>
      </c>
      <c r="E26" s="296">
        <f>E8+E13+E18+E23</f>
        <v>8</v>
      </c>
      <c r="F26" s="295">
        <f>F8+F13+F18+F23</f>
        <v>8</v>
      </c>
      <c r="G26" s="359">
        <f>F26/E26</f>
        <v>1</v>
      </c>
    </row>
    <row r="27" spans="1:7" ht="13.5" thickTop="1"/>
  </sheetData>
  <mergeCells count="19">
    <mergeCell ref="B26:C26"/>
    <mergeCell ref="B9:B10"/>
    <mergeCell ref="B8:C8"/>
    <mergeCell ref="B13:C13"/>
    <mergeCell ref="B11:B12"/>
    <mergeCell ref="B14:B15"/>
    <mergeCell ref="B16:B17"/>
    <mergeCell ref="B23:C23"/>
    <mergeCell ref="A21:A22"/>
    <mergeCell ref="B21:B22"/>
    <mergeCell ref="A11:A12"/>
    <mergeCell ref="A14:A15"/>
    <mergeCell ref="A16:A17"/>
    <mergeCell ref="A3:G3"/>
    <mergeCell ref="A4:G4"/>
    <mergeCell ref="B7:C7"/>
    <mergeCell ref="A9:A10"/>
    <mergeCell ref="A19:A20"/>
    <mergeCell ref="B19:B20"/>
  </mergeCells>
  <phoneticPr fontId="2" type="noConversion"/>
  <printOptions horizontalCentered="1"/>
  <pageMargins left="0.67" right="0.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A11" sqref="A11"/>
    </sheetView>
  </sheetViews>
  <sheetFormatPr defaultRowHeight="12.75"/>
  <cols>
    <col min="1" max="1" width="44.28515625" customWidth="1"/>
    <col min="2" max="2" width="10.5703125" customWidth="1"/>
  </cols>
  <sheetData>
    <row r="1" spans="1:6">
      <c r="E1" s="8"/>
      <c r="F1" s="8" t="s">
        <v>108</v>
      </c>
    </row>
    <row r="2" spans="1:6">
      <c r="E2" s="8"/>
    </row>
    <row r="3" spans="1:6" ht="18" customHeight="1">
      <c r="A3" s="464" t="s">
        <v>126</v>
      </c>
      <c r="B3" s="464"/>
      <c r="C3" s="464"/>
      <c r="D3" s="464"/>
      <c r="E3" s="464"/>
      <c r="F3" s="464"/>
    </row>
    <row r="4" spans="1:6" ht="28.5" customHeight="1">
      <c r="A4" s="465" t="s">
        <v>124</v>
      </c>
      <c r="B4" s="464"/>
      <c r="C4" s="464"/>
      <c r="D4" s="464"/>
      <c r="E4" s="464"/>
      <c r="F4" s="464"/>
    </row>
    <row r="5" spans="1:6" ht="18" customHeight="1">
      <c r="A5" s="10"/>
      <c r="B5" s="10"/>
      <c r="C5" s="10"/>
      <c r="D5" s="10"/>
      <c r="E5" s="10"/>
      <c r="F5" s="10"/>
    </row>
    <row r="6" spans="1:6" ht="13.5" thickBot="1">
      <c r="F6" s="8" t="s">
        <v>113</v>
      </c>
    </row>
    <row r="7" spans="1:6" ht="18" customHeight="1" thickBot="1">
      <c r="A7" s="462" t="s">
        <v>1</v>
      </c>
      <c r="B7" s="463"/>
      <c r="C7" s="14" t="s">
        <v>106</v>
      </c>
      <c r="D7" s="14" t="s">
        <v>104</v>
      </c>
      <c r="E7" s="14" t="s">
        <v>105</v>
      </c>
      <c r="F7" s="15" t="s">
        <v>112</v>
      </c>
    </row>
    <row r="8" spans="1:6" ht="18" customHeight="1">
      <c r="A8" s="460" t="s">
        <v>107</v>
      </c>
      <c r="B8" s="461"/>
      <c r="C8" s="4"/>
      <c r="D8" s="4"/>
      <c r="E8" s="4"/>
      <c r="F8" s="5"/>
    </row>
    <row r="9" spans="1:6" ht="9.75" customHeight="1" thickBot="1">
      <c r="A9" s="11"/>
      <c r="B9" s="12"/>
      <c r="C9" s="12"/>
      <c r="D9" s="12"/>
      <c r="E9" s="12"/>
      <c r="F9" s="13"/>
    </row>
    <row r="10" spans="1:6" ht="26.25" thickBot="1">
      <c r="A10" s="17" t="s">
        <v>110</v>
      </c>
      <c r="B10" s="18" t="s">
        <v>109</v>
      </c>
      <c r="C10" s="14" t="s">
        <v>111</v>
      </c>
      <c r="D10" s="14" t="s">
        <v>104</v>
      </c>
      <c r="E10" s="14" t="s">
        <v>105</v>
      </c>
      <c r="F10" s="15" t="s">
        <v>112</v>
      </c>
    </row>
    <row r="11" spans="1:6" ht="18" customHeight="1">
      <c r="A11" s="16" t="s">
        <v>129</v>
      </c>
      <c r="B11" s="4"/>
      <c r="C11" s="4"/>
      <c r="D11" s="4"/>
      <c r="E11" s="4"/>
      <c r="F11" s="5"/>
    </row>
    <row r="12" spans="1:6" ht="18" customHeight="1">
      <c r="A12" s="3"/>
      <c r="B12" s="1"/>
      <c r="C12" s="1"/>
      <c r="D12" s="1"/>
      <c r="E12" s="1"/>
      <c r="F12" s="2"/>
    </row>
    <row r="13" spans="1:6" ht="18" customHeight="1" thickBot="1">
      <c r="A13" s="11"/>
      <c r="B13" s="12"/>
      <c r="C13" s="12"/>
      <c r="D13" s="12"/>
      <c r="E13" s="12"/>
      <c r="F13" s="13"/>
    </row>
    <row r="14" spans="1:6" ht="18" customHeight="1" thickBot="1">
      <c r="A14" s="9" t="s">
        <v>2</v>
      </c>
      <c r="B14" s="6"/>
      <c r="C14" s="6"/>
      <c r="D14" s="6"/>
      <c r="E14" s="6"/>
      <c r="F14" s="7"/>
    </row>
    <row r="17" spans="1:6" ht="18" customHeight="1">
      <c r="A17" s="464" t="s">
        <v>125</v>
      </c>
      <c r="B17" s="464"/>
      <c r="C17" s="464"/>
      <c r="D17" s="464"/>
      <c r="E17" s="464"/>
      <c r="F17" s="464"/>
    </row>
    <row r="18" spans="1:6" ht="30" customHeight="1">
      <c r="A18" s="465" t="s">
        <v>124</v>
      </c>
      <c r="B18" s="464"/>
      <c r="C18" s="464"/>
      <c r="D18" s="464"/>
      <c r="E18" s="464"/>
      <c r="F18" s="464"/>
    </row>
    <row r="19" spans="1:6">
      <c r="A19" s="10"/>
      <c r="B19" s="10"/>
      <c r="C19" s="10"/>
      <c r="D19" s="10"/>
      <c r="E19" s="10"/>
      <c r="F19" s="10"/>
    </row>
    <row r="20" spans="1:6" ht="13.5" thickBot="1">
      <c r="F20" s="8" t="s">
        <v>113</v>
      </c>
    </row>
    <row r="21" spans="1:6" ht="18" customHeight="1" thickBot="1">
      <c r="A21" s="462" t="s">
        <v>1</v>
      </c>
      <c r="B21" s="463"/>
      <c r="C21" s="14" t="s">
        <v>106</v>
      </c>
      <c r="D21" s="14" t="s">
        <v>104</v>
      </c>
      <c r="E21" s="14" t="s">
        <v>105</v>
      </c>
      <c r="F21" s="15" t="s">
        <v>112</v>
      </c>
    </row>
    <row r="22" spans="1:6" ht="18" customHeight="1">
      <c r="A22" s="460" t="s">
        <v>114</v>
      </c>
      <c r="B22" s="461"/>
      <c r="C22" s="4"/>
      <c r="D22" s="4"/>
      <c r="E22" s="4"/>
      <c r="F22" s="5"/>
    </row>
    <row r="23" spans="1:6" ht="9.75" customHeight="1" thickBot="1">
      <c r="A23" s="11"/>
      <c r="B23" s="12"/>
      <c r="C23" s="12"/>
      <c r="D23" s="12"/>
      <c r="E23" s="12"/>
      <c r="F23" s="13"/>
    </row>
    <row r="24" spans="1:6" ht="26.25" thickBot="1">
      <c r="A24" s="17" t="s">
        <v>110</v>
      </c>
      <c r="B24" s="18" t="s">
        <v>109</v>
      </c>
      <c r="C24" s="14" t="s">
        <v>111</v>
      </c>
      <c r="D24" s="14" t="s">
        <v>104</v>
      </c>
      <c r="E24" s="14" t="s">
        <v>105</v>
      </c>
      <c r="F24" s="15" t="s">
        <v>112</v>
      </c>
    </row>
    <row r="25" spans="1:6" ht="18" customHeight="1">
      <c r="A25" s="16" t="s">
        <v>129</v>
      </c>
      <c r="B25" s="4"/>
      <c r="C25" s="4"/>
      <c r="D25" s="4"/>
      <c r="E25" s="4"/>
      <c r="F25" s="5"/>
    </row>
    <row r="26" spans="1:6" ht="18" customHeight="1">
      <c r="A26" s="3"/>
      <c r="B26" s="1"/>
      <c r="C26" s="1"/>
      <c r="D26" s="1"/>
      <c r="E26" s="1"/>
      <c r="F26" s="2"/>
    </row>
    <row r="27" spans="1:6" ht="18" customHeight="1" thickBot="1">
      <c r="A27" s="11"/>
      <c r="B27" s="12"/>
      <c r="C27" s="12"/>
      <c r="D27" s="12"/>
      <c r="E27" s="12"/>
      <c r="F27" s="13"/>
    </row>
    <row r="28" spans="1:6" ht="18" customHeight="1" thickBot="1">
      <c r="A28" s="9" t="s">
        <v>2</v>
      </c>
      <c r="B28" s="6"/>
      <c r="C28" s="6"/>
      <c r="D28" s="6"/>
      <c r="E28" s="6"/>
      <c r="F28" s="7"/>
    </row>
  </sheetData>
  <mergeCells count="8">
    <mergeCell ref="A22:B22"/>
    <mergeCell ref="A7:B7"/>
    <mergeCell ref="A8:B8"/>
    <mergeCell ref="A3:F3"/>
    <mergeCell ref="A4:F4"/>
    <mergeCell ref="A17:F17"/>
    <mergeCell ref="A18:F18"/>
    <mergeCell ref="A21:B21"/>
  </mergeCells>
  <phoneticPr fontId="2" type="noConversion"/>
  <printOptions horizontalCentered="1"/>
  <pageMargins left="0.78740157480314965" right="0.78740157480314965" top="0.6692913385826772" bottom="0.86614173228346458" header="0.51181102362204722" footer="0.51181102362204722"/>
  <pageSetup paperSize="9" orientation="landscape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9"/>
  <sheetViews>
    <sheetView workbookViewId="0">
      <selection activeCell="A3" sqref="A3:F3"/>
    </sheetView>
  </sheetViews>
  <sheetFormatPr defaultRowHeight="12.75"/>
  <cols>
    <col min="1" max="1" width="43" customWidth="1"/>
    <col min="2" max="2" width="13.85546875" customWidth="1"/>
    <col min="3" max="4" width="10" customWidth="1"/>
    <col min="5" max="5" width="9.85546875" customWidth="1"/>
    <col min="6" max="8" width="10" customWidth="1"/>
  </cols>
  <sheetData>
    <row r="1" spans="1:6">
      <c r="A1" s="234"/>
      <c r="B1" s="235"/>
      <c r="C1" s="235"/>
      <c r="D1" s="235"/>
      <c r="E1" s="235"/>
      <c r="F1" s="235" t="s">
        <v>265</v>
      </c>
    </row>
    <row r="2" spans="1:6">
      <c r="A2" s="235"/>
      <c r="B2" s="235"/>
      <c r="C2" s="235"/>
      <c r="D2" s="235"/>
      <c r="E2" s="235"/>
      <c r="F2" s="235"/>
    </row>
    <row r="3" spans="1:6" ht="19.5" customHeight="1">
      <c r="A3" s="432" t="s">
        <v>508</v>
      </c>
      <c r="B3" s="432"/>
      <c r="C3" s="432"/>
      <c r="D3" s="432"/>
      <c r="E3" s="432"/>
      <c r="F3" s="432"/>
    </row>
    <row r="4" spans="1:6" ht="30" customHeight="1">
      <c r="A4" s="433" t="s">
        <v>254</v>
      </c>
      <c r="B4" s="439"/>
      <c r="C4" s="439"/>
      <c r="D4" s="439"/>
      <c r="E4" s="439"/>
      <c r="F4" s="439"/>
    </row>
    <row r="5" spans="1:6">
      <c r="A5" s="297"/>
      <c r="B5" s="297"/>
      <c r="C5" s="297"/>
      <c r="D5" s="297"/>
      <c r="E5" s="297"/>
      <c r="F5" s="297"/>
    </row>
    <row r="6" spans="1:6" ht="25.5" customHeight="1">
      <c r="A6" s="433" t="s">
        <v>266</v>
      </c>
      <c r="B6" s="433"/>
      <c r="C6" s="433"/>
      <c r="D6" s="433"/>
      <c r="E6" s="433"/>
      <c r="F6" s="433"/>
    </row>
    <row r="7" spans="1:6">
      <c r="A7" s="470"/>
      <c r="B7" s="470"/>
      <c r="C7" s="470"/>
      <c r="D7" s="470"/>
      <c r="E7" s="470"/>
      <c r="F7" s="470"/>
    </row>
    <row r="8" spans="1:6" ht="48" customHeight="1">
      <c r="A8" s="471" t="s">
        <v>267</v>
      </c>
      <c r="B8" s="472"/>
      <c r="C8" s="472"/>
      <c r="D8" s="472"/>
      <c r="E8" s="472"/>
      <c r="F8" s="472"/>
    </row>
    <row r="9" spans="1:6" ht="15">
      <c r="A9" s="298"/>
      <c r="B9" s="298"/>
      <c r="C9" s="298"/>
      <c r="D9" s="298"/>
      <c r="E9" s="298"/>
      <c r="F9" s="298"/>
    </row>
    <row r="10" spans="1:6" ht="13.5" thickBot="1">
      <c r="A10" s="234"/>
      <c r="B10" s="234"/>
      <c r="C10" s="234"/>
      <c r="D10" s="234"/>
      <c r="E10" s="234"/>
      <c r="F10" s="235" t="s">
        <v>48</v>
      </c>
    </row>
    <row r="11" spans="1:6" ht="30" customHeight="1" thickTop="1" thickBot="1">
      <c r="A11" s="466" t="s">
        <v>1</v>
      </c>
      <c r="B11" s="467"/>
      <c r="C11" s="299" t="s">
        <v>501</v>
      </c>
      <c r="D11" s="299" t="s">
        <v>427</v>
      </c>
      <c r="E11" s="299" t="s">
        <v>442</v>
      </c>
      <c r="F11" s="300" t="s">
        <v>502</v>
      </c>
    </row>
    <row r="12" spans="1:6" ht="15" customHeight="1" thickBot="1">
      <c r="A12" s="468" t="s">
        <v>250</v>
      </c>
      <c r="B12" s="469"/>
      <c r="C12" s="208">
        <v>6980</v>
      </c>
      <c r="D12" s="208">
        <v>7000</v>
      </c>
      <c r="E12" s="208">
        <v>7100</v>
      </c>
      <c r="F12" s="301">
        <v>7100</v>
      </c>
    </row>
    <row r="13" spans="1:6" ht="16.5" thickTop="1">
      <c r="A13" s="302"/>
      <c r="B13" s="303"/>
      <c r="C13" s="286"/>
      <c r="D13" s="286"/>
      <c r="E13" s="286"/>
      <c r="F13" s="286"/>
    </row>
    <row r="14" spans="1:6" ht="16.5" thickBot="1">
      <c r="A14" s="304"/>
      <c r="B14" s="234"/>
      <c r="C14" s="234"/>
      <c r="D14" s="234"/>
      <c r="E14" s="234"/>
      <c r="F14" s="235" t="s">
        <v>48</v>
      </c>
    </row>
    <row r="15" spans="1:6" ht="30" customHeight="1" thickTop="1" thickBot="1">
      <c r="A15" s="305" t="s">
        <v>251</v>
      </c>
      <c r="B15" s="299" t="s">
        <v>252</v>
      </c>
      <c r="C15" s="306" t="s">
        <v>249</v>
      </c>
      <c r="D15" s="306" t="s">
        <v>428</v>
      </c>
      <c r="E15" s="306" t="s">
        <v>443</v>
      </c>
      <c r="F15" s="300" t="s">
        <v>503</v>
      </c>
    </row>
    <row r="16" spans="1:6" ht="15" customHeight="1">
      <c r="A16" s="307"/>
      <c r="B16" s="308"/>
      <c r="C16" s="69"/>
      <c r="D16" s="69"/>
      <c r="E16" s="69"/>
      <c r="F16" s="309"/>
    </row>
    <row r="17" spans="1:6" ht="15" customHeight="1">
      <c r="A17" s="272"/>
      <c r="B17" s="169"/>
      <c r="C17" s="169"/>
      <c r="D17" s="169"/>
      <c r="E17" s="169"/>
      <c r="F17" s="75"/>
    </row>
    <row r="18" spans="1:6" ht="15" customHeight="1">
      <c r="A18" s="272"/>
      <c r="B18" s="169"/>
      <c r="C18" s="169"/>
      <c r="D18" s="169"/>
      <c r="E18" s="169"/>
      <c r="F18" s="75"/>
    </row>
    <row r="19" spans="1:6" ht="15" customHeight="1">
      <c r="A19" s="272"/>
      <c r="B19" s="169"/>
      <c r="C19" s="169"/>
      <c r="D19" s="169"/>
      <c r="E19" s="169"/>
      <c r="F19" s="75"/>
    </row>
    <row r="20" spans="1:6" ht="15" customHeight="1">
      <c r="A20" s="272"/>
      <c r="B20" s="169"/>
      <c r="C20" s="169"/>
      <c r="D20" s="169"/>
      <c r="E20" s="169"/>
      <c r="F20" s="75"/>
    </row>
    <row r="21" spans="1:6" ht="15" customHeight="1">
      <c r="A21" s="272"/>
      <c r="B21" s="169"/>
      <c r="C21" s="169"/>
      <c r="D21" s="169"/>
      <c r="E21" s="169"/>
      <c r="F21" s="75"/>
    </row>
    <row r="22" spans="1:6" ht="15" customHeight="1">
      <c r="A22" s="272"/>
      <c r="B22" s="169"/>
      <c r="C22" s="169"/>
      <c r="D22" s="169"/>
      <c r="E22" s="169"/>
      <c r="F22" s="75"/>
    </row>
    <row r="23" spans="1:6" ht="15" customHeight="1">
      <c r="A23" s="272"/>
      <c r="B23" s="169"/>
      <c r="C23" s="169"/>
      <c r="D23" s="169"/>
      <c r="E23" s="169"/>
      <c r="F23" s="75"/>
    </row>
    <row r="24" spans="1:6" ht="15" customHeight="1">
      <c r="A24" s="272"/>
      <c r="B24" s="169"/>
      <c r="C24" s="169"/>
      <c r="D24" s="169"/>
      <c r="E24" s="169"/>
      <c r="F24" s="75"/>
    </row>
    <row r="25" spans="1:6" ht="15" customHeight="1">
      <c r="A25" s="272"/>
      <c r="B25" s="169"/>
      <c r="C25" s="169"/>
      <c r="D25" s="169"/>
      <c r="E25" s="169"/>
      <c r="F25" s="75"/>
    </row>
    <row r="26" spans="1:6" ht="15" customHeight="1">
      <c r="A26" s="272"/>
      <c r="B26" s="169"/>
      <c r="C26" s="169"/>
      <c r="D26" s="169"/>
      <c r="E26" s="169"/>
      <c r="F26" s="75"/>
    </row>
    <row r="27" spans="1:6" ht="15" customHeight="1" thickBot="1">
      <c r="A27" s="291"/>
      <c r="B27" s="202"/>
      <c r="C27" s="202"/>
      <c r="D27" s="202"/>
      <c r="E27" s="202"/>
      <c r="F27" s="293"/>
    </row>
    <row r="28" spans="1:6" ht="15" customHeight="1" thickBot="1">
      <c r="A28" s="310" t="s">
        <v>253</v>
      </c>
      <c r="B28" s="311"/>
      <c r="C28" s="312">
        <f>SUM(C16:C27)</f>
        <v>0</v>
      </c>
      <c r="D28" s="312">
        <f>SUM(D16:D27)</f>
        <v>0</v>
      </c>
      <c r="E28" s="312">
        <f>SUM(E16:E27)</f>
        <v>0</v>
      </c>
      <c r="F28" s="313">
        <f>SUM(F16:F27)</f>
        <v>0</v>
      </c>
    </row>
    <row r="29" spans="1:6" ht="13.5" thickTop="1"/>
  </sheetData>
  <mergeCells count="7">
    <mergeCell ref="A3:F3"/>
    <mergeCell ref="A4:F4"/>
    <mergeCell ref="A11:B11"/>
    <mergeCell ref="A12:B12"/>
    <mergeCell ref="A6:F6"/>
    <mergeCell ref="A7:F7"/>
    <mergeCell ref="A8:F8"/>
  </mergeCells>
  <phoneticPr fontId="2" type="noConversion"/>
  <printOptions horizontalCentered="1"/>
  <pageMargins left="0.55000000000000004" right="0.51" top="0.8" bottom="0.43307086614173229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C40"/>
  <sheetViews>
    <sheetView workbookViewId="0">
      <selection activeCell="A3" sqref="A3:C3"/>
    </sheetView>
  </sheetViews>
  <sheetFormatPr defaultColWidth="9.140625" defaultRowHeight="12.75"/>
  <cols>
    <col min="1" max="1" width="6.42578125" style="19" customWidth="1"/>
    <col min="2" max="2" width="44.5703125" style="19" customWidth="1"/>
    <col min="3" max="3" width="11.7109375" style="19" customWidth="1"/>
    <col min="4" max="6" width="11.140625" style="19" customWidth="1"/>
    <col min="7" max="16384" width="9.140625" style="19"/>
  </cols>
  <sheetData>
    <row r="1" spans="1:3">
      <c r="A1" s="234"/>
      <c r="B1" s="234"/>
      <c r="C1" s="235" t="s">
        <v>264</v>
      </c>
    </row>
    <row r="2" spans="1:3">
      <c r="A2" s="234"/>
      <c r="B2" s="234"/>
      <c r="C2" s="234"/>
    </row>
    <row r="3" spans="1:3" ht="15" customHeight="1">
      <c r="A3" s="432" t="s">
        <v>510</v>
      </c>
      <c r="B3" s="432"/>
      <c r="C3" s="432"/>
    </row>
    <row r="4" spans="1:3" ht="15.75" customHeight="1">
      <c r="A4" s="432" t="s">
        <v>324</v>
      </c>
      <c r="B4" s="432"/>
      <c r="C4" s="432"/>
    </row>
    <row r="5" spans="1:3">
      <c r="A5" s="432" t="s">
        <v>504</v>
      </c>
      <c r="B5" s="432"/>
      <c r="C5" s="432"/>
    </row>
    <row r="6" spans="1:3">
      <c r="A6" s="234"/>
      <c r="B6" s="234"/>
      <c r="C6" s="234"/>
    </row>
    <row r="7" spans="1:3" ht="13.5" thickBot="1">
      <c r="A7" s="234"/>
      <c r="B7" s="234"/>
      <c r="C7" s="235" t="s">
        <v>48</v>
      </c>
    </row>
    <row r="8" spans="1:3" ht="26.25" thickTop="1">
      <c r="A8" s="314" t="s">
        <v>0</v>
      </c>
      <c r="B8" s="315" t="s">
        <v>1</v>
      </c>
      <c r="C8" s="316" t="s">
        <v>461</v>
      </c>
    </row>
    <row r="9" spans="1:3" ht="15" customHeight="1">
      <c r="A9" s="317" t="s">
        <v>98</v>
      </c>
      <c r="B9" s="169" t="s">
        <v>296</v>
      </c>
      <c r="C9" s="55">
        <v>47225</v>
      </c>
    </row>
    <row r="10" spans="1:3" ht="15" customHeight="1">
      <c r="A10" s="317" t="s">
        <v>99</v>
      </c>
      <c r="B10" s="169" t="s">
        <v>297</v>
      </c>
      <c r="C10" s="55">
        <v>44038</v>
      </c>
    </row>
    <row r="11" spans="1:3" ht="15" customHeight="1">
      <c r="A11" s="318" t="s">
        <v>14</v>
      </c>
      <c r="B11" s="319" t="s">
        <v>298</v>
      </c>
      <c r="C11" s="320">
        <f>C9-C10</f>
        <v>3187</v>
      </c>
    </row>
    <row r="12" spans="1:3" ht="15" customHeight="1">
      <c r="A12" s="317" t="s">
        <v>100</v>
      </c>
      <c r="B12" s="169" t="s">
        <v>299</v>
      </c>
      <c r="C12" s="55">
        <v>6860</v>
      </c>
    </row>
    <row r="13" spans="1:3" ht="15" customHeight="1">
      <c r="A13" s="317" t="s">
        <v>101</v>
      </c>
      <c r="B13" s="169" t="s">
        <v>300</v>
      </c>
      <c r="C13" s="55">
        <v>434</v>
      </c>
    </row>
    <row r="14" spans="1:3" ht="13.5">
      <c r="A14" s="318" t="s">
        <v>15</v>
      </c>
      <c r="B14" s="319" t="s">
        <v>301</v>
      </c>
      <c r="C14" s="320">
        <f>C12-C13</f>
        <v>6426</v>
      </c>
    </row>
    <row r="15" spans="1:3" ht="14.25" customHeight="1">
      <c r="A15" s="321" t="s">
        <v>3</v>
      </c>
      <c r="B15" s="273" t="s">
        <v>302</v>
      </c>
      <c r="C15" s="322">
        <f>C11+C14</f>
        <v>9613</v>
      </c>
    </row>
    <row r="16" spans="1:3" ht="14.25" customHeight="1">
      <c r="A16" s="317" t="s">
        <v>303</v>
      </c>
      <c r="B16" s="169" t="s">
        <v>304</v>
      </c>
      <c r="C16" s="55">
        <v>0</v>
      </c>
    </row>
    <row r="17" spans="1:3" ht="14.25" customHeight="1">
      <c r="A17" s="317" t="s">
        <v>305</v>
      </c>
      <c r="B17" s="169" t="s">
        <v>306</v>
      </c>
      <c r="C17" s="55">
        <v>0</v>
      </c>
    </row>
    <row r="18" spans="1:3" ht="14.25" customHeight="1">
      <c r="A18" s="318" t="s">
        <v>20</v>
      </c>
      <c r="B18" s="319" t="s">
        <v>307</v>
      </c>
      <c r="C18" s="320">
        <v>0</v>
      </c>
    </row>
    <row r="19" spans="1:3" ht="14.25" customHeight="1">
      <c r="A19" s="317" t="s">
        <v>308</v>
      </c>
      <c r="B19" s="169" t="s">
        <v>309</v>
      </c>
      <c r="C19" s="55">
        <v>0</v>
      </c>
    </row>
    <row r="20" spans="1:3" ht="14.25" customHeight="1">
      <c r="A20" s="317" t="s">
        <v>310</v>
      </c>
      <c r="B20" s="169" t="s">
        <v>311</v>
      </c>
      <c r="C20" s="55">
        <v>0</v>
      </c>
    </row>
    <row r="21" spans="1:3" ht="14.25" customHeight="1">
      <c r="A21" s="318" t="s">
        <v>16</v>
      </c>
      <c r="B21" s="319" t="s">
        <v>312</v>
      </c>
      <c r="C21" s="320">
        <v>0</v>
      </c>
    </row>
    <row r="22" spans="1:3">
      <c r="A22" s="321" t="s">
        <v>5</v>
      </c>
      <c r="B22" s="273" t="s">
        <v>313</v>
      </c>
      <c r="C22" s="322">
        <v>0</v>
      </c>
    </row>
    <row r="23" spans="1:3">
      <c r="A23" s="321" t="s">
        <v>314</v>
      </c>
      <c r="B23" s="273" t="s">
        <v>315</v>
      </c>
      <c r="C23" s="322">
        <v>9613</v>
      </c>
    </row>
    <row r="24" spans="1:3">
      <c r="A24" s="317" t="s">
        <v>316</v>
      </c>
      <c r="B24" s="169" t="s">
        <v>317</v>
      </c>
      <c r="C24" s="55">
        <v>5718</v>
      </c>
    </row>
    <row r="25" spans="1:3">
      <c r="A25" s="317" t="s">
        <v>318</v>
      </c>
      <c r="B25" s="169" t="s">
        <v>319</v>
      </c>
      <c r="C25" s="55">
        <v>3895</v>
      </c>
    </row>
    <row r="26" spans="1:3">
      <c r="A26" s="317" t="s">
        <v>320</v>
      </c>
      <c r="B26" s="169" t="s">
        <v>321</v>
      </c>
      <c r="C26" s="55">
        <v>0</v>
      </c>
    </row>
    <row r="27" spans="1:3" ht="13.5" thickBot="1">
      <c r="A27" s="323" t="s">
        <v>322</v>
      </c>
      <c r="B27" s="195" t="s">
        <v>323</v>
      </c>
      <c r="C27" s="324">
        <v>0</v>
      </c>
    </row>
    <row r="28" spans="1:3" ht="15" customHeight="1" thickTop="1"/>
    <row r="29" spans="1:3" ht="15" customHeight="1"/>
    <row r="30" spans="1:3" ht="15" customHeight="1"/>
    <row r="31" spans="1:3" ht="15" customHeight="1"/>
    <row r="32" spans="1:3" ht="8.2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</sheetData>
  <mergeCells count="3">
    <mergeCell ref="A3:C3"/>
    <mergeCell ref="A4:C4"/>
    <mergeCell ref="A5:C5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</vt:i4>
      </vt:variant>
    </vt:vector>
  </HeadingPairs>
  <TitlesOfParts>
    <vt:vector size="14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mellékelt</vt:lpstr>
      <vt:lpstr>7. melléklet</vt:lpstr>
      <vt:lpstr>8. melléklet</vt:lpstr>
      <vt:lpstr>9. melléklet</vt:lpstr>
      <vt:lpstr>Munka1</vt:lpstr>
      <vt:lpstr>Munka2</vt:lpstr>
      <vt:lpstr>Munka3</vt:lpstr>
      <vt:lpstr>'2.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Többcélú Kistérségi Társulás Őriszentpéter</dc:creator>
  <cp:lastModifiedBy>Adri</cp:lastModifiedBy>
  <cp:lastPrinted>2018-05-28T06:35:14Z</cp:lastPrinted>
  <dcterms:created xsi:type="dcterms:W3CDTF">2012-01-28T13:44:32Z</dcterms:created>
  <dcterms:modified xsi:type="dcterms:W3CDTF">2018-06-04T06:53:18Z</dcterms:modified>
</cp:coreProperties>
</file>