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firstSheet="15" activeTab="17"/>
  </bookViews>
  <sheets>
    <sheet name=" 1. címrend" sheetId="1" r:id="rId1"/>
    <sheet name="2. pénzmaradvány (2)" sheetId="2" r:id="rId2"/>
    <sheet name="3.finanszírozási c. műveletek" sheetId="3" r:id="rId3"/>
    <sheet name="4.Mérleg (2)" sheetId="4" r:id="rId4"/>
    <sheet name="5.bev. forrásonként (2)" sheetId="5" r:id="rId5"/>
    <sheet name="6. Kiadások (2)" sheetId="6" r:id="rId6"/>
    <sheet name="7. lak. szolg. tám. (2)" sheetId="7" r:id="rId7"/>
    <sheet name="8. felújítás (2)" sheetId="8" r:id="rId8"/>
    <sheet name="9. Beruházások (2)" sheetId="9" r:id="rId9"/>
    <sheet name="10. EU projekt" sheetId="10" r:id="rId10"/>
    <sheet name="11. létszám-előir." sheetId="11" r:id="rId11"/>
    <sheet name="12.közfogl." sheetId="12" r:id="rId12"/>
    <sheet name="13. adósság" sheetId="13" r:id="rId13"/>
    <sheet name="14. céltartalék" sheetId="14" r:id="rId14"/>
    <sheet name="15. többéves" sheetId="15" r:id="rId15"/>
    <sheet name="16. előir.- falhaszn. ütemt (2" sheetId="16" r:id="rId16"/>
    <sheet name="17.  közvetett támogatások" sheetId="17" r:id="rId17"/>
    <sheet name="18. egyéb működési tám (2)" sheetId="18" r:id="rId18"/>
  </sheets>
  <definedNames>
    <definedName name="_xlnm.Print_Area" localSheetId="0">' 1. címrend'!$A$1:$C$40</definedName>
    <definedName name="_xlnm.Print_Area" localSheetId="4">'5.bev. forrásonként (2)'!$A$1:$H$130</definedName>
  </definedNames>
  <calcPr fullCalcOnLoad="1"/>
</workbook>
</file>

<file path=xl/sharedStrings.xml><?xml version="1.0" encoding="utf-8"?>
<sst xmlns="http://schemas.openxmlformats.org/spreadsheetml/2006/main" count="825" uniqueCount="629">
  <si>
    <t>Az önkormányzat költségvetésében szerepló nem intézményi kiadások</t>
  </si>
  <si>
    <t>cél megnevezése</t>
  </si>
  <si>
    <t>összeg</t>
  </si>
  <si>
    <t>Megnevezés</t>
  </si>
  <si>
    <t>Bevételek</t>
  </si>
  <si>
    <t>Kiadások</t>
  </si>
  <si>
    <t>hosszú lejáratra kapott kölcsönök</t>
  </si>
  <si>
    <t>beruházási és fejlesztési hitelek</t>
  </si>
  <si>
    <t>működési célú hosszú lejáratú hitelek</t>
  </si>
  <si>
    <t>egyéb hosszú lejáratú kötelezettségek</t>
  </si>
  <si>
    <t>tartozások fejlesztési célú 
kötvénykibocsátásból</t>
  </si>
  <si>
    <t>tartozások működési célú 
kötvénykibocsátásból</t>
  </si>
  <si>
    <t xml:space="preserve">   </t>
  </si>
  <si>
    <t>lakosság részére lakásépítéshez, lakásfelújításhoz nyújtott kölcsönök elengedésének összege</t>
  </si>
  <si>
    <t>helyi adónál, gépjárműadónál biztosított kedvezmény, mentesség összege adónemenként</t>
  </si>
  <si>
    <t>helyiségek, eszközök hasznosításából származó bevételből nyújtott kedvezmény, mentesség összege</t>
  </si>
  <si>
    <t>ellátottak térítési díjának, illetve kártérítésének méltányossági alapon történő elengedésének összege</t>
  </si>
  <si>
    <t>Általános tartalék</t>
  </si>
  <si>
    <t>Működési célú</t>
  </si>
  <si>
    <t>Felhalmozási célú</t>
  </si>
  <si>
    <t>BEVÉTELEK MINDÖSSZESEN</t>
  </si>
  <si>
    <t>Személyi jellegű kiadások</t>
  </si>
  <si>
    <t>Beruházások</t>
  </si>
  <si>
    <t>Felújítás</t>
  </si>
  <si>
    <t>Lakástámogatás</t>
  </si>
  <si>
    <t>Lakásépítés</t>
  </si>
  <si>
    <t>Működési cél</t>
  </si>
  <si>
    <t>Felhalmozási cél</t>
  </si>
  <si>
    <t>BEVÉTELEK</t>
  </si>
  <si>
    <t>KIADÁSOK</t>
  </si>
  <si>
    <t>KÖLTSÉGVETÉSI KIADÁSOK</t>
  </si>
  <si>
    <t>Pénzforgalmi bevételek</t>
  </si>
  <si>
    <t>Pénzforgalmi kiadások</t>
  </si>
  <si>
    <t>Ellátottak pénzbeli juttatásai</t>
  </si>
  <si>
    <t>Felújítások</t>
  </si>
  <si>
    <t>Működési célú tartalékok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</si>
  <si>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</si>
  <si>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</si>
  <si>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</si>
  <si>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</si>
  <si>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</si>
  <si>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</si>
  <si>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</si>
  <si>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Felhalmozási célú hiteltörlesztés</t>
  </si>
  <si>
    <t>KIADÁSOK ÖSSZESEN</t>
  </si>
  <si>
    <t xml:space="preserve">A KÖLTSÉGVETÉS ÖSSZESÍTETT HIÁNYA </t>
  </si>
  <si>
    <t>A HIÁNY FINANSZÍROZÁSÁNAK MÓDJA</t>
  </si>
  <si>
    <t>Belső forrásból</t>
  </si>
  <si>
    <t>Külső forrásból</t>
  </si>
  <si>
    <t>Felhalmozási célú hitelfelvétel</t>
  </si>
  <si>
    <t>KIADÁSOK MINDÖSSZESEN</t>
  </si>
  <si>
    <t>Működési célú bevételek összesen</t>
  </si>
  <si>
    <t>Működési célú kiadások összesen</t>
  </si>
  <si>
    <t>Felhalmozási célú bevételek összesen</t>
  </si>
  <si>
    <t xml:space="preserve"> KÖLTSÉGVETÉSI BEVÉTELEK</t>
  </si>
  <si>
    <t xml:space="preserve"> Felhalmozási célú</t>
  </si>
  <si>
    <r>
      <rPr>
        <b/>
        <sz val="14"/>
        <rFont val="Arial"/>
        <family val="2"/>
      </rPr>
      <t>BEVÉTELEK ÖSSZESEN</t>
    </r>
    <r>
      <rPr>
        <b/>
        <sz val="12"/>
        <rFont val="Arial"/>
        <family val="2"/>
      </rPr>
      <t xml:space="preserve">
</t>
    </r>
    <r>
      <rPr>
        <b/>
        <sz val="11"/>
        <rFont val="Arial"/>
        <family val="2"/>
      </rPr>
      <t>(Pénzforgalom nélküli és finanszírozási célú bevételek nélkül)</t>
    </r>
  </si>
  <si>
    <t>I. Működési célú pénzmaradvány igénybevétele</t>
  </si>
  <si>
    <t>II. Felhalmozási célú pénzmaradvány igénybevétele</t>
  </si>
  <si>
    <t>Felhalmozási célú kiadások összesen</t>
  </si>
  <si>
    <r>
      <t>A költségvetési hiány külső finanszírozására vagy a költségvetési többlet felhasználására szolgáló finanszírozási célú műveletek</t>
    </r>
    <r>
      <rPr>
        <sz val="10"/>
        <rFont val="Arial"/>
        <family val="0"/>
      </rPr>
      <t xml:space="preserve"> </t>
    </r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</si>
  <si>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</si>
  <si>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</si>
  <si>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</si>
  <si>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</si>
  <si>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</si>
  <si>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</si>
  <si>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</si>
  <si>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</si>
  <si>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</si>
  <si>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</si>
  <si>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</si>
  <si>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</si>
  <si>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Összesen: bevételek</t>
  </si>
  <si>
    <t xml:space="preserve">Összesen: </t>
  </si>
  <si>
    <t>Címrend</t>
  </si>
  <si>
    <t>A költségvetési hiány belső finanszírozására szolgáló előző évek pénzmaradványa</t>
  </si>
  <si>
    <t>előirányzat</t>
  </si>
  <si>
    <t xml:space="preserve"> - értékpapírból</t>
  </si>
  <si>
    <t>2. Felhalmozási célú pénzmaradvány igénybevétele</t>
  </si>
  <si>
    <t xml:space="preserve">    - értékpapÍrból</t>
  </si>
  <si>
    <t>Hitelek</t>
  </si>
  <si>
    <t xml:space="preserve">A. </t>
  </si>
  <si>
    <t>Közhatalmi bevételek</t>
  </si>
  <si>
    <t xml:space="preserve">I. </t>
  </si>
  <si>
    <t>Felhalmozási bevételek</t>
  </si>
  <si>
    <t>Létszám-előirányzat</t>
  </si>
  <si>
    <t>fő</t>
  </si>
  <si>
    <t>Közfoglalkoztatottak éves létszám-előirányzata</t>
  </si>
  <si>
    <t>EU támogatással megvalósuló programok, projektek, bevételei, kiadásai</t>
  </si>
  <si>
    <t>Céltartalék felosztása</t>
  </si>
  <si>
    <t xml:space="preserve">A többéves kihatással járó feladatok előirányzatai </t>
  </si>
  <si>
    <t>Évek</t>
  </si>
  <si>
    <t>Összesen:</t>
  </si>
  <si>
    <t>Előirányzat-felhasználási ütemterv</t>
  </si>
  <si>
    <t>Dologi kiadások</t>
  </si>
  <si>
    <t>Tartalék</t>
  </si>
  <si>
    <t xml:space="preserve">           Szakfeladatok</t>
  </si>
  <si>
    <t>Személyi</t>
  </si>
  <si>
    <t>Munkadói</t>
  </si>
  <si>
    <t>Dologi</t>
  </si>
  <si>
    <t>Ellátott</t>
  </si>
  <si>
    <t>Átadott</t>
  </si>
  <si>
    <t>Összesen</t>
  </si>
  <si>
    <t xml:space="preserve"> - Hulladékgazdálkodási társulásnak</t>
  </si>
  <si>
    <t>ÖSSZESEN</t>
  </si>
  <si>
    <t xml:space="preserve">Kiadások mindösszesen: </t>
  </si>
  <si>
    <t xml:space="preserve">Önkormányzat </t>
  </si>
  <si>
    <t>Igazgatási tevékenység</t>
  </si>
  <si>
    <t>Mindösszesen:</t>
  </si>
  <si>
    <t>Város-, és községgazdálkodási sz.</t>
  </si>
  <si>
    <t>Feladatok</t>
  </si>
  <si>
    <t>Pénzforgalom nélküli kiadások</t>
  </si>
  <si>
    <t>Város- és Községgazdálkodás,Dologi kiadások</t>
  </si>
  <si>
    <t>külön alkotnak címet</t>
  </si>
  <si>
    <t xml:space="preserve"> - kommunális adóból: bejelentett lakcímmel rendelkező magánszemély </t>
  </si>
  <si>
    <t xml:space="preserve">Beruházások összesen: </t>
  </si>
  <si>
    <t xml:space="preserve">Mindösszesen: </t>
  </si>
  <si>
    <t>A.</t>
  </si>
  <si>
    <t>B.</t>
  </si>
  <si>
    <t>Cím</t>
  </si>
  <si>
    <t>Sszám</t>
  </si>
  <si>
    <t xml:space="preserve"> - ebből folyószámlahitel</t>
  </si>
  <si>
    <t>A</t>
  </si>
  <si>
    <t>B</t>
  </si>
  <si>
    <t>C</t>
  </si>
  <si>
    <t>D</t>
  </si>
  <si>
    <t xml:space="preserve">C. </t>
  </si>
  <si>
    <t xml:space="preserve">D. </t>
  </si>
  <si>
    <t>Működési célú támogatásértékű bevétel</t>
  </si>
  <si>
    <t>Munkaadót terhelő járulékok és szociális hozzájárulási adó</t>
  </si>
  <si>
    <t>Egyéb működési célú kiadások</t>
  </si>
  <si>
    <t>Felhalmozási célú támogatásértékű bevételek</t>
  </si>
  <si>
    <t>Felhalmozási célú átvett pénzeszköz</t>
  </si>
  <si>
    <t>Intézményi beruházások</t>
  </si>
  <si>
    <t>Kormányzati beruházások</t>
  </si>
  <si>
    <t>Egyéb felhalmozási kiadások</t>
  </si>
  <si>
    <t>Előző évi pénzmaradvány</t>
  </si>
  <si>
    <t xml:space="preserve">össz: </t>
  </si>
  <si>
    <t>Áltatlános tartalék</t>
  </si>
  <si>
    <t>Céltartalék</t>
  </si>
  <si>
    <t xml:space="preserve">   - működési célú</t>
  </si>
  <si>
    <t xml:space="preserve">    - felhalmozási célú</t>
  </si>
  <si>
    <t xml:space="preserve">5. Finanszírozási célú pénzügyi műveletek kiadásai: </t>
  </si>
  <si>
    <t>Beruházás</t>
  </si>
  <si>
    <t xml:space="preserve"> I. önkormányzat</t>
  </si>
  <si>
    <t>Önkormányzat költségvetési kiadásai önkormányzati szakfeladatok szerinti bontásban, kiemelt előirányzatonként</t>
  </si>
  <si>
    <r>
      <t>Az önkormányzat és költségvetési szervei beruházásai</t>
    </r>
    <r>
      <rPr>
        <i/>
        <sz val="10"/>
        <rFont val="Arial"/>
        <family val="2"/>
      </rPr>
      <t xml:space="preserve"> </t>
    </r>
  </si>
  <si>
    <t>működésre</t>
  </si>
  <si>
    <t>felújításra</t>
  </si>
  <si>
    <t>beruházásra</t>
  </si>
  <si>
    <t>Támogatásértékű működési bevételek</t>
  </si>
  <si>
    <t>Hitel bevételek</t>
  </si>
  <si>
    <t>Egyéb működési kiadások megoszlása</t>
  </si>
  <si>
    <t>hónap</t>
  </si>
  <si>
    <t xml:space="preserve">értékpapír </t>
  </si>
  <si>
    <t xml:space="preserve">váltó </t>
  </si>
  <si>
    <t xml:space="preserve">adásvételi szerződés  megkötése a visszavásárlási kötelezettség kikötésével </t>
  </si>
  <si>
    <t>legalább háromszázhatvanöt nap időtartamú halasztott fizetés, részletfizetés, és a még ki nem fizetett ellenérték,</t>
  </si>
  <si>
    <t>külföldi hitelintézetek által, származékos műveletek különbözeteként az Államadósság Kezelő Központ Zrt.-nél elhelyezett fedezeti betétek, és azok összege.</t>
  </si>
  <si>
    <t>Díjak, pótloékok, bírságok</t>
  </si>
  <si>
    <t>Tárgyi eszközök, immateriális javask, vagyoni értékű jog értékestése és hasznosítása, vagyonhasznosításból származó bevétel</t>
  </si>
  <si>
    <t>Osztalék, koncsessziós díjak</t>
  </si>
  <si>
    <t>Helyi adók</t>
  </si>
  <si>
    <t>Vállalat értékesítéséből, privazitációból származó bev.</t>
  </si>
  <si>
    <t>Saját bevételek összesen:</t>
  </si>
  <si>
    <t>Saját bevételek 50%-a</t>
  </si>
  <si>
    <t xml:space="preserve">Fizetési kötelezettség összesen: </t>
  </si>
  <si>
    <t>hitel előző években felvett</t>
  </si>
  <si>
    <t>Fejlesztési célok megnevezése</t>
  </si>
  <si>
    <t>Adósságot keletkeztető ügylet összege</t>
  </si>
  <si>
    <t xml:space="preserve">ei. </t>
  </si>
  <si>
    <t xml:space="preserve">B. </t>
  </si>
  <si>
    <t>C.</t>
  </si>
  <si>
    <t>E.</t>
  </si>
  <si>
    <t>F</t>
  </si>
  <si>
    <t>G</t>
  </si>
  <si>
    <t>H</t>
  </si>
  <si>
    <t>I</t>
  </si>
  <si>
    <t>J</t>
  </si>
  <si>
    <t>K</t>
  </si>
  <si>
    <t xml:space="preserve">E. </t>
  </si>
  <si>
    <t xml:space="preserve">F. </t>
  </si>
  <si>
    <t xml:space="preserve">G. </t>
  </si>
  <si>
    <t xml:space="preserve">s.sz. </t>
  </si>
  <si>
    <t xml:space="preserve">H. </t>
  </si>
  <si>
    <t xml:space="preserve">E </t>
  </si>
  <si>
    <t>F.</t>
  </si>
  <si>
    <t xml:space="preserve">J. </t>
  </si>
  <si>
    <t xml:space="preserve">K. </t>
  </si>
  <si>
    <t>L.</t>
  </si>
  <si>
    <t xml:space="preserve">M. </t>
  </si>
  <si>
    <t xml:space="preserve">N. </t>
  </si>
  <si>
    <t>Működési hitel felvétele, csak likvid hitel  van tervezte</t>
  </si>
  <si>
    <t xml:space="preserve"> I. Saját bevételek</t>
  </si>
  <si>
    <t>Központi támogatásra igény</t>
  </si>
  <si>
    <t>kötelező</t>
  </si>
  <si>
    <t>állami</t>
  </si>
  <si>
    <t>önként</t>
  </si>
  <si>
    <t xml:space="preserve">1. Összesen: </t>
  </si>
  <si>
    <t>I.MŰKÖDÉSI KIADÁSOK- előirányzat csoport</t>
  </si>
  <si>
    <t>E</t>
  </si>
  <si>
    <t>Össz:</t>
  </si>
  <si>
    <t xml:space="preserve">            feladatok vállalása </t>
  </si>
  <si>
    <t>1. Kiemelt előirányzatok</t>
  </si>
  <si>
    <t>a) Személyi juttatások</t>
  </si>
  <si>
    <t>b) Munkaadót terhelő járulékok</t>
  </si>
  <si>
    <t>c) Dologi jellegű kiadások</t>
  </si>
  <si>
    <t>d) Ellátottak pénzbeli jutattásai</t>
  </si>
  <si>
    <t>e) Egyéb működéi célú kiadások</t>
  </si>
  <si>
    <t>II. FELHALMOZÁSI KIADÁSOK- előirányzat csoport</t>
  </si>
  <si>
    <t>a)Intézményi beruházások</t>
  </si>
  <si>
    <t>b) Felújítás</t>
  </si>
  <si>
    <t>c) Lakástámogatás</t>
  </si>
  <si>
    <t>d) Lakásépítés</t>
  </si>
  <si>
    <t>e) Egyéb felhalmozási</t>
  </si>
  <si>
    <t>III. Tartalékok</t>
  </si>
  <si>
    <t>Önkormányzat és költségvetési szervek költségvetési kiadásai, létszáma</t>
  </si>
  <si>
    <t>Önkormányzatnál</t>
  </si>
  <si>
    <t>Megállapított támogatás</t>
  </si>
  <si>
    <t>Kifizetés várható ez évben</t>
  </si>
  <si>
    <t>Működési célra átvett Áh. Kívülről</t>
  </si>
  <si>
    <t>Felhalmozási támogatásértékű</t>
  </si>
  <si>
    <t>Felhalmozásra átvett</t>
  </si>
  <si>
    <t>Működési támogatás</t>
  </si>
  <si>
    <t>Foglalkoztatás módja- programonként</t>
  </si>
  <si>
    <t>1. Működési célú pénzmaradvány igénybevétele</t>
  </si>
  <si>
    <t>átlag fő/év</t>
  </si>
  <si>
    <t>Nincs tervezve fejlesztési hitel felvétele, csak tám.megel</t>
  </si>
  <si>
    <t>Ft/fő</t>
  </si>
  <si>
    <t>egyéb nyújtott kedvezmény vagy kölcsön elengedésének összege- hulladékszállítás átvállalása</t>
  </si>
  <si>
    <t>Támogatások</t>
  </si>
  <si>
    <t xml:space="preserve"> - Eu támogatásmegelőlegezési hitel</t>
  </si>
  <si>
    <t>Falugondnoki szolgálat</t>
  </si>
  <si>
    <t>Egyéb működési kiadások</t>
  </si>
  <si>
    <t xml:space="preserve">Állami támogatásból működési hiányra 3. ból. </t>
  </si>
  <si>
    <t>Könyvtár</t>
  </si>
  <si>
    <t>Önként vállalt</t>
  </si>
  <si>
    <t>Kötelező feladat</t>
  </si>
  <si>
    <t xml:space="preserve">Az önkormányzat  költségvetési mérlege </t>
  </si>
  <si>
    <t>Lakosságnak juttatott támogatások , szociális ellátások</t>
  </si>
  <si>
    <t xml:space="preserve">Ssz. </t>
  </si>
  <si>
    <t xml:space="preserve">Sz. </t>
  </si>
  <si>
    <r>
      <t>Az önkormányzat  felújítási előirányzatai célonként</t>
    </r>
    <r>
      <rPr>
        <sz val="10"/>
        <rFont val="Arial"/>
        <family val="0"/>
      </rPr>
      <t xml:space="preserve"> </t>
    </r>
  </si>
  <si>
    <t>áfa</t>
  </si>
  <si>
    <t>Kományzati funkciók és Szakfeladatok</t>
  </si>
  <si>
    <t>A:</t>
  </si>
  <si>
    <t xml:space="preserve">B: </t>
  </si>
  <si>
    <t xml:space="preserve">C: </t>
  </si>
  <si>
    <t xml:space="preserve">D: </t>
  </si>
  <si>
    <t xml:space="preserve">E: </t>
  </si>
  <si>
    <t xml:space="preserve"> Sor-
szám</t>
  </si>
  <si>
    <t>alszám</t>
  </si>
  <si>
    <t>Bevételi jogcímek</t>
  </si>
  <si>
    <t>Rovat
száma</t>
  </si>
  <si>
    <t>Kötelező</t>
  </si>
  <si>
    <t>Önként</t>
  </si>
  <si>
    <t>Államigazgatási</t>
  </si>
  <si>
    <t>Összes
előirányzat</t>
  </si>
  <si>
    <t>Helyi önkormányzatok működésének általános támogatása</t>
  </si>
  <si>
    <t>B111</t>
  </si>
  <si>
    <t>a</t>
  </si>
  <si>
    <t>1. ből: Zöldteürlet gazdálkodás</t>
  </si>
  <si>
    <t>b</t>
  </si>
  <si>
    <t>1- ből: közvilágításra</t>
  </si>
  <si>
    <t>c</t>
  </si>
  <si>
    <t>1- ből köztemetőre</t>
  </si>
  <si>
    <t>d</t>
  </si>
  <si>
    <t>1. ből: Közutakra</t>
  </si>
  <si>
    <t>e</t>
  </si>
  <si>
    <t>1- ből Egyéb kötelező feladatokra</t>
  </si>
  <si>
    <t>Települési önkormányzatok egyes köznevelési feladatainak támogatása</t>
  </si>
  <si>
    <t>B112</t>
  </si>
  <si>
    <t>B113</t>
  </si>
  <si>
    <t>Települési önkormányzatok kulturális feladatainak támogatása</t>
  </si>
  <si>
    <t>B114</t>
  </si>
  <si>
    <t>B115</t>
  </si>
  <si>
    <t>B116</t>
  </si>
  <si>
    <t>Önkormányzatok működési támogatásai (=01+…+06)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</si>
  <si>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</si>
  <si>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</si>
  <si>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</si>
  <si>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</si>
  <si>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</si>
  <si>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</si>
  <si>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</si>
  <si>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</si>
  <si>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</si>
  <si>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</si>
  <si>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</si>
  <si>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II.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</si>
  <si>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</si>
  <si>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</si>
  <si>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</si>
  <si>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</si>
  <si>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</si>
  <si>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</si>
  <si>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</si>
  <si>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</si>
  <si>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</si>
  <si>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</si>
  <si>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</si>
  <si>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>Felhalmozási célú támogatások államháztartáson belülről (1+…+5)</t>
  </si>
  <si>
    <t>B2</t>
  </si>
  <si>
    <t>Magánszemélyek jövedelemadói</t>
  </si>
  <si>
    <t>B311</t>
  </si>
  <si>
    <t xml:space="preserve">Társaságok jövedelemadói </t>
  </si>
  <si>
    <t>B312</t>
  </si>
  <si>
    <t>IV.</t>
  </si>
  <si>
    <t>B31</t>
  </si>
  <si>
    <t>Szociális hozzájárulási adó és járulékok</t>
  </si>
  <si>
    <t>B32</t>
  </si>
  <si>
    <t>Bérhez és foglalkoztatáshoz kapcsolódó adók</t>
  </si>
  <si>
    <t>B33</t>
  </si>
  <si>
    <t>Vagyoni tipusú adók  - kommunális adó</t>
  </si>
  <si>
    <t>B34</t>
  </si>
  <si>
    <t>Értékesítési és forgalmi adók- iparűzési adó</t>
  </si>
  <si>
    <t>B351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</si>
  <si>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</si>
  <si>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</si>
  <si>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</si>
  <si>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</si>
  <si>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</si>
  <si>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</si>
  <si>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</si>
  <si>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>B35</t>
  </si>
  <si>
    <t>B36</t>
  </si>
  <si>
    <t>VI.</t>
  </si>
  <si>
    <t>Közhatalmi bevételek összesen:</t>
  </si>
  <si>
    <t>B3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</si>
  <si>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</si>
  <si>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</si>
  <si>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</si>
  <si>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</si>
  <si>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</si>
  <si>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</si>
  <si>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bevételek: kocessziós díj, osztalék, vagyonbérbeadás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</si>
  <si>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</si>
  <si>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</si>
  <si>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</si>
  <si>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</si>
  <si>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</si>
  <si>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</si>
  <si>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</si>
  <si>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</si>
  <si>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Egyéb pénzügyi műveletek bevételei</t>
  </si>
  <si>
    <t>B409</t>
  </si>
  <si>
    <t>B410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</si>
  <si>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</si>
  <si>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</si>
  <si>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</si>
  <si>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</si>
  <si>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</si>
  <si>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</si>
  <si>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</si>
  <si>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</si>
  <si>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</si>
  <si>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</si>
  <si>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</si>
  <si>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VIII.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</si>
  <si>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</si>
  <si>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</si>
  <si>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</si>
  <si>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</si>
  <si>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</si>
  <si>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B63</t>
  </si>
  <si>
    <t>IX.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</si>
  <si>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</si>
  <si>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</si>
  <si>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</si>
  <si>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</si>
  <si>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</si>
  <si>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</si>
  <si>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</si>
  <si>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>X.</t>
  </si>
  <si>
    <t>B7</t>
  </si>
  <si>
    <t>XI.</t>
  </si>
  <si>
    <t xml:space="preserve">Költségvetési bevételek összesen: 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</si>
  <si>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</si>
  <si>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</si>
  <si>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</si>
  <si>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</si>
  <si>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</si>
  <si>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</si>
  <si>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Forgatási célú belföldi értékpapírok beváltása, értékesítése</t>
  </si>
  <si>
    <t>B8121</t>
  </si>
  <si>
    <t>B8122</t>
  </si>
  <si>
    <t>B8123</t>
  </si>
  <si>
    <t>B8124</t>
  </si>
  <si>
    <t>B812</t>
  </si>
  <si>
    <t>Előző év költségvetési maradványának igénybevétele</t>
  </si>
  <si>
    <t>B8131</t>
  </si>
  <si>
    <t>Előző év vállalkozási maradványának igénybevétele</t>
  </si>
  <si>
    <t>B8132</t>
  </si>
  <si>
    <t>XIV.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</si>
  <si>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</si>
  <si>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</si>
  <si>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</si>
  <si>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</si>
  <si>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</si>
  <si>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</si>
  <si>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</si>
  <si>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B817</t>
  </si>
  <si>
    <t>Központi költségvetés sajátos finanszírozási bevételei</t>
  </si>
  <si>
    <t>B818</t>
  </si>
  <si>
    <t>B81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</si>
  <si>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</si>
  <si>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</si>
  <si>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</si>
  <si>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</si>
  <si>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</si>
  <si>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</si>
  <si>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</si>
  <si>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</si>
  <si>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</si>
  <si>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Finanszírozási bevételek összesen:</t>
  </si>
  <si>
    <t>B8</t>
  </si>
  <si>
    <t>XVIII</t>
  </si>
  <si>
    <t xml:space="preserve">Költségvetési bevételelek mindösszesen: </t>
  </si>
  <si>
    <t>1 ből - bírságok, pótlékok</t>
  </si>
  <si>
    <t>1-ből: - igazgatási szolgáltati díjak</t>
  </si>
  <si>
    <t xml:space="preserve"> - 1- ből önormányzat működési célú pénzmaradványa</t>
  </si>
  <si>
    <t>Sorszám</t>
  </si>
  <si>
    <t>Személyi és munkaadói juttatások</t>
  </si>
  <si>
    <t>Közhatalmi bevétel</t>
  </si>
  <si>
    <t xml:space="preserve"> Helyi önk.kieg.támogatása</t>
  </si>
  <si>
    <t>Egyéb működési célú átvett pénzeszközök (Egyesület)</t>
  </si>
  <si>
    <t>Vagyoni tipusú adók  - telek adó</t>
  </si>
  <si>
    <t xml:space="preserve"> - 1 ből Önkormányzat felhatalmozási célú pénzmaradványa </t>
  </si>
  <si>
    <t>egyéb felh.</t>
  </si>
  <si>
    <t>041237 - Közfoglalkoztatási mintaprogram</t>
  </si>
  <si>
    <t xml:space="preserve"> - ebből előző évi pénzmaradványból önkormányzati</t>
  </si>
  <si>
    <t xml:space="preserve">   - ebből előző évi pénzmaradványból</t>
  </si>
  <si>
    <t>3-ból települési önk.szoc.feladatai</t>
  </si>
  <si>
    <t>3-ból falugondnoki szolgálatra</t>
  </si>
  <si>
    <t>5 - ből Munkaügyi Központtól közfoglalkoztatásra</t>
  </si>
  <si>
    <t>5 - ből földalapú támogatásra átvett</t>
  </si>
  <si>
    <t>XV.</t>
  </si>
  <si>
    <t>előir.    Ft</t>
  </si>
  <si>
    <t>Ft</t>
  </si>
  <si>
    <t>Ft-ban</t>
  </si>
  <si>
    <t>Bevételek kötelező, önként vállalt és államigazgatási feladatok megosztásában forintban</t>
  </si>
  <si>
    <t>1- ből Lakott külterülettel kapcsolatos feladatok</t>
  </si>
  <si>
    <t xml:space="preserve">Összeg </t>
  </si>
  <si>
    <t>Ssz.</t>
  </si>
  <si>
    <t>Felújítási cél megnevezése</t>
  </si>
  <si>
    <t>Állami</t>
  </si>
  <si>
    <t>Tervezett</t>
  </si>
  <si>
    <t>Hozzájárulás önkormányzaton kívüli projekthez</t>
  </si>
  <si>
    <t>BxC/12</t>
  </si>
  <si>
    <t>I. A saját bevételek és az adósságot keletkeztető ügyletekből és kezességvállalásokból fennálló kötelezettségek aránya</t>
  </si>
  <si>
    <t>Kezességvállalással kapcsolatos megtérülés</t>
  </si>
  <si>
    <t>Részvények, részesedeések értékesítés</t>
  </si>
  <si>
    <t>II. Adósságot keletkeztető ügyletek</t>
  </si>
  <si>
    <t xml:space="preserve">pénzügyi lízing </t>
  </si>
  <si>
    <t>Fizetési kötelezettséggel csökkentett saját bevétel</t>
  </si>
  <si>
    <t xml:space="preserve">III. Az adósságot keletk. ügylet megkötését igénylő fejlesztési célok, valamint az adósságot keletk. ügyletek várható eü. összege </t>
  </si>
  <si>
    <t>Összesen: kiadások</t>
  </si>
  <si>
    <t>Ssz:</t>
  </si>
  <si>
    <t>Közvetett és közvetlen támogatások Ft-ban</t>
  </si>
  <si>
    <t>Ft -ban</t>
  </si>
  <si>
    <t>ÁH-n belüli pénzeszközátadások</t>
  </si>
  <si>
    <t xml:space="preserve"> - Igal és Környéke Alapszolgáltatási Központ</t>
  </si>
  <si>
    <t xml:space="preserve"> - Működési pénzeszköz átadás (belső ellenőrzésre) </t>
  </si>
  <si>
    <t xml:space="preserve">II. Egyéb működési kiadásokon belül Áh.-n kívülre átadott támogatások:   </t>
  </si>
  <si>
    <t xml:space="preserve"> - Zselici Lámpások</t>
  </si>
  <si>
    <t xml:space="preserve"> - Nefela jégesőelhárítás</t>
  </si>
  <si>
    <t>107055 - 889928 Falugondnoki szolgáltatás</t>
  </si>
  <si>
    <t>041232 - Téli közfoglalkoztatás</t>
  </si>
  <si>
    <t>082092 - 910502 Közművelődés</t>
  </si>
  <si>
    <t>013320 - 960302 Köztemető fenntartás</t>
  </si>
  <si>
    <t>Ellátotak pénzbeli juttatásai</t>
  </si>
  <si>
    <t xml:space="preserve"> Ft-ban</t>
  </si>
  <si>
    <t>064010 - Közvilágítás</t>
  </si>
  <si>
    <t>082044 - Könyvtári szolgáltatás</t>
  </si>
  <si>
    <t>f</t>
  </si>
  <si>
    <t>g</t>
  </si>
  <si>
    <t>Települési önkormányzatok szociális, gyermekjóléti és gyermekétkeztetési feladatainak támogatása</t>
  </si>
  <si>
    <t>Elszámolásból származó bevételek</t>
  </si>
  <si>
    <t>Működési célú támogatások államháztartáson belülről (1+…+5)</t>
  </si>
  <si>
    <t>III.</t>
  </si>
  <si>
    <t>5 - ből Munkaügyi Központtól közfoglalkoztatásra (felhalmozási)</t>
  </si>
  <si>
    <t>Jövedelemadók (1+2)</t>
  </si>
  <si>
    <t>V.</t>
  </si>
  <si>
    <t>Termékek és szolgáltatások adói (1+…+9)</t>
  </si>
  <si>
    <t>Egyéb közhatalmi bevételek (a+b)</t>
  </si>
  <si>
    <t>Kamatbevételek és más nyereségjellegű bevételek</t>
  </si>
  <si>
    <t>Biztosító által fizetett kártérítés</t>
  </si>
  <si>
    <t>B411</t>
  </si>
  <si>
    <t>VII.</t>
  </si>
  <si>
    <t>Működési bevételek összesen (1+…+11)</t>
  </si>
  <si>
    <t>Működési bevétel</t>
  </si>
  <si>
    <t>Működési célú visszatérítendő támogatások, kölcsönök visszatérülése az Európai Uniótól</t>
  </si>
  <si>
    <t>Működési célú visszatérítendő támogatások, kölcsönök visszatérülése kormányoktól és más nemzetközi szervezetektől</t>
  </si>
  <si>
    <t>B64</t>
  </si>
  <si>
    <t>Működési célú átvett pénzeszközök (1+…+5)</t>
  </si>
  <si>
    <t>B65</t>
  </si>
  <si>
    <t>Felhalmozási célú visszatérítendő támogatások, kölcsönök visszatérülése az Európai Uniótól</t>
  </si>
  <si>
    <t>B74</t>
  </si>
  <si>
    <t>B75</t>
  </si>
  <si>
    <t>Felhalmozási bevételek összesen (1+…+5)</t>
  </si>
  <si>
    <t>Felhalmozási célú visszatérítendő támogatások, kölcsönök visszatérülése kormányoktól és más nemzetközi szervezetektől</t>
  </si>
  <si>
    <t>Felhalmozási célú átvett pénzeszközök (1+…+5)</t>
  </si>
  <si>
    <t>Működési célú átvett pénzeszköz</t>
  </si>
  <si>
    <t>Hosszú lejáratú hitelek, kölcsönök felvétele pénzügyi vállalkozástól</t>
  </si>
  <si>
    <t>Rövid lejáratú hitelek, kölcsönök felvétele pénzügyi vállalkozástól</t>
  </si>
  <si>
    <t>Hitel-, kölcsönfelvétel pénzügyi vállalkozástól (1+…+3)</t>
  </si>
  <si>
    <t>Éven belüli lejáratú belföldi értékpapírok kibocsátása</t>
  </si>
  <si>
    <t>Befektetési célú belföldi értékpapírok beváltása, értékesítése</t>
  </si>
  <si>
    <t>Éven túli lejáratú belföldi értékpapírok kibocsátása</t>
  </si>
  <si>
    <t>Belföldi értékpapírok bevételei (1+…+3)</t>
  </si>
  <si>
    <t>XII.</t>
  </si>
  <si>
    <t>XIII.</t>
  </si>
  <si>
    <t>Maradvány igénybevétele összesen (1+2)</t>
  </si>
  <si>
    <t>Lekötött bankbetétek megszüntetése</t>
  </si>
  <si>
    <t>Tulajdonosi kölcsönök bevételei</t>
  </si>
  <si>
    <t>B819</t>
  </si>
  <si>
    <t>Belföldi finanszírozás bevételei összesen (1+…+6)</t>
  </si>
  <si>
    <t>Forgatási célú külföldi értékpapírok beváltása, értékesítése</t>
  </si>
  <si>
    <t>Hitelek, kölcsönök felvétele külföldi kormányoktól és nemzetközi szervezetektől</t>
  </si>
  <si>
    <t>Hitelek, kölcsönök felvétele külföldi pénzintézetektől</t>
  </si>
  <si>
    <t>XVI.</t>
  </si>
  <si>
    <t>Külföldi finanszírozás bevételei összesen  (1+…+5)</t>
  </si>
  <si>
    <t>B825</t>
  </si>
  <si>
    <t>Váltóbevételek</t>
  </si>
  <si>
    <t>B84</t>
  </si>
  <si>
    <t>XVII.</t>
  </si>
  <si>
    <t>107060 Egyéb szociális pénzbeni és természetbeni ellátások, támogatások</t>
  </si>
  <si>
    <t>I. Támogatások, támogatásértékű kiadások működési</t>
  </si>
  <si>
    <t>104042 - Gyermekjóléti szolg.</t>
  </si>
  <si>
    <t>107060 - Egyéb szociális pénzbeni és természetbeni ellátások, támogatások</t>
  </si>
  <si>
    <t>072111 - Háziorvosi alapellátás</t>
  </si>
  <si>
    <t>091140 - Óvodai nevelés</t>
  </si>
  <si>
    <t>066020 - Községgazdálkodás</t>
  </si>
  <si>
    <t xml:space="preserve">011130 - Igazgatási tev. </t>
  </si>
  <si>
    <t>045160 - Utak, hidak üzemeltetése</t>
  </si>
  <si>
    <t>041233 - Hosszabb időtartamú közfoglalkoztatás</t>
  </si>
  <si>
    <t>041231 - Rövid időtartamú közfoglalkoztatás</t>
  </si>
  <si>
    <t>063020 - Vízműkezelés</t>
  </si>
  <si>
    <t>081030 - Sportlétesítmény működtetése</t>
  </si>
  <si>
    <t xml:space="preserve">Összesen működési kiadások: </t>
  </si>
  <si>
    <t>013350 - Az önkormányzati vagyonnal való gazdálkodással kapcsolatos feladatok</t>
  </si>
  <si>
    <t>074031 - Család és nővédelmi egészségügyi gondozás</t>
  </si>
  <si>
    <t>107052 - Házi segítségnyújtás</t>
  </si>
  <si>
    <t>1- ből Üdülőhelyi feladatok</t>
  </si>
  <si>
    <t>XIX.</t>
  </si>
  <si>
    <t>Értékesítési és forgalmi adók- idegenforgalmi adó</t>
  </si>
  <si>
    <t>Egyéb működési bevételek: (anyakönyvi esemény)</t>
  </si>
  <si>
    <t>3-ból rászoruló gyermekek szünidei étkeztetés</t>
  </si>
  <si>
    <t>Államháztartáson belüli megelőlegezések visszafiz.</t>
  </si>
  <si>
    <t>107060 - Egyéb szoc.pénzbeni és természetbeni ellát.</t>
  </si>
  <si>
    <t>074031 - Védőnői szolgálat</t>
  </si>
  <si>
    <t>Államházt-on belüli megel.visszafiz.</t>
  </si>
  <si>
    <t>összesen:</t>
  </si>
  <si>
    <t xml:space="preserve"> - Védőnői szolgálat</t>
  </si>
  <si>
    <t xml:space="preserve"> - Somogy Megyei Katasztrófavédelem</t>
  </si>
  <si>
    <t>Egyéb bevételek</t>
  </si>
  <si>
    <t>Áht-on belüli megel.visszafiz.</t>
  </si>
  <si>
    <t>Államht-on belüli megel.visszafiz.</t>
  </si>
  <si>
    <t>042130 Növénytermesztés, állattenyésztés és kapcs. Szolg.</t>
  </si>
  <si>
    <t>045120 Út, autópálya építése</t>
  </si>
  <si>
    <t>061020 Lakóépület építése</t>
  </si>
  <si>
    <t>063020 - Víztermelés kezelés ellátás</t>
  </si>
  <si>
    <t>066010 Zöldterület-kezelés</t>
  </si>
  <si>
    <t>081045 Szabadidősport (rekreációs soport-) tevékenység és támogatása</t>
  </si>
  <si>
    <t>081071 Üdülői szálláshely-szolgáltatás és étkeztetés</t>
  </si>
  <si>
    <t>082091 Közművelődés -  közösségi és társadalmi részvétel fejlesztése</t>
  </si>
  <si>
    <t>082092 Közművelődés - hagyományos közösségi kulturális értékek gondozása</t>
  </si>
  <si>
    <t>091140 - Óvodai nevelés, ellátás működtetési feladatai</t>
  </si>
  <si>
    <t>102031 Idősek nappali ellátása</t>
  </si>
  <si>
    <t>102032 Demens betegek nappali ellátása</t>
  </si>
  <si>
    <t>104037 Intézményen kívüli gyermekétkeztetés</t>
  </si>
  <si>
    <t>1- ből Polgármester illetményének támogatása</t>
  </si>
  <si>
    <t>5 - ből (szoc.ágazati pótlék)</t>
  </si>
  <si>
    <t>5 - ből MVH(felhalmozási)</t>
  </si>
  <si>
    <t>5 - ből önk-tól(felhalmozási)</t>
  </si>
  <si>
    <t xml:space="preserve"> -Óvoda</t>
  </si>
  <si>
    <t>1- ből Beszámítás</t>
  </si>
  <si>
    <t>3-ból intézményi gyermek étk.</t>
  </si>
  <si>
    <t>START - Belter.utak</t>
  </si>
  <si>
    <t xml:space="preserve"> - Civil szervezet</t>
  </si>
  <si>
    <t>Gálosfa</t>
  </si>
  <si>
    <t>104037 - Intézményen kívüli gyermek étk.</t>
  </si>
  <si>
    <t>084031 - Civil szervezetek műk-i tám.</t>
  </si>
  <si>
    <t>TOP-3.2.1-16-SO1-2017-00005 Önkormányzati épületek energetikai korszerűsítése</t>
  </si>
  <si>
    <t>TOP-5.3.1-16-SO1-2017-00007 - A helyi identitás és kohézió erősítése</t>
  </si>
  <si>
    <t xml:space="preserve"> - TÖOSZ</t>
  </si>
  <si>
    <t xml:space="preserve"> - Központi költségv. (Bursa)</t>
  </si>
  <si>
    <t xml:space="preserve"> - Fogászati ügyelet</t>
  </si>
  <si>
    <t xml:space="preserve"> - Kaposvölgyi Vizitársulat</t>
  </si>
  <si>
    <t>TOP-5.3.1-16-SO1 - A helyi identitás és kohézió erősítése (eszköz beszerzés)</t>
  </si>
  <si>
    <t>1. melléklet a(z) 1/2019.(II.28.) önkormányzati rendelethez</t>
  </si>
  <si>
    <t>3. melléklet a(z)   1/2019.(II.28.)  önkormányzati rendelethez</t>
  </si>
  <si>
    <t>10. melléklet a(z)   1/2019.(II.28.)  önkormányzati rendelethez</t>
  </si>
  <si>
    <t>11. melléklet a(z)     1/2019.(II.28.)  önkormányzati rendelethez</t>
  </si>
  <si>
    <t>12. melléklet a(z)    1/2019.(II.28.)  önkormányzati rendelethez</t>
  </si>
  <si>
    <t>13. melléklet a(z)     1/2019.(II.28.)  önkormányzati rendelethez</t>
  </si>
  <si>
    <t>14. melléklet a(z)     1/2019.(II.28.)  önkormányzati rendelethez</t>
  </si>
  <si>
    <t>15. melléklet a(z)    1/2019.(II.28.)  önkormányzati rendelethez</t>
  </si>
  <si>
    <t>17. melléklet a(z)    1/2019.(II.28.)  önkormányzati rendelethez</t>
  </si>
  <si>
    <t>Módosítás</t>
  </si>
  <si>
    <t>2. melléklet a(z)   9/2019.(X.10.) önkormányzati rendelethez</t>
  </si>
  <si>
    <t>D.</t>
  </si>
  <si>
    <t>4. melléklet a(z)   9/2019.(X.10.)  önkormányzati rendelethez</t>
  </si>
  <si>
    <t>5 - ből GYVK támogatás</t>
  </si>
  <si>
    <t>Működési célú költségvetési támogatások és kiegészítő támogatások - szociális tűzifa</t>
  </si>
  <si>
    <t>3-ból gyermek étk. kiegészítő tám.</t>
  </si>
  <si>
    <t>3-ból szociális ágazati pótlék</t>
  </si>
  <si>
    <t>3-ból kiegészítő falugondnoki támogatás</t>
  </si>
  <si>
    <t>1- ből bérkompenzáció</t>
  </si>
  <si>
    <t>j</t>
  </si>
  <si>
    <t>i</t>
  </si>
  <si>
    <t>h</t>
  </si>
  <si>
    <t>I.</t>
  </si>
  <si>
    <t xml:space="preserve">5. melléklet a(z)  9/2019.(X.10.)  önkormányzati rendeletethez  </t>
  </si>
  <si>
    <t>018030 - Támogatási célú fin. műveletek</t>
  </si>
  <si>
    <t>104051 - Gyermekvédelmi pénzbeli és természetbeni ellátások</t>
  </si>
  <si>
    <t>6.  melléklet a(z)  9/2019.(X.10)  önkormányzati rendelethez</t>
  </si>
  <si>
    <t>GYVK</t>
  </si>
  <si>
    <t>7.  melléklet a(z)   9/2019.(X.10.)  önkormányzati rendelethez</t>
  </si>
  <si>
    <t>KAVÍZ - GFT</t>
  </si>
  <si>
    <t>Külterületi utak (MVH pályázat)</t>
  </si>
  <si>
    <t>8. melléklet a(z)   9/2019.(X.10.)  önkormányzati rendelethez</t>
  </si>
  <si>
    <t>Kisértékű - községgazdálkodás</t>
  </si>
  <si>
    <t>Kisértékű - közfoglalkoztás</t>
  </si>
  <si>
    <t>Sátor vásárlás</t>
  </si>
  <si>
    <t>9. melléklet a(z)   9/2019.(X.10.)  önkormányzati rendelethez</t>
  </si>
  <si>
    <t>16. melléklet a(z)    9/2019.(X.10.)  önkormányzati rendelethez</t>
  </si>
  <si>
    <t>18. melléklet a    9/2019.(X.10.)  önkormányzati rendelethez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</si>
</sst>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.0\ _F_t_-;\-* #,##0.0\ _F_t_-;_-* &quot;-&quot;??\ _F_t_-;_-@_-"/>
    <numFmt numFmtId="166" formatCode="_-* #,##0\ _F_t_-;\-* #,##0\ _F_t_-;_-* &quot;-&quot;??\ _F_t_-;_-@_-"/>
    <numFmt numFmtId="167" formatCode="0.0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¥€-2]\ #\ ##,000_);[Red]\([$€-2]\ #\ ##,000\)"/>
  </numFmts>
  <fonts count="5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sz val="13"/>
      <color indexed="8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4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0" fillId="21" borderId="7" applyNumberFormat="0" applyFont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7" fillId="28" borderId="0" applyNumberFormat="0" applyBorder="0" applyAlignment="0" applyProtection="0"/>
    <xf numFmtId="0" fontId="48" fillId="29" borderId="8" applyNumberFormat="0" applyAlignment="0" applyProtection="0"/>
    <xf numFmtId="0" fontId="49" fillId="0" borderId="0" applyNumberForma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0" fillId="0" borderId="0" applyNumberFormat="0" applyFill="0" applyBorder="0" applyAlignment="0" applyProtection="0"/>
    <xf numFmtId="0" fontId="5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0" borderId="0" applyNumberFormat="0" applyBorder="0" applyAlignment="0" applyProtection="0"/>
    <xf numFmtId="0" fontId="52" fillId="31" borderId="0" applyNumberFormat="0" applyBorder="0" applyAlignment="0" applyProtection="0"/>
    <xf numFmtId="0" fontId="53" fillId="29" borderId="1" applyNumberFormat="0" applyAlignment="0" applyProtection="0"/>
    <xf numFmtId="9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0" xfId="57" applyFont="1" applyBorder="1" applyAlignment="1">
      <alignment horizontal="left"/>
    </xf>
    <xf numFmtId="0" fontId="0" fillId="0" borderId="10" xfId="0" applyBorder="1" applyAlignment="1">
      <alignment wrapText="1"/>
    </xf>
    <xf numFmtId="0" fontId="8" fillId="0" borderId="10" xfId="55" applyFont="1" applyBorder="1" applyAlignment="1">
      <alignment horizontal="center" vertical="center"/>
      <protection/>
    </xf>
    <xf numFmtId="0" fontId="8" fillId="0" borderId="10" xfId="55" applyFont="1" applyBorder="1" applyAlignment="1">
      <alignment horizontal="center" vertical="center" wrapText="1"/>
      <protection/>
    </xf>
    <xf numFmtId="0" fontId="2" fillId="0" borderId="10" xfId="55" applyFont="1" applyBorder="1">
      <alignment/>
      <protection/>
    </xf>
    <xf numFmtId="3" fontId="2" fillId="0" borderId="10" xfId="55" applyNumberFormat="1" applyFont="1" applyBorder="1">
      <alignment/>
      <protection/>
    </xf>
    <xf numFmtId="0" fontId="10" fillId="0" borderId="10" xfId="55" applyFont="1" applyBorder="1">
      <alignment/>
      <protection/>
    </xf>
    <xf numFmtId="3" fontId="17" fillId="0" borderId="10" xfId="55" applyNumberFormat="1" applyFont="1" applyBorder="1">
      <alignment/>
      <protection/>
    </xf>
    <xf numFmtId="0" fontId="11" fillId="0" borderId="10" xfId="55" applyFont="1" applyBorder="1">
      <alignment/>
      <protection/>
    </xf>
    <xf numFmtId="3" fontId="4" fillId="0" borderId="10" xfId="55" applyNumberFormat="1" applyFont="1" applyBorder="1">
      <alignment/>
      <protection/>
    </xf>
    <xf numFmtId="0" fontId="0" fillId="0" borderId="10" xfId="56" applyFont="1" applyBorder="1">
      <alignment/>
      <protection/>
    </xf>
    <xf numFmtId="3" fontId="0" fillId="0" borderId="10" xfId="55" applyNumberFormat="1" applyFont="1" applyBorder="1">
      <alignment/>
      <protection/>
    </xf>
    <xf numFmtId="3" fontId="14" fillId="0" borderId="10" xfId="55" applyNumberFormat="1" applyFont="1" applyBorder="1">
      <alignment/>
      <protection/>
    </xf>
    <xf numFmtId="0" fontId="15" fillId="0" borderId="10" xfId="55" applyFont="1" applyBorder="1">
      <alignment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9" fillId="0" borderId="10" xfId="55" applyFont="1" applyBorder="1">
      <alignment/>
      <protection/>
    </xf>
    <xf numFmtId="0" fontId="0" fillId="0" borderId="0" xfId="0" applyFont="1" applyAlignment="1">
      <alignment horizontal="left"/>
    </xf>
    <xf numFmtId="0" fontId="1" fillId="0" borderId="12" xfId="0" applyFont="1" applyBorder="1" applyAlignment="1">
      <alignment/>
    </xf>
    <xf numFmtId="0" fontId="0" fillId="0" borderId="11" xfId="0" applyFont="1" applyBorder="1" applyAlignment="1">
      <alignment/>
    </xf>
    <xf numFmtId="16" fontId="0" fillId="0" borderId="0" xfId="0" applyNumberFormat="1" applyAlignment="1">
      <alignment/>
    </xf>
    <xf numFmtId="0" fontId="0" fillId="0" borderId="0" xfId="57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 horizontal="justify"/>
    </xf>
    <xf numFmtId="0" fontId="0" fillId="0" borderId="12" xfId="57" applyBorder="1" applyAlignment="1">
      <alignment/>
    </xf>
    <xf numFmtId="0" fontId="0" fillId="0" borderId="12" xfId="0" applyFont="1" applyBorder="1" applyAlignment="1">
      <alignment horizontal="left"/>
    </xf>
    <xf numFmtId="0" fontId="4" fillId="0" borderId="10" xfId="57" applyFont="1" applyBorder="1" applyAlignment="1">
      <alignment horizontal="left"/>
    </xf>
    <xf numFmtId="0" fontId="1" fillId="0" borderId="12" xfId="57" applyFont="1" applyBorder="1" applyAlignment="1">
      <alignment/>
    </xf>
    <xf numFmtId="0" fontId="0" fillId="0" borderId="22" xfId="0" applyBorder="1" applyAlignment="1">
      <alignment/>
    </xf>
    <xf numFmtId="0" fontId="0" fillId="0" borderId="13" xfId="57" applyBorder="1" applyAlignment="1">
      <alignment/>
    </xf>
    <xf numFmtId="0" fontId="1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0" xfId="57" applyBorder="1" applyAlignment="1">
      <alignment/>
    </xf>
    <xf numFmtId="0" fontId="3" fillId="0" borderId="0" xfId="57" applyFont="1" applyAlignment="1">
      <alignment/>
    </xf>
    <xf numFmtId="0" fontId="8" fillId="0" borderId="14" xfId="55" applyFont="1" applyBorder="1" applyAlignment="1">
      <alignment horizontal="center" vertical="center"/>
      <protection/>
    </xf>
    <xf numFmtId="0" fontId="2" fillId="0" borderId="14" xfId="55" applyFont="1" applyBorder="1">
      <alignment/>
      <protection/>
    </xf>
    <xf numFmtId="0" fontId="10" fillId="0" borderId="14" xfId="55" applyFont="1" applyBorder="1">
      <alignment/>
      <protection/>
    </xf>
    <xf numFmtId="0" fontId="11" fillId="0" borderId="14" xfId="55" applyFont="1" applyBorder="1">
      <alignment/>
      <protection/>
    </xf>
    <xf numFmtId="0" fontId="0" fillId="0" borderId="14" xfId="56" applyFont="1" applyBorder="1">
      <alignment/>
      <protection/>
    </xf>
    <xf numFmtId="0" fontId="0" fillId="0" borderId="14" xfId="56" applyFont="1" applyBorder="1" applyAlignment="1">
      <alignment horizontal="left"/>
      <protection/>
    </xf>
    <xf numFmtId="0" fontId="12" fillId="0" borderId="14" xfId="55" applyFont="1" applyBorder="1">
      <alignment/>
      <protection/>
    </xf>
    <xf numFmtId="0" fontId="18" fillId="0" borderId="14" xfId="55" applyFont="1" applyBorder="1">
      <alignment/>
      <protection/>
    </xf>
    <xf numFmtId="0" fontId="4" fillId="0" borderId="14" xfId="55" applyFont="1" applyBorder="1" applyAlignment="1">
      <alignment wrapText="1"/>
      <protection/>
    </xf>
    <xf numFmtId="0" fontId="4" fillId="0" borderId="14" xfId="55" applyFont="1" applyBorder="1">
      <alignment/>
      <protection/>
    </xf>
    <xf numFmtId="0" fontId="0" fillId="0" borderId="16" xfId="0" applyFont="1" applyBorder="1" applyAlignment="1">
      <alignment horizontal="justify" wrapText="1"/>
    </xf>
    <xf numFmtId="0" fontId="0" fillId="0" borderId="17" xfId="0" applyFont="1" applyBorder="1" applyAlignment="1">
      <alignment horizontal="justify"/>
    </xf>
    <xf numFmtId="0" fontId="0" fillId="0" borderId="23" xfId="0" applyFont="1" applyBorder="1" applyAlignment="1">
      <alignment horizontal="justify"/>
    </xf>
    <xf numFmtId="0" fontId="0" fillId="0" borderId="18" xfId="0" applyFont="1" applyBorder="1" applyAlignment="1">
      <alignment horizontal="justify"/>
    </xf>
    <xf numFmtId="0" fontId="1" fillId="0" borderId="15" xfId="0" applyFont="1" applyBorder="1" applyAlignment="1">
      <alignment horizontal="justify"/>
    </xf>
    <xf numFmtId="0" fontId="0" fillId="0" borderId="14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/>
    </xf>
    <xf numFmtId="0" fontId="0" fillId="0" borderId="14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10" xfId="0" applyFont="1" applyBorder="1" applyAlignment="1">
      <alignment wrapText="1"/>
    </xf>
    <xf numFmtId="0" fontId="0" fillId="0" borderId="14" xfId="57" applyBorder="1" applyAlignment="1">
      <alignment horizontal="left"/>
    </xf>
    <xf numFmtId="0" fontId="0" fillId="0" borderId="24" xfId="0" applyFont="1" applyBorder="1" applyAlignment="1">
      <alignment/>
    </xf>
    <xf numFmtId="0" fontId="0" fillId="0" borderId="14" xfId="57" applyBorder="1" applyAlignment="1">
      <alignment/>
    </xf>
    <xf numFmtId="0" fontId="3" fillId="0" borderId="14" xfId="57" applyFont="1" applyBorder="1" applyAlignment="1">
      <alignment/>
    </xf>
    <xf numFmtId="0" fontId="0" fillId="0" borderId="24" xfId="57" applyBorder="1" applyAlignment="1">
      <alignment/>
    </xf>
    <xf numFmtId="0" fontId="0" fillId="0" borderId="10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2" fontId="0" fillId="0" borderId="10" xfId="0" applyNumberFormat="1" applyBorder="1" applyAlignment="1">
      <alignment/>
    </xf>
    <xf numFmtId="0" fontId="19" fillId="0" borderId="10" xfId="56" applyFont="1" applyBorder="1">
      <alignment/>
      <protection/>
    </xf>
    <xf numFmtId="0" fontId="0" fillId="0" borderId="0" xfId="0" applyAlignment="1">
      <alignment horizontal="right"/>
    </xf>
    <xf numFmtId="0" fontId="19" fillId="0" borderId="14" xfId="56" applyFont="1" applyBorder="1">
      <alignment/>
      <protection/>
    </xf>
    <xf numFmtId="0" fontId="0" fillId="0" borderId="0" xfId="0" applyFont="1" applyAlignment="1">
      <alignment horizontal="right"/>
    </xf>
    <xf numFmtId="0" fontId="0" fillId="0" borderId="10" xfId="0" applyBorder="1" applyAlignment="1">
      <alignment vertic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1" fillId="0" borderId="34" xfId="0" applyFont="1" applyBorder="1" applyAlignment="1">
      <alignment/>
    </xf>
    <xf numFmtId="0" fontId="0" fillId="0" borderId="35" xfId="0" applyBorder="1" applyAlignment="1">
      <alignment/>
    </xf>
    <xf numFmtId="0" fontId="1" fillId="0" borderId="36" xfId="0" applyFont="1" applyBorder="1" applyAlignment="1">
      <alignment/>
    </xf>
    <xf numFmtId="0" fontId="1" fillId="0" borderId="37" xfId="0" applyFont="1" applyBorder="1" applyAlignment="1">
      <alignment/>
    </xf>
    <xf numFmtId="0" fontId="1" fillId="0" borderId="38" xfId="0" applyFont="1" applyBorder="1" applyAlignment="1">
      <alignment/>
    </xf>
    <xf numFmtId="0" fontId="1" fillId="0" borderId="39" xfId="0" applyFont="1" applyBorder="1" applyAlignment="1">
      <alignment/>
    </xf>
    <xf numFmtId="0" fontId="0" fillId="0" borderId="40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Font="1" applyBorder="1" applyAlignment="1">
      <alignment horizontal="justify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1" fillId="0" borderId="49" xfId="0" applyFont="1" applyBorder="1" applyAlignment="1">
      <alignment horizontal="justify"/>
    </xf>
    <xf numFmtId="0" fontId="1" fillId="0" borderId="50" xfId="0" applyFont="1" applyBorder="1" applyAlignment="1">
      <alignment/>
    </xf>
    <xf numFmtId="0" fontId="1" fillId="0" borderId="51" xfId="0" applyFont="1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1" fillId="0" borderId="29" xfId="0" applyFont="1" applyBorder="1" applyAlignment="1">
      <alignment/>
    </xf>
    <xf numFmtId="0" fontId="1" fillId="0" borderId="31" xfId="0" applyFont="1" applyBorder="1" applyAlignment="1">
      <alignment horizontal="justify"/>
    </xf>
    <xf numFmtId="0" fontId="0" fillId="0" borderId="10" xfId="0" applyFont="1" applyBorder="1" applyAlignment="1">
      <alignment horizontal="left" vertical="center" wrapText="1"/>
    </xf>
    <xf numFmtId="3" fontId="1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1" fillId="0" borderId="10" xfId="57" applyNumberFormat="1" applyFont="1" applyBorder="1" applyAlignment="1">
      <alignment horizontal="left"/>
    </xf>
    <xf numFmtId="3" fontId="0" fillId="0" borderId="12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1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54" fillId="0" borderId="1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1" fillId="0" borderId="55" xfId="0" applyFont="1" applyBorder="1" applyAlignment="1">
      <alignment/>
    </xf>
    <xf numFmtId="0" fontId="1" fillId="0" borderId="13" xfId="57" applyFont="1" applyBorder="1" applyAlignment="1">
      <alignment horizontal="left"/>
    </xf>
    <xf numFmtId="0" fontId="0" fillId="0" borderId="56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32" borderId="10" xfId="0" applyFill="1" applyBorder="1" applyAlignment="1">
      <alignment/>
    </xf>
    <xf numFmtId="0" fontId="0" fillId="32" borderId="0" xfId="0" applyFill="1" applyAlignment="1">
      <alignment/>
    </xf>
    <xf numFmtId="0" fontId="0" fillId="32" borderId="10" xfId="0" applyFont="1" applyFill="1" applyBorder="1" applyAlignment="1">
      <alignment/>
    </xf>
    <xf numFmtId="2" fontId="1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0" fontId="16" fillId="0" borderId="13" xfId="55" applyFont="1" applyBorder="1" applyAlignment="1">
      <alignment horizontal="center"/>
      <protection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6" fillId="0" borderId="13" xfId="55" applyFont="1" applyBorder="1" applyAlignment="1">
      <alignment horizontal="center"/>
      <protection/>
    </xf>
    <xf numFmtId="0" fontId="16" fillId="0" borderId="14" xfId="55" applyFont="1" applyBorder="1" applyAlignment="1">
      <alignment horizontal="center"/>
      <protection/>
    </xf>
    <xf numFmtId="0" fontId="16" fillId="0" borderId="12" xfId="55" applyFont="1" applyBorder="1" applyAlignment="1">
      <alignment horizontal="center"/>
      <protection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" fillId="0" borderId="41" xfId="0" applyFont="1" applyBorder="1" applyAlignment="1">
      <alignment horizontal="left" vertical="center" wrapText="1"/>
    </xf>
    <xf numFmtId="0" fontId="1" fillId="0" borderId="57" xfId="0" applyFont="1" applyBorder="1" applyAlignment="1">
      <alignment horizontal="left" vertical="center" wrapText="1"/>
    </xf>
    <xf numFmtId="0" fontId="1" fillId="0" borderId="58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0" xfId="0" applyFont="1" applyAlignment="1">
      <alignment horizontal="center"/>
    </xf>
    <xf numFmtId="166" fontId="1" fillId="0" borderId="10" xfId="42" applyNumberFormat="1" applyFont="1" applyBorder="1" applyAlignment="1">
      <alignment/>
    </xf>
    <xf numFmtId="166" fontId="0" fillId="0" borderId="10" xfId="42" applyNumberFormat="1" applyFont="1" applyBorder="1" applyAlignment="1">
      <alignment/>
    </xf>
    <xf numFmtId="166" fontId="0" fillId="0" borderId="10" xfId="42" applyNumberFormat="1" applyFont="1" applyBorder="1" applyAlignment="1">
      <alignment/>
    </xf>
    <xf numFmtId="166" fontId="0" fillId="0" borderId="14" xfId="42" applyNumberFormat="1" applyFont="1" applyBorder="1" applyAlignment="1">
      <alignment/>
    </xf>
    <xf numFmtId="166" fontId="0" fillId="0" borderId="14" xfId="42" applyNumberFormat="1" applyFont="1" applyBorder="1" applyAlignment="1">
      <alignment/>
    </xf>
    <xf numFmtId="166" fontId="1" fillId="0" borderId="14" xfId="42" applyNumberFormat="1" applyFont="1" applyBorder="1" applyAlignment="1">
      <alignment/>
    </xf>
    <xf numFmtId="166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Font="1" applyBorder="1" applyAlignment="1">
      <alignment/>
    </xf>
    <xf numFmtId="166" fontId="1" fillId="0" borderId="10" xfId="42" applyNumberFormat="1" applyFont="1" applyBorder="1" applyAlignment="1">
      <alignment horizontal="center"/>
    </xf>
    <xf numFmtId="0" fontId="0" fillId="0" borderId="0" xfId="0" applyFont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Magyarázó szöveg" xfId="54"/>
    <cellStyle name="Normál 11" xfId="55"/>
    <cellStyle name="Normál 2 2" xfId="56"/>
    <cellStyle name="Normál 8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7.8515625" style="0" customWidth="1"/>
    <col min="2" max="2" width="77.7109375" style="0" customWidth="1"/>
  </cols>
  <sheetData>
    <row r="1" ht="12.75">
      <c r="B1" t="s">
        <v>591</v>
      </c>
    </row>
    <row r="2" ht="12.75">
      <c r="B2" t="s">
        <v>581</v>
      </c>
    </row>
    <row r="3" ht="12.75">
      <c r="B3" s="3" t="s">
        <v>75</v>
      </c>
    </row>
    <row r="4" spans="1:2" ht="12.75">
      <c r="A4" s="7" t="s">
        <v>118</v>
      </c>
      <c r="B4" s="7" t="s">
        <v>119</v>
      </c>
    </row>
    <row r="5" spans="1:2" ht="12.75">
      <c r="A5" s="7" t="s">
        <v>121</v>
      </c>
      <c r="B5" s="7" t="s">
        <v>120</v>
      </c>
    </row>
    <row r="6" spans="1:4" ht="12.75">
      <c r="A6">
        <v>1</v>
      </c>
      <c r="B6" s="144" t="s">
        <v>0</v>
      </c>
      <c r="C6" s="144"/>
      <c r="D6" s="144"/>
    </row>
    <row r="7" ht="12.75">
      <c r="B7" s="3" t="s">
        <v>114</v>
      </c>
    </row>
    <row r="8" spans="1:2" ht="12.75">
      <c r="A8" s="84"/>
      <c r="B8" s="3"/>
    </row>
    <row r="9" spans="1:2" ht="12.75">
      <c r="A9" s="83">
        <v>2</v>
      </c>
      <c r="B9" s="8" t="s">
        <v>245</v>
      </c>
    </row>
    <row r="10" spans="1:2" ht="12.75">
      <c r="A10" s="7">
        <v>3</v>
      </c>
      <c r="B10" s="9" t="s">
        <v>534</v>
      </c>
    </row>
    <row r="11" spans="1:2" ht="12.75">
      <c r="A11" s="7">
        <v>4</v>
      </c>
      <c r="B11" s="9" t="s">
        <v>470</v>
      </c>
    </row>
    <row r="12" spans="1:2" ht="12.75">
      <c r="A12" s="83">
        <v>5</v>
      </c>
      <c r="B12" s="9" t="s">
        <v>541</v>
      </c>
    </row>
    <row r="13" spans="1:2" ht="12.75">
      <c r="A13" s="7">
        <v>6</v>
      </c>
      <c r="B13" s="9" t="s">
        <v>537</v>
      </c>
    </row>
    <row r="14" spans="1:2" ht="12.75">
      <c r="A14" s="7">
        <v>7</v>
      </c>
      <c r="B14" s="9" t="s">
        <v>468</v>
      </c>
    </row>
    <row r="15" spans="1:2" ht="12.75">
      <c r="A15" s="83">
        <v>8</v>
      </c>
      <c r="B15" s="9" t="s">
        <v>536</v>
      </c>
    </row>
    <row r="16" spans="1:2" ht="12.75">
      <c r="A16" s="7">
        <v>9</v>
      </c>
      <c r="B16" s="9" t="s">
        <v>430</v>
      </c>
    </row>
    <row r="17" spans="1:2" ht="12.75">
      <c r="A17" s="7">
        <v>10</v>
      </c>
      <c r="B17" s="9" t="s">
        <v>559</v>
      </c>
    </row>
    <row r="18" spans="1:2" ht="12.75">
      <c r="A18" s="7">
        <v>11</v>
      </c>
      <c r="B18" s="9" t="s">
        <v>560</v>
      </c>
    </row>
    <row r="19" spans="1:2" ht="12.75">
      <c r="A19" s="7">
        <v>12</v>
      </c>
      <c r="B19" s="9" t="s">
        <v>535</v>
      </c>
    </row>
    <row r="20" spans="1:2" ht="12.75">
      <c r="A20" s="83">
        <v>13</v>
      </c>
      <c r="B20" s="9" t="s">
        <v>561</v>
      </c>
    </row>
    <row r="21" spans="1:2" ht="12.75">
      <c r="A21" s="83">
        <v>14</v>
      </c>
      <c r="B21" s="9" t="s">
        <v>562</v>
      </c>
    </row>
    <row r="22" spans="1:2" ht="12.75">
      <c r="A22" s="7">
        <v>15</v>
      </c>
      <c r="B22" s="9" t="s">
        <v>473</v>
      </c>
    </row>
    <row r="23" spans="1:2" ht="12.75">
      <c r="A23" s="7">
        <v>16</v>
      </c>
      <c r="B23" s="9" t="s">
        <v>563</v>
      </c>
    </row>
    <row r="24" spans="1:2" ht="12.75">
      <c r="A24" s="7">
        <v>17</v>
      </c>
      <c r="B24" s="9" t="s">
        <v>533</v>
      </c>
    </row>
    <row r="25" spans="1:2" ht="12.75">
      <c r="A25" s="83">
        <v>18</v>
      </c>
      <c r="B25" s="9" t="s">
        <v>542</v>
      </c>
    </row>
    <row r="26" spans="1:2" ht="12.75">
      <c r="A26" s="7">
        <v>19</v>
      </c>
      <c r="B26" s="9" t="s">
        <v>531</v>
      </c>
    </row>
    <row r="27" spans="1:2" ht="12.75">
      <c r="A27" s="7">
        <v>20</v>
      </c>
      <c r="B27" s="7" t="s">
        <v>539</v>
      </c>
    </row>
    <row r="28" spans="1:2" ht="12.75">
      <c r="A28" s="83">
        <v>21</v>
      </c>
      <c r="B28" s="7" t="s">
        <v>564</v>
      </c>
    </row>
    <row r="29" spans="1:2" ht="12.75">
      <c r="A29" s="83">
        <v>22</v>
      </c>
      <c r="B29" s="7" t="s">
        <v>565</v>
      </c>
    </row>
    <row r="30" spans="1:2" ht="12.75">
      <c r="A30" s="83">
        <v>23</v>
      </c>
      <c r="B30" s="9" t="s">
        <v>474</v>
      </c>
    </row>
    <row r="31" spans="1:2" ht="12.75">
      <c r="A31" s="83">
        <v>24</v>
      </c>
      <c r="B31" s="9" t="s">
        <v>566</v>
      </c>
    </row>
    <row r="32" spans="1:2" ht="12.75">
      <c r="A32" s="7">
        <v>25</v>
      </c>
      <c r="B32" s="9" t="s">
        <v>567</v>
      </c>
    </row>
    <row r="33" spans="1:2" ht="12.75">
      <c r="A33" s="83">
        <v>26</v>
      </c>
      <c r="B33" s="9" t="s">
        <v>568</v>
      </c>
    </row>
    <row r="34" spans="1:2" ht="12.75">
      <c r="A34" s="83">
        <v>27</v>
      </c>
      <c r="B34" s="29" t="s">
        <v>569</v>
      </c>
    </row>
    <row r="35" spans="1:2" ht="12.75">
      <c r="A35" s="83">
        <v>28</v>
      </c>
      <c r="B35" s="29" t="s">
        <v>570</v>
      </c>
    </row>
    <row r="36" spans="1:2" ht="12.75">
      <c r="A36" s="7">
        <v>29</v>
      </c>
      <c r="B36" s="29" t="s">
        <v>529</v>
      </c>
    </row>
    <row r="37" spans="1:2" ht="12.75">
      <c r="A37" s="83">
        <v>30</v>
      </c>
      <c r="B37" s="29" t="s">
        <v>543</v>
      </c>
    </row>
    <row r="38" spans="1:2" ht="12.75">
      <c r="A38" s="83">
        <v>31</v>
      </c>
      <c r="B38" s="29" t="s">
        <v>571</v>
      </c>
    </row>
    <row r="39" spans="1:2" ht="12.75">
      <c r="A39" s="83">
        <v>32</v>
      </c>
      <c r="B39" s="29" t="s">
        <v>467</v>
      </c>
    </row>
    <row r="40" spans="1:2" ht="12.75">
      <c r="A40" s="7">
        <v>33</v>
      </c>
      <c r="B40" s="9" t="s">
        <v>530</v>
      </c>
    </row>
  </sheetData>
  <sheetProtection/>
  <mergeCells count="1">
    <mergeCell ref="B6:D6"/>
  </mergeCells>
  <printOptions/>
  <pageMargins left="0.75" right="0.75" top="1" bottom="1" header="0.5" footer="0.5"/>
  <pageSetup horizontalDpi="600" verticalDpi="600" orientation="portrait" paperSize="9" scale="8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B1">
      <selection activeCell="B20" sqref="B20"/>
    </sheetView>
  </sheetViews>
  <sheetFormatPr defaultColWidth="9.140625" defaultRowHeight="12.75"/>
  <cols>
    <col min="2" max="2" width="40.7109375" style="0" customWidth="1"/>
    <col min="3" max="3" width="23.140625" style="0" customWidth="1"/>
    <col min="5" max="5" width="12.00390625" style="0" customWidth="1"/>
    <col min="7" max="7" width="12.57421875" style="0" customWidth="1"/>
    <col min="8" max="8" width="39.00390625" style="0" customWidth="1"/>
  </cols>
  <sheetData>
    <row r="1" ht="12.75">
      <c r="B1" s="1" t="s">
        <v>593</v>
      </c>
    </row>
    <row r="3" spans="2:8" ht="12.75">
      <c r="B3" s="3" t="s">
        <v>89</v>
      </c>
      <c r="G3" s="1" t="s">
        <v>581</v>
      </c>
      <c r="H3" s="89" t="s">
        <v>440</v>
      </c>
    </row>
    <row r="5" spans="2:8" ht="12.75">
      <c r="B5" t="s">
        <v>82</v>
      </c>
      <c r="C5" t="s">
        <v>172</v>
      </c>
      <c r="D5" t="s">
        <v>127</v>
      </c>
      <c r="E5" t="s">
        <v>128</v>
      </c>
      <c r="F5" t="s">
        <v>181</v>
      </c>
      <c r="G5" t="s">
        <v>182</v>
      </c>
      <c r="H5" t="s">
        <v>183</v>
      </c>
    </row>
    <row r="6" spans="1:8" ht="12.75">
      <c r="A6" s="153" t="s">
        <v>422</v>
      </c>
      <c r="B6" s="153" t="s">
        <v>3</v>
      </c>
      <c r="C6" s="155" t="s">
        <v>219</v>
      </c>
      <c r="D6" s="153" t="s">
        <v>447</v>
      </c>
      <c r="E6" s="150" t="s">
        <v>220</v>
      </c>
      <c r="F6" s="151"/>
      <c r="G6" s="152"/>
      <c r="H6" s="153" t="s">
        <v>448</v>
      </c>
    </row>
    <row r="7" spans="1:8" ht="12.75">
      <c r="A7" s="154"/>
      <c r="B7" s="154"/>
      <c r="C7" s="156"/>
      <c r="D7" s="154"/>
      <c r="E7" s="90" t="s">
        <v>148</v>
      </c>
      <c r="F7" s="90" t="s">
        <v>149</v>
      </c>
      <c r="G7" s="90" t="s">
        <v>150</v>
      </c>
      <c r="H7" s="156"/>
    </row>
    <row r="8" spans="1:8" ht="12.75">
      <c r="A8" s="7">
        <v>1</v>
      </c>
      <c r="B8" s="8" t="s">
        <v>4</v>
      </c>
      <c r="C8" s="7"/>
      <c r="D8" s="7"/>
      <c r="E8" s="7"/>
      <c r="F8" s="7"/>
      <c r="G8" s="7"/>
      <c r="H8" s="7"/>
    </row>
    <row r="9" spans="1:8" ht="26.25" customHeight="1">
      <c r="A9" s="7">
        <v>2</v>
      </c>
      <c r="B9" s="142" t="s">
        <v>584</v>
      </c>
      <c r="C9" s="7">
        <v>36000000</v>
      </c>
      <c r="D9" s="7"/>
      <c r="E9" s="7"/>
      <c r="F9" s="7"/>
      <c r="G9" s="7"/>
      <c r="H9" s="7"/>
    </row>
    <row r="10" spans="1:8" ht="26.25" customHeight="1">
      <c r="A10" s="7"/>
      <c r="B10" s="142" t="s">
        <v>585</v>
      </c>
      <c r="C10" s="7">
        <v>644044</v>
      </c>
      <c r="D10" s="7"/>
      <c r="E10" s="7"/>
      <c r="F10" s="7"/>
      <c r="G10" s="7"/>
      <c r="H10" s="7"/>
    </row>
    <row r="11" spans="1:8" ht="12.75">
      <c r="A11" s="7">
        <v>3</v>
      </c>
      <c r="B11" s="7" t="s">
        <v>93</v>
      </c>
      <c r="C11" s="7">
        <f>SUM(C9:C10)</f>
        <v>36644044</v>
      </c>
      <c r="D11" s="7">
        <f>SUM(D8:D9)</f>
        <v>0</v>
      </c>
      <c r="E11" s="7">
        <f>SUM(E8:E9)</f>
        <v>0</v>
      </c>
      <c r="F11" s="7">
        <f>SUM(F8:F9)</f>
        <v>0</v>
      </c>
      <c r="G11" s="7">
        <f>SUM(G8:G9)</f>
        <v>0</v>
      </c>
      <c r="H11" s="7">
        <f>SUM(H8:H9)</f>
        <v>0</v>
      </c>
    </row>
    <row r="12" spans="1:8" ht="12.75">
      <c r="A12" s="7">
        <v>4</v>
      </c>
      <c r="B12" s="8" t="s">
        <v>5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</row>
    <row r="13" spans="1:8" ht="25.5">
      <c r="A13" s="7"/>
      <c r="B13" s="142" t="s">
        <v>584</v>
      </c>
      <c r="C13" s="7"/>
      <c r="D13" s="7"/>
      <c r="E13" s="7"/>
      <c r="F13" s="7">
        <v>39248000</v>
      </c>
      <c r="G13" s="7"/>
      <c r="H13" s="7"/>
    </row>
    <row r="14" spans="1:8" ht="25.5">
      <c r="A14" s="7">
        <v>5</v>
      </c>
      <c r="B14" s="142" t="s">
        <v>585</v>
      </c>
      <c r="C14" s="7"/>
      <c r="D14" s="7"/>
      <c r="E14" s="7">
        <v>554080</v>
      </c>
      <c r="F14" s="7"/>
      <c r="G14" s="7">
        <v>89964</v>
      </c>
      <c r="H14" s="7"/>
    </row>
    <row r="15" spans="1:8" ht="12.75">
      <c r="A15" s="7">
        <v>6</v>
      </c>
      <c r="B15" s="7" t="s">
        <v>93</v>
      </c>
      <c r="C15" s="7">
        <f aca="true" t="shared" si="0" ref="C15:H15">SUM(C12:C14)</f>
        <v>0</v>
      </c>
      <c r="D15" s="7">
        <f t="shared" si="0"/>
        <v>0</v>
      </c>
      <c r="E15" s="7">
        <f t="shared" si="0"/>
        <v>554080</v>
      </c>
      <c r="F15" s="7">
        <f t="shared" si="0"/>
        <v>39248000</v>
      </c>
      <c r="G15" s="7">
        <f t="shared" si="0"/>
        <v>89964</v>
      </c>
      <c r="H15" s="7">
        <f t="shared" si="0"/>
        <v>0</v>
      </c>
    </row>
  </sheetData>
  <sheetProtection/>
  <mergeCells count="6">
    <mergeCell ref="E6:G6"/>
    <mergeCell ref="A6:A7"/>
    <mergeCell ref="B6:B7"/>
    <mergeCell ref="C6:C7"/>
    <mergeCell ref="D6:D7"/>
    <mergeCell ref="H6:H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" width="30.00390625" style="0" customWidth="1"/>
  </cols>
  <sheetData>
    <row r="1" ht="12.75">
      <c r="B1" s="1" t="s">
        <v>594</v>
      </c>
    </row>
    <row r="2" ht="12.75">
      <c r="B2" t="s">
        <v>581</v>
      </c>
    </row>
    <row r="3" ht="12.75">
      <c r="B3" s="3" t="s">
        <v>86</v>
      </c>
    </row>
    <row r="4" spans="1:3" ht="12.75">
      <c r="A4" t="s">
        <v>241</v>
      </c>
      <c r="B4" s="3" t="s">
        <v>82</v>
      </c>
      <c r="C4" t="s">
        <v>172</v>
      </c>
    </row>
    <row r="5" spans="1:4" ht="12.75">
      <c r="A5" s="7">
        <v>1</v>
      </c>
      <c r="B5" s="8" t="s">
        <v>3</v>
      </c>
      <c r="C5" s="8" t="s">
        <v>87</v>
      </c>
      <c r="D5" s="3"/>
    </row>
    <row r="6" spans="1:3" ht="12.75">
      <c r="A6" s="7"/>
      <c r="B6" s="7"/>
      <c r="C6" s="7"/>
    </row>
    <row r="7" spans="1:3" ht="12.75">
      <c r="A7" s="7"/>
      <c r="B7" s="7"/>
      <c r="C7" s="7"/>
    </row>
    <row r="8" spans="1:3" ht="12.75">
      <c r="A8" s="7">
        <v>2</v>
      </c>
      <c r="B8" s="8" t="s">
        <v>107</v>
      </c>
      <c r="C8" s="7"/>
    </row>
    <row r="9" spans="1:3" ht="12.75">
      <c r="A9" s="7">
        <v>3</v>
      </c>
      <c r="B9" s="7" t="s">
        <v>108</v>
      </c>
      <c r="C9" s="7">
        <v>1</v>
      </c>
    </row>
    <row r="10" spans="1:3" ht="12.75">
      <c r="A10" s="7">
        <v>4</v>
      </c>
      <c r="B10" s="7" t="s">
        <v>236</v>
      </c>
      <c r="C10" s="7"/>
    </row>
    <row r="11" spans="1:3" ht="12.75">
      <c r="A11" s="7">
        <v>5</v>
      </c>
      <c r="B11" s="7" t="s">
        <v>233</v>
      </c>
      <c r="C11" s="7">
        <v>1</v>
      </c>
    </row>
    <row r="12" spans="1:3" ht="12.75">
      <c r="A12" s="7">
        <v>6</v>
      </c>
      <c r="B12" s="7" t="s">
        <v>110</v>
      </c>
      <c r="C12" s="7">
        <v>2</v>
      </c>
    </row>
    <row r="13" spans="1:3" ht="12.75">
      <c r="A13" s="7">
        <v>7</v>
      </c>
      <c r="B13" s="8" t="s">
        <v>74</v>
      </c>
      <c r="C13" s="8">
        <f>SUM(C9:C12)</f>
        <v>4</v>
      </c>
    </row>
    <row r="14" spans="1:3" ht="12.75">
      <c r="A14" s="7"/>
      <c r="B14" s="7"/>
      <c r="C14" s="7"/>
    </row>
    <row r="15" spans="1:3" ht="12.75">
      <c r="A15" s="7">
        <v>8</v>
      </c>
      <c r="B15" s="8" t="s">
        <v>109</v>
      </c>
      <c r="C15" s="8">
        <f>C13</f>
        <v>4</v>
      </c>
    </row>
    <row r="17" spans="2:9" ht="12.75">
      <c r="B17" s="3"/>
      <c r="C17" s="3"/>
      <c r="D17" s="3"/>
      <c r="E17" s="3"/>
      <c r="F17" s="3"/>
      <c r="G17" s="3"/>
      <c r="H17" s="3"/>
      <c r="I17" s="3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" width="44.7109375" style="0" bestFit="1" customWidth="1"/>
    <col min="5" max="5" width="10.28125" style="0" customWidth="1"/>
  </cols>
  <sheetData>
    <row r="1" ht="12.75">
      <c r="B1" s="1" t="s">
        <v>595</v>
      </c>
    </row>
    <row r="2" ht="12.75">
      <c r="C2" t="s">
        <v>581</v>
      </c>
    </row>
    <row r="3" ht="12.75">
      <c r="B3" s="3" t="s">
        <v>88</v>
      </c>
    </row>
    <row r="4" spans="1:5" ht="12.75">
      <c r="A4" t="s">
        <v>242</v>
      </c>
      <c r="B4" t="s">
        <v>82</v>
      </c>
      <c r="C4" t="s">
        <v>172</v>
      </c>
      <c r="D4" t="s">
        <v>127</v>
      </c>
      <c r="E4" t="s">
        <v>128</v>
      </c>
    </row>
    <row r="5" spans="1:5" ht="12.75">
      <c r="A5" s="7">
        <v>1</v>
      </c>
      <c r="B5" s="8" t="s">
        <v>225</v>
      </c>
      <c r="C5" s="8" t="s">
        <v>87</v>
      </c>
      <c r="D5" s="8" t="s">
        <v>154</v>
      </c>
      <c r="E5" s="8" t="s">
        <v>227</v>
      </c>
    </row>
    <row r="6" spans="1:5" ht="12.75">
      <c r="A6" s="7">
        <v>2</v>
      </c>
      <c r="B6" s="8" t="s">
        <v>218</v>
      </c>
      <c r="C6" s="8"/>
      <c r="D6" s="8"/>
      <c r="E6" s="8" t="s">
        <v>449</v>
      </c>
    </row>
    <row r="7" spans="1:5" ht="12.75">
      <c r="A7" s="7">
        <v>3</v>
      </c>
      <c r="B7" s="9" t="s">
        <v>579</v>
      </c>
      <c r="C7" s="7">
        <v>10</v>
      </c>
      <c r="D7" s="7">
        <v>2</v>
      </c>
      <c r="E7" s="85">
        <f>C7*D7/12</f>
        <v>1.6666666666666667</v>
      </c>
    </row>
    <row r="8" spans="1:5" ht="12.75">
      <c r="A8" s="7">
        <v>4</v>
      </c>
      <c r="B8" s="9" t="s">
        <v>579</v>
      </c>
      <c r="C8" s="7">
        <v>10</v>
      </c>
      <c r="D8" s="7">
        <v>10</v>
      </c>
      <c r="E8" s="85">
        <f>C8*D8/12</f>
        <v>8.333333333333334</v>
      </c>
    </row>
    <row r="9" spans="1:5" ht="12.75">
      <c r="A9" s="7">
        <v>5</v>
      </c>
      <c r="B9" s="9" t="s">
        <v>553</v>
      </c>
      <c r="C9" s="8">
        <f>SUM(C7:C8)</f>
        <v>20</v>
      </c>
      <c r="D9" s="8">
        <f>SUM(D7:D8)</f>
        <v>12</v>
      </c>
      <c r="E9" s="141">
        <f>SUM(E7:E8)</f>
        <v>10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B1">
      <selection activeCell="B1" sqref="B1"/>
    </sheetView>
  </sheetViews>
  <sheetFormatPr defaultColWidth="9.140625" defaultRowHeight="12.75"/>
  <cols>
    <col min="1" max="1" width="5.00390625" style="0" customWidth="1"/>
    <col min="2" max="2" width="46.28125" style="0" customWidth="1"/>
    <col min="3" max="3" width="12.8515625" style="0" customWidth="1"/>
  </cols>
  <sheetData>
    <row r="1" ht="12.75">
      <c r="B1" s="1" t="s">
        <v>596</v>
      </c>
    </row>
    <row r="3" spans="2:3" ht="12.75">
      <c r="B3" t="s">
        <v>581</v>
      </c>
      <c r="C3" s="1" t="s">
        <v>440</v>
      </c>
    </row>
    <row r="4" spans="2:12" ht="27.75" customHeight="1">
      <c r="B4" s="160" t="s">
        <v>450</v>
      </c>
      <c r="C4" s="160"/>
      <c r="D4" s="160"/>
      <c r="E4" s="160"/>
      <c r="F4" s="160"/>
      <c r="L4" s="2"/>
    </row>
    <row r="5" spans="2:3" ht="13.5" thickBot="1">
      <c r="B5" t="s">
        <v>82</v>
      </c>
      <c r="C5" t="s">
        <v>172</v>
      </c>
    </row>
    <row r="6" spans="1:3" ht="13.5" thickBot="1">
      <c r="A6" s="93">
        <v>1</v>
      </c>
      <c r="B6" s="36" t="s">
        <v>194</v>
      </c>
      <c r="C6" s="36">
        <v>2019</v>
      </c>
    </row>
    <row r="7" spans="1:3" ht="12.75">
      <c r="A7" s="94">
        <v>2</v>
      </c>
      <c r="B7" s="65" t="s">
        <v>163</v>
      </c>
      <c r="C7" s="37">
        <v>9220000</v>
      </c>
    </row>
    <row r="8" spans="1:3" ht="12.75">
      <c r="A8" s="94">
        <v>3</v>
      </c>
      <c r="B8" s="66" t="s">
        <v>162</v>
      </c>
      <c r="C8" s="38"/>
    </row>
    <row r="9" spans="1:3" ht="12.75">
      <c r="A9" s="94">
        <v>4</v>
      </c>
      <c r="B9" s="66" t="s">
        <v>160</v>
      </c>
      <c r="C9" s="38">
        <v>35000</v>
      </c>
    </row>
    <row r="10" spans="1:3" ht="38.25">
      <c r="A10" s="94">
        <v>5</v>
      </c>
      <c r="B10" s="66" t="s">
        <v>161</v>
      </c>
      <c r="C10" s="38" t="e">
        <f>#REF!+#REF!+#REF!</f>
        <v>#REF!</v>
      </c>
    </row>
    <row r="11" spans="1:3" ht="12.75">
      <c r="A11" s="94">
        <v>6</v>
      </c>
      <c r="B11" s="66" t="s">
        <v>452</v>
      </c>
      <c r="C11" s="38" t="e">
        <f>#REF!</f>
        <v>#REF!</v>
      </c>
    </row>
    <row r="12" spans="1:3" ht="12.75" customHeight="1">
      <c r="A12" s="94">
        <v>7</v>
      </c>
      <c r="B12" s="67" t="s">
        <v>164</v>
      </c>
      <c r="C12" s="38">
        <v>0</v>
      </c>
    </row>
    <row r="13" spans="1:3" ht="13.5" thickBot="1">
      <c r="A13" s="95">
        <v>8</v>
      </c>
      <c r="B13" s="68" t="s">
        <v>451</v>
      </c>
      <c r="C13" s="39">
        <v>0</v>
      </c>
    </row>
    <row r="14" spans="1:3" ht="13.5" thickBot="1">
      <c r="A14" s="96">
        <v>9</v>
      </c>
      <c r="B14" s="3" t="s">
        <v>165</v>
      </c>
      <c r="C14" s="99" t="e">
        <f>SUM(C7:C13)</f>
        <v>#REF!</v>
      </c>
    </row>
    <row r="15" spans="1:3" ht="13.5" thickBot="1">
      <c r="A15" s="97">
        <v>10</v>
      </c>
      <c r="B15" s="98" t="s">
        <v>166</v>
      </c>
      <c r="C15" s="97" t="e">
        <f>C14/2</f>
        <v>#REF!</v>
      </c>
    </row>
    <row r="16" ht="12.75">
      <c r="B16" s="3"/>
    </row>
    <row r="17" ht="12.75">
      <c r="B17" s="3"/>
    </row>
    <row r="18" ht="12.75">
      <c r="B18" s="3"/>
    </row>
    <row r="19" spans="2:7" ht="13.5" thickBot="1">
      <c r="B19" s="44" t="s">
        <v>82</v>
      </c>
      <c r="C19" t="s">
        <v>172</v>
      </c>
      <c r="D19" t="s">
        <v>127</v>
      </c>
      <c r="E19" t="s">
        <v>128</v>
      </c>
      <c r="F19" t="s">
        <v>181</v>
      </c>
      <c r="G19" t="s">
        <v>182</v>
      </c>
    </row>
    <row r="20" spans="1:7" ht="13.5" thickBot="1">
      <c r="A20" s="104">
        <v>11</v>
      </c>
      <c r="B20" s="69" t="s">
        <v>453</v>
      </c>
      <c r="C20" s="102">
        <v>2019</v>
      </c>
      <c r="D20" s="40">
        <v>2020</v>
      </c>
      <c r="E20" s="40">
        <v>2021</v>
      </c>
      <c r="F20" s="41">
        <v>2022</v>
      </c>
      <c r="G20" s="41">
        <v>2023</v>
      </c>
    </row>
    <row r="21" spans="1:7" ht="12.75">
      <c r="A21" s="93">
        <v>12</v>
      </c>
      <c r="B21" s="66" t="s">
        <v>168</v>
      </c>
      <c r="C21" s="27"/>
      <c r="D21" s="7"/>
      <c r="E21" s="7"/>
      <c r="F21" s="7"/>
      <c r="G21" s="42"/>
    </row>
    <row r="22" spans="1:7" ht="12.75">
      <c r="A22" s="94">
        <v>13</v>
      </c>
      <c r="B22" s="66" t="s">
        <v>155</v>
      </c>
      <c r="C22" s="27"/>
      <c r="D22" s="7"/>
      <c r="E22" s="7"/>
      <c r="F22" s="7"/>
      <c r="G22" s="42"/>
    </row>
    <row r="23" spans="1:7" ht="12.75">
      <c r="A23" s="94">
        <v>14</v>
      </c>
      <c r="B23" s="66" t="s">
        <v>156</v>
      </c>
      <c r="C23" s="27"/>
      <c r="D23" s="7"/>
      <c r="E23" s="7"/>
      <c r="F23" s="7"/>
      <c r="G23" s="42"/>
    </row>
    <row r="24" spans="1:7" ht="12.75">
      <c r="A24" s="94">
        <v>15</v>
      </c>
      <c r="B24" s="66" t="s">
        <v>454</v>
      </c>
      <c r="C24" s="27"/>
      <c r="D24" s="7"/>
      <c r="E24" s="7"/>
      <c r="F24" s="7"/>
      <c r="G24" s="42"/>
    </row>
    <row r="25" spans="1:7" ht="25.5" customHeight="1">
      <c r="A25" s="94">
        <v>16</v>
      </c>
      <c r="B25" s="66" t="s">
        <v>157</v>
      </c>
      <c r="C25" s="27"/>
      <c r="D25" s="7"/>
      <c r="E25" s="7"/>
      <c r="F25" s="7"/>
      <c r="G25" s="42"/>
    </row>
    <row r="26" spans="1:7" ht="40.5" customHeight="1">
      <c r="A26" s="94">
        <v>17</v>
      </c>
      <c r="B26" s="66" t="s">
        <v>158</v>
      </c>
      <c r="C26" s="27"/>
      <c r="D26" s="7"/>
      <c r="E26" s="7"/>
      <c r="F26" s="7"/>
      <c r="G26" s="42"/>
    </row>
    <row r="27" spans="1:7" ht="43.5" customHeight="1" thickBot="1">
      <c r="A27" s="110">
        <v>18</v>
      </c>
      <c r="B27" s="111" t="s">
        <v>159</v>
      </c>
      <c r="C27" s="112"/>
      <c r="D27" s="24"/>
      <c r="E27" s="24"/>
      <c r="F27" s="24"/>
      <c r="G27" s="113"/>
    </row>
    <row r="28" spans="1:7" ht="12.75">
      <c r="A28" s="107">
        <v>19</v>
      </c>
      <c r="B28" s="121" t="s">
        <v>93</v>
      </c>
      <c r="C28" s="120"/>
      <c r="D28" s="118"/>
      <c r="E28" s="118"/>
      <c r="F28" s="118"/>
      <c r="G28" s="119"/>
    </row>
    <row r="29" spans="1:7" ht="13.5" thickBot="1">
      <c r="A29" s="109">
        <v>20</v>
      </c>
      <c r="B29" s="122" t="s">
        <v>167</v>
      </c>
      <c r="C29" s="103">
        <v>0</v>
      </c>
      <c r="D29" s="100">
        <v>0</v>
      </c>
      <c r="E29" s="100">
        <v>0</v>
      </c>
      <c r="F29" s="100">
        <v>0</v>
      </c>
      <c r="G29" s="101">
        <v>0</v>
      </c>
    </row>
    <row r="30" spans="1:7" ht="26.25" thickBot="1">
      <c r="A30" s="114">
        <v>21</v>
      </c>
      <c r="B30" s="115" t="s">
        <v>455</v>
      </c>
      <c r="C30" s="134" t="e">
        <f>C15-C29</f>
        <v>#REF!</v>
      </c>
      <c r="D30" s="116"/>
      <c r="E30" s="116"/>
      <c r="F30" s="116"/>
      <c r="G30" s="117"/>
    </row>
    <row r="33" spans="2:6" ht="13.5" thickBot="1">
      <c r="B33" t="s">
        <v>82</v>
      </c>
      <c r="C33" t="s">
        <v>172</v>
      </c>
      <c r="D33" t="s">
        <v>127</v>
      </c>
      <c r="E33" t="s">
        <v>128</v>
      </c>
      <c r="F33" t="s">
        <v>181</v>
      </c>
    </row>
    <row r="34" spans="1:6" ht="27" customHeight="1">
      <c r="A34" s="107">
        <v>22</v>
      </c>
      <c r="B34" s="157" t="s">
        <v>456</v>
      </c>
      <c r="C34" s="158"/>
      <c r="D34" s="158"/>
      <c r="E34" s="158"/>
      <c r="F34" s="159"/>
    </row>
    <row r="35" spans="1:6" ht="12.75">
      <c r="A35" s="108">
        <v>23</v>
      </c>
      <c r="B35" s="91" t="s">
        <v>169</v>
      </c>
      <c r="C35" s="7" t="s">
        <v>170</v>
      </c>
      <c r="D35" s="7"/>
      <c r="E35" s="7"/>
      <c r="F35" s="42"/>
    </row>
    <row r="36" spans="1:6" ht="12.75">
      <c r="A36" s="108">
        <v>24</v>
      </c>
      <c r="B36" s="91" t="s">
        <v>228</v>
      </c>
      <c r="C36" s="7"/>
      <c r="D36" s="7"/>
      <c r="E36" s="7"/>
      <c r="F36" s="42"/>
    </row>
    <row r="37" spans="1:6" ht="12.75">
      <c r="A37" s="108">
        <v>25</v>
      </c>
      <c r="B37" s="91" t="s">
        <v>193</v>
      </c>
      <c r="C37" s="7"/>
      <c r="D37" s="7"/>
      <c r="E37" s="7"/>
      <c r="F37" s="42"/>
    </row>
    <row r="38" spans="1:6" ht="13.5" thickBot="1">
      <c r="A38" s="109">
        <v>26</v>
      </c>
      <c r="B38" s="92" t="s">
        <v>93</v>
      </c>
      <c r="C38" s="105"/>
      <c r="D38" s="105"/>
      <c r="E38" s="105"/>
      <c r="F38" s="106"/>
    </row>
  </sheetData>
  <sheetProtection/>
  <mergeCells count="2">
    <mergeCell ref="B34:F34"/>
    <mergeCell ref="B4:F4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" width="40.00390625" style="0" bestFit="1" customWidth="1"/>
    <col min="4" max="4" width="23.140625" style="0" customWidth="1"/>
  </cols>
  <sheetData>
    <row r="1" ht="12.75">
      <c r="B1" s="1" t="s">
        <v>597</v>
      </c>
    </row>
    <row r="2" ht="12.75">
      <c r="B2" t="s">
        <v>581</v>
      </c>
    </row>
    <row r="5" spans="1:3" ht="12.75">
      <c r="A5" s="7"/>
      <c r="B5" s="8" t="s">
        <v>90</v>
      </c>
      <c r="C5" s="9" t="s">
        <v>440</v>
      </c>
    </row>
    <row r="6" spans="1:3" ht="12.75">
      <c r="A6" s="7"/>
      <c r="B6" s="7" t="s">
        <v>82</v>
      </c>
      <c r="C6" s="7" t="s">
        <v>172</v>
      </c>
    </row>
    <row r="7" spans="1:3" ht="12.75">
      <c r="A7" s="7"/>
      <c r="B7" s="8" t="s">
        <v>1</v>
      </c>
      <c r="C7" s="8" t="s">
        <v>2</v>
      </c>
    </row>
    <row r="8" spans="1:3" ht="12.75">
      <c r="A8" s="7">
        <v>1</v>
      </c>
      <c r="B8" s="7" t="s">
        <v>113</v>
      </c>
      <c r="C8" s="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" width="36.28125" style="0" customWidth="1"/>
  </cols>
  <sheetData>
    <row r="1" ht="12.75">
      <c r="B1" s="1" t="s">
        <v>598</v>
      </c>
    </row>
    <row r="2" ht="12.75">
      <c r="B2" t="s">
        <v>581</v>
      </c>
    </row>
    <row r="4" spans="2:5" ht="12.75">
      <c r="B4" s="3" t="s">
        <v>91</v>
      </c>
      <c r="E4" t="s">
        <v>440</v>
      </c>
    </row>
    <row r="5" spans="1:7" ht="12.75">
      <c r="A5" t="s">
        <v>241</v>
      </c>
      <c r="B5" t="s">
        <v>82</v>
      </c>
      <c r="C5" t="s">
        <v>172</v>
      </c>
      <c r="D5" t="s">
        <v>127</v>
      </c>
      <c r="E5" t="s">
        <v>128</v>
      </c>
      <c r="F5" t="s">
        <v>186</v>
      </c>
      <c r="G5" t="s">
        <v>187</v>
      </c>
    </row>
    <row r="6" spans="1:7" ht="12.75">
      <c r="A6" s="7">
        <v>1</v>
      </c>
      <c r="B6" s="8" t="s">
        <v>111</v>
      </c>
      <c r="C6" s="161" t="s">
        <v>92</v>
      </c>
      <c r="D6" s="162"/>
      <c r="E6" s="162"/>
      <c r="F6" s="162"/>
      <c r="G6" s="163"/>
    </row>
    <row r="7" spans="1:7" ht="12.75">
      <c r="A7" s="7">
        <v>2</v>
      </c>
      <c r="B7" s="7"/>
      <c r="C7" s="7">
        <v>2019</v>
      </c>
      <c r="D7" s="7">
        <v>2020</v>
      </c>
      <c r="E7" s="7">
        <v>2021</v>
      </c>
      <c r="F7" s="7">
        <v>2022</v>
      </c>
      <c r="G7" s="7">
        <v>2023</v>
      </c>
    </row>
    <row r="8" spans="1:7" ht="12.75">
      <c r="A8" s="7">
        <v>3</v>
      </c>
      <c r="B8" s="7" t="s">
        <v>6</v>
      </c>
      <c r="C8" s="7"/>
      <c r="D8" s="7"/>
      <c r="E8" s="7"/>
      <c r="F8" s="7"/>
      <c r="G8" s="7"/>
    </row>
    <row r="9" spans="1:7" ht="25.5">
      <c r="A9" s="7">
        <v>4</v>
      </c>
      <c r="B9" s="11" t="s">
        <v>10</v>
      </c>
      <c r="C9" s="7"/>
      <c r="D9" s="7"/>
      <c r="E9" s="7"/>
      <c r="F9" s="7"/>
      <c r="G9" s="7"/>
    </row>
    <row r="10" spans="1:7" ht="25.5">
      <c r="A10" s="7">
        <v>5</v>
      </c>
      <c r="B10" s="11" t="s">
        <v>11</v>
      </c>
      <c r="C10" s="7"/>
      <c r="D10" s="7"/>
      <c r="E10" s="7"/>
      <c r="F10" s="7"/>
      <c r="G10" s="7"/>
    </row>
    <row r="11" spans="1:7" ht="12.75">
      <c r="A11" s="7">
        <v>6</v>
      </c>
      <c r="B11" s="7" t="s">
        <v>7</v>
      </c>
      <c r="C11" s="7"/>
      <c r="D11" s="7"/>
      <c r="E11" s="7"/>
      <c r="F11" s="7"/>
      <c r="G11" s="7"/>
    </row>
    <row r="12" spans="1:7" ht="12.75">
      <c r="A12" s="7">
        <v>7</v>
      </c>
      <c r="B12" s="7" t="s">
        <v>8</v>
      </c>
      <c r="C12" s="7"/>
      <c r="D12" s="7"/>
      <c r="E12" s="7"/>
      <c r="F12" s="7"/>
      <c r="G12" s="7"/>
    </row>
    <row r="13" spans="1:7" ht="12.75">
      <c r="A13" s="7">
        <v>8</v>
      </c>
      <c r="B13" s="7" t="s">
        <v>9</v>
      </c>
      <c r="C13" s="7"/>
      <c r="D13" s="7"/>
      <c r="E13" s="7"/>
      <c r="F13" s="7"/>
      <c r="G13" s="7"/>
    </row>
    <row r="14" spans="1:7" ht="12.75">
      <c r="A14" s="7">
        <v>9</v>
      </c>
      <c r="B14" s="8" t="s">
        <v>93</v>
      </c>
      <c r="C14" s="8">
        <f>SUM(C8:C13)</f>
        <v>0</v>
      </c>
      <c r="D14" s="8">
        <f>SUM(D8:D13)</f>
        <v>0</v>
      </c>
      <c r="E14" s="8">
        <f>SUM(E8:E13)</f>
        <v>0</v>
      </c>
      <c r="F14" s="8">
        <f>SUM(F8:F13)</f>
        <v>0</v>
      </c>
      <c r="G14" s="8">
        <f>SUM(G8:G13)</f>
        <v>0</v>
      </c>
    </row>
  </sheetData>
  <sheetProtection/>
  <mergeCells count="1">
    <mergeCell ref="C6:G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3.421875" style="0" customWidth="1"/>
    <col min="2" max="2" width="39.7109375" style="0" customWidth="1"/>
    <col min="3" max="3" width="10.57421875" style="0" customWidth="1"/>
    <col min="4" max="4" width="10.140625" style="0" customWidth="1"/>
    <col min="5" max="5" width="10.8515625" style="0" customWidth="1"/>
    <col min="6" max="6" width="9.8515625" style="0" customWidth="1"/>
    <col min="7" max="7" width="11.140625" style="0" customWidth="1"/>
    <col min="8" max="8" width="11.421875" style="0" customWidth="1"/>
    <col min="9" max="9" width="11.00390625" style="0" customWidth="1"/>
    <col min="10" max="10" width="11.28125" style="0" customWidth="1"/>
    <col min="11" max="11" width="10.28125" style="0" customWidth="1"/>
    <col min="12" max="12" width="10.7109375" style="0" customWidth="1"/>
    <col min="13" max="13" width="10.140625" style="0" customWidth="1"/>
    <col min="14" max="14" width="11.00390625" style="0" customWidth="1"/>
    <col min="15" max="15" width="13.8515625" style="0" customWidth="1"/>
  </cols>
  <sheetData>
    <row r="1" ht="12.75">
      <c r="B1" s="1" t="s">
        <v>627</v>
      </c>
    </row>
    <row r="2" ht="12.75">
      <c r="B2" s="1"/>
    </row>
    <row r="3" ht="12.75">
      <c r="D3" t="s">
        <v>581</v>
      </c>
    </row>
    <row r="4" spans="2:15" ht="12.75">
      <c r="B4" s="3" t="s">
        <v>94</v>
      </c>
      <c r="C4" s="1"/>
      <c r="D4" s="1"/>
      <c r="E4" s="1"/>
      <c r="F4" s="1"/>
      <c r="G4" s="1"/>
      <c r="H4" s="1"/>
      <c r="I4" s="1"/>
      <c r="J4" s="1"/>
      <c r="K4" s="1"/>
      <c r="O4" s="87" t="s">
        <v>440</v>
      </c>
    </row>
    <row r="5" spans="1:15" ht="12.75">
      <c r="A5" s="7"/>
      <c r="B5" s="7" t="s">
        <v>82</v>
      </c>
      <c r="C5" s="7" t="s">
        <v>172</v>
      </c>
      <c r="D5" s="7" t="s">
        <v>127</v>
      </c>
      <c r="E5" s="7" t="s">
        <v>128</v>
      </c>
      <c r="F5" s="7" t="s">
        <v>181</v>
      </c>
      <c r="G5" s="7" t="s">
        <v>182</v>
      </c>
      <c r="H5" s="7" t="s">
        <v>183</v>
      </c>
      <c r="I5" s="7" t="s">
        <v>185</v>
      </c>
      <c r="J5" s="7" t="s">
        <v>84</v>
      </c>
      <c r="K5" s="7" t="s">
        <v>188</v>
      </c>
      <c r="L5" s="7" t="s">
        <v>189</v>
      </c>
      <c r="M5" s="7" t="s">
        <v>190</v>
      </c>
      <c r="N5" s="7" t="s">
        <v>191</v>
      </c>
      <c r="O5" s="7" t="s">
        <v>192</v>
      </c>
    </row>
    <row r="6" spans="1:15" ht="12.75">
      <c r="A6" s="7">
        <v>1</v>
      </c>
      <c r="B6" s="8" t="s">
        <v>107</v>
      </c>
      <c r="C6" s="8" t="s">
        <v>61</v>
      </c>
      <c r="D6" s="8" t="s">
        <v>62</v>
      </c>
      <c r="E6" s="8" t="s">
        <v>63</v>
      </c>
      <c r="F6" s="8" t="s">
        <v>64</v>
      </c>
      <c r="G6" s="8" t="s">
        <v>65</v>
      </c>
      <c r="H6" s="8" t="s">
        <v>66</v>
      </c>
      <c r="I6" s="8" t="s">
        <v>67</v>
      </c>
      <c r="J6" s="8" t="s">
        <v>68</v>
      </c>
      <c r="K6" s="8" t="s">
        <v>69</v>
      </c>
      <c r="L6" s="8" t="s">
        <v>70</v>
      </c>
      <c r="M6" s="8" t="s">
        <v>71</v>
      </c>
      <c r="N6" s="8" t="s">
        <v>72</v>
      </c>
      <c r="O6" s="8" t="s">
        <v>138</v>
      </c>
    </row>
    <row r="7" spans="1:15" ht="12.75">
      <c r="A7" s="49">
        <v>2</v>
      </c>
      <c r="B7" s="145" t="s">
        <v>28</v>
      </c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</row>
    <row r="8" spans="1:15" ht="12.75">
      <c r="A8" s="7">
        <v>3</v>
      </c>
      <c r="B8" s="70" t="s">
        <v>231</v>
      </c>
      <c r="C8" s="125">
        <v>3169358</v>
      </c>
      <c r="D8" s="125">
        <v>3169358</v>
      </c>
      <c r="E8" s="125">
        <v>3169358</v>
      </c>
      <c r="F8" s="125">
        <v>3169358</v>
      </c>
      <c r="G8" s="125">
        <v>3169358</v>
      </c>
      <c r="H8" s="125">
        <v>3169356</v>
      </c>
      <c r="I8" s="125">
        <v>4846323</v>
      </c>
      <c r="J8" s="125">
        <v>3866233</v>
      </c>
      <c r="K8" s="125">
        <v>3134713</v>
      </c>
      <c r="L8" s="125">
        <v>3134713</v>
      </c>
      <c r="M8" s="125">
        <v>3134713</v>
      </c>
      <c r="N8" s="125">
        <v>3134713</v>
      </c>
      <c r="O8" s="125">
        <f>SUM(C8:N8)</f>
        <v>40267554</v>
      </c>
    </row>
    <row r="9" spans="1:15" ht="12.75">
      <c r="A9" s="7">
        <v>4</v>
      </c>
      <c r="B9" s="71" t="s">
        <v>151</v>
      </c>
      <c r="C9" s="125">
        <v>1145767</v>
      </c>
      <c r="D9" s="125">
        <v>1145767</v>
      </c>
      <c r="E9" s="125">
        <v>1145767</v>
      </c>
      <c r="F9" s="125">
        <v>1145767</v>
      </c>
      <c r="G9" s="125">
        <v>1145767</v>
      </c>
      <c r="H9" s="125">
        <v>1145767</v>
      </c>
      <c r="I9" s="125">
        <v>1145767</v>
      </c>
      <c r="J9" s="125">
        <v>1145767</v>
      </c>
      <c r="K9" s="125">
        <v>1145767</v>
      </c>
      <c r="L9" s="125">
        <v>1145767</v>
      </c>
      <c r="M9" s="125">
        <v>1145767</v>
      </c>
      <c r="N9" s="125">
        <v>1145773</v>
      </c>
      <c r="O9" s="125">
        <f>SUM(C9:N9)</f>
        <v>13749210</v>
      </c>
    </row>
    <row r="10" spans="1:15" ht="12.75">
      <c r="A10" s="7">
        <v>5</v>
      </c>
      <c r="B10" s="70" t="s">
        <v>83</v>
      </c>
      <c r="C10" s="125">
        <v>771250</v>
      </c>
      <c r="D10" s="125">
        <v>771250</v>
      </c>
      <c r="E10" s="125">
        <v>771250</v>
      </c>
      <c r="F10" s="125">
        <v>771250</v>
      </c>
      <c r="G10" s="125">
        <v>771250</v>
      </c>
      <c r="H10" s="125">
        <v>771250</v>
      </c>
      <c r="I10" s="125">
        <v>771250</v>
      </c>
      <c r="J10" s="125">
        <v>771250</v>
      </c>
      <c r="K10" s="125">
        <v>771250</v>
      </c>
      <c r="L10" s="125">
        <v>771250</v>
      </c>
      <c r="M10" s="125">
        <v>771250</v>
      </c>
      <c r="N10" s="125">
        <v>771250</v>
      </c>
      <c r="O10" s="125">
        <f>SUM(C10:N10)</f>
        <v>9255000</v>
      </c>
    </row>
    <row r="11" spans="1:15" ht="12.75">
      <c r="A11" s="7">
        <v>6</v>
      </c>
      <c r="B11" s="70" t="s">
        <v>556</v>
      </c>
      <c r="C11" s="125">
        <v>43508</v>
      </c>
      <c r="D11" s="125">
        <v>43508</v>
      </c>
      <c r="E11" s="125">
        <v>43508</v>
      </c>
      <c r="F11" s="125">
        <v>43508</v>
      </c>
      <c r="G11" s="125">
        <v>43508</v>
      </c>
      <c r="H11" s="125">
        <v>43508</v>
      </c>
      <c r="I11" s="125">
        <v>43508</v>
      </c>
      <c r="J11" s="125">
        <v>43508</v>
      </c>
      <c r="K11" s="125">
        <v>43508</v>
      </c>
      <c r="L11" s="125">
        <v>43508</v>
      </c>
      <c r="M11" s="125">
        <v>43508</v>
      </c>
      <c r="N11" s="125">
        <v>43508</v>
      </c>
      <c r="O11" s="125">
        <f>SUM(C11:N11)</f>
        <v>522096</v>
      </c>
    </row>
    <row r="12" spans="1:15" ht="12.75">
      <c r="A12" s="7">
        <v>7</v>
      </c>
      <c r="B12" s="70" t="s">
        <v>221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pans="1:15" ht="12.75">
      <c r="A13" s="7">
        <v>8</v>
      </c>
      <c r="B13" s="70" t="s">
        <v>85</v>
      </c>
      <c r="C13" s="9">
        <v>208057</v>
      </c>
      <c r="D13" s="9">
        <v>208057</v>
      </c>
      <c r="E13" s="9">
        <v>208057</v>
      </c>
      <c r="F13" s="9">
        <v>208057</v>
      </c>
      <c r="G13" s="9">
        <v>208057</v>
      </c>
      <c r="H13" s="9">
        <v>208057</v>
      </c>
      <c r="I13" s="9">
        <v>208057</v>
      </c>
      <c r="J13" s="9">
        <v>208057</v>
      </c>
      <c r="K13" s="9">
        <v>208057</v>
      </c>
      <c r="L13" s="9">
        <v>208057</v>
      </c>
      <c r="M13" s="9">
        <v>208057</v>
      </c>
      <c r="N13" s="9">
        <v>208066</v>
      </c>
      <c r="O13" s="9">
        <f>SUM(C13:N13)</f>
        <v>2496693</v>
      </c>
    </row>
    <row r="14" spans="1:15" ht="12.75">
      <c r="A14" s="7">
        <v>9</v>
      </c>
      <c r="B14" s="123" t="s">
        <v>222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>
        <f>SUM(F14:M14)</f>
        <v>0</v>
      </c>
    </row>
    <row r="15" spans="1:15" ht="12.75">
      <c r="A15" s="7">
        <v>10</v>
      </c>
      <c r="B15" s="72" t="s">
        <v>223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>
        <f>SUM(E15:N15)</f>
        <v>0</v>
      </c>
    </row>
    <row r="16" spans="1:15" ht="27.75" customHeight="1">
      <c r="A16" s="7">
        <v>11</v>
      </c>
      <c r="B16" s="70" t="s">
        <v>137</v>
      </c>
      <c r="C16" s="9">
        <v>11626502</v>
      </c>
      <c r="D16" s="9">
        <v>3960902</v>
      </c>
      <c r="E16" s="9">
        <v>3960902</v>
      </c>
      <c r="F16" s="9">
        <v>3960902</v>
      </c>
      <c r="G16" s="9">
        <v>3960902</v>
      </c>
      <c r="H16" s="9">
        <v>3960902</v>
      </c>
      <c r="I16" s="9">
        <v>3960902</v>
      </c>
      <c r="J16" s="9">
        <v>3960902</v>
      </c>
      <c r="K16" s="9">
        <v>3960902</v>
      </c>
      <c r="L16" s="9">
        <v>3960902</v>
      </c>
      <c r="M16" s="9">
        <v>3960902</v>
      </c>
      <c r="N16" s="9">
        <v>3960943</v>
      </c>
      <c r="O16" s="9">
        <f>SUM(C16:N16)</f>
        <v>55196465</v>
      </c>
    </row>
    <row r="17" spans="1:15" ht="12.75">
      <c r="A17" s="7">
        <v>12</v>
      </c>
      <c r="B17" s="70" t="s">
        <v>152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>
        <f>C17+D17+E17+F17+G17+H17+I17+J17+K17+L17+M17+N17</f>
        <v>0</v>
      </c>
    </row>
    <row r="18" spans="1:15" ht="12.75">
      <c r="A18" s="7">
        <v>13</v>
      </c>
      <c r="B18" s="70" t="s">
        <v>235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>
        <f>SUM(K18:N18)</f>
        <v>0</v>
      </c>
    </row>
    <row r="19" spans="1:15" ht="12.75">
      <c r="A19" s="7">
        <v>14</v>
      </c>
      <c r="B19" s="73" t="s">
        <v>73</v>
      </c>
      <c r="C19" s="124">
        <f>SUM(C8:C17)</f>
        <v>16964442</v>
      </c>
      <c r="D19" s="8">
        <f>SUM(D8:D17)</f>
        <v>9298842</v>
      </c>
      <c r="E19" s="8">
        <f>SUM(E8:E17)</f>
        <v>9298842</v>
      </c>
      <c r="F19" s="8">
        <f>SUM(F8:F17)</f>
        <v>9298842</v>
      </c>
      <c r="G19" s="8">
        <f>SUM(G8:G17)</f>
        <v>9298842</v>
      </c>
      <c r="H19" s="8">
        <f>SUM(H8:H17)</f>
        <v>9298840</v>
      </c>
      <c r="I19" s="8">
        <f>SUM(I8:I17)</f>
        <v>10975807</v>
      </c>
      <c r="J19" s="8">
        <f>SUM(J8:J17)</f>
        <v>9995717</v>
      </c>
      <c r="K19" s="8">
        <f>SUM(K8:K17)</f>
        <v>9264197</v>
      </c>
      <c r="L19" s="8">
        <f>SUM(L8:L17)</f>
        <v>9264197</v>
      </c>
      <c r="M19" s="8">
        <f>SUM(M8:M17)</f>
        <v>9264197</v>
      </c>
      <c r="N19" s="8">
        <f>SUM(N8:N17)</f>
        <v>9264253</v>
      </c>
      <c r="O19" s="124">
        <f>SUM(O8:O17)</f>
        <v>121487018</v>
      </c>
    </row>
    <row r="20" spans="2:15" ht="12.75">
      <c r="B20" s="3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2.75">
      <c r="A21">
        <v>15</v>
      </c>
      <c r="B21" s="145" t="s">
        <v>29</v>
      </c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</row>
    <row r="22" spans="1:15" ht="12.75">
      <c r="A22" s="7">
        <v>16</v>
      </c>
      <c r="B22" s="74" t="s">
        <v>423</v>
      </c>
      <c r="C22" s="125">
        <v>2140586</v>
      </c>
      <c r="D22" s="125">
        <v>2140586</v>
      </c>
      <c r="E22" s="125">
        <v>2140586</v>
      </c>
      <c r="F22" s="125">
        <v>2140586</v>
      </c>
      <c r="G22" s="125">
        <v>2140586</v>
      </c>
      <c r="H22" s="125">
        <v>2140586</v>
      </c>
      <c r="I22" s="125">
        <v>2140586</v>
      </c>
      <c r="J22" s="125">
        <v>2140586</v>
      </c>
      <c r="K22" s="125">
        <v>2140586</v>
      </c>
      <c r="L22" s="125">
        <v>2140586</v>
      </c>
      <c r="M22" s="125">
        <v>2140586</v>
      </c>
      <c r="N22" s="125">
        <v>2140586</v>
      </c>
      <c r="O22" s="125">
        <f>SUM(C22:N22)</f>
        <v>25687032</v>
      </c>
    </row>
    <row r="23" spans="1:15" ht="12.75">
      <c r="A23" s="7">
        <v>18</v>
      </c>
      <c r="B23" s="74" t="s">
        <v>95</v>
      </c>
      <c r="C23" s="125">
        <v>870969</v>
      </c>
      <c r="D23" s="125">
        <v>870969</v>
      </c>
      <c r="E23" s="125">
        <v>870969</v>
      </c>
      <c r="F23" s="125">
        <v>870969</v>
      </c>
      <c r="G23" s="125">
        <v>870969</v>
      </c>
      <c r="H23" s="125">
        <v>870969</v>
      </c>
      <c r="I23" s="125">
        <v>870969</v>
      </c>
      <c r="J23" s="125">
        <v>870969</v>
      </c>
      <c r="K23" s="125">
        <v>870969</v>
      </c>
      <c r="L23" s="125">
        <v>1483604</v>
      </c>
      <c r="M23" s="125">
        <v>870969</v>
      </c>
      <c r="N23" s="125">
        <v>870977</v>
      </c>
      <c r="O23" s="125">
        <f>SUM(C23:N23)</f>
        <v>11064271</v>
      </c>
    </row>
    <row r="24" spans="1:15" ht="12.75">
      <c r="A24" s="7">
        <v>19</v>
      </c>
      <c r="B24" s="74" t="s">
        <v>234</v>
      </c>
      <c r="C24" s="125">
        <v>1650190</v>
      </c>
      <c r="D24" s="125">
        <v>1650190</v>
      </c>
      <c r="E24" s="125">
        <v>1650190</v>
      </c>
      <c r="F24" s="125">
        <v>1650190</v>
      </c>
      <c r="G24" s="125">
        <v>1650190</v>
      </c>
      <c r="H24" s="125">
        <v>1650190</v>
      </c>
      <c r="I24" s="125">
        <v>1650190</v>
      </c>
      <c r="J24" s="125">
        <v>1650190</v>
      </c>
      <c r="K24" s="125">
        <v>1650190</v>
      </c>
      <c r="L24" s="125">
        <v>1650190</v>
      </c>
      <c r="M24" s="125">
        <v>1650190</v>
      </c>
      <c r="N24" s="125">
        <v>1650182</v>
      </c>
      <c r="O24" s="125">
        <f>SUM(C24:N24)</f>
        <v>19802272</v>
      </c>
    </row>
    <row r="25" spans="1:15" ht="12.75">
      <c r="A25" s="7">
        <v>20</v>
      </c>
      <c r="B25" s="74" t="s">
        <v>471</v>
      </c>
      <c r="C25" s="125">
        <v>191583</v>
      </c>
      <c r="D25" s="125">
        <v>191583</v>
      </c>
      <c r="E25" s="125">
        <v>191583</v>
      </c>
      <c r="F25" s="125">
        <v>191583</v>
      </c>
      <c r="G25" s="125">
        <v>191583</v>
      </c>
      <c r="H25" s="125">
        <v>191583</v>
      </c>
      <c r="I25" s="125">
        <v>191583</v>
      </c>
      <c r="J25" s="125">
        <v>287583</v>
      </c>
      <c r="K25" s="125">
        <v>191583</v>
      </c>
      <c r="L25" s="125">
        <v>191583</v>
      </c>
      <c r="M25" s="125">
        <v>191583</v>
      </c>
      <c r="N25" s="125">
        <v>287587</v>
      </c>
      <c r="O25" s="125">
        <f>SUM(C25:N25)</f>
        <v>2491000</v>
      </c>
    </row>
    <row r="26" spans="1:15" ht="12.75">
      <c r="A26" s="7">
        <v>21</v>
      </c>
      <c r="B26" s="74" t="s">
        <v>96</v>
      </c>
      <c r="C26" s="125">
        <v>883975</v>
      </c>
      <c r="D26" s="125">
        <v>883975</v>
      </c>
      <c r="E26" s="125">
        <v>883975</v>
      </c>
      <c r="F26" s="125">
        <v>883975</v>
      </c>
      <c r="G26" s="125">
        <v>883975</v>
      </c>
      <c r="H26" s="125">
        <v>883975</v>
      </c>
      <c r="I26" s="125">
        <v>883975</v>
      </c>
      <c r="J26" s="125">
        <v>883975</v>
      </c>
      <c r="K26" s="125">
        <v>883975</v>
      </c>
      <c r="L26" s="125">
        <v>883975</v>
      </c>
      <c r="M26" s="125">
        <v>883975</v>
      </c>
      <c r="N26" s="125">
        <v>883976</v>
      </c>
      <c r="O26" s="125">
        <f>SUM(C26:N26)</f>
        <v>10607701</v>
      </c>
    </row>
    <row r="27" spans="1:15" ht="12.75">
      <c r="A27" s="7">
        <v>22</v>
      </c>
      <c r="B27" s="74" t="s">
        <v>34</v>
      </c>
      <c r="C27" s="125">
        <v>4102897</v>
      </c>
      <c r="D27" s="125">
        <v>4102897</v>
      </c>
      <c r="E27" s="125">
        <v>4102897</v>
      </c>
      <c r="F27" s="125">
        <v>4102897</v>
      </c>
      <c r="G27" s="125">
        <v>4102897</v>
      </c>
      <c r="H27" s="125">
        <v>4155741</v>
      </c>
      <c r="I27" s="125">
        <v>4102897</v>
      </c>
      <c r="J27" s="125">
        <v>4102897</v>
      </c>
      <c r="K27" s="125">
        <v>4102897</v>
      </c>
      <c r="L27" s="125">
        <v>4102897</v>
      </c>
      <c r="M27" s="125">
        <v>4102897</v>
      </c>
      <c r="N27" s="125">
        <v>4102905</v>
      </c>
      <c r="O27" s="125">
        <f>SUM(C27:N27)</f>
        <v>49287616</v>
      </c>
    </row>
    <row r="28" spans="1:15" ht="12.75">
      <c r="A28" s="7">
        <v>23</v>
      </c>
      <c r="B28" s="74" t="s">
        <v>22</v>
      </c>
      <c r="C28" s="125">
        <v>7497</v>
      </c>
      <c r="D28" s="125">
        <v>7497</v>
      </c>
      <c r="E28" s="125">
        <v>7497</v>
      </c>
      <c r="F28" s="125">
        <v>302899</v>
      </c>
      <c r="G28" s="125">
        <v>7497</v>
      </c>
      <c r="H28" s="125">
        <v>91467</v>
      </c>
      <c r="I28" s="125">
        <v>7497</v>
      </c>
      <c r="J28" s="125">
        <v>7497</v>
      </c>
      <c r="K28" s="125">
        <v>7497</v>
      </c>
      <c r="L28" s="125">
        <v>50149</v>
      </c>
      <c r="M28" s="125">
        <v>7497</v>
      </c>
      <c r="N28" s="125">
        <v>7497</v>
      </c>
      <c r="O28" s="125">
        <f>SUM(C28:N28)</f>
        <v>511988</v>
      </c>
    </row>
    <row r="29" spans="1:15" ht="12.75">
      <c r="A29" s="7">
        <v>24</v>
      </c>
      <c r="B29" s="74" t="s">
        <v>557</v>
      </c>
      <c r="C29" s="125">
        <v>169595</v>
      </c>
      <c r="D29" s="125">
        <v>169595</v>
      </c>
      <c r="E29" s="125">
        <v>169595</v>
      </c>
      <c r="F29" s="125">
        <v>169595</v>
      </c>
      <c r="G29" s="125">
        <v>169595</v>
      </c>
      <c r="H29" s="125">
        <v>169595</v>
      </c>
      <c r="I29" s="125">
        <v>169595</v>
      </c>
      <c r="J29" s="125">
        <v>169595</v>
      </c>
      <c r="K29" s="125">
        <v>169595</v>
      </c>
      <c r="L29" s="125">
        <v>169595</v>
      </c>
      <c r="M29" s="125">
        <v>169595</v>
      </c>
      <c r="N29" s="125">
        <v>169593</v>
      </c>
      <c r="O29" s="125">
        <f>SUM(C29:N29)</f>
        <v>2035138</v>
      </c>
    </row>
    <row r="30" spans="1:15" ht="12.75">
      <c r="A30" s="7">
        <v>25</v>
      </c>
      <c r="B30" s="75" t="s">
        <v>457</v>
      </c>
      <c r="C30" s="124">
        <f>SUM(C22:C29)</f>
        <v>10017292</v>
      </c>
      <c r="D30" s="124">
        <f>SUM(D22:D29)</f>
        <v>10017292</v>
      </c>
      <c r="E30" s="124">
        <f>SUM(E22:E29)</f>
        <v>10017292</v>
      </c>
      <c r="F30" s="124">
        <f>SUM(F22:F29)</f>
        <v>10312694</v>
      </c>
      <c r="G30" s="124">
        <f>SUM(G22:G29)</f>
        <v>10017292</v>
      </c>
      <c r="H30" s="124">
        <f>SUM(H22:H29)</f>
        <v>10154106</v>
      </c>
      <c r="I30" s="124">
        <f>SUM(I22:I29)</f>
        <v>10017292</v>
      </c>
      <c r="J30" s="124">
        <f>SUM(J22:J29)</f>
        <v>10113292</v>
      </c>
      <c r="K30" s="124">
        <f>SUM(K22:K29)</f>
        <v>10017292</v>
      </c>
      <c r="L30" s="124">
        <f>SUM(L22:L29)</f>
        <v>10672579</v>
      </c>
      <c r="M30" s="124">
        <f>SUM(M22:M29)</f>
        <v>10017292</v>
      </c>
      <c r="N30" s="124">
        <f>SUM(N22:N29)</f>
        <v>10113303</v>
      </c>
      <c r="O30" s="124">
        <f>SUM(C30:N30)</f>
        <v>121487018</v>
      </c>
    </row>
    <row r="32" spans="3:14" ht="12.75">
      <c r="C32" s="172"/>
      <c r="D32" s="172"/>
      <c r="E32" s="172"/>
      <c r="F32" s="172"/>
      <c r="G32" s="172"/>
      <c r="H32" s="172"/>
      <c r="I32" s="172"/>
      <c r="J32" s="172"/>
      <c r="K32" s="172"/>
      <c r="L32" s="172"/>
      <c r="M32" s="172"/>
      <c r="N32" s="172"/>
    </row>
  </sheetData>
  <sheetProtection/>
  <mergeCells count="2">
    <mergeCell ref="B7:O7"/>
    <mergeCell ref="B21:O2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" width="89.421875" style="0" customWidth="1"/>
  </cols>
  <sheetData>
    <row r="1" ht="12.75">
      <c r="B1" s="1" t="s">
        <v>599</v>
      </c>
    </row>
    <row r="2" ht="12.75">
      <c r="B2" s="1" t="s">
        <v>581</v>
      </c>
    </row>
    <row r="3" ht="12.75">
      <c r="B3" s="3" t="s">
        <v>459</v>
      </c>
    </row>
    <row r="4" spans="2:4" ht="12.75">
      <c r="B4" s="3" t="s">
        <v>82</v>
      </c>
      <c r="C4" t="s">
        <v>172</v>
      </c>
      <c r="D4" t="s">
        <v>127</v>
      </c>
    </row>
    <row r="6" spans="1:4" ht="12.75">
      <c r="A6" s="7" t="s">
        <v>458</v>
      </c>
      <c r="B6" s="7" t="s">
        <v>3</v>
      </c>
      <c r="C6" s="7" t="s">
        <v>229</v>
      </c>
      <c r="D6" s="7" t="s">
        <v>87</v>
      </c>
    </row>
    <row r="7" spans="1:4" ht="12.75">
      <c r="A7" s="7">
        <v>1</v>
      </c>
      <c r="B7" s="7" t="s">
        <v>16</v>
      </c>
      <c r="C7" s="7"/>
      <c r="D7" s="7"/>
    </row>
    <row r="8" spans="1:4" ht="12.75">
      <c r="A8" s="7">
        <v>2</v>
      </c>
      <c r="B8" s="7" t="s">
        <v>13</v>
      </c>
      <c r="C8" s="7"/>
      <c r="D8" s="7"/>
    </row>
    <row r="9" spans="1:4" ht="12.75">
      <c r="A9" s="7">
        <v>3</v>
      </c>
      <c r="B9" s="7" t="s">
        <v>14</v>
      </c>
      <c r="C9" s="7"/>
      <c r="D9" s="7"/>
    </row>
    <row r="10" spans="1:4" ht="12.75">
      <c r="A10" s="7">
        <v>4</v>
      </c>
      <c r="B10" s="7" t="s">
        <v>115</v>
      </c>
      <c r="C10" s="138"/>
      <c r="D10" s="138"/>
    </row>
    <row r="11" spans="1:4" ht="12.75">
      <c r="A11" s="7">
        <v>5</v>
      </c>
      <c r="B11" s="7" t="s">
        <v>15</v>
      </c>
      <c r="C11" s="7"/>
      <c r="D11" s="7"/>
    </row>
    <row r="12" spans="1:4" ht="12.75">
      <c r="A12" s="7">
        <v>6</v>
      </c>
      <c r="B12" s="7" t="s">
        <v>230</v>
      </c>
      <c r="C12" s="7"/>
      <c r="D12" s="7"/>
    </row>
    <row r="13" spans="1:4" ht="12.75">
      <c r="A13" s="7">
        <v>7</v>
      </c>
      <c r="B13" s="7" t="s">
        <v>12</v>
      </c>
      <c r="C13" s="7"/>
      <c r="D13" s="7"/>
    </row>
    <row r="14" spans="1:4" ht="12.75">
      <c r="A14" s="7">
        <v>8</v>
      </c>
      <c r="B14" s="8" t="s">
        <v>74</v>
      </c>
      <c r="C14" s="8">
        <f>SUM(C7:C12)</f>
        <v>0</v>
      </c>
      <c r="D14" s="8">
        <f>SUM(D7:D12)</f>
        <v>0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34"/>
  <sheetViews>
    <sheetView tabSelected="1" zoomScalePageLayoutView="0" workbookViewId="0" topLeftCell="A1">
      <selection activeCell="B18" sqref="B18"/>
    </sheetView>
  </sheetViews>
  <sheetFormatPr defaultColWidth="9.140625" defaultRowHeight="12.75"/>
  <cols>
    <col min="1" max="1" width="5.7109375" style="0" customWidth="1"/>
    <col min="2" max="2" width="52.00390625" style="0" customWidth="1"/>
    <col min="3" max="3" width="16.421875" style="0" customWidth="1"/>
    <col min="4" max="4" width="19.00390625" style="0" customWidth="1"/>
  </cols>
  <sheetData>
    <row r="1" ht="12.75">
      <c r="B1" s="1" t="s">
        <v>628</v>
      </c>
    </row>
    <row r="2" ht="12.75">
      <c r="B2" t="s">
        <v>581</v>
      </c>
    </row>
    <row r="4" spans="2:3" ht="12.75">
      <c r="B4" s="3" t="s">
        <v>153</v>
      </c>
      <c r="C4" s="87" t="s">
        <v>460</v>
      </c>
    </row>
    <row r="5" spans="1:4" ht="12.75">
      <c r="A5" s="7" t="s">
        <v>241</v>
      </c>
      <c r="B5" s="7" t="s">
        <v>82</v>
      </c>
      <c r="C5" s="7" t="s">
        <v>172</v>
      </c>
      <c r="D5" s="9" t="s">
        <v>173</v>
      </c>
    </row>
    <row r="6" spans="1:4" ht="12.75">
      <c r="A6" s="7">
        <v>1</v>
      </c>
      <c r="B6" s="8" t="s">
        <v>3</v>
      </c>
      <c r="C6" s="7"/>
      <c r="D6" s="7"/>
    </row>
    <row r="7" spans="1:4" ht="12.75">
      <c r="A7" s="7"/>
      <c r="B7" s="7"/>
      <c r="C7" s="7"/>
      <c r="D7" s="7"/>
    </row>
    <row r="8" spans="1:4" ht="12.75">
      <c r="A8" s="7">
        <v>2</v>
      </c>
      <c r="B8" s="8" t="s">
        <v>528</v>
      </c>
      <c r="C8" s="8" t="s">
        <v>171</v>
      </c>
      <c r="D8" s="8" t="s">
        <v>171</v>
      </c>
    </row>
    <row r="9" spans="1:4" ht="12.75">
      <c r="A9" s="7">
        <v>3</v>
      </c>
      <c r="B9" s="8" t="s">
        <v>461</v>
      </c>
      <c r="C9" s="166"/>
      <c r="D9" s="166"/>
    </row>
    <row r="10" spans="1:4" ht="12.75">
      <c r="A10" s="7">
        <v>4</v>
      </c>
      <c r="B10" s="138" t="s">
        <v>462</v>
      </c>
      <c r="C10" s="166"/>
      <c r="D10" s="166"/>
    </row>
    <row r="11" spans="1:4" ht="12.75">
      <c r="A11" s="7">
        <v>5</v>
      </c>
      <c r="B11" s="140" t="s">
        <v>576</v>
      </c>
      <c r="C11" s="166">
        <v>18876341</v>
      </c>
      <c r="D11" s="166">
        <v>19223341</v>
      </c>
    </row>
    <row r="12" spans="1:4" ht="12.75">
      <c r="A12" s="7">
        <v>6</v>
      </c>
      <c r="B12" s="138" t="s">
        <v>463</v>
      </c>
      <c r="C12" s="166">
        <v>56000</v>
      </c>
      <c r="D12" s="166">
        <v>56000</v>
      </c>
    </row>
    <row r="13" spans="1:4" ht="12.75">
      <c r="A13" s="7">
        <v>7</v>
      </c>
      <c r="B13" s="138" t="s">
        <v>104</v>
      </c>
      <c r="C13" s="166">
        <v>13000</v>
      </c>
      <c r="D13" s="166">
        <v>13000</v>
      </c>
    </row>
    <row r="14" spans="1:4" ht="12.75">
      <c r="A14" s="7">
        <v>8</v>
      </c>
      <c r="B14" s="140" t="s">
        <v>554</v>
      </c>
      <c r="C14" s="166">
        <v>136931</v>
      </c>
      <c r="D14" s="166">
        <v>136931</v>
      </c>
    </row>
    <row r="15" spans="1:4" ht="12.75">
      <c r="A15" s="7">
        <v>9</v>
      </c>
      <c r="B15" s="140" t="s">
        <v>588</v>
      </c>
      <c r="C15" s="166">
        <v>11000</v>
      </c>
      <c r="D15" s="166">
        <v>11000</v>
      </c>
    </row>
    <row r="16" spans="1:4" ht="12.75">
      <c r="A16" s="7">
        <v>10</v>
      </c>
      <c r="B16" s="140" t="s">
        <v>587</v>
      </c>
      <c r="C16" s="166">
        <v>75000</v>
      </c>
      <c r="D16" s="166">
        <v>75000</v>
      </c>
    </row>
    <row r="17" spans="1:4" ht="12.75">
      <c r="A17" s="7">
        <v>11</v>
      </c>
      <c r="B17" s="140"/>
      <c r="C17" s="166"/>
      <c r="D17" s="166"/>
    </row>
    <row r="18" spans="1:4" ht="12.75">
      <c r="A18" s="7">
        <v>12</v>
      </c>
      <c r="B18" s="140"/>
      <c r="C18" s="166"/>
      <c r="D18" s="166"/>
    </row>
    <row r="19" spans="1:4" ht="12.75">
      <c r="A19" s="7">
        <v>13</v>
      </c>
      <c r="B19" s="7"/>
      <c r="C19" s="166"/>
      <c r="D19" s="166"/>
    </row>
    <row r="20" spans="1:4" ht="12.75">
      <c r="A20" s="7">
        <v>14</v>
      </c>
      <c r="B20" s="7"/>
      <c r="C20" s="166"/>
      <c r="D20" s="166"/>
    </row>
    <row r="21" spans="1:4" ht="12.75">
      <c r="A21" s="7">
        <v>15</v>
      </c>
      <c r="B21" s="8" t="s">
        <v>93</v>
      </c>
      <c r="C21" s="165">
        <f>SUM(C10:C20)</f>
        <v>19168272</v>
      </c>
      <c r="D21" s="165">
        <f>SUM(D10:D20)</f>
        <v>19515272</v>
      </c>
    </row>
    <row r="22" spans="1:4" ht="12.75">
      <c r="A22" s="7"/>
      <c r="B22" s="7"/>
      <c r="C22" s="166"/>
      <c r="D22" s="166"/>
    </row>
    <row r="23" spans="1:4" ht="12.75">
      <c r="A23" s="7">
        <v>16</v>
      </c>
      <c r="B23" s="8" t="s">
        <v>464</v>
      </c>
      <c r="C23" s="166"/>
      <c r="D23" s="166"/>
    </row>
    <row r="24" spans="1:4" ht="12.75">
      <c r="A24" s="7"/>
      <c r="B24" s="8"/>
      <c r="C24" s="166"/>
      <c r="D24" s="166"/>
    </row>
    <row r="25" spans="1:4" ht="12.75">
      <c r="A25" s="7">
        <v>17</v>
      </c>
      <c r="B25" s="139" t="s">
        <v>465</v>
      </c>
      <c r="C25" s="166">
        <v>17000</v>
      </c>
      <c r="D25" s="166">
        <v>17000</v>
      </c>
    </row>
    <row r="26" spans="1:4" ht="12.75">
      <c r="A26" s="7">
        <v>18</v>
      </c>
      <c r="B26" s="140" t="s">
        <v>555</v>
      </c>
      <c r="C26" s="166">
        <v>15000</v>
      </c>
      <c r="D26" s="166">
        <v>15000</v>
      </c>
    </row>
    <row r="27" spans="1:4" ht="12.75">
      <c r="A27" s="7">
        <v>19</v>
      </c>
      <c r="B27" s="138" t="s">
        <v>466</v>
      </c>
      <c r="C27" s="166">
        <v>5000</v>
      </c>
      <c r="D27" s="166">
        <v>5000</v>
      </c>
    </row>
    <row r="28" spans="1:4" ht="12.75">
      <c r="A28" s="7">
        <v>20</v>
      </c>
      <c r="B28" s="140" t="s">
        <v>580</v>
      </c>
      <c r="C28" s="166">
        <v>100000</v>
      </c>
      <c r="D28" s="166">
        <v>100000</v>
      </c>
    </row>
    <row r="29" spans="1:4" ht="12.75">
      <c r="A29" s="7">
        <v>21</v>
      </c>
      <c r="B29" s="140" t="s">
        <v>586</v>
      </c>
      <c r="C29" s="166">
        <v>10000</v>
      </c>
      <c r="D29" s="166">
        <v>10000</v>
      </c>
    </row>
    <row r="30" spans="1:4" ht="12.75">
      <c r="A30" s="7">
        <v>22</v>
      </c>
      <c r="B30" s="140" t="s">
        <v>589</v>
      </c>
      <c r="C30" s="166">
        <v>140000</v>
      </c>
      <c r="D30" s="166">
        <v>140000</v>
      </c>
    </row>
    <row r="31" spans="1:4" ht="12.75">
      <c r="A31" s="7">
        <v>23</v>
      </c>
      <c r="B31" s="140"/>
      <c r="C31" s="166"/>
      <c r="D31" s="166"/>
    </row>
    <row r="32" spans="1:4" ht="12.75">
      <c r="A32" s="7">
        <v>24</v>
      </c>
      <c r="B32" s="138"/>
      <c r="C32" s="166"/>
      <c r="D32" s="166"/>
    </row>
    <row r="33" spans="1:4" ht="12.75">
      <c r="A33" s="7">
        <v>25</v>
      </c>
      <c r="B33" s="8" t="s">
        <v>93</v>
      </c>
      <c r="C33" s="165">
        <f>SUM(C25:C32)</f>
        <v>287000</v>
      </c>
      <c r="D33" s="165">
        <f>SUM(D25:D32)</f>
        <v>287000</v>
      </c>
    </row>
    <row r="34" spans="1:4" ht="12.75">
      <c r="A34" s="7">
        <v>26</v>
      </c>
      <c r="B34" s="8" t="s">
        <v>117</v>
      </c>
      <c r="C34" s="165">
        <f>C21+C33</f>
        <v>19455272</v>
      </c>
      <c r="D34" s="165">
        <f>D21+D33</f>
        <v>19802272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6.8515625" style="0" customWidth="1"/>
    <col min="2" max="2" width="62.00390625" style="0" customWidth="1"/>
    <col min="3" max="4" width="13.7109375" style="0" bestFit="1" customWidth="1"/>
  </cols>
  <sheetData>
    <row r="1" ht="12.75">
      <c r="B1" s="1" t="s">
        <v>601</v>
      </c>
    </row>
    <row r="2" ht="12.75">
      <c r="B2" t="s">
        <v>581</v>
      </c>
    </row>
    <row r="4" spans="1:3" ht="12.75">
      <c r="A4" s="3"/>
      <c r="B4" s="145" t="s">
        <v>76</v>
      </c>
      <c r="C4" s="145"/>
    </row>
    <row r="5" spans="2:3" ht="12.75">
      <c r="B5" s="3" t="s">
        <v>118</v>
      </c>
      <c r="C5" t="s">
        <v>119</v>
      </c>
    </row>
    <row r="6" spans="2:4" ht="12.75">
      <c r="B6" s="7" t="s">
        <v>3</v>
      </c>
      <c r="C6" s="7" t="s">
        <v>438</v>
      </c>
      <c r="D6" s="7" t="s">
        <v>600</v>
      </c>
    </row>
    <row r="7" spans="1:4" ht="12.75">
      <c r="A7" s="7">
        <v>1</v>
      </c>
      <c r="B7" s="7" t="s">
        <v>226</v>
      </c>
      <c r="C7" s="166">
        <f>C8+C9</f>
        <v>702822</v>
      </c>
      <c r="D7" s="166">
        <f>D8+D9</f>
        <v>7893554</v>
      </c>
    </row>
    <row r="8" spans="1:4" ht="12.75">
      <c r="A8" s="7">
        <v>2</v>
      </c>
      <c r="B8" s="7" t="s">
        <v>431</v>
      </c>
      <c r="C8" s="166">
        <v>702822</v>
      </c>
      <c r="D8" s="166">
        <v>7893554</v>
      </c>
    </row>
    <row r="9" spans="1:4" ht="12.75">
      <c r="A9" s="7">
        <v>4</v>
      </c>
      <c r="B9" s="7" t="s">
        <v>78</v>
      </c>
      <c r="C9" s="166"/>
      <c r="D9" s="166"/>
    </row>
    <row r="10" spans="1:4" ht="12.75">
      <c r="A10" s="7">
        <v>5</v>
      </c>
      <c r="B10" s="7" t="s">
        <v>74</v>
      </c>
      <c r="C10" s="165">
        <f>C7</f>
        <v>702822</v>
      </c>
      <c r="D10" s="165">
        <f>D7</f>
        <v>7893554</v>
      </c>
    </row>
    <row r="11" spans="1:4" ht="12.75">
      <c r="A11" s="7"/>
      <c r="B11" s="7"/>
      <c r="C11" s="166"/>
      <c r="D11" s="166"/>
    </row>
    <row r="12" spans="1:4" ht="12.75">
      <c r="A12" s="7">
        <v>6</v>
      </c>
      <c r="B12" s="7" t="s">
        <v>79</v>
      </c>
      <c r="C12" s="166">
        <f>C13+C14</f>
        <v>46828043</v>
      </c>
      <c r="D12" s="166">
        <f>D13+D14</f>
        <v>47302911</v>
      </c>
    </row>
    <row r="13" spans="1:4" ht="12.75">
      <c r="A13" s="7">
        <v>7</v>
      </c>
      <c r="B13" s="7" t="s">
        <v>432</v>
      </c>
      <c r="C13" s="166">
        <v>46828043</v>
      </c>
      <c r="D13" s="166">
        <v>47302911</v>
      </c>
    </row>
    <row r="14" spans="1:4" ht="12.75">
      <c r="A14" s="7">
        <v>8</v>
      </c>
      <c r="B14" s="7" t="s">
        <v>80</v>
      </c>
      <c r="C14" s="166"/>
      <c r="D14" s="166"/>
    </row>
    <row r="15" spans="1:4" ht="12.75">
      <c r="A15" s="7">
        <v>9</v>
      </c>
      <c r="B15" s="7" t="s">
        <v>74</v>
      </c>
      <c r="C15" s="165">
        <f>C12</f>
        <v>46828043</v>
      </c>
      <c r="D15" s="165">
        <f>D12</f>
        <v>47302911</v>
      </c>
    </row>
    <row r="16" spans="1:4" ht="12.75">
      <c r="A16" s="7"/>
      <c r="B16" s="8"/>
      <c r="C16" s="165"/>
      <c r="D16" s="165"/>
    </row>
    <row r="17" spans="1:4" ht="12.75">
      <c r="A17" s="7">
        <v>10</v>
      </c>
      <c r="B17" s="8" t="s">
        <v>117</v>
      </c>
      <c r="C17" s="165">
        <f>C10+C15</f>
        <v>47530865</v>
      </c>
      <c r="D17" s="165">
        <f>D10+D15</f>
        <v>55196465</v>
      </c>
    </row>
  </sheetData>
  <sheetProtection/>
  <mergeCells count="1">
    <mergeCell ref="B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6.421875" style="0" customWidth="1"/>
    <col min="2" max="2" width="33.8515625" style="0" customWidth="1"/>
    <col min="3" max="3" width="13.421875" style="0" customWidth="1"/>
    <col min="4" max="4" width="16.57421875" style="0" customWidth="1"/>
  </cols>
  <sheetData>
    <row r="1" ht="12.75">
      <c r="B1" t="s">
        <v>592</v>
      </c>
    </row>
    <row r="2" ht="12.75">
      <c r="B2" t="s">
        <v>581</v>
      </c>
    </row>
    <row r="4" spans="2:5" ht="30" customHeight="1">
      <c r="B4" s="146" t="s">
        <v>60</v>
      </c>
      <c r="C4" s="146"/>
      <c r="D4" s="146"/>
      <c r="E4" s="146"/>
    </row>
    <row r="5" ht="12.75">
      <c r="B5" s="4"/>
    </row>
    <row r="6" spans="2:5" ht="12.75">
      <c r="B6" t="s">
        <v>123</v>
      </c>
      <c r="C6" t="s">
        <v>124</v>
      </c>
      <c r="D6" t="s">
        <v>125</v>
      </c>
      <c r="E6" t="s">
        <v>126</v>
      </c>
    </row>
    <row r="7" spans="1:5" ht="12.75">
      <c r="A7" s="7"/>
      <c r="B7" s="7"/>
      <c r="C7" s="82" t="s">
        <v>26</v>
      </c>
      <c r="D7" s="82" t="s">
        <v>27</v>
      </c>
      <c r="E7" s="82" t="s">
        <v>138</v>
      </c>
    </row>
    <row r="8" spans="1:5" ht="12.75">
      <c r="A8" s="7">
        <v>1</v>
      </c>
      <c r="B8" s="8" t="s">
        <v>4</v>
      </c>
      <c r="C8" s="82" t="s">
        <v>439</v>
      </c>
      <c r="D8" s="82" t="s">
        <v>439</v>
      </c>
      <c r="E8" s="82" t="s">
        <v>439</v>
      </c>
    </row>
    <row r="9" spans="1:5" ht="12.75">
      <c r="A9" s="7">
        <v>2</v>
      </c>
      <c r="B9" s="7" t="s">
        <v>195</v>
      </c>
      <c r="C9" s="7">
        <v>0</v>
      </c>
      <c r="D9" s="7">
        <v>0</v>
      </c>
      <c r="E9" s="7">
        <f>C9+D9</f>
        <v>0</v>
      </c>
    </row>
    <row r="10" spans="1:5" ht="12.75">
      <c r="A10" s="7">
        <v>3</v>
      </c>
      <c r="B10" s="7" t="s">
        <v>122</v>
      </c>
      <c r="C10" s="7"/>
      <c r="D10" s="7"/>
      <c r="E10" s="7"/>
    </row>
    <row r="11" spans="1:5" ht="12.75">
      <c r="A11" s="7"/>
      <c r="B11" s="7"/>
      <c r="C11" s="7"/>
      <c r="D11" s="7"/>
      <c r="E11" s="7"/>
    </row>
    <row r="12" spans="1:5" ht="12.75">
      <c r="A12" s="7">
        <v>4</v>
      </c>
      <c r="B12" s="8" t="s">
        <v>5</v>
      </c>
      <c r="C12" s="7"/>
      <c r="D12" s="7"/>
      <c r="E12" s="7"/>
    </row>
    <row r="13" spans="1:5" ht="12.75">
      <c r="A13" s="7">
        <v>5</v>
      </c>
      <c r="B13" s="7" t="s">
        <v>81</v>
      </c>
      <c r="C13" s="7"/>
      <c r="D13" s="7"/>
      <c r="E13" s="7"/>
    </row>
    <row r="14" spans="1:5" ht="12.75">
      <c r="A14" s="7">
        <v>6</v>
      </c>
      <c r="B14" s="7" t="s">
        <v>232</v>
      </c>
      <c r="C14" s="7"/>
      <c r="D14" s="7"/>
      <c r="E14" s="7"/>
    </row>
    <row r="15" spans="1:5" ht="12.75">
      <c r="A15" s="7">
        <v>7</v>
      </c>
      <c r="B15" s="7" t="s">
        <v>93</v>
      </c>
      <c r="C15" s="7">
        <f>C13+C14</f>
        <v>0</v>
      </c>
      <c r="D15" s="7">
        <f>D13+D14</f>
        <v>0</v>
      </c>
      <c r="E15" s="7">
        <f>C15+D15</f>
        <v>0</v>
      </c>
    </row>
  </sheetData>
  <sheetProtection/>
  <mergeCells count="1">
    <mergeCell ref="B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5.00390625" style="0" customWidth="1"/>
    <col min="2" max="2" width="51.7109375" style="0" customWidth="1"/>
    <col min="3" max="4" width="17.8515625" style="0" customWidth="1"/>
    <col min="5" max="5" width="57.421875" style="0" customWidth="1"/>
    <col min="6" max="6" width="17.57421875" style="0" customWidth="1"/>
    <col min="7" max="7" width="17.00390625" style="0" bestFit="1" customWidth="1"/>
  </cols>
  <sheetData>
    <row r="1" ht="12.75">
      <c r="B1" s="1" t="s">
        <v>603</v>
      </c>
    </row>
    <row r="3" ht="12.75">
      <c r="B3" t="s">
        <v>581</v>
      </c>
    </row>
    <row r="4" ht="15.75">
      <c r="B4" s="5" t="s">
        <v>239</v>
      </c>
    </row>
    <row r="5" spans="3:10" ht="12.75">
      <c r="C5" s="87" t="s">
        <v>440</v>
      </c>
      <c r="D5" s="87"/>
      <c r="F5" s="87" t="s">
        <v>440</v>
      </c>
      <c r="I5" s="1"/>
      <c r="J5" s="1"/>
    </row>
    <row r="6" spans="1:10" ht="12.75">
      <c r="A6" s="7"/>
      <c r="B6" s="27" t="s">
        <v>118</v>
      </c>
      <c r="C6" s="7" t="s">
        <v>119</v>
      </c>
      <c r="D6" s="9" t="s">
        <v>173</v>
      </c>
      <c r="E6" s="9" t="s">
        <v>602</v>
      </c>
      <c r="F6" s="9" t="s">
        <v>174</v>
      </c>
      <c r="G6" s="9" t="s">
        <v>187</v>
      </c>
      <c r="I6" s="1"/>
      <c r="J6" s="1"/>
    </row>
    <row r="7" spans="1:7" ht="18">
      <c r="A7" s="7"/>
      <c r="B7" s="147" t="s">
        <v>28</v>
      </c>
      <c r="C7" s="148"/>
      <c r="D7" s="143"/>
      <c r="E7" s="149" t="s">
        <v>29</v>
      </c>
      <c r="F7" s="148"/>
      <c r="G7" s="7"/>
    </row>
    <row r="8" spans="1:7" ht="12.75">
      <c r="A8" s="7"/>
      <c r="B8" s="55" t="s">
        <v>3</v>
      </c>
      <c r="C8" s="13" t="s">
        <v>77</v>
      </c>
      <c r="D8" s="13" t="s">
        <v>600</v>
      </c>
      <c r="E8" s="12" t="s">
        <v>3</v>
      </c>
      <c r="F8" s="13" t="s">
        <v>77</v>
      </c>
      <c r="G8" s="13" t="s">
        <v>600</v>
      </c>
    </row>
    <row r="9" spans="1:7" ht="18">
      <c r="A9" s="7">
        <v>1</v>
      </c>
      <c r="B9" s="56" t="s">
        <v>54</v>
      </c>
      <c r="C9" s="15"/>
      <c r="D9" s="15"/>
      <c r="E9" s="14" t="s">
        <v>30</v>
      </c>
      <c r="F9" s="15"/>
      <c r="G9" s="15"/>
    </row>
    <row r="10" spans="1:7" ht="16.5">
      <c r="A10" s="7">
        <v>2</v>
      </c>
      <c r="B10" s="57" t="s">
        <v>31</v>
      </c>
      <c r="C10" s="17"/>
      <c r="D10" s="17"/>
      <c r="E10" s="16" t="s">
        <v>32</v>
      </c>
      <c r="F10" s="17"/>
      <c r="G10" s="17"/>
    </row>
    <row r="11" spans="1:7" ht="15.75">
      <c r="A11" s="7">
        <v>3</v>
      </c>
      <c r="B11" s="58" t="s">
        <v>18</v>
      </c>
      <c r="C11" s="19"/>
      <c r="D11" s="19"/>
      <c r="E11" s="18" t="s">
        <v>18</v>
      </c>
      <c r="F11" s="19"/>
      <c r="G11" s="19"/>
    </row>
    <row r="12" spans="1:7" ht="12.75">
      <c r="A12" s="7">
        <v>4</v>
      </c>
      <c r="B12" s="59" t="s">
        <v>224</v>
      </c>
      <c r="C12" s="21">
        <f>'5.bev. forrásonként (2)'!H28</f>
        <v>37616556</v>
      </c>
      <c r="D12" s="21">
        <f>'5.bev. forrásonként (2)'!I28</f>
        <v>40267554</v>
      </c>
      <c r="E12" s="20" t="s">
        <v>21</v>
      </c>
      <c r="F12" s="21">
        <f>'6. Kiadások (2)'!F10</f>
        <v>22159100</v>
      </c>
      <c r="G12" s="21">
        <f>'6. Kiadások (2)'!G10</f>
        <v>22246790</v>
      </c>
    </row>
    <row r="13" spans="1:7" ht="12.75">
      <c r="A13" s="7">
        <v>5</v>
      </c>
      <c r="B13" s="60" t="s">
        <v>129</v>
      </c>
      <c r="C13" s="21">
        <f>'5.bev. forrásonként (2)'!H38</f>
        <v>13862609</v>
      </c>
      <c r="D13" s="21">
        <f>'5.bev. forrásonként (2)'!I38</f>
        <v>13749210</v>
      </c>
      <c r="E13" s="20" t="s">
        <v>130</v>
      </c>
      <c r="F13" s="21">
        <f>'6. Kiadások (2)'!F11</f>
        <v>3441495</v>
      </c>
      <c r="G13" s="21">
        <f>'6. Kiadások (2)'!G11</f>
        <v>3440242</v>
      </c>
    </row>
    <row r="14" spans="1:7" ht="12.75">
      <c r="A14" s="7">
        <v>6</v>
      </c>
      <c r="B14" s="60" t="s">
        <v>424</v>
      </c>
      <c r="C14" s="21">
        <f>'5.bev. forrásonként (2)'!H64</f>
        <v>9255000</v>
      </c>
      <c r="D14" s="21">
        <f>'5.bev. forrásonként (2)'!I64</f>
        <v>9255000</v>
      </c>
      <c r="E14" s="20" t="s">
        <v>95</v>
      </c>
      <c r="F14" s="21">
        <f>'6. Kiadások (2)'!F12</f>
        <v>10451636</v>
      </c>
      <c r="G14" s="21">
        <f>'6. Kiadások (2)'!G12</f>
        <v>11064271</v>
      </c>
    </row>
    <row r="15" spans="1:7" ht="12.75">
      <c r="A15" s="7">
        <v>7</v>
      </c>
      <c r="B15" s="60" t="s">
        <v>491</v>
      </c>
      <c r="C15" s="21">
        <f>'5.bev. forrásonként (2)'!H76</f>
        <v>522096</v>
      </c>
      <c r="D15" s="21">
        <f>'5.bev. forrásonként (2)'!I76</f>
        <v>522096</v>
      </c>
      <c r="E15" s="20" t="s">
        <v>33</v>
      </c>
      <c r="F15" s="21">
        <f>'6. Kiadások (2)'!F13</f>
        <v>2299000</v>
      </c>
      <c r="G15" s="21">
        <f>'6. Kiadások (2)'!G13</f>
        <v>2491000</v>
      </c>
    </row>
    <row r="16" spans="1:7" ht="12.75">
      <c r="A16" s="7">
        <v>8</v>
      </c>
      <c r="B16" s="60" t="s">
        <v>503</v>
      </c>
      <c r="C16" s="21">
        <f>'5.bev. forrásonként (2)'!H88</f>
        <v>0</v>
      </c>
      <c r="D16" s="21">
        <f>'5.bev. forrásonként (2)'!I88</f>
        <v>0</v>
      </c>
      <c r="E16" s="20" t="s">
        <v>131</v>
      </c>
      <c r="F16" s="21">
        <f>'6. Kiadások (2)'!F14</f>
        <v>19455272</v>
      </c>
      <c r="G16" s="21">
        <f>'6. Kiadások (2)'!G14</f>
        <v>19802272</v>
      </c>
    </row>
    <row r="17" spans="1:7" ht="14.25">
      <c r="A17" s="7">
        <v>9</v>
      </c>
      <c r="B17" s="88" t="s">
        <v>74</v>
      </c>
      <c r="C17" s="21">
        <f>SUM(C12:C16)</f>
        <v>61256261</v>
      </c>
      <c r="D17" s="21">
        <f>SUM(D12:D16)</f>
        <v>63793860</v>
      </c>
      <c r="E17" s="86" t="s">
        <v>74</v>
      </c>
      <c r="F17" s="21">
        <f>SUM(F12:F16)</f>
        <v>57806503</v>
      </c>
      <c r="G17" s="21">
        <f>SUM(G12:G16)</f>
        <v>59044575</v>
      </c>
    </row>
    <row r="18" spans="1:7" ht="12.75">
      <c r="A18" s="7"/>
      <c r="B18" s="59"/>
      <c r="C18" s="21"/>
      <c r="D18" s="21"/>
      <c r="E18" s="20"/>
      <c r="F18" s="21"/>
      <c r="G18" s="21"/>
    </row>
    <row r="19" spans="1:7" ht="15.75">
      <c r="A19" s="7">
        <v>11</v>
      </c>
      <c r="B19" s="58" t="s">
        <v>19</v>
      </c>
      <c r="C19" s="19"/>
      <c r="D19" s="19"/>
      <c r="E19" s="18" t="s">
        <v>55</v>
      </c>
      <c r="F19" s="19"/>
      <c r="G19" s="19"/>
    </row>
    <row r="20" spans="1:7" ht="12.75">
      <c r="A20" s="7">
        <v>12</v>
      </c>
      <c r="B20" s="59" t="s">
        <v>85</v>
      </c>
      <c r="C20" s="21">
        <f>'5.bev. forrásonként (2)'!H82</f>
        <v>0</v>
      </c>
      <c r="D20" s="21">
        <f>'5.bev. forrásonként (2)'!I82</f>
        <v>0</v>
      </c>
      <c r="E20" s="20" t="s">
        <v>134</v>
      </c>
      <c r="F20" s="21">
        <f>'6. Kiadások (2)'!F19</f>
        <v>89964</v>
      </c>
      <c r="G20" s="21">
        <f>'6. Kiadások (2)'!G19</f>
        <v>511988</v>
      </c>
    </row>
    <row r="21" spans="1:7" ht="12.75">
      <c r="A21" s="7">
        <v>13</v>
      </c>
      <c r="B21" s="59" t="s">
        <v>132</v>
      </c>
      <c r="C21" s="21">
        <f>'5.bev. forrásonként (2)'!H47</f>
        <v>2496693</v>
      </c>
      <c r="D21" s="21">
        <f>'5.bev. forrásonként (2)'!I47</f>
        <v>2496693</v>
      </c>
      <c r="E21" s="20" t="s">
        <v>34</v>
      </c>
      <c r="F21" s="21">
        <f>'6. Kiadások (2)'!F20</f>
        <v>49234772</v>
      </c>
      <c r="G21" s="21">
        <f>'6. Kiadások (2)'!G20</f>
        <v>49287616</v>
      </c>
    </row>
    <row r="22" spans="1:7" ht="12.75">
      <c r="A22" s="7">
        <v>14</v>
      </c>
      <c r="B22" s="59" t="s">
        <v>133</v>
      </c>
      <c r="C22" s="21">
        <f>'5.bev. forrásonként (2)'!H94</f>
        <v>0</v>
      </c>
      <c r="D22" s="21">
        <f>'5.bev. forrásonként (2)'!I94</f>
        <v>0</v>
      </c>
      <c r="E22" s="20" t="s">
        <v>135</v>
      </c>
      <c r="F22" s="21">
        <v>0</v>
      </c>
      <c r="G22" s="21">
        <v>0</v>
      </c>
    </row>
    <row r="23" spans="1:7" ht="12.75">
      <c r="A23" s="7">
        <v>15</v>
      </c>
      <c r="B23" s="27"/>
      <c r="C23" s="7"/>
      <c r="D23" s="7"/>
      <c r="E23" s="20" t="s">
        <v>24</v>
      </c>
      <c r="F23" s="21">
        <f>'6. Kiadások (2)'!F21</f>
        <v>0</v>
      </c>
      <c r="G23" s="21">
        <f>'6. Kiadások (2)'!G21</f>
        <v>0</v>
      </c>
    </row>
    <row r="24" spans="1:7" ht="12.75">
      <c r="A24" s="7">
        <v>16</v>
      </c>
      <c r="B24" s="27"/>
      <c r="C24" s="7"/>
      <c r="D24" s="7"/>
      <c r="E24" s="20" t="s">
        <v>25</v>
      </c>
      <c r="F24" s="21">
        <f>'6. Kiadások (2)'!F22</f>
        <v>0</v>
      </c>
      <c r="G24" s="21">
        <f>'6. Kiadások (2)'!G22</f>
        <v>0</v>
      </c>
    </row>
    <row r="25" spans="1:7" ht="14.25">
      <c r="A25" s="7">
        <v>17</v>
      </c>
      <c r="B25" s="61"/>
      <c r="C25" s="21"/>
      <c r="D25" s="21"/>
      <c r="E25" s="20" t="s">
        <v>136</v>
      </c>
      <c r="F25" s="21">
        <f>'6. Kiadások (2)'!F23</f>
        <v>0</v>
      </c>
      <c r="G25" s="21">
        <f>'6. Kiadások (2)'!G23</f>
        <v>0</v>
      </c>
    </row>
    <row r="26" spans="1:7" ht="14.25">
      <c r="A26" s="7">
        <v>18</v>
      </c>
      <c r="B26" s="88" t="s">
        <v>74</v>
      </c>
      <c r="C26" s="21">
        <f>SUM(C20:C25)</f>
        <v>2496693</v>
      </c>
      <c r="D26" s="21">
        <f>SUM(D20:D25)</f>
        <v>2496693</v>
      </c>
      <c r="E26" s="86" t="s">
        <v>74</v>
      </c>
      <c r="F26" s="21">
        <f>SUM(F20:F25)</f>
        <v>49324736</v>
      </c>
      <c r="G26" s="21">
        <f>SUM(G20:G25)</f>
        <v>49799604</v>
      </c>
    </row>
    <row r="27" spans="1:7" ht="16.5">
      <c r="A27" s="7">
        <v>19</v>
      </c>
      <c r="B27" s="62"/>
      <c r="C27" s="21"/>
      <c r="D27" s="21"/>
      <c r="E27" s="16" t="s">
        <v>112</v>
      </c>
      <c r="F27" s="17"/>
      <c r="G27" s="17"/>
    </row>
    <row r="28" spans="1:7" ht="15.75">
      <c r="A28" s="7">
        <v>20</v>
      </c>
      <c r="B28" s="58"/>
      <c r="C28" s="21"/>
      <c r="D28" s="21"/>
      <c r="E28" s="18" t="s">
        <v>35</v>
      </c>
      <c r="F28" s="19"/>
      <c r="G28" s="19"/>
    </row>
    <row r="29" spans="1:7" ht="15.75">
      <c r="A29" s="7">
        <v>21</v>
      </c>
      <c r="B29" s="58"/>
      <c r="C29" s="21"/>
      <c r="D29" s="21"/>
      <c r="E29" s="30" t="s">
        <v>17</v>
      </c>
      <c r="F29" s="21">
        <f>'6. Kiadások (2)'!F27</f>
        <v>2117442</v>
      </c>
      <c r="G29" s="21">
        <f>'6. Kiadások (2)'!G27</f>
        <v>10607701</v>
      </c>
    </row>
    <row r="30" spans="1:7" ht="14.25">
      <c r="A30" s="7">
        <v>22</v>
      </c>
      <c r="B30" s="61"/>
      <c r="C30" s="21"/>
      <c r="D30" s="21"/>
      <c r="E30" s="20" t="s">
        <v>36</v>
      </c>
      <c r="F30" s="21">
        <f>'6. Kiadások (2)'!F28</f>
        <v>0</v>
      </c>
      <c r="G30" s="21">
        <f>'6. Kiadások (2)'!G28</f>
        <v>0</v>
      </c>
    </row>
    <row r="31" spans="1:7" ht="14.25">
      <c r="A31" s="7">
        <v>23</v>
      </c>
      <c r="B31" s="61"/>
      <c r="C31" s="21"/>
      <c r="D31" s="21"/>
      <c r="E31" s="86" t="s">
        <v>74</v>
      </c>
      <c r="F31" s="21">
        <f>SUM(F29:F30)</f>
        <v>2117442</v>
      </c>
      <c r="G31" s="21">
        <f>SUM(G29:G30)</f>
        <v>10607701</v>
      </c>
    </row>
    <row r="32" spans="1:7" ht="15.75">
      <c r="A32" s="7">
        <v>24</v>
      </c>
      <c r="B32" s="58"/>
      <c r="C32" s="21"/>
      <c r="D32" s="21"/>
      <c r="E32" s="18" t="s">
        <v>37</v>
      </c>
      <c r="F32" s="19"/>
      <c r="G32" s="19"/>
    </row>
    <row r="33" spans="1:7" ht="14.25">
      <c r="A33" s="7">
        <v>25</v>
      </c>
      <c r="B33" s="61"/>
      <c r="C33" s="21"/>
      <c r="D33" s="21"/>
      <c r="E33" s="20" t="s">
        <v>38</v>
      </c>
      <c r="F33" s="21">
        <v>0</v>
      </c>
      <c r="G33" s="21">
        <v>0</v>
      </c>
    </row>
    <row r="34" spans="1:7" ht="18">
      <c r="A34" s="7">
        <v>26</v>
      </c>
      <c r="B34" s="56"/>
      <c r="C34" s="21"/>
      <c r="D34" s="21"/>
      <c r="E34" s="14" t="s">
        <v>39</v>
      </c>
      <c r="F34" s="15"/>
      <c r="G34" s="15"/>
    </row>
    <row r="35" spans="1:7" ht="14.25">
      <c r="A35" s="7">
        <v>27</v>
      </c>
      <c r="B35" s="61"/>
      <c r="C35" s="21"/>
      <c r="D35" s="21"/>
      <c r="E35" s="20" t="s">
        <v>40</v>
      </c>
      <c r="F35" s="21">
        <v>0</v>
      </c>
      <c r="G35" s="21">
        <v>0</v>
      </c>
    </row>
    <row r="36" spans="1:7" ht="14.25">
      <c r="A36" s="7">
        <v>28</v>
      </c>
      <c r="B36" s="61"/>
      <c r="C36" s="21"/>
      <c r="D36" s="21"/>
      <c r="E36" s="20" t="s">
        <v>41</v>
      </c>
      <c r="F36" s="21">
        <v>0</v>
      </c>
      <c r="G36" s="21">
        <v>0</v>
      </c>
    </row>
    <row r="37" spans="1:7" ht="14.25">
      <c r="A37" s="7">
        <v>29</v>
      </c>
      <c r="B37" s="61"/>
      <c r="C37" s="21"/>
      <c r="D37" s="21"/>
      <c r="E37" s="86" t="s">
        <v>74</v>
      </c>
      <c r="F37" s="21">
        <f>SUM(F35:F36)</f>
        <v>0</v>
      </c>
      <c r="G37" s="21">
        <f>SUM(G35:G36)</f>
        <v>0</v>
      </c>
    </row>
    <row r="38" spans="1:7" ht="14.25">
      <c r="A38" s="7">
        <v>30</v>
      </c>
      <c r="B38" s="61"/>
      <c r="C38" s="21"/>
      <c r="D38" s="21"/>
      <c r="E38" s="20"/>
      <c r="F38" s="21"/>
      <c r="G38" s="21"/>
    </row>
    <row r="39" spans="1:7" ht="18">
      <c r="A39" s="7">
        <v>31</v>
      </c>
      <c r="B39" s="56"/>
      <c r="C39" s="21"/>
      <c r="D39" s="21"/>
      <c r="E39" s="14" t="s">
        <v>42</v>
      </c>
      <c r="F39" s="15"/>
      <c r="G39" s="15"/>
    </row>
    <row r="40" spans="1:7" ht="14.25">
      <c r="A40" s="7">
        <v>32</v>
      </c>
      <c r="B40" s="61"/>
      <c r="C40" s="21"/>
      <c r="D40" s="21"/>
      <c r="E40" s="20" t="s">
        <v>558</v>
      </c>
      <c r="F40" s="21">
        <v>2035138</v>
      </c>
      <c r="G40" s="21">
        <f>'6. Kiadások (2)'!G34</f>
        <v>2035138</v>
      </c>
    </row>
    <row r="41" spans="1:7" ht="14.25">
      <c r="A41" s="7">
        <v>33</v>
      </c>
      <c r="B41" s="61"/>
      <c r="C41" s="21"/>
      <c r="D41" s="21"/>
      <c r="E41" s="20" t="s">
        <v>43</v>
      </c>
      <c r="F41" s="21">
        <v>0</v>
      </c>
      <c r="G41" s="21">
        <v>0</v>
      </c>
    </row>
    <row r="42" spans="1:7" ht="48">
      <c r="A42" s="7">
        <v>34</v>
      </c>
      <c r="B42" s="63" t="s">
        <v>56</v>
      </c>
      <c r="C42" s="19">
        <f>C17+C26</f>
        <v>63752954</v>
      </c>
      <c r="D42" s="19">
        <f>D17+D26</f>
        <v>66290553</v>
      </c>
      <c r="E42" s="14" t="s">
        <v>44</v>
      </c>
      <c r="F42" s="19">
        <f>F17+F26+F31+F40</f>
        <v>111283819</v>
      </c>
      <c r="G42" s="19">
        <f>G17+G26+G31+G40</f>
        <v>121487018</v>
      </c>
    </row>
    <row r="43" spans="1:7" ht="18">
      <c r="A43" s="7">
        <v>35</v>
      </c>
      <c r="B43" s="64"/>
      <c r="C43" s="21"/>
      <c r="D43" s="21"/>
      <c r="E43" s="14" t="s">
        <v>45</v>
      </c>
      <c r="F43" s="15"/>
      <c r="G43" s="15"/>
    </row>
    <row r="44" spans="1:7" ht="14.25">
      <c r="A44" s="7">
        <v>36</v>
      </c>
      <c r="B44" s="61"/>
      <c r="C44" s="21"/>
      <c r="D44" s="21"/>
      <c r="E44" s="20" t="s">
        <v>40</v>
      </c>
      <c r="F44" s="21">
        <v>0</v>
      </c>
      <c r="G44" s="21">
        <v>0</v>
      </c>
    </row>
    <row r="45" spans="1:7" ht="14.25">
      <c r="A45" s="7">
        <v>37</v>
      </c>
      <c r="B45" s="61"/>
      <c r="C45" s="21"/>
      <c r="D45" s="21"/>
      <c r="E45" s="20" t="s">
        <v>41</v>
      </c>
      <c r="F45" s="21">
        <v>0</v>
      </c>
      <c r="G45" s="21">
        <v>0</v>
      </c>
    </row>
    <row r="46" spans="1:7" ht="18">
      <c r="A46" s="7">
        <v>38</v>
      </c>
      <c r="B46" s="56" t="s">
        <v>46</v>
      </c>
      <c r="C46" s="15"/>
      <c r="D46" s="15"/>
      <c r="E46" s="14"/>
      <c r="F46" s="22"/>
      <c r="G46" s="22"/>
    </row>
    <row r="47" spans="1:7" ht="18">
      <c r="A47" s="7">
        <v>39</v>
      </c>
      <c r="B47" s="58" t="s">
        <v>47</v>
      </c>
      <c r="C47" s="19"/>
      <c r="D47" s="19"/>
      <c r="E47" s="23"/>
      <c r="F47" s="22"/>
      <c r="G47" s="22"/>
    </row>
    <row r="48" spans="1:7" ht="18">
      <c r="A48" s="7">
        <v>40</v>
      </c>
      <c r="B48" s="61" t="s">
        <v>57</v>
      </c>
      <c r="C48" s="21">
        <v>702822</v>
      </c>
      <c r="D48" s="21">
        <f>'2. pénzmaradvány (2)'!D8</f>
        <v>7893554</v>
      </c>
      <c r="E48" s="20"/>
      <c r="F48" s="22"/>
      <c r="G48" s="22"/>
    </row>
    <row r="49" spans="1:7" ht="18">
      <c r="A49" s="7">
        <v>41</v>
      </c>
      <c r="B49" s="61" t="s">
        <v>58</v>
      </c>
      <c r="C49" s="21">
        <v>46828043</v>
      </c>
      <c r="D49" s="21">
        <f>'2. pénzmaradvány (2)'!D13</f>
        <v>47302911</v>
      </c>
      <c r="E49" s="20"/>
      <c r="F49" s="22"/>
      <c r="G49" s="22"/>
    </row>
    <row r="50" spans="1:7" ht="18">
      <c r="A50" s="7">
        <v>42</v>
      </c>
      <c r="B50" s="58" t="s">
        <v>48</v>
      </c>
      <c r="C50" s="19"/>
      <c r="D50" s="19"/>
      <c r="E50" s="23"/>
      <c r="F50" s="22"/>
      <c r="G50" s="22"/>
    </row>
    <row r="51" spans="1:7" ht="18">
      <c r="A51" s="7">
        <v>43</v>
      </c>
      <c r="B51" s="61" t="s">
        <v>425</v>
      </c>
      <c r="C51" s="21">
        <v>0</v>
      </c>
      <c r="D51" s="21">
        <v>0</v>
      </c>
      <c r="E51" s="20"/>
      <c r="F51" s="22"/>
      <c r="G51" s="22"/>
    </row>
    <row r="52" spans="1:7" ht="18">
      <c r="A52" s="7">
        <v>44</v>
      </c>
      <c r="B52" s="61" t="s">
        <v>49</v>
      </c>
      <c r="C52" s="21">
        <v>0</v>
      </c>
      <c r="D52" s="21">
        <v>0</v>
      </c>
      <c r="E52" s="20"/>
      <c r="F52" s="22"/>
      <c r="G52" s="22"/>
    </row>
    <row r="53" spans="1:7" ht="18">
      <c r="A53" s="7">
        <v>45</v>
      </c>
      <c r="B53" s="56" t="s">
        <v>20</v>
      </c>
      <c r="C53" s="15">
        <f>C42+C49+C51+C48+C52</f>
        <v>111283819</v>
      </c>
      <c r="D53" s="15">
        <f>D42+D49+D51+D48+D52</f>
        <v>121487018</v>
      </c>
      <c r="E53" s="14" t="s">
        <v>50</v>
      </c>
      <c r="F53" s="15">
        <f>F17+F26+F31+F40</f>
        <v>111283819</v>
      </c>
      <c r="G53" s="15">
        <f>G17+G26+G31+G40</f>
        <v>121487018</v>
      </c>
    </row>
    <row r="54" spans="1:7" ht="14.25">
      <c r="A54" s="7">
        <v>46</v>
      </c>
      <c r="B54" s="61" t="s">
        <v>51</v>
      </c>
      <c r="C54" s="21">
        <f>C17+C51+C48</f>
        <v>61959083</v>
      </c>
      <c r="D54" s="21">
        <f>D17+D51+D48</f>
        <v>71687414</v>
      </c>
      <c r="E54" s="20" t="s">
        <v>52</v>
      </c>
      <c r="F54" s="21">
        <f>F17+F31+F40</f>
        <v>61959083</v>
      </c>
      <c r="G54" s="21">
        <f>G17+G31+G40</f>
        <v>71687414</v>
      </c>
    </row>
    <row r="55" spans="1:7" ht="14.25">
      <c r="A55" s="7">
        <v>47</v>
      </c>
      <c r="B55" s="61" t="s">
        <v>53</v>
      </c>
      <c r="C55" s="21">
        <f>C26+C49</f>
        <v>49324736</v>
      </c>
      <c r="D55" s="21">
        <f>D26+D49</f>
        <v>49799604</v>
      </c>
      <c r="E55" s="20" t="s">
        <v>59</v>
      </c>
      <c r="F55" s="21">
        <f>F26</f>
        <v>49324736</v>
      </c>
      <c r="G55" s="21">
        <f>G26</f>
        <v>49799604</v>
      </c>
    </row>
  </sheetData>
  <sheetProtection/>
  <mergeCells count="2">
    <mergeCell ref="B7:C7"/>
    <mergeCell ref="E7:F7"/>
  </mergeCells>
  <printOptions/>
  <pageMargins left="0.75" right="0.75" top="1" bottom="1" header="0.5" footer="0.5"/>
  <pageSetup horizontalDpi="600" verticalDpi="600" orientation="landscape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45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5.8515625" style="0" customWidth="1"/>
    <col min="2" max="2" width="5.421875" style="1" customWidth="1"/>
    <col min="3" max="3" width="86.57421875" style="0" customWidth="1"/>
    <col min="4" max="4" width="7.8515625" style="0" customWidth="1"/>
    <col min="5" max="5" width="16.28125" style="0" customWidth="1"/>
    <col min="6" max="6" width="16.421875" style="0" customWidth="1"/>
    <col min="7" max="7" width="11.28125" style="0" customWidth="1"/>
    <col min="8" max="8" width="20.57421875" style="0" customWidth="1"/>
    <col min="9" max="9" width="14.7109375" style="0" bestFit="1" customWidth="1"/>
    <col min="10" max="10" width="11.00390625" style="0" bestFit="1" customWidth="1"/>
  </cols>
  <sheetData>
    <row r="1" ht="12.75">
      <c r="A1" s="1" t="s">
        <v>614</v>
      </c>
    </row>
    <row r="2" spans="1:8" ht="15">
      <c r="A2" s="1" t="s">
        <v>441</v>
      </c>
      <c r="C2" s="6"/>
      <c r="E2" s="6" t="s">
        <v>581</v>
      </c>
      <c r="F2" s="6"/>
      <c r="G2" s="6"/>
      <c r="H2" s="6"/>
    </row>
    <row r="3" spans="1:9" ht="12.75">
      <c r="A3" s="7" t="s">
        <v>246</v>
      </c>
      <c r="B3" s="9" t="s">
        <v>247</v>
      </c>
      <c r="C3" s="7" t="s">
        <v>248</v>
      </c>
      <c r="D3" s="7" t="s">
        <v>249</v>
      </c>
      <c r="E3" s="7" t="s">
        <v>250</v>
      </c>
      <c r="F3" s="8" t="s">
        <v>182</v>
      </c>
      <c r="G3" s="7" t="s">
        <v>183</v>
      </c>
      <c r="H3" s="7" t="s">
        <v>185</v>
      </c>
      <c r="I3" s="7" t="s">
        <v>613</v>
      </c>
    </row>
    <row r="4" spans="1:9" ht="25.5">
      <c r="A4" s="11" t="s">
        <v>251</v>
      </c>
      <c r="B4" s="29" t="s">
        <v>252</v>
      </c>
      <c r="C4" s="10" t="s">
        <v>253</v>
      </c>
      <c r="D4" s="76" t="s">
        <v>254</v>
      </c>
      <c r="E4" s="8" t="s">
        <v>255</v>
      </c>
      <c r="F4" s="8" t="s">
        <v>256</v>
      </c>
      <c r="G4" s="76" t="s">
        <v>257</v>
      </c>
      <c r="H4" s="11" t="s">
        <v>258</v>
      </c>
      <c r="I4" s="11" t="s">
        <v>600</v>
      </c>
    </row>
    <row r="5" spans="1:9" ht="15.75">
      <c r="A5" s="7">
        <v>1</v>
      </c>
      <c r="B5" s="29">
        <v>1</v>
      </c>
      <c r="C5" s="47" t="s">
        <v>259</v>
      </c>
      <c r="D5" s="7" t="s">
        <v>260</v>
      </c>
      <c r="E5" s="167"/>
      <c r="F5" s="166"/>
      <c r="G5" s="165"/>
      <c r="H5" s="167"/>
      <c r="I5" s="167"/>
    </row>
    <row r="6" spans="1:9" ht="12.75">
      <c r="A6" s="7">
        <v>2</v>
      </c>
      <c r="B6" s="77" t="s">
        <v>261</v>
      </c>
      <c r="C6" s="46" t="s">
        <v>262</v>
      </c>
      <c r="D6" s="7"/>
      <c r="E6" s="167">
        <v>2031530</v>
      </c>
      <c r="F6" s="166"/>
      <c r="G6" s="168"/>
      <c r="H6" s="167">
        <f>E6+F6+G6</f>
        <v>2031530</v>
      </c>
      <c r="I6" s="167">
        <f>F6+G6+H6</f>
        <v>2031530</v>
      </c>
    </row>
    <row r="7" spans="1:9" ht="12.75">
      <c r="A7" s="7">
        <v>3</v>
      </c>
      <c r="B7" s="29" t="s">
        <v>263</v>
      </c>
      <c r="C7" s="25" t="s">
        <v>264</v>
      </c>
      <c r="D7" s="7"/>
      <c r="E7" s="166">
        <v>2272000</v>
      </c>
      <c r="F7" s="166"/>
      <c r="G7" s="169"/>
      <c r="H7" s="167">
        <f>E7+F7+G7</f>
        <v>2272000</v>
      </c>
      <c r="I7" s="167">
        <f>F7+G7+H7</f>
        <v>2272000</v>
      </c>
    </row>
    <row r="8" spans="1:9" ht="12.75">
      <c r="A8" s="7">
        <v>4</v>
      </c>
      <c r="B8" s="29" t="s">
        <v>265</v>
      </c>
      <c r="C8" s="25" t="s">
        <v>266</v>
      </c>
      <c r="D8" s="7"/>
      <c r="E8" s="166">
        <v>590019</v>
      </c>
      <c r="F8" s="166"/>
      <c r="G8" s="169"/>
      <c r="H8" s="167">
        <f>E8+F8+G8</f>
        <v>590019</v>
      </c>
      <c r="I8" s="167">
        <f>F8+G8+H8</f>
        <v>590019</v>
      </c>
    </row>
    <row r="9" spans="1:9" ht="12.75">
      <c r="A9" s="7">
        <v>5</v>
      </c>
      <c r="B9" s="29" t="s">
        <v>267</v>
      </c>
      <c r="C9" s="25" t="s">
        <v>268</v>
      </c>
      <c r="D9" s="7"/>
      <c r="E9" s="166">
        <v>644680</v>
      </c>
      <c r="F9" s="166"/>
      <c r="G9" s="169"/>
      <c r="H9" s="167">
        <f>E9+F9+G9</f>
        <v>644680</v>
      </c>
      <c r="I9" s="167">
        <f>F9+G9+H9</f>
        <v>644680</v>
      </c>
    </row>
    <row r="10" spans="1:9" ht="12.75">
      <c r="A10" s="7">
        <v>6</v>
      </c>
      <c r="B10" s="29" t="s">
        <v>269</v>
      </c>
      <c r="C10" s="7" t="s">
        <v>270</v>
      </c>
      <c r="D10" s="7"/>
      <c r="E10" s="166">
        <v>5000000</v>
      </c>
      <c r="F10" s="166"/>
      <c r="G10" s="169"/>
      <c r="H10" s="167">
        <f>E10+F10+G10</f>
        <v>5000000</v>
      </c>
      <c r="I10" s="167">
        <f>F10+G10+H10</f>
        <v>5000000</v>
      </c>
    </row>
    <row r="11" spans="1:9" ht="12.75">
      <c r="A11" s="7">
        <v>7</v>
      </c>
      <c r="B11" s="29" t="s">
        <v>475</v>
      </c>
      <c r="C11" s="9" t="s">
        <v>442</v>
      </c>
      <c r="D11" s="7"/>
      <c r="E11" s="166">
        <v>0</v>
      </c>
      <c r="F11" s="166"/>
      <c r="G11" s="169"/>
      <c r="H11" s="167">
        <f>E11+F11+G11</f>
        <v>0</v>
      </c>
      <c r="I11" s="167">
        <f>F11+G11+H11</f>
        <v>0</v>
      </c>
    </row>
    <row r="12" spans="1:9" ht="12.75">
      <c r="A12" s="7">
        <v>8</v>
      </c>
      <c r="B12" s="29" t="s">
        <v>476</v>
      </c>
      <c r="C12" s="9" t="s">
        <v>544</v>
      </c>
      <c r="D12" s="7"/>
      <c r="E12" s="166">
        <v>0</v>
      </c>
      <c r="F12" s="166"/>
      <c r="G12" s="169"/>
      <c r="H12" s="167"/>
      <c r="I12" s="167"/>
    </row>
    <row r="13" spans="1:9" ht="12.75">
      <c r="A13" s="7">
        <v>9</v>
      </c>
      <c r="B13" s="29" t="s">
        <v>612</v>
      </c>
      <c r="C13" s="7" t="s">
        <v>572</v>
      </c>
      <c r="D13" s="7"/>
      <c r="E13" s="166">
        <v>1980700</v>
      </c>
      <c r="F13" s="166"/>
      <c r="G13" s="169"/>
      <c r="H13" s="167">
        <f>E13+F13+G13</f>
        <v>1980700</v>
      </c>
      <c r="I13" s="167">
        <f>F13+G13+H13</f>
        <v>1980700</v>
      </c>
    </row>
    <row r="14" spans="1:9" ht="12.75">
      <c r="A14" s="7">
        <v>10</v>
      </c>
      <c r="B14" s="29" t="s">
        <v>611</v>
      </c>
      <c r="C14" s="7" t="s">
        <v>577</v>
      </c>
      <c r="D14" s="7"/>
      <c r="E14" s="166">
        <v>-1313318</v>
      </c>
      <c r="F14" s="166"/>
      <c r="G14" s="169"/>
      <c r="H14" s="167">
        <f>E14+F14+G14</f>
        <v>-1313318</v>
      </c>
      <c r="I14" s="167">
        <f>F14+G14+H14</f>
        <v>-1313318</v>
      </c>
    </row>
    <row r="15" spans="1:9" ht="12.75">
      <c r="A15" s="7">
        <v>11</v>
      </c>
      <c r="B15" s="29" t="s">
        <v>610</v>
      </c>
      <c r="C15" s="9" t="s">
        <v>609</v>
      </c>
      <c r="D15" s="7"/>
      <c r="E15" s="166"/>
      <c r="F15" s="166"/>
      <c r="G15" s="169"/>
      <c r="H15" s="167"/>
      <c r="I15" s="167">
        <v>114926</v>
      </c>
    </row>
    <row r="16" spans="1:10" ht="12.75">
      <c r="A16" s="7">
        <v>12</v>
      </c>
      <c r="B16" s="29">
        <v>2</v>
      </c>
      <c r="C16" s="7" t="s">
        <v>271</v>
      </c>
      <c r="D16" s="7" t="s">
        <v>272</v>
      </c>
      <c r="E16" s="166">
        <v>16421351</v>
      </c>
      <c r="F16" s="166"/>
      <c r="G16" s="169"/>
      <c r="H16" s="167">
        <f>E16+F16+G16</f>
        <v>16421351</v>
      </c>
      <c r="I16" s="167">
        <v>16616351</v>
      </c>
      <c r="J16" s="171"/>
    </row>
    <row r="17" spans="1:9" ht="12.75">
      <c r="A17" s="7">
        <v>13</v>
      </c>
      <c r="B17" s="29">
        <v>3</v>
      </c>
      <c r="C17" s="9" t="s">
        <v>477</v>
      </c>
      <c r="D17" s="7" t="s">
        <v>273</v>
      </c>
      <c r="E17" s="166"/>
      <c r="F17" s="166"/>
      <c r="G17" s="169"/>
      <c r="H17" s="167">
        <f>E17+F17+G17</f>
        <v>0</v>
      </c>
      <c r="I17" s="167">
        <f>F17+G17+H17</f>
        <v>0</v>
      </c>
    </row>
    <row r="18" spans="1:9" ht="12.75">
      <c r="A18" s="7">
        <v>14</v>
      </c>
      <c r="B18" s="29" t="s">
        <v>261</v>
      </c>
      <c r="C18" s="9" t="s">
        <v>433</v>
      </c>
      <c r="D18" s="7"/>
      <c r="E18" s="166">
        <v>2374000</v>
      </c>
      <c r="F18" s="166"/>
      <c r="G18" s="169"/>
      <c r="H18" s="167">
        <f>E18+F18+G18</f>
        <v>2374000</v>
      </c>
      <c r="I18" s="167">
        <f>F18+G18+H18</f>
        <v>2374000</v>
      </c>
    </row>
    <row r="19" spans="1:9" ht="12.75">
      <c r="A19" s="7">
        <v>15</v>
      </c>
      <c r="B19" s="29" t="s">
        <v>263</v>
      </c>
      <c r="C19" s="9" t="s">
        <v>434</v>
      </c>
      <c r="D19" s="7"/>
      <c r="E19" s="166">
        <v>3100000</v>
      </c>
      <c r="F19" s="166"/>
      <c r="G19" s="169"/>
      <c r="H19" s="167">
        <f>E19+F19+G19</f>
        <v>3100000</v>
      </c>
      <c r="I19" s="167">
        <f>F19+G19+H19</f>
        <v>3100000</v>
      </c>
    </row>
    <row r="20" spans="1:9" ht="12.75">
      <c r="A20" s="7">
        <v>16</v>
      </c>
      <c r="B20" s="29" t="s">
        <v>265</v>
      </c>
      <c r="C20" s="9" t="s">
        <v>548</v>
      </c>
      <c r="D20" s="7"/>
      <c r="E20" s="166">
        <v>260604</v>
      </c>
      <c r="F20" s="166"/>
      <c r="G20" s="169"/>
      <c r="H20" s="167">
        <f>E20+F20+G20</f>
        <v>260604</v>
      </c>
      <c r="I20" s="167">
        <v>266754</v>
      </c>
    </row>
    <row r="21" spans="1:9" ht="12.75">
      <c r="A21" s="7">
        <v>17</v>
      </c>
      <c r="B21" s="29" t="s">
        <v>267</v>
      </c>
      <c r="C21" s="9" t="s">
        <v>578</v>
      </c>
      <c r="D21" s="7"/>
      <c r="E21" s="166">
        <v>2454990</v>
      </c>
      <c r="F21" s="166"/>
      <c r="G21" s="169"/>
      <c r="H21" s="167">
        <f>E21+F21+G21</f>
        <v>2454990</v>
      </c>
      <c r="I21" s="167">
        <f>F21+G21+H21</f>
        <v>2454990</v>
      </c>
    </row>
    <row r="22" spans="1:9" ht="12.75">
      <c r="A22" s="7">
        <v>18</v>
      </c>
      <c r="B22" s="29" t="s">
        <v>269</v>
      </c>
      <c r="C22" s="9" t="s">
        <v>608</v>
      </c>
      <c r="D22" s="7"/>
      <c r="E22" s="166"/>
      <c r="F22" s="166"/>
      <c r="G22" s="169"/>
      <c r="H22" s="167"/>
      <c r="I22" s="167">
        <v>1150000</v>
      </c>
    </row>
    <row r="23" spans="1:9" ht="12.75">
      <c r="A23" s="7">
        <v>19</v>
      </c>
      <c r="B23" s="29" t="s">
        <v>476</v>
      </c>
      <c r="C23" s="9" t="s">
        <v>607</v>
      </c>
      <c r="D23" s="7"/>
      <c r="E23" s="166"/>
      <c r="F23" s="166"/>
      <c r="G23" s="169"/>
      <c r="H23" s="167"/>
      <c r="I23" s="167">
        <v>86792</v>
      </c>
    </row>
    <row r="24" spans="1:9" ht="12.75">
      <c r="A24" s="7"/>
      <c r="B24" s="29"/>
      <c r="C24" s="9" t="s">
        <v>606</v>
      </c>
      <c r="D24" s="7"/>
      <c r="E24" s="166"/>
      <c r="F24" s="166"/>
      <c r="G24" s="169"/>
      <c r="H24" s="167"/>
      <c r="I24" s="167">
        <v>152000</v>
      </c>
    </row>
    <row r="25" spans="1:9" ht="12.75">
      <c r="A25" s="7">
        <v>20</v>
      </c>
      <c r="B25" s="29">
        <v>4</v>
      </c>
      <c r="C25" s="7" t="s">
        <v>274</v>
      </c>
      <c r="D25" s="7" t="s">
        <v>275</v>
      </c>
      <c r="E25" s="166">
        <v>1800000</v>
      </c>
      <c r="F25" s="166"/>
      <c r="G25" s="169"/>
      <c r="H25" s="167">
        <f>E25+F25+G25</f>
        <v>1800000</v>
      </c>
      <c r="I25" s="167">
        <f>F25+G25+H25</f>
        <v>1800000</v>
      </c>
    </row>
    <row r="26" spans="1:9" ht="12.75">
      <c r="A26" s="7">
        <v>21</v>
      </c>
      <c r="B26" s="29" t="s">
        <v>84</v>
      </c>
      <c r="C26" s="7" t="s">
        <v>605</v>
      </c>
      <c r="D26" s="7" t="s">
        <v>276</v>
      </c>
      <c r="E26" s="166">
        <v>0</v>
      </c>
      <c r="F26" s="166"/>
      <c r="G26" s="169"/>
      <c r="H26" s="167">
        <f>E26+F26+G26</f>
        <v>0</v>
      </c>
      <c r="I26" s="167">
        <v>731520</v>
      </c>
    </row>
    <row r="27" spans="1:9" ht="12.75">
      <c r="A27" s="7">
        <v>22</v>
      </c>
      <c r="B27" s="29">
        <v>1</v>
      </c>
      <c r="C27" s="7" t="s">
        <v>478</v>
      </c>
      <c r="D27" s="7" t="s">
        <v>277</v>
      </c>
      <c r="E27" s="166">
        <v>0</v>
      </c>
      <c r="F27" s="166"/>
      <c r="G27" s="169"/>
      <c r="H27" s="167">
        <f>E27+F27+G27</f>
        <v>0</v>
      </c>
      <c r="I27" s="167">
        <v>214610</v>
      </c>
    </row>
    <row r="28" spans="1:9" ht="12.75">
      <c r="A28" s="7">
        <v>23</v>
      </c>
      <c r="B28" s="29">
        <v>2</v>
      </c>
      <c r="C28" s="8" t="s">
        <v>278</v>
      </c>
      <c r="D28" s="7" t="s">
        <v>279</v>
      </c>
      <c r="E28" s="165">
        <f>SUM(E6:E27)</f>
        <v>37616556</v>
      </c>
      <c r="F28" s="165">
        <f>SUM(F6:F27)</f>
        <v>0</v>
      </c>
      <c r="G28" s="165">
        <f>SUM(G6:G27)</f>
        <v>0</v>
      </c>
      <c r="H28" s="165">
        <f>SUM(H6:H27)</f>
        <v>37616556</v>
      </c>
      <c r="I28" s="165">
        <f>SUM(I6:I27)</f>
        <v>40267554</v>
      </c>
    </row>
    <row r="29" spans="1:9" ht="12.75">
      <c r="A29" s="7">
        <v>24</v>
      </c>
      <c r="B29" s="29">
        <v>3</v>
      </c>
      <c r="C29" s="9" t="s">
        <v>280</v>
      </c>
      <c r="D29" s="7" t="s">
        <v>281</v>
      </c>
      <c r="E29" s="166"/>
      <c r="F29" s="166"/>
      <c r="G29" s="169"/>
      <c r="H29" s="166">
        <v>0</v>
      </c>
      <c r="I29" s="166">
        <v>0</v>
      </c>
    </row>
    <row r="30" spans="1:9" ht="12.75">
      <c r="A30" s="7">
        <v>25</v>
      </c>
      <c r="B30" s="29">
        <v>4</v>
      </c>
      <c r="C30" s="9" t="s">
        <v>282</v>
      </c>
      <c r="D30" s="7" t="s">
        <v>283</v>
      </c>
      <c r="E30" s="166"/>
      <c r="F30" s="166"/>
      <c r="G30" s="169"/>
      <c r="H30" s="166">
        <v>0</v>
      </c>
      <c r="I30" s="166">
        <v>0</v>
      </c>
    </row>
    <row r="31" spans="1:9" ht="12.75">
      <c r="A31" s="7">
        <v>26</v>
      </c>
      <c r="B31" s="29">
        <v>5</v>
      </c>
      <c r="C31" s="9" t="s">
        <v>284</v>
      </c>
      <c r="D31" s="7" t="s">
        <v>285</v>
      </c>
      <c r="E31" s="166"/>
      <c r="F31" s="166"/>
      <c r="G31" s="169"/>
      <c r="H31" s="166">
        <v>0</v>
      </c>
      <c r="I31" s="166">
        <v>0</v>
      </c>
    </row>
    <row r="32" spans="1:9" ht="12.75">
      <c r="A32" s="7">
        <v>27</v>
      </c>
      <c r="B32" s="29" t="s">
        <v>261</v>
      </c>
      <c r="C32" s="9" t="s">
        <v>286</v>
      </c>
      <c r="D32" s="9" t="s">
        <v>287</v>
      </c>
      <c r="E32" s="165"/>
      <c r="F32" s="165"/>
      <c r="G32" s="170"/>
      <c r="H32" s="166">
        <v>0</v>
      </c>
      <c r="I32" s="166">
        <v>0</v>
      </c>
    </row>
    <row r="33" spans="1:9" ht="12.75">
      <c r="A33" s="7">
        <v>28</v>
      </c>
      <c r="B33" s="29" t="s">
        <v>263</v>
      </c>
      <c r="C33" s="7" t="s">
        <v>288</v>
      </c>
      <c r="D33" s="7" t="s">
        <v>289</v>
      </c>
      <c r="E33" s="166"/>
      <c r="F33" s="166"/>
      <c r="G33" s="169"/>
      <c r="H33" s="166"/>
      <c r="I33" s="166"/>
    </row>
    <row r="34" spans="1:9" ht="12.75">
      <c r="A34" s="7">
        <v>29</v>
      </c>
      <c r="B34" s="29" t="s">
        <v>265</v>
      </c>
      <c r="C34" s="25" t="s">
        <v>435</v>
      </c>
      <c r="D34" s="7"/>
      <c r="E34" s="166">
        <v>13623848</v>
      </c>
      <c r="F34" s="166"/>
      <c r="G34" s="169"/>
      <c r="H34" s="166">
        <f>E34+F34+G34</f>
        <v>13623848</v>
      </c>
      <c r="I34" s="166">
        <f>F34+G34+H34</f>
        <v>13623848</v>
      </c>
    </row>
    <row r="35" spans="1:9" ht="12.75">
      <c r="A35" s="7">
        <v>30</v>
      </c>
      <c r="B35" s="29" t="s">
        <v>267</v>
      </c>
      <c r="C35" s="25" t="s">
        <v>573</v>
      </c>
      <c r="D35" s="7"/>
      <c r="E35" s="166">
        <v>238761</v>
      </c>
      <c r="F35" s="166"/>
      <c r="G35" s="169"/>
      <c r="H35" s="166">
        <v>238761</v>
      </c>
      <c r="I35" s="166">
        <v>29362</v>
      </c>
    </row>
    <row r="36" spans="1:9" ht="12.75">
      <c r="A36" s="7">
        <v>31</v>
      </c>
      <c r="B36" s="29" t="s">
        <v>290</v>
      </c>
      <c r="C36" s="25" t="s">
        <v>604</v>
      </c>
      <c r="D36" s="7"/>
      <c r="E36" s="166">
        <v>0</v>
      </c>
      <c r="F36" s="166"/>
      <c r="G36" s="169"/>
      <c r="H36" s="166">
        <f>E36+F36+G36</f>
        <v>0</v>
      </c>
      <c r="I36" s="166">
        <v>96000</v>
      </c>
    </row>
    <row r="37" spans="1:9" ht="12.75">
      <c r="A37" s="7">
        <v>32</v>
      </c>
      <c r="B37" s="29">
        <v>1</v>
      </c>
      <c r="C37" s="25" t="s">
        <v>436</v>
      </c>
      <c r="D37" s="7"/>
      <c r="E37" s="166">
        <v>0</v>
      </c>
      <c r="F37" s="166"/>
      <c r="G37" s="169"/>
      <c r="H37" s="166">
        <f>E37+F37+G37</f>
        <v>0</v>
      </c>
      <c r="I37" s="166">
        <f>F37+G37+H37</f>
        <v>0</v>
      </c>
    </row>
    <row r="38" spans="1:9" ht="12.75">
      <c r="A38" s="7">
        <v>33</v>
      </c>
      <c r="B38" s="29">
        <v>2</v>
      </c>
      <c r="C38" s="32" t="s">
        <v>479</v>
      </c>
      <c r="D38" s="7" t="s">
        <v>291</v>
      </c>
      <c r="E38" s="165">
        <f>SUM(E29:E37)</f>
        <v>13862609</v>
      </c>
      <c r="F38" s="165">
        <f>SUM(F29:F37)</f>
        <v>0</v>
      </c>
      <c r="G38" s="165">
        <f>SUM(G29:G37)</f>
        <v>0</v>
      </c>
      <c r="H38" s="165">
        <f>SUM(H29:H37)</f>
        <v>13862609</v>
      </c>
      <c r="I38" s="165">
        <f>SUM(I29:I37)</f>
        <v>13749210</v>
      </c>
    </row>
    <row r="39" spans="1:9" ht="12.75">
      <c r="A39" s="7">
        <v>34</v>
      </c>
      <c r="B39" s="29">
        <v>3</v>
      </c>
      <c r="C39" s="25" t="s">
        <v>292</v>
      </c>
      <c r="D39" s="7" t="s">
        <v>293</v>
      </c>
      <c r="E39" s="166"/>
      <c r="F39" s="166"/>
      <c r="G39" s="169"/>
      <c r="H39" s="166">
        <f>SUM(E39:G39)</f>
        <v>0</v>
      </c>
      <c r="I39" s="166">
        <f>SUM(F39:H39)</f>
        <v>0</v>
      </c>
    </row>
    <row r="40" spans="1:9" ht="12.75">
      <c r="A40" s="7">
        <v>35</v>
      </c>
      <c r="B40" s="29">
        <v>4</v>
      </c>
      <c r="C40" s="43" t="s">
        <v>294</v>
      </c>
      <c r="D40" s="9" t="s">
        <v>295</v>
      </c>
      <c r="E40" s="165"/>
      <c r="F40" s="165"/>
      <c r="G40" s="170"/>
      <c r="H40" s="166">
        <f>SUM(E40:G40)</f>
        <v>0</v>
      </c>
      <c r="I40" s="166">
        <f>SUM(F40:H40)</f>
        <v>0</v>
      </c>
    </row>
    <row r="41" spans="1:9" ht="12.75">
      <c r="A41" s="7">
        <v>36</v>
      </c>
      <c r="B41" s="78">
        <v>5</v>
      </c>
      <c r="C41" s="25" t="s">
        <v>296</v>
      </c>
      <c r="D41" s="7" t="s">
        <v>297</v>
      </c>
      <c r="E41" s="166"/>
      <c r="F41" s="166"/>
      <c r="G41" s="169"/>
      <c r="H41" s="166">
        <f>SUM(E41:G41)</f>
        <v>0</v>
      </c>
      <c r="I41" s="166">
        <f>SUM(F41:H41)</f>
        <v>0</v>
      </c>
    </row>
    <row r="42" spans="1:9" ht="12.75">
      <c r="A42" s="7">
        <v>37</v>
      </c>
      <c r="B42" s="29" t="s">
        <v>261</v>
      </c>
      <c r="C42" s="25" t="s">
        <v>298</v>
      </c>
      <c r="D42" s="7" t="s">
        <v>299</v>
      </c>
      <c r="E42" s="166"/>
      <c r="F42" s="166"/>
      <c r="G42" s="169"/>
      <c r="H42" s="166">
        <f>SUM(E42:G42)</f>
        <v>0</v>
      </c>
      <c r="I42" s="166">
        <f>SUM(F42:H42)</f>
        <v>0</v>
      </c>
    </row>
    <row r="43" spans="1:9" ht="12.75">
      <c r="A43" s="7">
        <v>38</v>
      </c>
      <c r="B43" s="29" t="s">
        <v>480</v>
      </c>
      <c r="C43" s="43" t="s">
        <v>300</v>
      </c>
      <c r="D43" s="7" t="s">
        <v>301</v>
      </c>
      <c r="E43" s="166"/>
      <c r="F43" s="166">
        <f>F44+F45+F46</f>
        <v>0</v>
      </c>
      <c r="G43" s="166">
        <f>G44+G45+G46</f>
        <v>0</v>
      </c>
      <c r="H43" s="166"/>
      <c r="I43" s="166"/>
    </row>
    <row r="44" spans="1:9" ht="12.75">
      <c r="A44" s="7">
        <v>39</v>
      </c>
      <c r="B44" s="29">
        <v>1</v>
      </c>
      <c r="C44" s="43" t="s">
        <v>481</v>
      </c>
      <c r="D44" s="7"/>
      <c r="E44" s="166"/>
      <c r="F44" s="166"/>
      <c r="G44" s="169"/>
      <c r="H44" s="166">
        <f>SUM(E44:G44)</f>
        <v>0</v>
      </c>
      <c r="I44" s="166">
        <f>SUM(F44:H44)</f>
        <v>0</v>
      </c>
    </row>
    <row r="45" spans="1:9" ht="12.75">
      <c r="A45" s="7">
        <v>40</v>
      </c>
      <c r="B45" s="29"/>
      <c r="C45" s="43" t="s">
        <v>574</v>
      </c>
      <c r="D45" s="7"/>
      <c r="E45" s="166">
        <v>2496693</v>
      </c>
      <c r="F45" s="166"/>
      <c r="G45" s="169"/>
      <c r="H45" s="166">
        <f>SUM(E45:G45)</f>
        <v>2496693</v>
      </c>
      <c r="I45" s="166">
        <f>SUM(F45:H45)</f>
        <v>2496693</v>
      </c>
    </row>
    <row r="46" spans="1:9" ht="12.75">
      <c r="A46" s="7">
        <v>41</v>
      </c>
      <c r="B46" s="29"/>
      <c r="C46" s="43" t="s">
        <v>575</v>
      </c>
      <c r="D46" s="7"/>
      <c r="E46" s="166"/>
      <c r="F46" s="166"/>
      <c r="G46" s="169"/>
      <c r="H46" s="166"/>
      <c r="I46" s="166"/>
    </row>
    <row r="47" spans="1:9" ht="12.75">
      <c r="A47" s="7">
        <v>42</v>
      </c>
      <c r="B47" s="9">
        <v>2</v>
      </c>
      <c r="C47" s="32" t="s">
        <v>302</v>
      </c>
      <c r="D47" s="7" t="s">
        <v>303</v>
      </c>
      <c r="E47" s="165">
        <f>SUM(E39:E46)</f>
        <v>2496693</v>
      </c>
      <c r="F47" s="165">
        <f>SUM(F39:F46)</f>
        <v>0</v>
      </c>
      <c r="G47" s="165">
        <f>SUM(G39:G46)</f>
        <v>0</v>
      </c>
      <c r="H47" s="165">
        <f>SUM(H39:H46)</f>
        <v>2496693</v>
      </c>
      <c r="I47" s="165">
        <f>SUM(I39:I46)</f>
        <v>2496693</v>
      </c>
    </row>
    <row r="48" spans="1:9" ht="12.75">
      <c r="A48" s="7">
        <v>43</v>
      </c>
      <c r="B48" s="53" t="s">
        <v>308</v>
      </c>
      <c r="C48" s="25" t="s">
        <v>304</v>
      </c>
      <c r="D48" s="7" t="s">
        <v>305</v>
      </c>
      <c r="E48" s="166"/>
      <c r="F48" s="166"/>
      <c r="G48" s="169"/>
      <c r="H48" s="166">
        <f>E48+F48+G48</f>
        <v>0</v>
      </c>
      <c r="I48" s="166">
        <f>F48+G48+H48</f>
        <v>0</v>
      </c>
    </row>
    <row r="49" spans="1:9" ht="12.75">
      <c r="A49" s="7">
        <v>44</v>
      </c>
      <c r="B49" s="29">
        <v>1</v>
      </c>
      <c r="C49" s="7" t="s">
        <v>306</v>
      </c>
      <c r="D49" s="7" t="s">
        <v>307</v>
      </c>
      <c r="E49" s="166"/>
      <c r="F49" s="166"/>
      <c r="G49" s="169"/>
      <c r="H49" s="166">
        <f>E49+F49+G49</f>
        <v>0</v>
      </c>
      <c r="I49" s="166">
        <f>F49+G49+H49</f>
        <v>0</v>
      </c>
    </row>
    <row r="50" spans="1:9" ht="12.75">
      <c r="A50" s="7">
        <v>45</v>
      </c>
      <c r="B50" s="29">
        <v>2</v>
      </c>
      <c r="C50" s="8" t="s">
        <v>482</v>
      </c>
      <c r="D50" s="7" t="s">
        <v>309</v>
      </c>
      <c r="E50" s="167">
        <f>SUM(E48:E49)</f>
        <v>0</v>
      </c>
      <c r="F50" s="167">
        <f>SUM(F48:F49)</f>
        <v>0</v>
      </c>
      <c r="G50" s="167">
        <f>SUM(G48:G49)</f>
        <v>0</v>
      </c>
      <c r="H50" s="167">
        <f>SUM(H48:H49)</f>
        <v>0</v>
      </c>
      <c r="I50" s="167">
        <f>SUM(I48:I49)</f>
        <v>0</v>
      </c>
    </row>
    <row r="51" spans="1:9" ht="12.75">
      <c r="A51" s="7">
        <v>46</v>
      </c>
      <c r="B51" s="29">
        <v>3</v>
      </c>
      <c r="C51" s="25" t="s">
        <v>310</v>
      </c>
      <c r="D51" s="7" t="s">
        <v>311</v>
      </c>
      <c r="E51" s="166"/>
      <c r="F51" s="166"/>
      <c r="G51" s="169"/>
      <c r="H51" s="167">
        <f>SUM(E51:G51)</f>
        <v>0</v>
      </c>
      <c r="I51" s="167">
        <f>SUM(F51:H51)</f>
        <v>0</v>
      </c>
    </row>
    <row r="52" spans="1:9" ht="12.75">
      <c r="A52" s="7">
        <v>47</v>
      </c>
      <c r="B52" s="29">
        <v>4</v>
      </c>
      <c r="C52" s="45" t="s">
        <v>312</v>
      </c>
      <c r="D52" s="7" t="s">
        <v>313</v>
      </c>
      <c r="E52" s="166"/>
      <c r="F52" s="166"/>
      <c r="G52" s="169"/>
      <c r="H52" s="167">
        <f>SUM(E52:G52)</f>
        <v>0</v>
      </c>
      <c r="I52" s="167">
        <f>SUM(F52:H52)</f>
        <v>0</v>
      </c>
    </row>
    <row r="53" spans="1:9" ht="12.75">
      <c r="A53" s="7">
        <v>48</v>
      </c>
      <c r="B53" s="29">
        <v>5</v>
      </c>
      <c r="C53" s="7" t="s">
        <v>314</v>
      </c>
      <c r="D53" s="7" t="s">
        <v>315</v>
      </c>
      <c r="E53" s="166"/>
      <c r="F53" s="166">
        <v>960000</v>
      </c>
      <c r="G53" s="169"/>
      <c r="H53" s="167">
        <f>SUM(E53:G53)</f>
        <v>960000</v>
      </c>
      <c r="I53" s="167">
        <f>H53</f>
        <v>960000</v>
      </c>
    </row>
    <row r="54" spans="1:9" ht="12.75">
      <c r="A54" s="7">
        <v>49</v>
      </c>
      <c r="B54" s="29">
        <v>6</v>
      </c>
      <c r="C54" s="7" t="s">
        <v>427</v>
      </c>
      <c r="D54" s="7" t="s">
        <v>315</v>
      </c>
      <c r="E54" s="166"/>
      <c r="F54" s="166">
        <v>0</v>
      </c>
      <c r="G54" s="169"/>
      <c r="H54" s="167">
        <f>SUM(E54:G54)</f>
        <v>0</v>
      </c>
      <c r="I54" s="167">
        <f>SUM(F54:H54)</f>
        <v>0</v>
      </c>
    </row>
    <row r="55" spans="1:9" ht="12.75">
      <c r="A55" s="7">
        <v>50</v>
      </c>
      <c r="B55" s="29">
        <v>7</v>
      </c>
      <c r="C55" s="7" t="s">
        <v>316</v>
      </c>
      <c r="D55" s="7" t="s">
        <v>317</v>
      </c>
      <c r="E55" s="166"/>
      <c r="F55" s="166">
        <v>7804000</v>
      </c>
      <c r="G55" s="169"/>
      <c r="H55" s="167">
        <f>SUM(E55:G55)</f>
        <v>7804000</v>
      </c>
      <c r="I55" s="167">
        <f>H55</f>
        <v>7804000</v>
      </c>
    </row>
    <row r="56" spans="1:9" ht="12.75">
      <c r="A56" s="7">
        <v>51</v>
      </c>
      <c r="B56" s="29">
        <v>8</v>
      </c>
      <c r="C56" s="7" t="s">
        <v>546</v>
      </c>
      <c r="D56" s="7" t="s">
        <v>318</v>
      </c>
      <c r="E56" s="166"/>
      <c r="F56" s="166"/>
      <c r="G56" s="169"/>
      <c r="H56" s="167">
        <f>SUM(E56:G56)</f>
        <v>0</v>
      </c>
      <c r="I56" s="167">
        <f>SUM(F56:H56)</f>
        <v>0</v>
      </c>
    </row>
    <row r="57" spans="1:9" ht="12.75">
      <c r="A57" s="7">
        <v>52</v>
      </c>
      <c r="B57" s="29">
        <v>9</v>
      </c>
      <c r="C57" s="25" t="s">
        <v>319</v>
      </c>
      <c r="D57" s="7" t="s">
        <v>320</v>
      </c>
      <c r="E57" s="166"/>
      <c r="F57" s="166"/>
      <c r="G57" s="169"/>
      <c r="H57" s="167">
        <f>SUM(E57:G57)</f>
        <v>0</v>
      </c>
      <c r="I57" s="167">
        <f>SUM(F57:H57)</f>
        <v>0</v>
      </c>
    </row>
    <row r="58" spans="1:9" ht="12.75">
      <c r="A58" s="7">
        <v>53</v>
      </c>
      <c r="B58" s="50" t="s">
        <v>483</v>
      </c>
      <c r="C58" s="43" t="s">
        <v>321</v>
      </c>
      <c r="D58" s="7" t="s">
        <v>322</v>
      </c>
      <c r="E58" s="167">
        <v>456000</v>
      </c>
      <c r="F58" s="166"/>
      <c r="G58" s="168"/>
      <c r="H58" s="167">
        <f>SUM(E58:G58)</f>
        <v>456000</v>
      </c>
      <c r="I58" s="167">
        <f>SUM(F58:H58)</f>
        <v>456000</v>
      </c>
    </row>
    <row r="59" spans="1:9" ht="12.75">
      <c r="A59" s="7">
        <v>54</v>
      </c>
      <c r="B59" s="35">
        <v>1</v>
      </c>
      <c r="C59" s="43" t="s">
        <v>323</v>
      </c>
      <c r="D59" s="9" t="s">
        <v>324</v>
      </c>
      <c r="E59" s="165"/>
      <c r="F59" s="165"/>
      <c r="G59" s="170"/>
      <c r="H59" s="167">
        <f>SUM(E59:G59)</f>
        <v>0</v>
      </c>
      <c r="I59" s="167">
        <f>SUM(F59:H59)</f>
        <v>0</v>
      </c>
    </row>
    <row r="60" spans="1:9" ht="12.75">
      <c r="A60" s="7">
        <v>55</v>
      </c>
      <c r="B60" s="29" t="s">
        <v>261</v>
      </c>
      <c r="C60" s="32" t="s">
        <v>484</v>
      </c>
      <c r="D60" s="7" t="s">
        <v>325</v>
      </c>
      <c r="E60" s="165">
        <f>SUM(E51:E59)</f>
        <v>456000</v>
      </c>
      <c r="F60" s="165">
        <f>SUM(F51:F59)</f>
        <v>8764000</v>
      </c>
      <c r="G60" s="165">
        <f>SUM(G51:G59)</f>
        <v>0</v>
      </c>
      <c r="H60" s="165">
        <f>SUM(H51:H59)</f>
        <v>9220000</v>
      </c>
      <c r="I60" s="165">
        <f>SUM(I51:I59)</f>
        <v>9220000</v>
      </c>
    </row>
    <row r="61" spans="1:9" ht="12.75">
      <c r="A61" s="7">
        <v>56</v>
      </c>
      <c r="B61" s="29" t="s">
        <v>263</v>
      </c>
      <c r="C61" s="32" t="s">
        <v>485</v>
      </c>
      <c r="D61" s="7" t="s">
        <v>326</v>
      </c>
      <c r="E61" s="165">
        <f>SUM(E62:E63)</f>
        <v>0</v>
      </c>
      <c r="F61" s="165">
        <v>35000</v>
      </c>
      <c r="G61" s="165">
        <f>SUM(G62:G63)</f>
        <v>0</v>
      </c>
      <c r="H61" s="165">
        <f>SUM(H62:H63)</f>
        <v>35000</v>
      </c>
      <c r="I61" s="165">
        <f>H61</f>
        <v>35000</v>
      </c>
    </row>
    <row r="62" spans="1:9" ht="12.75">
      <c r="A62" s="7">
        <v>57</v>
      </c>
      <c r="B62" s="29" t="s">
        <v>327</v>
      </c>
      <c r="C62" s="43" t="s">
        <v>419</v>
      </c>
      <c r="D62" s="7"/>
      <c r="E62" s="166"/>
      <c r="F62" s="167">
        <v>35000</v>
      </c>
      <c r="G62" s="170"/>
      <c r="H62" s="167">
        <f>SUM(E62:G62)</f>
        <v>35000</v>
      </c>
      <c r="I62" s="167">
        <f>H62</f>
        <v>35000</v>
      </c>
    </row>
    <row r="63" spans="1:9" ht="12.75">
      <c r="A63" s="7">
        <v>58</v>
      </c>
      <c r="B63" s="29">
        <v>1</v>
      </c>
      <c r="C63" s="25" t="s">
        <v>420</v>
      </c>
      <c r="D63" s="7"/>
      <c r="E63" s="166"/>
      <c r="F63" s="166"/>
      <c r="G63" s="169"/>
      <c r="H63" s="167">
        <f>SUM(E63:G63)</f>
        <v>0</v>
      </c>
      <c r="I63" s="167">
        <f>SUM(F63:H63)</f>
        <v>0</v>
      </c>
    </row>
    <row r="64" spans="1:9" ht="12.75">
      <c r="A64" s="7">
        <v>59</v>
      </c>
      <c r="B64" s="29">
        <v>2</v>
      </c>
      <c r="C64" s="48" t="s">
        <v>328</v>
      </c>
      <c r="D64" s="8" t="s">
        <v>329</v>
      </c>
      <c r="E64" s="165">
        <f>E50+E60+E61</f>
        <v>456000</v>
      </c>
      <c r="F64" s="165">
        <f>F50+F60+F61</f>
        <v>8799000</v>
      </c>
      <c r="G64" s="165">
        <f>G50+G60+G61</f>
        <v>0</v>
      </c>
      <c r="H64" s="165">
        <f>H50+H60+H61</f>
        <v>9255000</v>
      </c>
      <c r="I64" s="165">
        <f>I50+I60+I61</f>
        <v>9255000</v>
      </c>
    </row>
    <row r="65" spans="1:9" ht="12.75">
      <c r="A65" s="7">
        <v>60</v>
      </c>
      <c r="B65" s="29">
        <v>3</v>
      </c>
      <c r="C65" s="45" t="s">
        <v>330</v>
      </c>
      <c r="D65" s="7" t="s">
        <v>331</v>
      </c>
      <c r="E65" s="167"/>
      <c r="F65" s="166">
        <v>0</v>
      </c>
      <c r="G65" s="168"/>
      <c r="H65" s="167">
        <f>SUM(E65:G65)</f>
        <v>0</v>
      </c>
      <c r="I65" s="167">
        <f>SUM(F65:H65)</f>
        <v>0</v>
      </c>
    </row>
    <row r="66" spans="1:9" ht="12.75">
      <c r="A66" s="7">
        <v>61</v>
      </c>
      <c r="B66" s="29">
        <v>4</v>
      </c>
      <c r="C66" s="45" t="s">
        <v>332</v>
      </c>
      <c r="D66" s="7" t="s">
        <v>333</v>
      </c>
      <c r="E66" s="167"/>
      <c r="F66" s="166">
        <v>0</v>
      </c>
      <c r="G66" s="168"/>
      <c r="H66" s="167">
        <f>SUM(E66:G66)</f>
        <v>0</v>
      </c>
      <c r="I66" s="167">
        <f>SUM(F66:H66)</f>
        <v>0</v>
      </c>
    </row>
    <row r="67" spans="1:9" ht="12.75">
      <c r="A67" s="7">
        <v>62</v>
      </c>
      <c r="B67" s="29">
        <v>5</v>
      </c>
      <c r="C67" s="45" t="s">
        <v>334</v>
      </c>
      <c r="D67" s="7" t="s">
        <v>335</v>
      </c>
      <c r="E67" s="167"/>
      <c r="F67" s="166"/>
      <c r="G67" s="167"/>
      <c r="H67" s="167">
        <f>SUM(E67:G67)</f>
        <v>0</v>
      </c>
      <c r="I67" s="167">
        <f>SUM(F67:H67)</f>
        <v>0</v>
      </c>
    </row>
    <row r="68" spans="1:9" ht="12.75">
      <c r="A68" s="7">
        <v>63</v>
      </c>
      <c r="B68" s="78">
        <v>6</v>
      </c>
      <c r="C68" s="43" t="s">
        <v>336</v>
      </c>
      <c r="D68" s="9" t="s">
        <v>337</v>
      </c>
      <c r="E68" s="165"/>
      <c r="F68" s="167">
        <v>492096</v>
      </c>
      <c r="G68" s="167">
        <v>0</v>
      </c>
      <c r="H68" s="167">
        <f>SUM(E68:G68)</f>
        <v>492096</v>
      </c>
      <c r="I68" s="167">
        <f>H68</f>
        <v>492096</v>
      </c>
    </row>
    <row r="69" spans="1:9" ht="12.75">
      <c r="A69" s="7">
        <v>64</v>
      </c>
      <c r="B69" s="79">
        <v>7</v>
      </c>
      <c r="C69" s="45" t="s">
        <v>338</v>
      </c>
      <c r="D69" s="7" t="s">
        <v>339</v>
      </c>
      <c r="E69" s="167"/>
      <c r="F69" s="166"/>
      <c r="G69" s="167"/>
      <c r="H69" s="167">
        <f>SUM(E69:G69)</f>
        <v>0</v>
      </c>
      <c r="I69" s="167">
        <f>SUM(F69:H69)</f>
        <v>0</v>
      </c>
    </row>
    <row r="70" spans="1:9" ht="12.75">
      <c r="A70" s="7">
        <v>65</v>
      </c>
      <c r="B70" s="29">
        <v>8</v>
      </c>
      <c r="C70" s="43" t="s">
        <v>340</v>
      </c>
      <c r="D70" s="7" t="s">
        <v>341</v>
      </c>
      <c r="E70" s="167"/>
      <c r="F70" s="165"/>
      <c r="G70" s="168"/>
      <c r="H70" s="167">
        <f>SUM(E70:G70)</f>
        <v>0</v>
      </c>
      <c r="I70" s="167">
        <f>SUM(F70:H70)</f>
        <v>0</v>
      </c>
    </row>
    <row r="71" spans="1:9" ht="12.75">
      <c r="A71" s="7">
        <v>66</v>
      </c>
      <c r="B71" s="29">
        <v>9</v>
      </c>
      <c r="C71" s="46" t="s">
        <v>342</v>
      </c>
      <c r="D71" s="7" t="s">
        <v>343</v>
      </c>
      <c r="E71" s="167"/>
      <c r="F71" s="166"/>
      <c r="G71" s="168"/>
      <c r="H71" s="167">
        <f>SUM(E71:G71)</f>
        <v>0</v>
      </c>
      <c r="I71" s="167">
        <f>SUM(F71:H71)</f>
        <v>0</v>
      </c>
    </row>
    <row r="72" spans="1:9" ht="12.75">
      <c r="A72" s="7">
        <v>67</v>
      </c>
      <c r="B72" s="29">
        <v>10</v>
      </c>
      <c r="C72" s="1" t="s">
        <v>486</v>
      </c>
      <c r="D72" s="7" t="s">
        <v>344</v>
      </c>
      <c r="E72" s="167"/>
      <c r="F72" s="166"/>
      <c r="G72" s="168"/>
      <c r="H72" s="167">
        <f>SUM(E72:G72)</f>
        <v>0</v>
      </c>
      <c r="I72" s="167">
        <f>SUM(F72:H72)</f>
        <v>0</v>
      </c>
    </row>
    <row r="73" spans="1:9" ht="12.75">
      <c r="A73" s="7">
        <v>68</v>
      </c>
      <c r="B73" s="29">
        <v>11</v>
      </c>
      <c r="C73" s="45" t="s">
        <v>345</v>
      </c>
      <c r="D73" s="7" t="s">
        <v>346</v>
      </c>
      <c r="E73" s="167"/>
      <c r="F73" s="166"/>
      <c r="G73" s="168"/>
      <c r="H73" s="167">
        <f>SUM(E73:G73)</f>
        <v>0</v>
      </c>
      <c r="I73" s="167">
        <f>SUM(F73:H73)</f>
        <v>0</v>
      </c>
    </row>
    <row r="74" spans="1:9" ht="12.75">
      <c r="A74" s="7">
        <v>69</v>
      </c>
      <c r="B74" s="29" t="s">
        <v>489</v>
      </c>
      <c r="C74" s="1" t="s">
        <v>487</v>
      </c>
      <c r="D74" s="7" t="s">
        <v>347</v>
      </c>
      <c r="E74" s="167"/>
      <c r="F74" s="166"/>
      <c r="G74" s="168"/>
      <c r="H74" s="167">
        <f>SUM(E74:G74)</f>
        <v>0</v>
      </c>
      <c r="I74" s="167">
        <f>SUM(F74:H74)</f>
        <v>0</v>
      </c>
    </row>
    <row r="75" spans="1:9" ht="12.75">
      <c r="A75" s="7">
        <v>70</v>
      </c>
      <c r="B75" s="29">
        <v>1</v>
      </c>
      <c r="C75" s="45" t="s">
        <v>547</v>
      </c>
      <c r="D75" s="9" t="s">
        <v>488</v>
      </c>
      <c r="E75" s="167"/>
      <c r="F75" s="167">
        <v>30000</v>
      </c>
      <c r="G75" s="168">
        <v>0</v>
      </c>
      <c r="H75" s="167">
        <f>SUM(E75:G75)</f>
        <v>30000</v>
      </c>
      <c r="I75" s="167">
        <f>H75</f>
        <v>30000</v>
      </c>
    </row>
    <row r="76" spans="1:9" ht="12.75">
      <c r="A76" s="7">
        <v>71</v>
      </c>
      <c r="B76" s="80">
        <v>2</v>
      </c>
      <c r="C76" s="48" t="s">
        <v>490</v>
      </c>
      <c r="D76" s="7" t="s">
        <v>348</v>
      </c>
      <c r="E76" s="165">
        <f>SUM(E65:E75)</f>
        <v>0</v>
      </c>
      <c r="F76" s="165">
        <f>SUM(F65:F75)</f>
        <v>522096</v>
      </c>
      <c r="G76" s="165">
        <f>SUM(G65:G75)</f>
        <v>0</v>
      </c>
      <c r="H76" s="165">
        <f>SUM(H65:H75)</f>
        <v>522096</v>
      </c>
      <c r="I76" s="165">
        <f>SUM(I65:I75)</f>
        <v>522096</v>
      </c>
    </row>
    <row r="77" spans="1:9" ht="12.75">
      <c r="A77" s="7">
        <v>72</v>
      </c>
      <c r="B77" s="29">
        <v>3</v>
      </c>
      <c r="C77" s="45" t="s">
        <v>349</v>
      </c>
      <c r="D77" s="9" t="s">
        <v>350</v>
      </c>
      <c r="E77" s="165"/>
      <c r="F77" s="165"/>
      <c r="G77" s="170"/>
      <c r="H77" s="167">
        <f>SUM(E77:G77)</f>
        <v>0</v>
      </c>
      <c r="I77" s="167">
        <f>SUM(F77:H77)</f>
        <v>0</v>
      </c>
    </row>
    <row r="78" spans="1:9" ht="12.75">
      <c r="A78" s="7">
        <v>73</v>
      </c>
      <c r="B78" s="29">
        <v>4</v>
      </c>
      <c r="C78" s="43" t="s">
        <v>351</v>
      </c>
      <c r="D78" s="7" t="s">
        <v>352</v>
      </c>
      <c r="E78" s="167"/>
      <c r="F78" s="166"/>
      <c r="G78" s="168"/>
      <c r="H78" s="167">
        <f>SUM(E78:G78)</f>
        <v>0</v>
      </c>
      <c r="I78" s="167">
        <f>SUM(F78:H78)</f>
        <v>0</v>
      </c>
    </row>
    <row r="79" spans="1:9" ht="12.75">
      <c r="A79" s="7">
        <v>74</v>
      </c>
      <c r="B79" s="80">
        <v>5</v>
      </c>
      <c r="C79" s="45" t="s">
        <v>353</v>
      </c>
      <c r="D79" s="7" t="s">
        <v>354</v>
      </c>
      <c r="E79" s="167"/>
      <c r="F79" s="166"/>
      <c r="G79" s="168"/>
      <c r="H79" s="167">
        <f>SUM(E79:G79)</f>
        <v>0</v>
      </c>
      <c r="I79" s="167">
        <f>SUM(F79:H79)</f>
        <v>0</v>
      </c>
    </row>
    <row r="80" spans="1:9" ht="12.75">
      <c r="A80" s="7">
        <v>75</v>
      </c>
      <c r="B80" s="79" t="s">
        <v>359</v>
      </c>
      <c r="C80" s="45" t="s">
        <v>355</v>
      </c>
      <c r="D80" s="7" t="s">
        <v>356</v>
      </c>
      <c r="E80" s="167"/>
      <c r="F80" s="166"/>
      <c r="G80" s="168"/>
      <c r="H80" s="167">
        <f>SUM(E80:G80)</f>
        <v>0</v>
      </c>
      <c r="I80" s="167">
        <f>SUM(F80:H80)</f>
        <v>0</v>
      </c>
    </row>
    <row r="81" spans="1:9" ht="12.75">
      <c r="A81" s="7">
        <v>76</v>
      </c>
      <c r="B81" s="79">
        <v>1</v>
      </c>
      <c r="C81" s="43" t="s">
        <v>357</v>
      </c>
      <c r="D81" s="7" t="s">
        <v>358</v>
      </c>
      <c r="E81" s="167"/>
      <c r="F81" s="166"/>
      <c r="G81" s="168"/>
      <c r="H81" s="167">
        <f>SUM(E81:G81)</f>
        <v>0</v>
      </c>
      <c r="I81" s="167">
        <f>SUM(F81:H81)</f>
        <v>0</v>
      </c>
    </row>
    <row r="82" spans="1:9" ht="12.75">
      <c r="A82" s="7">
        <v>77</v>
      </c>
      <c r="B82" s="79">
        <v>2</v>
      </c>
      <c r="C82" s="32" t="s">
        <v>500</v>
      </c>
      <c r="D82" s="7" t="s">
        <v>360</v>
      </c>
      <c r="E82" s="165">
        <f>SUM(E77:E81)</f>
        <v>0</v>
      </c>
      <c r="F82" s="165">
        <f>SUM(F77:F81)</f>
        <v>0</v>
      </c>
      <c r="G82" s="165">
        <f>SUM(G77:G81)</f>
        <v>0</v>
      </c>
      <c r="H82" s="165">
        <f>SUM(H77:H81)</f>
        <v>0</v>
      </c>
      <c r="I82" s="165">
        <f>SUM(I77:I81)</f>
        <v>0</v>
      </c>
    </row>
    <row r="83" spans="1:9" ht="12.75">
      <c r="A83" s="7">
        <v>78</v>
      </c>
      <c r="B83" s="79">
        <v>3</v>
      </c>
      <c r="C83" s="43" t="s">
        <v>361</v>
      </c>
      <c r="D83" s="7" t="s">
        <v>362</v>
      </c>
      <c r="E83" s="167"/>
      <c r="F83" s="166"/>
      <c r="G83" s="168"/>
      <c r="H83" s="167">
        <f>SUM(E83:G83)</f>
        <v>0</v>
      </c>
      <c r="I83" s="167">
        <f>SUM(F83:H83)</f>
        <v>0</v>
      </c>
    </row>
    <row r="84" spans="1:9" ht="12.75">
      <c r="A84" s="7">
        <v>79</v>
      </c>
      <c r="B84" s="79">
        <v>4</v>
      </c>
      <c r="C84" s="43" t="s">
        <v>492</v>
      </c>
      <c r="D84" s="7" t="s">
        <v>364</v>
      </c>
      <c r="E84" s="167"/>
      <c r="F84" s="166"/>
      <c r="G84" s="168"/>
      <c r="H84" s="167">
        <f>SUM(E84:G84)</f>
        <v>0</v>
      </c>
      <c r="I84" s="167">
        <f>SUM(F84:H84)</f>
        <v>0</v>
      </c>
    </row>
    <row r="85" spans="1:9" ht="12.75">
      <c r="A85" s="7">
        <v>80</v>
      </c>
      <c r="B85" s="79">
        <v>5</v>
      </c>
      <c r="C85" s="9" t="s">
        <v>493</v>
      </c>
      <c r="D85" s="9" t="s">
        <v>365</v>
      </c>
      <c r="E85" s="167"/>
      <c r="F85" s="166"/>
      <c r="G85" s="168"/>
      <c r="H85" s="167">
        <f>SUM(E85:G85)</f>
        <v>0</v>
      </c>
      <c r="I85" s="167">
        <f>SUM(F85:H85)</f>
        <v>0</v>
      </c>
    </row>
    <row r="86" spans="1:9" ht="12.75">
      <c r="A86" s="7">
        <v>81</v>
      </c>
      <c r="B86" s="79" t="s">
        <v>366</v>
      </c>
      <c r="C86" s="9" t="s">
        <v>363</v>
      </c>
      <c r="D86" s="9" t="s">
        <v>494</v>
      </c>
      <c r="E86" s="167"/>
      <c r="F86" s="166"/>
      <c r="G86" s="168"/>
      <c r="H86" s="167">
        <f>SUM(E86:G86)</f>
        <v>0</v>
      </c>
      <c r="I86" s="167">
        <f>SUM(F86:H86)</f>
        <v>0</v>
      </c>
    </row>
    <row r="87" spans="1:9" ht="12.75">
      <c r="A87" s="7">
        <v>82</v>
      </c>
      <c r="B87" s="79">
        <v>1</v>
      </c>
      <c r="C87" s="43" t="s">
        <v>426</v>
      </c>
      <c r="D87" s="9" t="s">
        <v>496</v>
      </c>
      <c r="E87" s="167"/>
      <c r="F87" s="166"/>
      <c r="G87" s="168"/>
      <c r="H87" s="167">
        <f>SUM(E87:G87)</f>
        <v>0</v>
      </c>
      <c r="I87" s="167">
        <f>SUM(F87:H87)</f>
        <v>0</v>
      </c>
    </row>
    <row r="88" spans="1:9" ht="12.75">
      <c r="A88" s="7">
        <v>83</v>
      </c>
      <c r="B88" s="79">
        <v>2</v>
      </c>
      <c r="C88" s="3" t="s">
        <v>495</v>
      </c>
      <c r="D88" s="7" t="s">
        <v>367</v>
      </c>
      <c r="E88" s="165">
        <f>SUM(E83:E87)</f>
        <v>0</v>
      </c>
      <c r="F88" s="165">
        <f>SUM(F83:F87)</f>
        <v>0</v>
      </c>
      <c r="G88" s="165">
        <f>SUM(G83:G87)</f>
        <v>0</v>
      </c>
      <c r="H88" s="165">
        <f>SUM(H83:H87)</f>
        <v>0</v>
      </c>
      <c r="I88" s="165">
        <f>SUM(I83:I87)</f>
        <v>0</v>
      </c>
    </row>
    <row r="89" spans="1:9" ht="12.75">
      <c r="A89" s="7">
        <v>84</v>
      </c>
      <c r="B89" s="79">
        <v>3</v>
      </c>
      <c r="C89" s="43" t="s">
        <v>368</v>
      </c>
      <c r="D89" s="7" t="s">
        <v>369</v>
      </c>
      <c r="E89" s="167"/>
      <c r="F89" s="166"/>
      <c r="G89" s="168"/>
      <c r="H89" s="167">
        <f>SUM(E89:G89)</f>
        <v>0</v>
      </c>
      <c r="I89" s="167">
        <f>SUM(F89:H89)</f>
        <v>0</v>
      </c>
    </row>
    <row r="90" spans="1:9" ht="12.75">
      <c r="A90" s="7">
        <v>85</v>
      </c>
      <c r="B90" s="79">
        <v>4</v>
      </c>
      <c r="C90" s="9" t="s">
        <v>497</v>
      </c>
      <c r="D90" s="9" t="s">
        <v>371</v>
      </c>
      <c r="E90" s="167"/>
      <c r="F90" s="166"/>
      <c r="G90" s="170"/>
      <c r="H90" s="167">
        <f>SUM(E90:G90)</f>
        <v>0</v>
      </c>
      <c r="I90" s="167">
        <f>SUM(F90:H90)</f>
        <v>0</v>
      </c>
    </row>
    <row r="91" spans="1:9" ht="12.75">
      <c r="A91" s="7">
        <v>86</v>
      </c>
      <c r="B91" s="79">
        <v>5</v>
      </c>
      <c r="C91" s="9" t="s">
        <v>501</v>
      </c>
      <c r="D91" s="9" t="s">
        <v>373</v>
      </c>
      <c r="E91" s="167"/>
      <c r="F91" s="166"/>
      <c r="G91" s="170"/>
      <c r="H91" s="167">
        <f>SUM(E91:G91)</f>
        <v>0</v>
      </c>
      <c r="I91" s="167">
        <f>SUM(F91:H91)</f>
        <v>0</v>
      </c>
    </row>
    <row r="92" spans="1:9" ht="12.75">
      <c r="A92" s="7">
        <v>87</v>
      </c>
      <c r="B92" s="81" t="s">
        <v>374</v>
      </c>
      <c r="C92" s="9" t="s">
        <v>370</v>
      </c>
      <c r="D92" s="9" t="s">
        <v>498</v>
      </c>
      <c r="E92" s="167"/>
      <c r="F92" s="166"/>
      <c r="G92" s="170"/>
      <c r="H92" s="167">
        <f>SUM(E92:G92)</f>
        <v>0</v>
      </c>
      <c r="I92" s="167">
        <f>SUM(F92:H92)</f>
        <v>0</v>
      </c>
    </row>
    <row r="93" spans="1:9" ht="12.75">
      <c r="A93" s="7">
        <v>88</v>
      </c>
      <c r="B93" s="79" t="s">
        <v>376</v>
      </c>
      <c r="C93" s="9" t="s">
        <v>372</v>
      </c>
      <c r="D93" s="9" t="s">
        <v>499</v>
      </c>
      <c r="E93" s="167"/>
      <c r="F93" s="166"/>
      <c r="G93" s="168"/>
      <c r="H93" s="167">
        <f>SUM(E93:G93)</f>
        <v>0</v>
      </c>
      <c r="I93" s="167">
        <f>SUM(F93:H93)</f>
        <v>0</v>
      </c>
    </row>
    <row r="94" spans="1:9" ht="12.75">
      <c r="A94" s="7">
        <v>89</v>
      </c>
      <c r="B94" s="79">
        <v>1</v>
      </c>
      <c r="C94" s="48" t="s">
        <v>502</v>
      </c>
      <c r="D94" s="7" t="s">
        <v>375</v>
      </c>
      <c r="E94" s="165">
        <f>SUM(E89:E93)</f>
        <v>0</v>
      </c>
      <c r="F94" s="165">
        <f>SUM(F89:F93)</f>
        <v>0</v>
      </c>
      <c r="G94" s="165">
        <f>SUM(G89:G93)</f>
        <v>0</v>
      </c>
      <c r="H94" s="165">
        <f>SUM(H89:H93)</f>
        <v>0</v>
      </c>
      <c r="I94" s="165">
        <f>SUM(I89:I93)</f>
        <v>0</v>
      </c>
    </row>
    <row r="95" spans="1:9" ht="12.75">
      <c r="A95" s="7">
        <v>90</v>
      </c>
      <c r="B95" s="79">
        <v>2</v>
      </c>
      <c r="C95" s="32" t="s">
        <v>377</v>
      </c>
      <c r="D95" s="7" t="s">
        <v>378</v>
      </c>
      <c r="E95" s="165">
        <f>E28+E38+E47+E64+E76+E82+E88+E94</f>
        <v>54431858</v>
      </c>
      <c r="F95" s="165">
        <f>F28+F38+F47+F64+F76+F82+F88+F94</f>
        <v>9321096</v>
      </c>
      <c r="G95" s="165">
        <f>G28+G38+G47+G64+G76+G82+G88+G94</f>
        <v>0</v>
      </c>
      <c r="H95" s="165">
        <f>H28+H38+H47+H64+H76+H82+H88+H94</f>
        <v>63752954</v>
      </c>
      <c r="I95" s="165">
        <f>I28+I38+I47+I64+I76+I82+I88+I94</f>
        <v>66290553</v>
      </c>
    </row>
    <row r="96" spans="1:9" ht="12.75">
      <c r="A96" s="7">
        <v>91</v>
      </c>
      <c r="B96" s="79">
        <v>3</v>
      </c>
      <c r="C96" s="1" t="s">
        <v>504</v>
      </c>
      <c r="D96" s="7" t="s">
        <v>379</v>
      </c>
      <c r="E96" s="167"/>
      <c r="F96" s="166"/>
      <c r="G96" s="168"/>
      <c r="H96" s="167">
        <f>SUM(E96:G96)</f>
        <v>0</v>
      </c>
      <c r="I96" s="167">
        <f>SUM(F96:H96)</f>
        <v>0</v>
      </c>
    </row>
    <row r="97" spans="1:9" ht="12.75">
      <c r="A97" s="7">
        <v>92</v>
      </c>
      <c r="B97" s="79" t="s">
        <v>511</v>
      </c>
      <c r="C97" s="43" t="s">
        <v>380</v>
      </c>
      <c r="D97" s="7" t="s">
        <v>381</v>
      </c>
      <c r="E97" s="167"/>
      <c r="F97" s="166"/>
      <c r="G97" s="168"/>
      <c r="H97" s="167">
        <f>SUM(E97:G97)</f>
        <v>0</v>
      </c>
      <c r="I97" s="167">
        <f>SUM(F97:H97)</f>
        <v>0</v>
      </c>
    </row>
    <row r="98" spans="1:9" ht="12.75">
      <c r="A98" s="7">
        <v>93</v>
      </c>
      <c r="B98" s="79">
        <v>1</v>
      </c>
      <c r="C98" s="1" t="s">
        <v>505</v>
      </c>
      <c r="D98" s="7" t="s">
        <v>382</v>
      </c>
      <c r="E98" s="167"/>
      <c r="F98" s="166"/>
      <c r="G98" s="168"/>
      <c r="H98" s="167">
        <f>SUM(E98:G98)</f>
        <v>0</v>
      </c>
      <c r="I98" s="167">
        <f>SUM(F98:H98)</f>
        <v>0</v>
      </c>
    </row>
    <row r="99" spans="1:9" ht="12.75">
      <c r="A99" s="7">
        <v>94</v>
      </c>
      <c r="B99" s="79">
        <v>2</v>
      </c>
      <c r="C99" s="8" t="s">
        <v>506</v>
      </c>
      <c r="D99" s="7" t="s">
        <v>383</v>
      </c>
      <c r="E99" s="165">
        <f>SUM(E96:E98)</f>
        <v>0</v>
      </c>
      <c r="F99" s="165">
        <f>SUM(F96:F98)</f>
        <v>0</v>
      </c>
      <c r="G99" s="165">
        <f>SUM(G96:G98)</f>
        <v>0</v>
      </c>
      <c r="H99" s="165">
        <f>SUM(H96:H98)</f>
        <v>0</v>
      </c>
      <c r="I99" s="165">
        <f>SUM(I96:I98)</f>
        <v>0</v>
      </c>
    </row>
    <row r="100" spans="1:9" ht="12.75">
      <c r="A100" s="7">
        <v>95</v>
      </c>
      <c r="B100" s="81">
        <v>3</v>
      </c>
      <c r="C100" s="9" t="s">
        <v>384</v>
      </c>
      <c r="D100" s="9" t="s">
        <v>385</v>
      </c>
      <c r="E100" s="165"/>
      <c r="F100" s="165"/>
      <c r="G100" s="170"/>
      <c r="H100" s="167">
        <f>SUM(E100:G100)</f>
        <v>0</v>
      </c>
      <c r="I100" s="167">
        <f>SUM(F100:H100)</f>
        <v>0</v>
      </c>
    </row>
    <row r="101" spans="1:9" ht="12.75">
      <c r="A101" s="7">
        <v>96</v>
      </c>
      <c r="B101" s="79">
        <v>4</v>
      </c>
      <c r="C101" s="9" t="s">
        <v>507</v>
      </c>
      <c r="D101" s="7" t="s">
        <v>386</v>
      </c>
      <c r="E101" s="167"/>
      <c r="F101" s="166"/>
      <c r="G101" s="168"/>
      <c r="H101" s="167">
        <f>SUM(E101:G101)</f>
        <v>0</v>
      </c>
      <c r="I101" s="167">
        <f>SUM(F101:H101)</f>
        <v>0</v>
      </c>
    </row>
    <row r="102" spans="1:9" ht="12.75">
      <c r="A102" s="7">
        <v>97</v>
      </c>
      <c r="B102" s="79" t="s">
        <v>512</v>
      </c>
      <c r="C102" s="9" t="s">
        <v>508</v>
      </c>
      <c r="D102" s="7" t="s">
        <v>387</v>
      </c>
      <c r="E102" s="167"/>
      <c r="F102" s="166"/>
      <c r="G102" s="168"/>
      <c r="H102" s="167">
        <f>SUM(E102:G102)</f>
        <v>0</v>
      </c>
      <c r="I102" s="167">
        <f>SUM(F102:H102)</f>
        <v>0</v>
      </c>
    </row>
    <row r="103" spans="1:9" ht="12.75">
      <c r="A103" s="7">
        <v>98</v>
      </c>
      <c r="B103" s="79">
        <v>1</v>
      </c>
      <c r="C103" s="9" t="s">
        <v>509</v>
      </c>
      <c r="D103" s="7" t="s">
        <v>388</v>
      </c>
      <c r="E103" s="167"/>
      <c r="F103" s="166"/>
      <c r="G103" s="168"/>
      <c r="H103" s="167">
        <f>SUM(E103:G103)</f>
        <v>0</v>
      </c>
      <c r="I103" s="167">
        <f>SUM(F103:H103)</f>
        <v>0</v>
      </c>
    </row>
    <row r="104" spans="1:9" ht="12.75">
      <c r="A104" s="7">
        <v>99</v>
      </c>
      <c r="B104" s="79" t="s">
        <v>261</v>
      </c>
      <c r="C104" s="3" t="s">
        <v>510</v>
      </c>
      <c r="D104" s="7" t="s">
        <v>389</v>
      </c>
      <c r="E104" s="165">
        <f>SUM(E100:E103)</f>
        <v>0</v>
      </c>
      <c r="F104" s="165">
        <f>SUM(F100:F103)</f>
        <v>0</v>
      </c>
      <c r="G104" s="165">
        <f>SUM(G100:G103)</f>
        <v>0</v>
      </c>
      <c r="H104" s="165">
        <f>SUM(H100:H103)</f>
        <v>0</v>
      </c>
      <c r="I104" s="165">
        <f>SUM(I100:I103)</f>
        <v>0</v>
      </c>
    </row>
    <row r="105" spans="1:9" ht="12.75">
      <c r="A105" s="7">
        <v>100</v>
      </c>
      <c r="B105" s="79" t="s">
        <v>263</v>
      </c>
      <c r="C105" s="43" t="s">
        <v>390</v>
      </c>
      <c r="D105" s="7" t="s">
        <v>391</v>
      </c>
      <c r="E105" s="167"/>
      <c r="F105" s="166"/>
      <c r="G105" s="168"/>
      <c r="H105" s="167"/>
      <c r="I105" s="167"/>
    </row>
    <row r="106" spans="1:9" ht="12.75">
      <c r="A106" s="7">
        <v>101</v>
      </c>
      <c r="B106" s="29">
        <v>2</v>
      </c>
      <c r="C106" s="43" t="s">
        <v>421</v>
      </c>
      <c r="D106" s="7"/>
      <c r="E106" s="167">
        <v>702822</v>
      </c>
      <c r="F106" s="167">
        <v>0</v>
      </c>
      <c r="G106" s="168"/>
      <c r="H106" s="167">
        <f>SUM(E106:G106)</f>
        <v>702822</v>
      </c>
      <c r="I106" s="167">
        <v>7893554</v>
      </c>
    </row>
    <row r="107" spans="1:9" ht="12.75">
      <c r="A107" s="7">
        <v>102</v>
      </c>
      <c r="B107" s="29" t="s">
        <v>394</v>
      </c>
      <c r="C107" s="29" t="s">
        <v>428</v>
      </c>
      <c r="D107" s="7"/>
      <c r="E107" s="167">
        <v>46828043</v>
      </c>
      <c r="F107" s="167"/>
      <c r="G107" s="170"/>
      <c r="H107" s="167">
        <f>SUM(E107:G107)</f>
        <v>46828043</v>
      </c>
      <c r="I107" s="167">
        <v>47302911</v>
      </c>
    </row>
    <row r="108" spans="1:9" ht="12.75">
      <c r="A108" s="7">
        <v>103</v>
      </c>
      <c r="B108" s="79">
        <v>1</v>
      </c>
      <c r="C108" s="50" t="s">
        <v>392</v>
      </c>
      <c r="D108" s="7" t="s">
        <v>393</v>
      </c>
      <c r="E108" s="166"/>
      <c r="F108" s="166"/>
      <c r="G108" s="168"/>
      <c r="H108" s="167">
        <f>SUM(E108:G108)</f>
        <v>0</v>
      </c>
      <c r="I108" s="167">
        <f>SUM(F108:H108)</f>
        <v>0</v>
      </c>
    </row>
    <row r="109" spans="1:9" ht="12.75">
      <c r="A109" s="7">
        <v>104</v>
      </c>
      <c r="B109" s="29">
        <v>2</v>
      </c>
      <c r="C109" s="51" t="s">
        <v>513</v>
      </c>
      <c r="D109" s="7" t="s">
        <v>395</v>
      </c>
      <c r="E109" s="165">
        <f>SUM(E106:E108)</f>
        <v>47530865</v>
      </c>
      <c r="F109" s="165">
        <f>SUM(F106:F108)</f>
        <v>0</v>
      </c>
      <c r="G109" s="165">
        <f>SUM(G106:G108)</f>
        <v>0</v>
      </c>
      <c r="H109" s="165">
        <f>SUM(H106:H108)</f>
        <v>47530865</v>
      </c>
      <c r="I109" s="165">
        <f>SUM(I106:I108)</f>
        <v>55196465</v>
      </c>
    </row>
    <row r="110" spans="1:9" ht="12.75">
      <c r="A110" s="7">
        <v>105</v>
      </c>
      <c r="B110" s="29">
        <v>3</v>
      </c>
      <c r="C110" s="1" t="s">
        <v>396</v>
      </c>
      <c r="D110" s="7" t="s">
        <v>397</v>
      </c>
      <c r="E110" s="166"/>
      <c r="F110" s="166"/>
      <c r="G110" s="168"/>
      <c r="H110" s="167">
        <f>SUM(E110:G110)</f>
        <v>0</v>
      </c>
      <c r="I110" s="167">
        <f>SUM(F110:H110)</f>
        <v>0</v>
      </c>
    </row>
    <row r="111" spans="1:9" ht="12.75">
      <c r="A111" s="7">
        <v>106</v>
      </c>
      <c r="B111" s="29">
        <v>4</v>
      </c>
      <c r="C111" s="50" t="s">
        <v>398</v>
      </c>
      <c r="D111" s="7" t="s">
        <v>399</v>
      </c>
      <c r="E111" s="166"/>
      <c r="F111" s="166"/>
      <c r="G111" s="168"/>
      <c r="H111" s="167">
        <f>SUM(E111:G111)</f>
        <v>0</v>
      </c>
      <c r="I111" s="167">
        <f>SUM(F111:H111)</f>
        <v>0</v>
      </c>
    </row>
    <row r="112" spans="1:9" ht="12.75">
      <c r="A112" s="7">
        <v>107</v>
      </c>
      <c r="B112" s="29">
        <v>5</v>
      </c>
      <c r="C112" s="50" t="s">
        <v>400</v>
      </c>
      <c r="D112" s="9" t="s">
        <v>401</v>
      </c>
      <c r="E112" s="165"/>
      <c r="F112" s="165"/>
      <c r="G112" s="170"/>
      <c r="H112" s="167">
        <f>SUM(E112:G112)</f>
        <v>0</v>
      </c>
      <c r="I112" s="167">
        <f>SUM(F112:H112)</f>
        <v>0</v>
      </c>
    </row>
    <row r="113" spans="1:9" ht="12.75">
      <c r="A113" s="7">
        <v>108</v>
      </c>
      <c r="B113" s="29">
        <v>6</v>
      </c>
      <c r="C113" s="1" t="s">
        <v>514</v>
      </c>
      <c r="D113" s="7" t="s">
        <v>402</v>
      </c>
      <c r="E113" s="166"/>
      <c r="F113" s="166"/>
      <c r="G113" s="168"/>
      <c r="H113" s="167">
        <f>SUM(E113:G113)</f>
        <v>0</v>
      </c>
      <c r="I113" s="167">
        <f>SUM(F113:H113)</f>
        <v>0</v>
      </c>
    </row>
    <row r="114" spans="1:9" ht="12.75">
      <c r="A114" s="7">
        <v>109</v>
      </c>
      <c r="B114" s="29" t="s">
        <v>437</v>
      </c>
      <c r="C114" s="52" t="s">
        <v>403</v>
      </c>
      <c r="D114" s="7" t="s">
        <v>404</v>
      </c>
      <c r="E114" s="166"/>
      <c r="F114" s="166"/>
      <c r="G114" s="169"/>
      <c r="H114" s="167">
        <f>SUM(E114:G114)</f>
        <v>0</v>
      </c>
      <c r="I114" s="167">
        <f>SUM(F114:H114)</f>
        <v>0</v>
      </c>
    </row>
    <row r="115" spans="1:9" ht="12.75">
      <c r="A115" s="7">
        <v>110</v>
      </c>
      <c r="B115" s="29">
        <v>1</v>
      </c>
      <c r="C115" s="1" t="s">
        <v>515</v>
      </c>
      <c r="D115" s="9" t="s">
        <v>516</v>
      </c>
      <c r="E115" s="166"/>
      <c r="F115" s="166"/>
      <c r="G115" s="169"/>
      <c r="H115" s="167">
        <f>SUM(E115:G115)</f>
        <v>0</v>
      </c>
      <c r="I115" s="167">
        <f>SUM(F115:H115)</f>
        <v>0</v>
      </c>
    </row>
    <row r="116" spans="1:9" ht="12.75">
      <c r="A116" s="7">
        <v>111</v>
      </c>
      <c r="B116" s="29">
        <v>2</v>
      </c>
      <c r="C116" s="51" t="s">
        <v>517</v>
      </c>
      <c r="D116" s="7" t="s">
        <v>405</v>
      </c>
      <c r="E116" s="165">
        <f>SUM(E110:E115)+E109+E104+E99</f>
        <v>47530865</v>
      </c>
      <c r="F116" s="165">
        <f>SUM(F110:F115)+F109+F104+F99</f>
        <v>0</v>
      </c>
      <c r="G116" s="165">
        <f>SUM(G110:G115)+G109+G104+G99</f>
        <v>0</v>
      </c>
      <c r="H116" s="165">
        <f>SUM(H110:H115)+H109+H104+H99</f>
        <v>47530865</v>
      </c>
      <c r="I116" s="165">
        <f>SUM(I110:I115)+I109+I104+I99</f>
        <v>55196465</v>
      </c>
    </row>
    <row r="117" spans="1:9" ht="12.75">
      <c r="A117" s="7">
        <v>112</v>
      </c>
      <c r="B117" s="79">
        <v>3</v>
      </c>
      <c r="C117" s="9" t="s">
        <v>518</v>
      </c>
      <c r="D117" s="7" t="s">
        <v>406</v>
      </c>
      <c r="E117" s="166"/>
      <c r="F117" s="166"/>
      <c r="G117" s="169"/>
      <c r="H117" s="166">
        <f>SUM(E117:G117)</f>
        <v>0</v>
      </c>
      <c r="I117" s="166">
        <f>SUM(F117:H117)</f>
        <v>0</v>
      </c>
    </row>
    <row r="118" spans="1:9" ht="12.75">
      <c r="A118" s="7">
        <v>113</v>
      </c>
      <c r="B118" s="79">
        <v>4</v>
      </c>
      <c r="C118" s="7" t="s">
        <v>407</v>
      </c>
      <c r="D118" s="7" t="s">
        <v>408</v>
      </c>
      <c r="E118" s="166"/>
      <c r="F118" s="165"/>
      <c r="G118" s="169"/>
      <c r="H118" s="166">
        <f>SUM(E118:G118)</f>
        <v>0</v>
      </c>
      <c r="I118" s="166">
        <f>SUM(F118:H118)</f>
        <v>0</v>
      </c>
    </row>
    <row r="119" spans="1:9" ht="12.75">
      <c r="A119" s="7">
        <v>114</v>
      </c>
      <c r="B119" s="79">
        <v>5</v>
      </c>
      <c r="C119" s="9" t="s">
        <v>409</v>
      </c>
      <c r="D119" s="7" t="s">
        <v>410</v>
      </c>
      <c r="E119" s="167"/>
      <c r="F119" s="166"/>
      <c r="G119" s="168"/>
      <c r="H119" s="166">
        <f>SUM(E119:G119)</f>
        <v>0</v>
      </c>
      <c r="I119" s="166">
        <f>SUM(F119:H119)</f>
        <v>0</v>
      </c>
    </row>
    <row r="120" spans="1:9" ht="12.75">
      <c r="A120" s="7">
        <v>115</v>
      </c>
      <c r="B120" s="79" t="s">
        <v>521</v>
      </c>
      <c r="C120" s="9" t="s">
        <v>519</v>
      </c>
      <c r="D120" s="7" t="s">
        <v>411</v>
      </c>
      <c r="E120" s="167"/>
      <c r="F120" s="166"/>
      <c r="G120" s="168"/>
      <c r="H120" s="166">
        <f>SUM(E120:G120)</f>
        <v>0</v>
      </c>
      <c r="I120" s="166">
        <f>SUM(F120:H120)</f>
        <v>0</v>
      </c>
    </row>
    <row r="121" spans="1:9" ht="12.75">
      <c r="A121" s="7">
        <v>116</v>
      </c>
      <c r="B121" s="79">
        <v>1</v>
      </c>
      <c r="C121" s="9" t="s">
        <v>520</v>
      </c>
      <c r="D121" s="9" t="s">
        <v>523</v>
      </c>
      <c r="E121" s="167"/>
      <c r="F121" s="166"/>
      <c r="G121" s="168"/>
      <c r="H121" s="166">
        <f>SUM(E121:G121)</f>
        <v>0</v>
      </c>
      <c r="I121" s="166">
        <f>SUM(F121:H121)</f>
        <v>0</v>
      </c>
    </row>
    <row r="122" spans="1:9" ht="12.75">
      <c r="A122" s="7">
        <v>117</v>
      </c>
      <c r="B122" s="79">
        <v>2</v>
      </c>
      <c r="C122" s="51" t="s">
        <v>522</v>
      </c>
      <c r="D122" s="7" t="s">
        <v>412</v>
      </c>
      <c r="E122" s="165">
        <f>SUM(E117:E121)</f>
        <v>0</v>
      </c>
      <c r="F122" s="165">
        <f>SUM(F117:F121)</f>
        <v>0</v>
      </c>
      <c r="G122" s="165">
        <f>SUM(G117:G121)</f>
        <v>0</v>
      </c>
      <c r="H122" s="165">
        <f>SUM(H117:H121)</f>
        <v>0</v>
      </c>
      <c r="I122" s="165">
        <f>SUM(I117:I121)</f>
        <v>0</v>
      </c>
    </row>
    <row r="123" spans="1:9" ht="12.75">
      <c r="A123" s="7">
        <v>118</v>
      </c>
      <c r="B123" s="79" t="s">
        <v>526</v>
      </c>
      <c r="C123" s="52" t="s">
        <v>413</v>
      </c>
      <c r="D123" s="7" t="s">
        <v>414</v>
      </c>
      <c r="E123" s="167"/>
      <c r="F123" s="166"/>
      <c r="G123" s="168"/>
      <c r="H123" s="167">
        <f>SUM(E123:G123)</f>
        <v>0</v>
      </c>
      <c r="I123" s="167">
        <f>SUM(F123:H123)</f>
        <v>0</v>
      </c>
    </row>
    <row r="124" spans="1:9" ht="12.75">
      <c r="A124" s="7">
        <v>119</v>
      </c>
      <c r="B124" s="53" t="s">
        <v>417</v>
      </c>
      <c r="C124" s="1" t="s">
        <v>524</v>
      </c>
      <c r="D124" s="9" t="s">
        <v>525</v>
      </c>
      <c r="E124" s="167"/>
      <c r="F124" s="166"/>
      <c r="G124" s="168"/>
      <c r="H124" s="167">
        <f>SUM(E124:G124)</f>
        <v>0</v>
      </c>
      <c r="I124" s="167">
        <f>SUM(F124:H124)</f>
        <v>0</v>
      </c>
    </row>
    <row r="125" spans="1:9" ht="12.75">
      <c r="A125" s="7">
        <v>120</v>
      </c>
      <c r="B125" s="53" t="s">
        <v>545</v>
      </c>
      <c r="C125" s="135" t="s">
        <v>415</v>
      </c>
      <c r="D125" s="7" t="s">
        <v>416</v>
      </c>
      <c r="E125" s="165">
        <f>E99+E104+E116+E122+E123+E124</f>
        <v>47530865</v>
      </c>
      <c r="F125" s="165">
        <f>F99+F104+F116+F122+F123+F124</f>
        <v>0</v>
      </c>
      <c r="G125" s="165">
        <f>G99+G104+G116+G122+G123+G124</f>
        <v>0</v>
      </c>
      <c r="H125" s="165">
        <f>H99+H104+H116+H122+H123+H124</f>
        <v>47530865</v>
      </c>
      <c r="I125" s="165">
        <f>I99+I104+I116+I122+I123+I124</f>
        <v>55196465</v>
      </c>
    </row>
    <row r="126" spans="1:9" ht="12.75">
      <c r="A126" s="7">
        <v>121</v>
      </c>
      <c r="B126" s="53" t="s">
        <v>545</v>
      </c>
      <c r="C126" s="8" t="s">
        <v>418</v>
      </c>
      <c r="D126" s="8"/>
      <c r="E126" s="165">
        <f>E95+E125</f>
        <v>101962723</v>
      </c>
      <c r="F126" s="165">
        <f>F95+F125</f>
        <v>9321096</v>
      </c>
      <c r="G126" s="165">
        <f>G95+G125</f>
        <v>0</v>
      </c>
      <c r="H126" s="165">
        <f>H95+H125</f>
        <v>111283819</v>
      </c>
      <c r="I126" s="165">
        <f>I95+I125</f>
        <v>121487018</v>
      </c>
    </row>
    <row r="127" spans="2:8" ht="12.75">
      <c r="B127" s="35"/>
      <c r="C127" s="1"/>
      <c r="E127" s="1"/>
      <c r="F127" s="34"/>
      <c r="G127" s="1"/>
      <c r="H127" s="1"/>
    </row>
    <row r="128" spans="2:7" ht="12.75">
      <c r="B128" s="35"/>
      <c r="C128" s="1"/>
      <c r="E128" s="1"/>
      <c r="F128" s="1"/>
      <c r="G128" s="1"/>
    </row>
    <row r="129" spans="2:7" ht="12.75">
      <c r="B129" s="54"/>
      <c r="C129" s="1"/>
      <c r="E129" s="1"/>
      <c r="F129" s="1"/>
      <c r="G129" s="3"/>
    </row>
    <row r="130" spans="2:7" ht="12.75">
      <c r="B130" s="35"/>
      <c r="C130" s="1"/>
      <c r="E130" s="1"/>
      <c r="F130" s="1"/>
      <c r="G130" s="1"/>
    </row>
    <row r="131" spans="2:7" ht="12.75">
      <c r="B131" s="35"/>
      <c r="C131" s="1"/>
      <c r="E131" s="1"/>
      <c r="G131" s="1"/>
    </row>
    <row r="132" spans="2:7" ht="12.75">
      <c r="B132" s="35"/>
      <c r="C132" s="1"/>
      <c r="E132" s="1"/>
      <c r="G132" s="1"/>
    </row>
    <row r="133" spans="2:7" ht="15.75">
      <c r="B133" s="35"/>
      <c r="C133" s="5"/>
      <c r="E133" s="1"/>
      <c r="G133" s="3"/>
    </row>
    <row r="134" spans="2:7" ht="12.75">
      <c r="B134" s="35"/>
      <c r="C134" s="1"/>
      <c r="E134" s="1"/>
      <c r="G134" s="1"/>
    </row>
    <row r="135" spans="2:7" ht="12.75">
      <c r="B135" s="35"/>
      <c r="C135" s="1"/>
      <c r="E135" s="1"/>
      <c r="G135" s="1"/>
    </row>
    <row r="136" spans="2:7" ht="12.75">
      <c r="B136" s="35"/>
      <c r="C136" s="1"/>
      <c r="E136" s="1"/>
      <c r="G136" s="1"/>
    </row>
    <row r="137" spans="2:7" ht="12.75">
      <c r="B137" s="35"/>
      <c r="C137" s="1"/>
      <c r="E137" s="1"/>
      <c r="G137" s="1"/>
    </row>
    <row r="138" spans="2:7" ht="12.75">
      <c r="B138" s="35"/>
      <c r="C138" s="1"/>
      <c r="E138" s="1"/>
      <c r="G138" s="1"/>
    </row>
    <row r="139" spans="2:7" ht="12.75">
      <c r="B139" s="35"/>
      <c r="C139" s="1"/>
      <c r="E139" s="1"/>
      <c r="G139" s="1"/>
    </row>
    <row r="140" spans="2:7" ht="12.75">
      <c r="B140" s="35"/>
      <c r="C140" s="1"/>
      <c r="E140" s="1"/>
      <c r="G140" s="1"/>
    </row>
    <row r="141" spans="2:7" ht="12.75">
      <c r="B141" s="35"/>
      <c r="C141" s="1"/>
      <c r="E141" s="1"/>
      <c r="G141" s="1"/>
    </row>
    <row r="142" spans="2:7" ht="12.75">
      <c r="B142" s="54"/>
      <c r="C142" s="1"/>
      <c r="E142" s="1"/>
      <c r="G142" s="1"/>
    </row>
    <row r="143" spans="2:7" ht="12.75">
      <c r="B143" s="35"/>
      <c r="C143" s="1"/>
      <c r="E143" s="1"/>
      <c r="G143" s="3"/>
    </row>
    <row r="144" spans="2:7" ht="12.75">
      <c r="B144" s="35"/>
      <c r="C144" s="1"/>
      <c r="E144" s="1"/>
      <c r="G144" s="1"/>
    </row>
    <row r="145" spans="2:7" ht="12.75">
      <c r="B145" s="35"/>
      <c r="C145" s="1"/>
      <c r="E145" s="1"/>
      <c r="G145" s="3"/>
    </row>
  </sheetData>
  <sheetProtection/>
  <printOptions/>
  <pageMargins left="0.75" right="0.75" top="1" bottom="1" header="0.5" footer="0.5"/>
  <pageSetup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70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4.8515625" style="1" customWidth="1"/>
    <col min="2" max="2" width="49.28125" style="0" customWidth="1"/>
    <col min="3" max="3" width="16.00390625" style="0" customWidth="1"/>
    <col min="4" max="4" width="10.28125" style="0" bestFit="1" customWidth="1"/>
    <col min="5" max="5" width="10.140625" style="0" bestFit="1" customWidth="1"/>
    <col min="6" max="6" width="12.57421875" style="0" customWidth="1"/>
    <col min="7" max="7" width="11.140625" style="0" bestFit="1" customWidth="1"/>
    <col min="8" max="8" width="11.28125" style="0" customWidth="1"/>
    <col min="9" max="9" width="10.140625" style="0" bestFit="1" customWidth="1"/>
    <col min="10" max="10" width="9.28125" style="0" bestFit="1" customWidth="1"/>
    <col min="11" max="11" width="9.8515625" style="0" customWidth="1"/>
    <col min="12" max="12" width="11.140625" style="0" bestFit="1" customWidth="1"/>
  </cols>
  <sheetData>
    <row r="1" ht="12.75">
      <c r="B1" s="1" t="s">
        <v>617</v>
      </c>
    </row>
    <row r="3" ht="12.75">
      <c r="B3" s="3" t="s">
        <v>217</v>
      </c>
    </row>
    <row r="4" spans="2:3" ht="12.75">
      <c r="B4" s="3" t="s">
        <v>581</v>
      </c>
      <c r="C4" s="89" t="s">
        <v>440</v>
      </c>
    </row>
    <row r="5" spans="2:6" ht="12.75">
      <c r="B5" s="3" t="s">
        <v>118</v>
      </c>
      <c r="C5" t="s">
        <v>119</v>
      </c>
      <c r="D5" t="s">
        <v>125</v>
      </c>
      <c r="E5" t="s">
        <v>126</v>
      </c>
      <c r="F5" s="84" t="s">
        <v>201</v>
      </c>
    </row>
    <row r="6" spans="1:9" ht="12.75">
      <c r="A6" s="9"/>
      <c r="B6" s="8" t="s">
        <v>3</v>
      </c>
      <c r="C6" s="25" t="s">
        <v>203</v>
      </c>
      <c r="D6" s="26"/>
      <c r="E6" s="27"/>
      <c r="F6" s="32" t="s">
        <v>202</v>
      </c>
      <c r="G6" s="8" t="s">
        <v>600</v>
      </c>
      <c r="I6" s="3"/>
    </row>
    <row r="7" spans="1:9" ht="12.75">
      <c r="A7" s="9"/>
      <c r="B7" s="8"/>
      <c r="C7" s="49" t="s">
        <v>196</v>
      </c>
      <c r="D7" s="49" t="s">
        <v>198</v>
      </c>
      <c r="E7" s="49" t="s">
        <v>197</v>
      </c>
      <c r="F7" s="32"/>
      <c r="G7" s="8"/>
      <c r="I7" s="3"/>
    </row>
    <row r="8" spans="1:9" ht="12.75">
      <c r="A8" s="9">
        <v>1</v>
      </c>
      <c r="B8" s="10" t="s">
        <v>200</v>
      </c>
      <c r="C8" s="124"/>
      <c r="D8" s="125"/>
      <c r="E8" s="126"/>
      <c r="F8" s="127"/>
      <c r="G8" s="125"/>
      <c r="I8" s="3"/>
    </row>
    <row r="9" spans="1:9" ht="12.75">
      <c r="A9" s="9">
        <v>2</v>
      </c>
      <c r="B9" s="10" t="s">
        <v>204</v>
      </c>
      <c r="C9" s="124"/>
      <c r="D9" s="125"/>
      <c r="E9" s="126"/>
      <c r="F9" s="127"/>
      <c r="G9" s="125"/>
      <c r="I9" s="3"/>
    </row>
    <row r="10" spans="1:7" ht="12.75">
      <c r="A10" s="9">
        <v>3</v>
      </c>
      <c r="B10" s="7" t="s">
        <v>205</v>
      </c>
      <c r="C10" s="128">
        <v>22159100</v>
      </c>
      <c r="D10" s="125"/>
      <c r="E10" s="128"/>
      <c r="F10" s="129">
        <f>SUM(C10:E10)</f>
        <v>22159100</v>
      </c>
      <c r="G10" s="128">
        <f>C66</f>
        <v>22246790</v>
      </c>
    </row>
    <row r="11" spans="1:9" ht="12.75">
      <c r="A11" s="9">
        <v>4</v>
      </c>
      <c r="B11" s="9" t="s">
        <v>206</v>
      </c>
      <c r="C11" s="125">
        <v>3441495</v>
      </c>
      <c r="D11" s="125"/>
      <c r="E11" s="128"/>
      <c r="F11" s="129">
        <f>SUM(C11:E11)</f>
        <v>3441495</v>
      </c>
      <c r="G11" s="128">
        <f>D66</f>
        <v>3440242</v>
      </c>
      <c r="I11" s="1"/>
    </row>
    <row r="12" spans="1:7" ht="12.75">
      <c r="A12" s="9">
        <v>5</v>
      </c>
      <c r="B12" s="9" t="s">
        <v>207</v>
      </c>
      <c r="C12" s="125">
        <v>10451636</v>
      </c>
      <c r="D12" s="125"/>
      <c r="E12" s="128"/>
      <c r="F12" s="129">
        <f>SUM(C12:E12)</f>
        <v>10451636</v>
      </c>
      <c r="G12" s="128">
        <f>E66</f>
        <v>11064271</v>
      </c>
    </row>
    <row r="13" spans="1:9" ht="12.75">
      <c r="A13" s="9">
        <v>6</v>
      </c>
      <c r="B13" s="9" t="s">
        <v>208</v>
      </c>
      <c r="C13" s="125">
        <v>2299000</v>
      </c>
      <c r="D13" s="125"/>
      <c r="E13" s="128"/>
      <c r="F13" s="129">
        <f>SUM(C13:E13)</f>
        <v>2299000</v>
      </c>
      <c r="G13" s="128">
        <f>F66</f>
        <v>2491000</v>
      </c>
      <c r="H13" s="1"/>
      <c r="I13" s="1"/>
    </row>
    <row r="14" spans="1:9" ht="12.75">
      <c r="A14" s="9">
        <v>7</v>
      </c>
      <c r="B14" s="9" t="s">
        <v>209</v>
      </c>
      <c r="C14" s="125">
        <v>19455272</v>
      </c>
      <c r="D14" s="125">
        <v>0</v>
      </c>
      <c r="E14" s="128"/>
      <c r="F14" s="129">
        <f>SUM(C14:E14)</f>
        <v>19455272</v>
      </c>
      <c r="G14" s="128">
        <f>G66-G65</f>
        <v>19802272</v>
      </c>
      <c r="H14" s="1"/>
      <c r="I14" s="1"/>
    </row>
    <row r="15" spans="1:9" ht="12.75">
      <c r="A15" s="9">
        <v>8</v>
      </c>
      <c r="B15" s="9" t="s">
        <v>199</v>
      </c>
      <c r="C15" s="125">
        <f>SUM(C10:C14)</f>
        <v>57806503</v>
      </c>
      <c r="D15" s="125">
        <f>SUM(D11:D14)</f>
        <v>0</v>
      </c>
      <c r="E15" s="128">
        <f>SUM(E13:E14)</f>
        <v>0</v>
      </c>
      <c r="F15" s="127">
        <f>SUM(C15:E15)</f>
        <v>57806503</v>
      </c>
      <c r="G15" s="125">
        <f>SUM(G10:G14)</f>
        <v>59044575</v>
      </c>
      <c r="I15" s="1"/>
    </row>
    <row r="16" spans="1:9" ht="12.75">
      <c r="A16" s="9"/>
      <c r="B16" s="9"/>
      <c r="C16" s="125"/>
      <c r="D16" s="125"/>
      <c r="E16" s="128"/>
      <c r="F16" s="127"/>
      <c r="G16" s="125"/>
      <c r="I16" s="1"/>
    </row>
    <row r="17" spans="1:9" ht="12.75">
      <c r="A17" s="9">
        <v>9</v>
      </c>
      <c r="B17" s="8" t="s">
        <v>210</v>
      </c>
      <c r="C17" s="125"/>
      <c r="D17" s="125"/>
      <c r="E17" s="124"/>
      <c r="F17" s="127"/>
      <c r="G17" s="125"/>
      <c r="I17" s="3"/>
    </row>
    <row r="18" spans="1:9" ht="12.75">
      <c r="A18" s="9">
        <v>10</v>
      </c>
      <c r="B18" s="8" t="s">
        <v>204</v>
      </c>
      <c r="C18" s="125"/>
      <c r="D18" s="125"/>
      <c r="E18" s="124"/>
      <c r="F18" s="127"/>
      <c r="G18" s="125"/>
      <c r="I18" s="3"/>
    </row>
    <row r="19" spans="1:9" ht="12.75">
      <c r="A19" s="9">
        <v>11</v>
      </c>
      <c r="B19" s="9" t="s">
        <v>211</v>
      </c>
      <c r="C19" s="125">
        <v>89964</v>
      </c>
      <c r="D19" s="125">
        <v>0</v>
      </c>
      <c r="E19" s="128"/>
      <c r="F19" s="127">
        <f>SUM(C19:E19)</f>
        <v>89964</v>
      </c>
      <c r="G19" s="125">
        <f>H66</f>
        <v>511988</v>
      </c>
      <c r="I19" s="1"/>
    </row>
    <row r="20" spans="1:9" ht="12.75">
      <c r="A20" s="9">
        <v>12</v>
      </c>
      <c r="B20" s="9" t="s">
        <v>212</v>
      </c>
      <c r="C20" s="125">
        <v>49234772</v>
      </c>
      <c r="D20" s="125"/>
      <c r="E20" s="128"/>
      <c r="F20" s="127">
        <f>SUM(C20:E20)</f>
        <v>49234772</v>
      </c>
      <c r="G20" s="125">
        <f>I66</f>
        <v>49287616</v>
      </c>
      <c r="I20" s="1"/>
    </row>
    <row r="21" spans="1:9" ht="12.75">
      <c r="A21" s="9">
        <v>13</v>
      </c>
      <c r="B21" s="9" t="s">
        <v>213</v>
      </c>
      <c r="C21" s="128"/>
      <c r="D21" s="128"/>
      <c r="E21" s="128"/>
      <c r="F21" s="127">
        <f>SUM(C21:E21)</f>
        <v>0</v>
      </c>
      <c r="G21" s="125">
        <f>SUM(D21:F21)</f>
        <v>0</v>
      </c>
      <c r="I21" s="1"/>
    </row>
    <row r="22" spans="1:9" ht="12.75">
      <c r="A22" s="9">
        <v>14</v>
      </c>
      <c r="B22" s="9" t="s">
        <v>214</v>
      </c>
      <c r="C22" s="128"/>
      <c r="D22" s="128"/>
      <c r="E22" s="128"/>
      <c r="F22" s="127">
        <f>SUM(C22:E22)</f>
        <v>0</v>
      </c>
      <c r="G22" s="125">
        <f>SUM(D22:F22)</f>
        <v>0</v>
      </c>
      <c r="I22" s="1"/>
    </row>
    <row r="23" spans="1:9" ht="12.75">
      <c r="A23" s="9">
        <v>15</v>
      </c>
      <c r="B23" s="9" t="s">
        <v>215</v>
      </c>
      <c r="C23" s="128"/>
      <c r="D23" s="128"/>
      <c r="E23" s="128"/>
      <c r="F23" s="127">
        <f>SUM(C23:E23)</f>
        <v>0</v>
      </c>
      <c r="G23" s="125">
        <f>SUM(D23:F23)</f>
        <v>0</v>
      </c>
      <c r="I23" s="1"/>
    </row>
    <row r="24" spans="1:9" ht="12.75">
      <c r="A24" s="9">
        <v>16</v>
      </c>
      <c r="B24" s="9" t="s">
        <v>138</v>
      </c>
      <c r="C24" s="128">
        <f>SUM(C19:C23)</f>
        <v>49324736</v>
      </c>
      <c r="D24" s="128">
        <f>SUM(D19:D23)</f>
        <v>0</v>
      </c>
      <c r="E24" s="128">
        <f>SUM(E19:E23)</f>
        <v>0</v>
      </c>
      <c r="F24" s="128">
        <f>SUM(F19:F23)</f>
        <v>49324736</v>
      </c>
      <c r="G24" s="128">
        <f>SUM(G19:G23)</f>
        <v>49799604</v>
      </c>
      <c r="I24" s="1"/>
    </row>
    <row r="25" spans="1:7" ht="12.75">
      <c r="A25" s="9"/>
      <c r="B25" s="7"/>
      <c r="C25" s="128"/>
      <c r="D25" s="128"/>
      <c r="E25" s="124"/>
      <c r="F25" s="129"/>
      <c r="G25" s="128"/>
    </row>
    <row r="26" spans="1:9" ht="12.75">
      <c r="A26" s="136">
        <v>17</v>
      </c>
      <c r="B26" s="8" t="s">
        <v>216</v>
      </c>
      <c r="C26" s="128"/>
      <c r="D26" s="128"/>
      <c r="E26" s="124"/>
      <c r="F26" s="129"/>
      <c r="G26" s="128"/>
      <c r="I26" s="3"/>
    </row>
    <row r="27" spans="1:9" ht="12.75">
      <c r="A27" s="33">
        <v>18</v>
      </c>
      <c r="B27" s="33" t="s">
        <v>139</v>
      </c>
      <c r="C27" s="130">
        <v>2117442</v>
      </c>
      <c r="D27" s="128">
        <v>0</v>
      </c>
      <c r="E27" s="124"/>
      <c r="F27" s="127">
        <f>SUM(C27:E27)</f>
        <v>2117442</v>
      </c>
      <c r="G27" s="125">
        <f>K66</f>
        <v>10607701</v>
      </c>
      <c r="I27" s="1"/>
    </row>
    <row r="28" spans="1:7" ht="12.75">
      <c r="A28" s="9">
        <v>19</v>
      </c>
      <c r="B28" s="7" t="s">
        <v>140</v>
      </c>
      <c r="C28" s="128"/>
      <c r="D28" s="128"/>
      <c r="E28" s="124"/>
      <c r="F28" s="127">
        <f>SUM(F29:F30)</f>
        <v>0</v>
      </c>
      <c r="G28" s="125">
        <f>SUM(G29:G30)</f>
        <v>0</v>
      </c>
    </row>
    <row r="29" spans="1:7" ht="12.75">
      <c r="A29" s="9">
        <v>20</v>
      </c>
      <c r="B29" s="7" t="s">
        <v>141</v>
      </c>
      <c r="C29" s="128"/>
      <c r="D29" s="128"/>
      <c r="E29" s="124"/>
      <c r="F29" s="127">
        <f>SUM(C29:E29)</f>
        <v>0</v>
      </c>
      <c r="G29" s="125">
        <f>SUM(D29:F29)</f>
        <v>0</v>
      </c>
    </row>
    <row r="30" spans="1:7" ht="12.75">
      <c r="A30" s="9">
        <v>21</v>
      </c>
      <c r="B30" s="7" t="s">
        <v>142</v>
      </c>
      <c r="C30" s="128"/>
      <c r="D30" s="128"/>
      <c r="E30" s="124"/>
      <c r="F30" s="127">
        <f>SUM(C30:E30)</f>
        <v>0</v>
      </c>
      <c r="G30" s="125">
        <f>SUM(D30:F30)</f>
        <v>0</v>
      </c>
    </row>
    <row r="31" spans="1:7" ht="12.75">
      <c r="A31" s="9">
        <v>22</v>
      </c>
      <c r="B31" s="7" t="s">
        <v>138</v>
      </c>
      <c r="C31" s="128">
        <f>SUM(C27:C29)</f>
        <v>2117442</v>
      </c>
      <c r="D31" s="128">
        <f>SUM(D27:D29)</f>
        <v>0</v>
      </c>
      <c r="E31" s="124"/>
      <c r="F31" s="127">
        <f>SUM(C31:E31)</f>
        <v>2117442</v>
      </c>
      <c r="G31" s="125">
        <f>SUM(G27:G30)</f>
        <v>10607701</v>
      </c>
    </row>
    <row r="32" spans="1:10" ht="12.75">
      <c r="A32" s="9"/>
      <c r="B32" s="8"/>
      <c r="C32" s="124"/>
      <c r="D32" s="124"/>
      <c r="E32" s="124"/>
      <c r="F32" s="131"/>
      <c r="G32" s="124"/>
      <c r="H32" s="3"/>
      <c r="I32" s="3"/>
      <c r="J32" s="3"/>
    </row>
    <row r="33" spans="1:9" ht="12.75">
      <c r="A33" s="9">
        <v>23</v>
      </c>
      <c r="B33" s="3" t="s">
        <v>143</v>
      </c>
      <c r="C33" s="128">
        <v>2035138</v>
      </c>
      <c r="D33" s="128"/>
      <c r="E33" s="128">
        <f>E34</f>
        <v>0</v>
      </c>
      <c r="F33" s="128">
        <f>F34</f>
        <v>2035138</v>
      </c>
      <c r="G33" s="128">
        <f>G34</f>
        <v>2035138</v>
      </c>
      <c r="I33" s="3"/>
    </row>
    <row r="34" spans="1:7" ht="12.75">
      <c r="A34" s="9">
        <v>24</v>
      </c>
      <c r="B34" s="9" t="s">
        <v>549</v>
      </c>
      <c r="C34" s="128">
        <v>2035138</v>
      </c>
      <c r="D34" s="128">
        <v>0</v>
      </c>
      <c r="E34" s="124">
        <v>0</v>
      </c>
      <c r="F34" s="129">
        <f>C34+D34+E34</f>
        <v>2035138</v>
      </c>
      <c r="G34" s="128">
        <f>J66</f>
        <v>2035138</v>
      </c>
    </row>
    <row r="35" spans="1:7" ht="12.75">
      <c r="A35" s="9">
        <v>25</v>
      </c>
      <c r="B35" s="8" t="s">
        <v>106</v>
      </c>
      <c r="C35" s="124">
        <f>C15+C24+C31+C33</f>
        <v>111283819</v>
      </c>
      <c r="D35" s="124">
        <f>D15+D24+D31+D33</f>
        <v>0</v>
      </c>
      <c r="E35" s="124">
        <f>E15+E24+E31+E33</f>
        <v>0</v>
      </c>
      <c r="F35" s="124">
        <f>F15+F24+F31+F33</f>
        <v>111283819</v>
      </c>
      <c r="G35" s="124">
        <f>G15+G24+G31+G33</f>
        <v>121487018</v>
      </c>
    </row>
    <row r="42" spans="2:12" ht="12.75">
      <c r="B42" t="s">
        <v>118</v>
      </c>
      <c r="C42" t="s">
        <v>119</v>
      </c>
      <c r="D42" t="s">
        <v>173</v>
      </c>
      <c r="E42" t="s">
        <v>128</v>
      </c>
      <c r="F42" t="s">
        <v>174</v>
      </c>
      <c r="G42" t="s">
        <v>175</v>
      </c>
      <c r="H42" t="s">
        <v>176</v>
      </c>
      <c r="I42" t="s">
        <v>177</v>
      </c>
      <c r="J42" t="s">
        <v>178</v>
      </c>
      <c r="K42" t="s">
        <v>179</v>
      </c>
      <c r="L42" t="s">
        <v>180</v>
      </c>
    </row>
    <row r="43" spans="1:12" ht="12.75">
      <c r="A43" s="9">
        <v>26</v>
      </c>
      <c r="B43" s="28" t="s">
        <v>146</v>
      </c>
      <c r="C43" s="7"/>
      <c r="D43" s="7"/>
      <c r="E43" s="7"/>
      <c r="F43" s="7"/>
      <c r="G43" s="7"/>
      <c r="H43" s="7"/>
      <c r="I43" s="7"/>
      <c r="J43" s="7"/>
      <c r="K43" s="7"/>
      <c r="L43" s="7"/>
    </row>
    <row r="44" spans="1:12" ht="12.75">
      <c r="A44" s="9">
        <v>27</v>
      </c>
      <c r="B44" s="27" t="s">
        <v>97</v>
      </c>
      <c r="C44" s="7" t="s">
        <v>98</v>
      </c>
      <c r="D44" s="7" t="s">
        <v>99</v>
      </c>
      <c r="E44" s="7" t="s">
        <v>100</v>
      </c>
      <c r="F44" s="7" t="s">
        <v>101</v>
      </c>
      <c r="G44" s="7" t="s">
        <v>102</v>
      </c>
      <c r="H44" s="7" t="s">
        <v>144</v>
      </c>
      <c r="I44" s="7" t="s">
        <v>23</v>
      </c>
      <c r="J44" s="7" t="s">
        <v>429</v>
      </c>
      <c r="K44" s="7" t="s">
        <v>96</v>
      </c>
      <c r="L44" s="7" t="s">
        <v>103</v>
      </c>
    </row>
    <row r="45" spans="1:12" ht="12.75">
      <c r="A45" s="9">
        <v>28</v>
      </c>
      <c r="B45" s="28" t="s">
        <v>145</v>
      </c>
      <c r="C45" s="132"/>
      <c r="D45" s="132"/>
      <c r="E45" s="132"/>
      <c r="F45" s="132"/>
      <c r="G45" s="132"/>
      <c r="H45" s="132"/>
      <c r="I45" s="132"/>
      <c r="J45" s="132"/>
      <c r="K45" s="132"/>
      <c r="L45" s="128"/>
    </row>
    <row r="46" spans="1:12" ht="12.75">
      <c r="A46" s="9">
        <v>29</v>
      </c>
      <c r="B46" s="29" t="s">
        <v>535</v>
      </c>
      <c r="C46" s="132"/>
      <c r="D46" s="132"/>
      <c r="E46" s="132"/>
      <c r="F46" s="132"/>
      <c r="G46" s="132"/>
      <c r="H46" s="132"/>
      <c r="I46" s="125"/>
      <c r="J46" s="132"/>
      <c r="K46" s="132"/>
      <c r="L46" s="173">
        <f>SUM(C46:K46)</f>
        <v>0</v>
      </c>
    </row>
    <row r="47" spans="1:12" ht="12.75">
      <c r="A47" s="9">
        <v>30</v>
      </c>
      <c r="B47" s="29" t="s">
        <v>534</v>
      </c>
      <c r="C47" s="125">
        <v>5398659</v>
      </c>
      <c r="D47" s="125">
        <v>1090598</v>
      </c>
      <c r="E47" s="125">
        <v>1691952</v>
      </c>
      <c r="F47" s="132"/>
      <c r="G47" s="125">
        <v>262000</v>
      </c>
      <c r="H47" s="125"/>
      <c r="I47" s="125">
        <v>39248000</v>
      </c>
      <c r="J47" s="132"/>
      <c r="K47" s="125">
        <v>10607701</v>
      </c>
      <c r="L47" s="173">
        <f>SUM(C47:K47)</f>
        <v>58298910</v>
      </c>
    </row>
    <row r="48" spans="1:12" ht="12.75">
      <c r="A48" s="9">
        <v>31</v>
      </c>
      <c r="B48" s="29" t="s">
        <v>473</v>
      </c>
      <c r="C48" s="132"/>
      <c r="D48" s="132"/>
      <c r="E48" s="125">
        <v>826000</v>
      </c>
      <c r="F48" s="132"/>
      <c r="G48" s="132"/>
      <c r="H48" s="132"/>
      <c r="I48" s="132"/>
      <c r="J48" s="132"/>
      <c r="K48" s="132"/>
      <c r="L48" s="173">
        <f>SUM(C48:K48)</f>
        <v>826000</v>
      </c>
    </row>
    <row r="49" spans="1:12" ht="12.75">
      <c r="A49" s="9">
        <v>32</v>
      </c>
      <c r="B49" s="29" t="s">
        <v>533</v>
      </c>
      <c r="C49" s="125">
        <v>4401972</v>
      </c>
      <c r="D49" s="125">
        <v>877106</v>
      </c>
      <c r="E49" s="125">
        <v>885000</v>
      </c>
      <c r="F49" s="132"/>
      <c r="G49" s="132"/>
      <c r="H49" s="125">
        <v>12656</v>
      </c>
      <c r="I49" s="125">
        <v>9986772</v>
      </c>
      <c r="J49" s="132"/>
      <c r="K49" s="125"/>
      <c r="L49" s="173">
        <f>SUM(C49:K49)</f>
        <v>16163506</v>
      </c>
    </row>
    <row r="50" spans="1:12" ht="12.75">
      <c r="A50" s="9">
        <v>33</v>
      </c>
      <c r="B50" s="29" t="s">
        <v>532</v>
      </c>
      <c r="C50" s="132"/>
      <c r="D50" s="132"/>
      <c r="E50" s="125">
        <v>35000</v>
      </c>
      <c r="F50" s="132"/>
      <c r="G50" s="125">
        <v>19223341</v>
      </c>
      <c r="H50" s="132"/>
      <c r="I50" s="125"/>
      <c r="J50" s="132"/>
      <c r="K50" s="132"/>
      <c r="L50" s="173">
        <f>SUM(C50:K50)</f>
        <v>19258341</v>
      </c>
    </row>
    <row r="51" spans="1:12" ht="12.75">
      <c r="A51" s="9">
        <v>35</v>
      </c>
      <c r="B51" s="29" t="s">
        <v>551</v>
      </c>
      <c r="C51" s="132"/>
      <c r="D51" s="132"/>
      <c r="E51" s="132"/>
      <c r="F51" s="132"/>
      <c r="G51" s="125">
        <v>136931</v>
      </c>
      <c r="H51" s="132"/>
      <c r="I51" s="132"/>
      <c r="J51" s="132"/>
      <c r="K51" s="132"/>
      <c r="L51" s="173">
        <f>SUM(C51:K51)</f>
        <v>136931</v>
      </c>
    </row>
    <row r="52" spans="1:12" ht="12.75">
      <c r="A52" s="9">
        <v>36</v>
      </c>
      <c r="B52" s="29" t="s">
        <v>550</v>
      </c>
      <c r="C52" s="132"/>
      <c r="D52" s="132"/>
      <c r="E52" s="125">
        <v>731520</v>
      </c>
      <c r="F52" s="125">
        <v>2299000</v>
      </c>
      <c r="G52" s="125">
        <v>75000</v>
      </c>
      <c r="H52" s="132"/>
      <c r="I52" s="132"/>
      <c r="J52" s="132"/>
      <c r="K52" s="132"/>
      <c r="L52" s="173">
        <f>SUM(C52:K52)</f>
        <v>3105520</v>
      </c>
    </row>
    <row r="53" spans="1:12" ht="12.75">
      <c r="A53" s="9">
        <v>37</v>
      </c>
      <c r="B53" s="29" t="s">
        <v>529</v>
      </c>
      <c r="C53" s="132"/>
      <c r="D53" s="132"/>
      <c r="E53" s="132"/>
      <c r="F53" s="132"/>
      <c r="G53" s="125">
        <v>0</v>
      </c>
      <c r="H53" s="132"/>
      <c r="I53" s="132"/>
      <c r="J53" s="132"/>
      <c r="K53" s="132"/>
      <c r="L53" s="173">
        <f>SUM(C53:K53)</f>
        <v>0</v>
      </c>
    </row>
    <row r="54" spans="1:12" ht="12.75">
      <c r="A54" s="9">
        <v>38</v>
      </c>
      <c r="B54" s="29" t="s">
        <v>467</v>
      </c>
      <c r="C54" s="125">
        <v>2533600</v>
      </c>
      <c r="D54" s="125">
        <v>510687</v>
      </c>
      <c r="E54" s="125">
        <v>1470000</v>
      </c>
      <c r="F54" s="132"/>
      <c r="G54" s="132"/>
      <c r="H54" s="125"/>
      <c r="I54" s="132"/>
      <c r="J54" s="132"/>
      <c r="K54" s="132"/>
      <c r="L54" s="173">
        <f>SUM(C54:K54)</f>
        <v>4514287</v>
      </c>
    </row>
    <row r="55" spans="1:12" ht="12.75">
      <c r="A55" s="9">
        <v>39</v>
      </c>
      <c r="B55" s="29" t="s">
        <v>582</v>
      </c>
      <c r="C55" s="132"/>
      <c r="D55" s="132"/>
      <c r="E55" s="125">
        <v>266754</v>
      </c>
      <c r="F55" s="132"/>
      <c r="G55" s="132"/>
      <c r="H55" s="132"/>
      <c r="I55" s="132"/>
      <c r="J55" s="132"/>
      <c r="K55" s="132"/>
      <c r="L55" s="173">
        <f>SUM(C55:K55)</f>
        <v>266754</v>
      </c>
    </row>
    <row r="56" spans="1:12" ht="12.75">
      <c r="A56" s="9">
        <v>40</v>
      </c>
      <c r="B56" s="29" t="s">
        <v>616</v>
      </c>
      <c r="C56" s="132"/>
      <c r="D56" s="132"/>
      <c r="E56" s="125"/>
      <c r="F56" s="125">
        <v>192000</v>
      </c>
      <c r="G56" s="132"/>
      <c r="H56" s="132"/>
      <c r="I56" s="132"/>
      <c r="J56" s="132"/>
      <c r="K56" s="132"/>
      <c r="L56" s="173">
        <f>SUM(C56:K56)</f>
        <v>192000</v>
      </c>
    </row>
    <row r="57" spans="1:12" ht="12.75">
      <c r="A57" s="9">
        <v>41</v>
      </c>
      <c r="B57" s="29" t="s">
        <v>583</v>
      </c>
      <c r="C57" s="132"/>
      <c r="D57" s="132"/>
      <c r="E57" s="132"/>
      <c r="F57" s="132"/>
      <c r="G57" s="125">
        <v>105000</v>
      </c>
      <c r="H57" s="132"/>
      <c r="I57" s="132"/>
      <c r="J57" s="132"/>
      <c r="K57" s="132"/>
      <c r="L57" s="173">
        <f>SUM(C57:K57)</f>
        <v>105000</v>
      </c>
    </row>
    <row r="58" spans="1:12" ht="12.75">
      <c r="A58" s="9">
        <v>42</v>
      </c>
      <c r="B58" s="29" t="s">
        <v>536</v>
      </c>
      <c r="C58" s="125"/>
      <c r="D58" s="125"/>
      <c r="E58" s="125">
        <v>0</v>
      </c>
      <c r="F58" s="132"/>
      <c r="G58" s="132"/>
      <c r="H58" s="125"/>
      <c r="I58" s="132"/>
      <c r="J58" s="132"/>
      <c r="K58" s="132"/>
      <c r="L58" s="173">
        <f>SUM(C58:K58)</f>
        <v>0</v>
      </c>
    </row>
    <row r="59" spans="1:12" ht="12.75">
      <c r="A59" s="9">
        <v>43</v>
      </c>
      <c r="B59" s="29" t="s">
        <v>430</v>
      </c>
      <c r="C59" s="133">
        <v>9912559</v>
      </c>
      <c r="D59" s="125">
        <v>961851</v>
      </c>
      <c r="E59" s="125">
        <v>2742965</v>
      </c>
      <c r="F59" s="132"/>
      <c r="G59" s="132"/>
      <c r="H59" s="125">
        <v>295402</v>
      </c>
      <c r="I59" s="132"/>
      <c r="J59" s="132"/>
      <c r="K59" s="132"/>
      <c r="L59" s="173">
        <f>SUM(C59:K59)</f>
        <v>13912777</v>
      </c>
    </row>
    <row r="60" spans="1:12" ht="12.75">
      <c r="A60" s="9">
        <v>44</v>
      </c>
      <c r="B60" s="29" t="s">
        <v>538</v>
      </c>
      <c r="C60" s="132"/>
      <c r="D60" s="132"/>
      <c r="E60" s="132"/>
      <c r="F60" s="132"/>
      <c r="G60" s="132"/>
      <c r="H60" s="132"/>
      <c r="I60" s="125">
        <v>52844</v>
      </c>
      <c r="J60" s="132"/>
      <c r="K60" s="132"/>
      <c r="L60" s="173">
        <f>SUM(C60:K60)</f>
        <v>52844</v>
      </c>
    </row>
    <row r="61" spans="1:12" ht="12.75">
      <c r="A61" s="9">
        <v>45</v>
      </c>
      <c r="B61" s="29" t="s">
        <v>474</v>
      </c>
      <c r="C61" s="125"/>
      <c r="D61" s="125"/>
      <c r="E61" s="125">
        <v>648000</v>
      </c>
      <c r="F61" s="132"/>
      <c r="G61" s="132"/>
      <c r="H61" s="132"/>
      <c r="I61" s="132"/>
      <c r="J61" s="132"/>
      <c r="K61" s="132"/>
      <c r="L61" s="173">
        <f>SUM(C61:K61)</f>
        <v>648000</v>
      </c>
    </row>
    <row r="62" spans="1:12" ht="12.75">
      <c r="A62" s="9">
        <v>46</v>
      </c>
      <c r="B62" s="29" t="s">
        <v>469</v>
      </c>
      <c r="C62" s="132"/>
      <c r="D62" s="132"/>
      <c r="E62" s="125">
        <v>1707080</v>
      </c>
      <c r="F62" s="132"/>
      <c r="G62" s="132"/>
      <c r="H62" s="125">
        <v>203930</v>
      </c>
      <c r="I62" s="132"/>
      <c r="J62" s="132"/>
      <c r="K62" s="132"/>
      <c r="L62" s="173">
        <f>SUM(C62:K62)</f>
        <v>1911010</v>
      </c>
    </row>
    <row r="63" spans="1:12" ht="12.75">
      <c r="A63" s="9">
        <v>47</v>
      </c>
      <c r="B63" s="29" t="s">
        <v>470</v>
      </c>
      <c r="C63" s="132"/>
      <c r="D63" s="132"/>
      <c r="E63" s="125">
        <v>60000</v>
      </c>
      <c r="F63" s="132"/>
      <c r="G63" s="132"/>
      <c r="H63" s="132"/>
      <c r="I63" s="132"/>
      <c r="J63" s="132"/>
      <c r="K63" s="132"/>
      <c r="L63" s="173">
        <f>SUM(C63:K63)</f>
        <v>60000</v>
      </c>
    </row>
    <row r="64" spans="1:12" ht="12.75">
      <c r="A64" s="9">
        <v>48</v>
      </c>
      <c r="B64" s="29" t="s">
        <v>615</v>
      </c>
      <c r="C64" s="132"/>
      <c r="D64" s="132"/>
      <c r="E64" s="125"/>
      <c r="F64" s="132"/>
      <c r="G64" s="125"/>
      <c r="H64" s="132"/>
      <c r="I64" s="132"/>
      <c r="J64" s="132"/>
      <c r="K64" s="132"/>
      <c r="L64" s="173">
        <f>SUM(C64:K64)</f>
        <v>0</v>
      </c>
    </row>
    <row r="65" spans="1:12" ht="12.75">
      <c r="A65" s="9">
        <v>49</v>
      </c>
      <c r="B65" s="29" t="s">
        <v>552</v>
      </c>
      <c r="C65" s="132"/>
      <c r="D65" s="132"/>
      <c r="E65" s="132"/>
      <c r="F65" s="132"/>
      <c r="G65" s="125"/>
      <c r="H65" s="132"/>
      <c r="I65" s="132"/>
      <c r="J65" s="125">
        <v>2035138</v>
      </c>
      <c r="K65" s="132"/>
      <c r="L65" s="173">
        <f>SUM(C65:K65)</f>
        <v>2035138</v>
      </c>
    </row>
    <row r="66" spans="1:12" ht="12.75">
      <c r="A66" s="9">
        <v>50</v>
      </c>
      <c r="B66" s="27" t="s">
        <v>540</v>
      </c>
      <c r="C66" s="124">
        <f>SUM(C46:C65)</f>
        <v>22246790</v>
      </c>
      <c r="D66" s="124">
        <f>SUM(D46:D65)</f>
        <v>3440242</v>
      </c>
      <c r="E66" s="124">
        <f>SUM(E46:E65)</f>
        <v>11064271</v>
      </c>
      <c r="F66" s="124">
        <f>SUM(F46:F65)</f>
        <v>2491000</v>
      </c>
      <c r="G66" s="124">
        <f>SUM(G46:G65)</f>
        <v>19802272</v>
      </c>
      <c r="H66" s="124">
        <f>SUM(H46:H65)</f>
        <v>511988</v>
      </c>
      <c r="I66" s="124">
        <f>SUM(I46:I65)</f>
        <v>49287616</v>
      </c>
      <c r="J66" s="124">
        <f>SUM(J46:J65)</f>
        <v>2035138</v>
      </c>
      <c r="K66" s="124">
        <f>SUM(K46:K65)</f>
        <v>10607701</v>
      </c>
      <c r="L66" s="124">
        <f>SUM(L46:L65)</f>
        <v>121487018</v>
      </c>
    </row>
    <row r="67" spans="2:10" ht="12.75">
      <c r="B67" s="3"/>
      <c r="C67" s="3"/>
      <c r="D67" s="3"/>
      <c r="E67" s="3"/>
      <c r="F67" s="3"/>
      <c r="G67" s="3"/>
      <c r="H67" s="3"/>
      <c r="I67" s="3"/>
      <c r="J67" s="3"/>
    </row>
    <row r="69" spans="2:10" ht="12.75">
      <c r="B69" s="3"/>
      <c r="C69" s="3"/>
      <c r="D69" s="3"/>
      <c r="E69" s="3"/>
      <c r="F69" s="3"/>
      <c r="G69" s="3"/>
      <c r="H69" s="3"/>
      <c r="I69" s="3"/>
      <c r="J69" s="3"/>
    </row>
    <row r="70" ht="12.75">
      <c r="G70" s="172"/>
    </row>
  </sheetData>
  <sheetProtection/>
  <printOptions/>
  <pageMargins left="0.75" right="0.75" top="1" bottom="1" header="0.5" footer="0.5"/>
  <pageSetup horizontalDpi="600" verticalDpi="600" orientation="landscape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B18" sqref="B18"/>
    </sheetView>
  </sheetViews>
  <sheetFormatPr defaultColWidth="9.140625" defaultRowHeight="12.75"/>
  <cols>
    <col min="2" max="2" width="58.140625" style="0" bestFit="1" customWidth="1"/>
    <col min="3" max="3" width="13.00390625" style="0" customWidth="1"/>
    <col min="4" max="4" width="12.57421875" style="0" bestFit="1" customWidth="1"/>
  </cols>
  <sheetData>
    <row r="1" ht="12.75">
      <c r="B1" s="1" t="s">
        <v>619</v>
      </c>
    </row>
    <row r="3" ht="12.75">
      <c r="B3" s="1" t="s">
        <v>581</v>
      </c>
    </row>
    <row r="4" ht="12.75">
      <c r="C4" s="89" t="s">
        <v>440</v>
      </c>
    </row>
    <row r="5" spans="1:4" ht="12.75">
      <c r="A5" s="7"/>
      <c r="B5" s="8" t="s">
        <v>240</v>
      </c>
      <c r="C5" s="7"/>
      <c r="D5" s="7"/>
    </row>
    <row r="6" spans="1:4" ht="12.75">
      <c r="A6" s="7" t="s">
        <v>118</v>
      </c>
      <c r="B6" s="9" t="s">
        <v>119</v>
      </c>
      <c r="C6" s="9" t="s">
        <v>127</v>
      </c>
      <c r="D6" s="9" t="s">
        <v>602</v>
      </c>
    </row>
    <row r="7" spans="1:4" ht="12.75">
      <c r="A7" s="7" t="s">
        <v>422</v>
      </c>
      <c r="B7" s="7" t="s">
        <v>3</v>
      </c>
      <c r="C7" s="9" t="s">
        <v>443</v>
      </c>
      <c r="D7" s="9" t="s">
        <v>600</v>
      </c>
    </row>
    <row r="8" spans="1:4" ht="12.75">
      <c r="A8" s="7"/>
      <c r="B8" s="7"/>
      <c r="C8" s="7"/>
      <c r="D8" s="7"/>
    </row>
    <row r="9" spans="1:4" ht="12.75">
      <c r="A9" s="7">
        <v>1</v>
      </c>
      <c r="B9" s="9" t="s">
        <v>527</v>
      </c>
      <c r="C9" s="166">
        <v>2299000</v>
      </c>
      <c r="D9" s="166">
        <v>2299000</v>
      </c>
    </row>
    <row r="10" spans="1:4" ht="12.75">
      <c r="A10" s="7">
        <v>2</v>
      </c>
      <c r="B10" s="9" t="s">
        <v>618</v>
      </c>
      <c r="C10" s="166"/>
      <c r="D10" s="166">
        <v>192000</v>
      </c>
    </row>
    <row r="11" spans="1:4" ht="12.75">
      <c r="A11" s="7">
        <v>3</v>
      </c>
      <c r="B11" s="9" t="s">
        <v>74</v>
      </c>
      <c r="C11" s="165">
        <f>SUM(C9:C10)</f>
        <v>2299000</v>
      </c>
      <c r="D11" s="165">
        <f>SUM(D9:D10)</f>
        <v>2491000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B18" sqref="B18"/>
    </sheetView>
  </sheetViews>
  <sheetFormatPr defaultColWidth="9.140625" defaultRowHeight="12.75"/>
  <cols>
    <col min="2" max="2" width="49.57421875" style="0" bestFit="1" customWidth="1"/>
    <col min="3" max="3" width="13.28125" style="0" customWidth="1"/>
    <col min="4" max="4" width="15.57421875" style="0" customWidth="1"/>
    <col min="5" max="5" width="9.28125" style="0" bestFit="1" customWidth="1"/>
    <col min="6" max="6" width="16.7109375" style="0" customWidth="1"/>
    <col min="7" max="7" width="13.7109375" style="0" bestFit="1" customWidth="1"/>
  </cols>
  <sheetData>
    <row r="1" ht="12.75">
      <c r="B1" s="1" t="s">
        <v>622</v>
      </c>
    </row>
    <row r="2" spans="2:4" ht="12.75">
      <c r="B2" t="s">
        <v>581</v>
      </c>
      <c r="D2" t="s">
        <v>472</v>
      </c>
    </row>
    <row r="3" ht="12.75">
      <c r="A3" s="3" t="s">
        <v>243</v>
      </c>
    </row>
    <row r="4" spans="2:6" ht="12.75">
      <c r="B4" t="s">
        <v>123</v>
      </c>
      <c r="C4" t="s">
        <v>124</v>
      </c>
      <c r="D4" t="s">
        <v>125</v>
      </c>
      <c r="E4" t="s">
        <v>126</v>
      </c>
      <c r="F4" t="s">
        <v>201</v>
      </c>
    </row>
    <row r="5" spans="1:7" ht="12.75">
      <c r="A5" s="8" t="s">
        <v>444</v>
      </c>
      <c r="B5" s="8" t="s">
        <v>445</v>
      </c>
      <c r="C5" s="8" t="s">
        <v>237</v>
      </c>
      <c r="D5" s="8" t="s">
        <v>255</v>
      </c>
      <c r="E5" s="8" t="s">
        <v>446</v>
      </c>
      <c r="F5" s="8" t="s">
        <v>103</v>
      </c>
      <c r="G5" s="8" t="s">
        <v>600</v>
      </c>
    </row>
    <row r="6" spans="1:7" ht="25.5">
      <c r="A6" s="7">
        <v>1</v>
      </c>
      <c r="B6" s="142" t="s">
        <v>584</v>
      </c>
      <c r="C6" s="166"/>
      <c r="D6" s="166">
        <v>30903937</v>
      </c>
      <c r="E6" s="166"/>
      <c r="F6" s="166">
        <f>SUM(C6:E6)</f>
        <v>30903937</v>
      </c>
      <c r="G6" s="166">
        <f>F6</f>
        <v>30903937</v>
      </c>
    </row>
    <row r="7" spans="1:7" ht="12.75">
      <c r="A7" s="7">
        <v>2</v>
      </c>
      <c r="B7" s="7" t="s">
        <v>244</v>
      </c>
      <c r="C7" s="166"/>
      <c r="D7" s="166">
        <v>8344063</v>
      </c>
      <c r="E7" s="166"/>
      <c r="F7" s="166">
        <f>SUM(C7:E7)</f>
        <v>8344063</v>
      </c>
      <c r="G7" s="166">
        <f>F7</f>
        <v>8344063</v>
      </c>
    </row>
    <row r="8" spans="1:7" ht="12.75">
      <c r="A8" s="7">
        <v>3</v>
      </c>
      <c r="B8" s="9" t="s">
        <v>621</v>
      </c>
      <c r="C8" s="166"/>
      <c r="D8" s="166">
        <v>7863600</v>
      </c>
      <c r="E8" s="166"/>
      <c r="F8" s="166">
        <f>D8</f>
        <v>7863600</v>
      </c>
      <c r="G8" s="166">
        <f>F8</f>
        <v>7863600</v>
      </c>
    </row>
    <row r="9" spans="1:7" ht="12.75">
      <c r="A9" s="7">
        <v>4</v>
      </c>
      <c r="B9" s="9" t="s">
        <v>244</v>
      </c>
      <c r="C9" s="166"/>
      <c r="D9" s="166">
        <v>2123172</v>
      </c>
      <c r="E9" s="166"/>
      <c r="F9" s="166">
        <f>D9</f>
        <v>2123172</v>
      </c>
      <c r="G9" s="166">
        <f>F9</f>
        <v>2123172</v>
      </c>
    </row>
    <row r="10" spans="1:7" ht="12.75">
      <c r="A10" s="7">
        <v>5</v>
      </c>
      <c r="B10" s="9" t="s">
        <v>620</v>
      </c>
      <c r="C10" s="166"/>
      <c r="D10" s="166"/>
      <c r="E10" s="166"/>
      <c r="F10" s="166"/>
      <c r="G10" s="166">
        <v>41609</v>
      </c>
    </row>
    <row r="11" spans="1:7" ht="12.75">
      <c r="A11" s="7">
        <v>6</v>
      </c>
      <c r="B11" s="9" t="s">
        <v>244</v>
      </c>
      <c r="C11" s="166"/>
      <c r="D11" s="166"/>
      <c r="E11" s="166"/>
      <c r="F11" s="166"/>
      <c r="G11" s="166">
        <v>11235</v>
      </c>
    </row>
    <row r="12" spans="1:7" ht="12.75">
      <c r="A12" s="7">
        <v>7</v>
      </c>
      <c r="B12" s="8" t="s">
        <v>105</v>
      </c>
      <c r="C12" s="165">
        <f>SUM(C6:C9)</f>
        <v>0</v>
      </c>
      <c r="D12" s="165">
        <f>SUM(D6:D9)</f>
        <v>49234772</v>
      </c>
      <c r="E12" s="165">
        <f>SUM(E6:E9)</f>
        <v>0</v>
      </c>
      <c r="F12" s="165">
        <f>SUM(F6:F9)</f>
        <v>49234772</v>
      </c>
      <c r="G12" s="165">
        <f>SUM(G6:G11)</f>
        <v>49287616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5.8515625" style="0" customWidth="1"/>
    <col min="2" max="2" width="50.421875" style="0" bestFit="1" customWidth="1"/>
    <col min="3" max="3" width="13.7109375" style="0" customWidth="1"/>
    <col min="4" max="4" width="15.00390625" style="0" customWidth="1"/>
    <col min="6" max="6" width="15.28125" style="0" bestFit="1" customWidth="1"/>
    <col min="7" max="7" width="11.00390625" style="0" bestFit="1" customWidth="1"/>
    <col min="9" max="9" width="11.00390625" style="0" bestFit="1" customWidth="1"/>
  </cols>
  <sheetData>
    <row r="1" ht="12.75">
      <c r="B1" s="1" t="s">
        <v>626</v>
      </c>
    </row>
    <row r="2" ht="12.75">
      <c r="C2" t="s">
        <v>581</v>
      </c>
    </row>
    <row r="3" spans="1:2" ht="12.75">
      <c r="A3" s="3" t="s">
        <v>147</v>
      </c>
      <c r="B3" s="175"/>
    </row>
    <row r="4" spans="2:6" ht="12.75">
      <c r="B4" t="s">
        <v>82</v>
      </c>
      <c r="C4" t="s">
        <v>119</v>
      </c>
      <c r="D4" t="s">
        <v>127</v>
      </c>
      <c r="E4" t="s">
        <v>126</v>
      </c>
      <c r="F4" t="s">
        <v>201</v>
      </c>
    </row>
    <row r="5" spans="1:7" ht="12.75">
      <c r="A5" s="8" t="s">
        <v>184</v>
      </c>
      <c r="B5" s="8" t="s">
        <v>22</v>
      </c>
      <c r="C5" s="8" t="s">
        <v>237</v>
      </c>
      <c r="D5" s="8" t="s">
        <v>238</v>
      </c>
      <c r="E5" s="8" t="s">
        <v>446</v>
      </c>
      <c r="F5" s="8" t="s">
        <v>103</v>
      </c>
      <c r="G5" s="8" t="s">
        <v>600</v>
      </c>
    </row>
    <row r="6" spans="1:7" ht="25.5">
      <c r="A6" s="7">
        <v>1</v>
      </c>
      <c r="B6" s="142" t="s">
        <v>590</v>
      </c>
      <c r="C6" s="8"/>
      <c r="D6" s="137">
        <v>70838</v>
      </c>
      <c r="E6" s="9"/>
      <c r="F6" s="166">
        <f>C6+D6+E6</f>
        <v>70838</v>
      </c>
      <c r="G6" s="166">
        <v>94457</v>
      </c>
    </row>
    <row r="7" spans="1:7" ht="12.75">
      <c r="A7" s="24">
        <v>2</v>
      </c>
      <c r="B7" s="9" t="s">
        <v>244</v>
      </c>
      <c r="C7" s="8"/>
      <c r="D7" s="137">
        <v>19126</v>
      </c>
      <c r="E7" s="9"/>
      <c r="F7" s="166">
        <f>C7+D7+E7</f>
        <v>19126</v>
      </c>
      <c r="G7" s="166">
        <v>25503</v>
      </c>
    </row>
    <row r="8" spans="1:7" ht="12.75">
      <c r="A8" s="7">
        <v>3</v>
      </c>
      <c r="B8" s="9" t="s">
        <v>625</v>
      </c>
      <c r="C8" s="8"/>
      <c r="D8" s="137"/>
      <c r="E8" s="9"/>
      <c r="F8" s="166"/>
      <c r="G8" s="166">
        <v>66117</v>
      </c>
    </row>
    <row r="9" spans="1:7" ht="12.75">
      <c r="A9" s="24">
        <v>4</v>
      </c>
      <c r="B9" s="9" t="s">
        <v>244</v>
      </c>
      <c r="C9" s="8"/>
      <c r="D9" s="137"/>
      <c r="E9" s="9"/>
      <c r="F9" s="166"/>
      <c r="G9" s="166">
        <v>17853</v>
      </c>
    </row>
    <row r="10" spans="1:7" ht="12.75">
      <c r="A10" s="7">
        <v>5</v>
      </c>
      <c r="B10" s="9" t="s">
        <v>624</v>
      </c>
      <c r="C10" s="8"/>
      <c r="D10" s="137"/>
      <c r="E10" s="9"/>
      <c r="F10" s="166"/>
      <c r="G10" s="166">
        <v>232600</v>
      </c>
    </row>
    <row r="11" spans="1:7" ht="12.75">
      <c r="A11" s="24">
        <v>6</v>
      </c>
      <c r="B11" s="9" t="s">
        <v>244</v>
      </c>
      <c r="C11" s="8"/>
      <c r="D11" s="137"/>
      <c r="E11" s="9"/>
      <c r="F11" s="166"/>
      <c r="G11" s="166">
        <v>62802</v>
      </c>
    </row>
    <row r="12" spans="1:7" ht="12.75">
      <c r="A12" s="7">
        <v>7</v>
      </c>
      <c r="B12" s="9" t="s">
        <v>623</v>
      </c>
      <c r="C12" s="8"/>
      <c r="D12" s="137"/>
      <c r="E12" s="9"/>
      <c r="F12" s="166"/>
      <c r="G12" s="166">
        <v>9965</v>
      </c>
    </row>
    <row r="13" spans="1:7" ht="12.75">
      <c r="A13" s="24">
        <v>8</v>
      </c>
      <c r="B13" s="9" t="s">
        <v>244</v>
      </c>
      <c r="C13" s="8"/>
      <c r="D13" s="137"/>
      <c r="E13" s="9"/>
      <c r="F13" s="166"/>
      <c r="G13" s="166">
        <v>2691</v>
      </c>
    </row>
    <row r="14" spans="1:9" ht="12.75">
      <c r="A14" s="7">
        <v>9</v>
      </c>
      <c r="B14" s="8" t="s">
        <v>116</v>
      </c>
      <c r="C14" s="174"/>
      <c r="D14" s="174">
        <f>SUM(D6:D7)</f>
        <v>89964</v>
      </c>
      <c r="E14" s="174">
        <f>SUM(E6:E7)</f>
        <v>0</v>
      </c>
      <c r="F14" s="174">
        <f>SUM(F6:F7)</f>
        <v>89964</v>
      </c>
      <c r="G14" s="174">
        <f>SUM(G6:G13)</f>
        <v>511988</v>
      </c>
      <c r="I14" s="171"/>
    </row>
    <row r="16" spans="2:3" ht="12.75">
      <c r="B16" s="3"/>
      <c r="C16" s="3"/>
    </row>
    <row r="18" ht="12.75">
      <c r="B18" s="3"/>
    </row>
    <row r="21" ht="12.75">
      <c r="C21" s="3"/>
    </row>
    <row r="23" spans="2:3" ht="12.75">
      <c r="B23" s="3"/>
      <c r="C23" s="3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Tibor</cp:lastModifiedBy>
  <cp:lastPrinted>2019-02-28T11:12:36Z</cp:lastPrinted>
  <dcterms:created xsi:type="dcterms:W3CDTF">2006-01-17T11:47:21Z</dcterms:created>
  <dcterms:modified xsi:type="dcterms:W3CDTF">2020-12-25T21:08:40Z</dcterms:modified>
  <cp:category/>
  <cp:version/>
  <cp:contentType/>
  <cp:contentStatus/>
</cp:coreProperties>
</file>