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24000" windowHeight="9600"/>
  </bookViews>
  <sheets>
    <sheet name="4.melléklet" sheetId="1" r:id="rId1"/>
  </sheets>
  <definedNames>
    <definedName name="_xlnm.Print_Titles" localSheetId="0">'4.melléklet'!$6:$6</definedName>
    <definedName name="_xlnm.Print_Area" localSheetId="0">'4.melléklet'!$A$1:$L$80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K67" i="1"/>
  <c r="L65" i="1"/>
  <c r="J67" i="1"/>
  <c r="K38" i="1"/>
  <c r="J38" i="1"/>
  <c r="L37" i="1"/>
  <c r="L11" i="1" l="1"/>
  <c r="L15" i="1"/>
  <c r="L16" i="1"/>
  <c r="L17" i="1"/>
  <c r="L18" i="1"/>
  <c r="L22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41" i="1"/>
  <c r="L42" i="1"/>
  <c r="L46" i="1"/>
  <c r="L47" i="1"/>
  <c r="L50" i="1"/>
  <c r="L52" i="1"/>
  <c r="L60" i="1"/>
  <c r="L61" i="1"/>
  <c r="L62" i="1"/>
  <c r="L63" i="1"/>
  <c r="L64" i="1"/>
  <c r="L70" i="1"/>
  <c r="L71" i="1"/>
  <c r="L72" i="1"/>
  <c r="L10" i="1"/>
  <c r="K73" i="1" l="1"/>
  <c r="K48" i="1"/>
  <c r="K43" i="1"/>
  <c r="K19" i="1"/>
  <c r="K12" i="1"/>
  <c r="J73" i="1"/>
  <c r="J48" i="1"/>
  <c r="J43" i="1"/>
  <c r="L38" i="1"/>
  <c r="J19" i="1"/>
  <c r="J12" i="1"/>
  <c r="L48" i="1" l="1"/>
  <c r="L73" i="1"/>
  <c r="K75" i="1"/>
  <c r="K77" i="1" s="1"/>
  <c r="J75" i="1"/>
  <c r="L67" i="1"/>
  <c r="L19" i="1"/>
  <c r="L12" i="1"/>
  <c r="L43" i="1"/>
  <c r="J54" i="1"/>
  <c r="J77" i="1" l="1"/>
  <c r="L77" i="1" s="1"/>
  <c r="L75" i="1"/>
  <c r="L54" i="1"/>
  <c r="J56" i="1"/>
  <c r="K56" i="1"/>
  <c r="K80" i="1" s="1"/>
  <c r="J80" i="1" l="1"/>
  <c r="L80" i="1" s="1"/>
  <c r="L56" i="1"/>
</calcChain>
</file>

<file path=xl/sharedStrings.xml><?xml version="1.0" encoding="utf-8"?>
<sst xmlns="http://schemas.openxmlformats.org/spreadsheetml/2006/main" count="121" uniqueCount="97">
  <si>
    <t>Eger Megyei Jogú Város Önkormányzata</t>
  </si>
  <si>
    <t>Megnevezés</t>
  </si>
  <si>
    <t>Címszám</t>
  </si>
  <si>
    <t>Alcímszám</t>
  </si>
  <si>
    <t>Jogcím</t>
  </si>
  <si>
    <t>sorszám</t>
  </si>
  <si>
    <t>1.</t>
  </si>
  <si>
    <t>A helyi önkormányzatok általános működésének és ágazati feladatainak támogatása</t>
  </si>
  <si>
    <t>I.</t>
  </si>
  <si>
    <t>A  helyi önkormányzatok működésének  általános támogatása</t>
  </si>
  <si>
    <t>A települési önkormányzatok működésének támogatása</t>
  </si>
  <si>
    <t>5.</t>
  </si>
  <si>
    <t>A HELYI ÖNKORMÁNYZATOK MŰKÖDÉSÉNEK ÁLTALÁNOS TÁMOGATÁSA</t>
  </si>
  <si>
    <t>II.</t>
  </si>
  <si>
    <t>A települési önkormányzatok egyes köznevelési feladatainak támogatása</t>
  </si>
  <si>
    <t>Óvodapedagógusok és az óvodapedagógusok nevelőmunkáját közvetlenül segítők bértámogatása</t>
  </si>
  <si>
    <t>2.</t>
  </si>
  <si>
    <t xml:space="preserve">Óvodaműködtetési támogatás </t>
  </si>
  <si>
    <t>3.</t>
  </si>
  <si>
    <t>Társulás által fenntartott óvodákba bejáró gyermekek utaztatásának támogatása</t>
  </si>
  <si>
    <t>4.</t>
  </si>
  <si>
    <t>Kiegészítő támogatás az óvodapedagógusok minősítéséből adódó többletkiadásokhoz</t>
  </si>
  <si>
    <t>EGYES KÖZNEVELÉSI FELADATOK TÁMOGATÁSA ÖSSZESEN</t>
  </si>
  <si>
    <t>III.</t>
  </si>
  <si>
    <t>A települési önkormányzatok szociális, gyermekjóléti és gyermekétkeztetési feladatainak támogatása</t>
  </si>
  <si>
    <t>A települési önkormányzatok szociális feladatainak egyéb támogatása</t>
  </si>
  <si>
    <t>Egyes szociális és gyermekjóléti feladatok támogatása</t>
  </si>
  <si>
    <t>a.)</t>
  </si>
  <si>
    <t>Család- és gyermekjóléti szolgálat</t>
  </si>
  <si>
    <t>b.)</t>
  </si>
  <si>
    <t>Család- és gyermekjóléti központ</t>
  </si>
  <si>
    <t>c.)</t>
  </si>
  <si>
    <t>Szociális étkeztetés</t>
  </si>
  <si>
    <t>d.)</t>
  </si>
  <si>
    <t>Házi segítségnyújtás</t>
  </si>
  <si>
    <t>e.)</t>
  </si>
  <si>
    <t>Falugondnoki vagy tanyagondnoki szolgáltatás</t>
  </si>
  <si>
    <t>f.)</t>
  </si>
  <si>
    <t>Időskorúak nappali intézményi ellátása</t>
  </si>
  <si>
    <t>g.)</t>
  </si>
  <si>
    <t>Fogyatékos és demens személyek nappali intézményi ellátása</t>
  </si>
  <si>
    <t>h.)</t>
  </si>
  <si>
    <t>Pszichiátriai és szenvedélybetegek nappali intézményi ellátása</t>
  </si>
  <si>
    <t>i.)</t>
  </si>
  <si>
    <t>Hajléktalanok nappali intézményi ellátása</t>
  </si>
  <si>
    <t>j.)</t>
  </si>
  <si>
    <t>k.)</t>
  </si>
  <si>
    <t>Hajléktalanok átmeneti intézményei</t>
  </si>
  <si>
    <t>l.)</t>
  </si>
  <si>
    <t>Támogató szolgáltatás</t>
  </si>
  <si>
    <t>m.)</t>
  </si>
  <si>
    <t>Közösségi alapellátások</t>
  </si>
  <si>
    <t>Szociális és gyermekjóléti feladatok összesen</t>
  </si>
  <si>
    <t>A települési önkormányzatok által biztosított egyes szociális szakosított ellátások, valamint a gyermekek átmeneti gondozásával  kapcsolatos feladatok támogatása</t>
  </si>
  <si>
    <t>A finanszírozás szempontjából elismert szakmai dolgozók bérámogatása</t>
  </si>
  <si>
    <t>Támogatás összesen</t>
  </si>
  <si>
    <t>6.</t>
  </si>
  <si>
    <t>A rászoruló gyermekek  szünidei étkeztetésének támogatása</t>
  </si>
  <si>
    <t>7.</t>
  </si>
  <si>
    <t>A TELEPÜLÉSI ÖNKORMÁNYZATOK SZOCIÁLIS, GYERMEKJÓLÉTI ÉS GYERMEKÉTKEZTETÉSI FELADATAINAK TÁMOGATÁSA</t>
  </si>
  <si>
    <t>I-II-III.  ALCÍMSZÁM ÖSSZESEN</t>
  </si>
  <si>
    <t>IV.</t>
  </si>
  <si>
    <t>A  települési önkormányzatok kulturális feladatainak támogatása</t>
  </si>
  <si>
    <t>Könyvtári, közművelődési és múzeumi feladatok támogatása</t>
  </si>
  <si>
    <t>Megyei hatókörű városi múzeumok feladatainak támogatása</t>
  </si>
  <si>
    <t>Települési önkormányzatok nyilvános könyvtári és közművelődési feladatainak támogatása</t>
  </si>
  <si>
    <t>Megyei könyvtár kistelepülési könyvtári célú kiegészítő támogatása</t>
  </si>
  <si>
    <t>Könyvtári, közművelődési  és múzeumifeladatok támogatása összesen</t>
  </si>
  <si>
    <t>A települési önkormányzatok által fenntartott, illetve támogatott előadó- művészeti szervezetek támogatása</t>
  </si>
  <si>
    <t>Színházművészeti szervezetek támogatása</t>
  </si>
  <si>
    <t>aba)</t>
  </si>
  <si>
    <t>A kiemelt min. színházművészeti szervezetek művészeti támogatása</t>
  </si>
  <si>
    <t>abb)</t>
  </si>
  <si>
    <t>A kiemelt min. színházművészeti szervezetek létesítmény-gazdálkodási célú működési  támogatása</t>
  </si>
  <si>
    <t>Színházművészeti szervezetek támogatása összesen</t>
  </si>
  <si>
    <t>A TELEPÜLÉSI ÖNKORMÁNYZATOK KULTURÁLIS FELADATAINAK TÁMOGATÁSA</t>
  </si>
  <si>
    <t>IV. ALCÍMSZÁM ÖSSZESEN</t>
  </si>
  <si>
    <t>Önkormányzat által adott célra ténleges felhasznált támogatás        Ft</t>
  </si>
  <si>
    <t xml:space="preserve">Eltérés a támogatásban           Ft                          5=(4-3)                 </t>
  </si>
  <si>
    <t>2017. évi C.tv. 2.mell.</t>
  </si>
  <si>
    <t>Családi bölcsőde</t>
  </si>
  <si>
    <t xml:space="preserve">A HELYI ÖNKORMÁNYZATOK ÁLTALÁNOS MŰKÖDÉSÉNEK ÉS ÁGAZATI FELADATAINAK  2018. ÉVI TÁMOGATÁSA </t>
  </si>
  <si>
    <t>Óvodai és iskolai szociális segítő tevékenység támogatása</t>
  </si>
  <si>
    <t>Intézmény-üzemeltetési támogatás</t>
  </si>
  <si>
    <t>Gyermekétkeztetés támogatása</t>
  </si>
  <si>
    <t>A finanszírozás szempontjából elismert dolgozók bértámogatása</t>
  </si>
  <si>
    <t>Bölcsőde, mini bölcsőde  támogatása</t>
  </si>
  <si>
    <t>Megyei hatókörű városi könyvtárak feladatainak támogatása</t>
  </si>
  <si>
    <t>Megyeszékhely megyei jogú városok közművelődési feladatainak támogatása</t>
  </si>
  <si>
    <t>i)</t>
  </si>
  <si>
    <t>A települési önkormányzatok könyvtári célú érdekeltségnövelő támogatása</t>
  </si>
  <si>
    <t>A 2017. évről áthúzódó bérkompenzáció támogatása</t>
  </si>
  <si>
    <t>Gyermekétkeztetés üzemeltetési támogatása</t>
  </si>
  <si>
    <t>4.melléklet a …../2019. (….) rendelethez</t>
  </si>
  <si>
    <t>Költségvetési törvény alapján korrigált támogatás                       Ft</t>
  </si>
  <si>
    <t>n.)</t>
  </si>
  <si>
    <t>A helyi önkormányzatok általános működésének és ágazati feladatainak 2018. évi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</si>
</sst>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3" fontId="4" fillId="0" borderId="0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center"/>
    </xf>
    <xf numFmtId="3" fontId="2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3" fontId="5" fillId="2" borderId="0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3" fontId="6" fillId="0" borderId="0" xfId="1" applyNumberFormat="1" applyFont="1" applyFill="1" applyBorder="1" applyAlignment="1">
      <alignment vertical="center"/>
    </xf>
    <xf numFmtId="16" fontId="3" fillId="0" borderId="0" xfId="1" applyNumberFormat="1" applyFont="1" applyBorder="1" applyAlignment="1">
      <alignment horizontal="center"/>
    </xf>
    <xf numFmtId="16" fontId="2" fillId="0" borderId="0" xfId="1" applyNumberFormat="1" applyFont="1" applyBorder="1" applyAlignment="1">
      <alignment horizontal="center"/>
    </xf>
    <xf numFmtId="3" fontId="7" fillId="0" borderId="0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2" xfId="1" applyFont="1" applyBorder="1"/>
    <xf numFmtId="0" fontId="2" fillId="0" borderId="2" xfId="1" applyFont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0" xfId="1" applyFont="1" applyFill="1" applyAlignment="1">
      <alignment horizontal="right"/>
    </xf>
    <xf numFmtId="0" fontId="4" fillId="0" borderId="0" xfId="1" applyFont="1" applyFill="1" applyAlignment="1">
      <alignment vertical="center"/>
    </xf>
    <xf numFmtId="0" fontId="3" fillId="0" borderId="0" xfId="1" applyFont="1"/>
    <xf numFmtId="0" fontId="11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textRotation="180" wrapText="1"/>
    </xf>
    <xf numFmtId="0" fontId="10" fillId="0" borderId="8" xfId="1" applyFont="1" applyBorder="1" applyAlignment="1">
      <alignment horizontal="center" vertical="center" textRotation="180" wrapText="1"/>
    </xf>
    <xf numFmtId="0" fontId="10" fillId="0" borderId="1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quotePrefix="1" applyFont="1" applyBorder="1" applyAlignment="1">
      <alignment vertical="center" wrapText="1"/>
    </xf>
    <xf numFmtId="3" fontId="8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0" xfId="1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3</xdr:row>
      <xdr:rowOff>457200</xdr:rowOff>
    </xdr:from>
    <xdr:to>
      <xdr:col>10</xdr:col>
      <xdr:colOff>12700</xdr:colOff>
      <xdr:row>4</xdr:row>
      <xdr:rowOff>9525</xdr:rowOff>
    </xdr:to>
    <xdr:sp macro="" textlink="">
      <xdr:nvSpPr>
        <xdr:cNvPr id="2" name="Szöveg 1"/>
        <xdr:cNvSpPr txBox="1">
          <a:spLocks noChangeArrowheads="1"/>
        </xdr:cNvSpPr>
      </xdr:nvSpPr>
      <xdr:spPr bwMode="auto">
        <a:xfrm>
          <a:off x="12700" y="1114425"/>
          <a:ext cx="96297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Times New Roman CE"/>
            <a:cs typeface="Times New Roman CE"/>
          </a:endParaRP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Times New Roman CE"/>
            <a:cs typeface="Times New Roman CE"/>
          </a:endParaRPr>
        </a:p>
      </xdr:txBody>
    </xdr:sp>
    <xdr:clientData/>
  </xdr:twoCellAnchor>
  <xdr:twoCellAnchor>
    <xdr:from>
      <xdr:col>0</xdr:col>
      <xdr:colOff>0</xdr:colOff>
      <xdr:row>3</xdr:row>
      <xdr:rowOff>203200</xdr:rowOff>
    </xdr:from>
    <xdr:to>
      <xdr:col>9</xdr:col>
      <xdr:colOff>1266825</xdr:colOff>
      <xdr:row>3</xdr:row>
      <xdr:rowOff>250825</xdr:rowOff>
    </xdr:to>
    <xdr:sp macro="" textlink="">
      <xdr:nvSpPr>
        <xdr:cNvPr id="3" name="Szöveg 1"/>
        <xdr:cNvSpPr txBox="1">
          <a:spLocks noChangeArrowheads="1"/>
        </xdr:cNvSpPr>
      </xdr:nvSpPr>
      <xdr:spPr bwMode="auto">
        <a:xfrm>
          <a:off x="0" y="1012825"/>
          <a:ext cx="96297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showGridLines="0" tabSelected="1" view="pageBreakPreview" topLeftCell="A73" zoomScaleNormal="100" zoomScaleSheetLayoutView="100" workbookViewId="0">
      <selection activeCell="B83" sqref="B83"/>
    </sheetView>
  </sheetViews>
  <sheetFormatPr defaultColWidth="9.1796875" defaultRowHeight="18" x14ac:dyDescent="0.35"/>
  <cols>
    <col min="1" max="1" width="4.7265625" style="37" customWidth="1"/>
    <col min="2" max="2" width="5" style="37" customWidth="1"/>
    <col min="3" max="3" width="4.7265625" style="37" customWidth="1"/>
    <col min="4" max="4" width="4.7265625" style="64" customWidth="1"/>
    <col min="5" max="5" width="4.453125" style="43" customWidth="1"/>
    <col min="6" max="6" width="4.1796875" style="43" customWidth="1"/>
    <col min="7" max="7" width="2.54296875" style="43" customWidth="1"/>
    <col min="8" max="8" width="2.1796875" style="43" customWidth="1"/>
    <col min="9" max="9" width="92.26953125" style="40" customWidth="1"/>
    <col min="10" max="10" width="18.7265625" style="42" customWidth="1"/>
    <col min="11" max="11" width="18.1796875" style="42" customWidth="1"/>
    <col min="12" max="12" width="17.81640625" style="42" customWidth="1"/>
    <col min="13" max="13" width="20.1796875" style="43" bestFit="1" customWidth="1"/>
    <col min="14" max="16384" width="9.1796875" style="43"/>
  </cols>
  <sheetData>
    <row r="1" spans="1:12" s="43" customFormat="1" ht="21.75" customHeight="1" x14ac:dyDescent="0.4">
      <c r="A1" s="36" t="s">
        <v>0</v>
      </c>
      <c r="B1" s="37"/>
      <c r="C1" s="37"/>
      <c r="D1" s="38"/>
      <c r="E1" s="39"/>
      <c r="F1" s="39"/>
      <c r="G1" s="39"/>
      <c r="H1" s="39"/>
      <c r="I1" s="40"/>
      <c r="J1" s="41"/>
      <c r="K1" s="42"/>
      <c r="L1" s="41" t="s">
        <v>93</v>
      </c>
    </row>
    <row r="2" spans="1:12" s="43" customFormat="1" ht="13" customHeight="1" x14ac:dyDescent="0.4">
      <c r="A2" s="36"/>
      <c r="B2" s="37"/>
      <c r="C2" s="37"/>
      <c r="D2" s="38"/>
      <c r="E2" s="39"/>
      <c r="F2" s="39"/>
      <c r="G2" s="39"/>
      <c r="H2" s="39"/>
      <c r="I2" s="40"/>
      <c r="J2" s="41"/>
      <c r="K2" s="41"/>
      <c r="L2" s="41"/>
    </row>
    <row r="3" spans="1:12" s="43" customFormat="1" ht="20.25" customHeight="1" x14ac:dyDescent="0.35">
      <c r="A3" s="44" t="s">
        <v>96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s="43" customFormat="1" ht="24" customHeight="1" thickBot="1" x14ac:dyDescent="0.4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2" s="43" customFormat="1" ht="22.5" customHeight="1" thickBot="1" x14ac:dyDescent="0.4">
      <c r="A5" s="46" t="s">
        <v>79</v>
      </c>
      <c r="B5" s="47"/>
      <c r="C5" s="47"/>
      <c r="D5" s="48"/>
      <c r="E5" s="30" t="s">
        <v>1</v>
      </c>
      <c r="F5" s="31"/>
      <c r="G5" s="31"/>
      <c r="H5" s="31"/>
      <c r="I5" s="32"/>
      <c r="J5" s="49" t="s">
        <v>94</v>
      </c>
      <c r="K5" s="49" t="s">
        <v>77</v>
      </c>
      <c r="L5" s="49" t="s">
        <v>78</v>
      </c>
    </row>
    <row r="6" spans="1:12" s="53" customFormat="1" ht="58.5" customHeight="1" thickBot="1" x14ac:dyDescent="0.4">
      <c r="A6" s="50" t="s">
        <v>2</v>
      </c>
      <c r="B6" s="50" t="s">
        <v>3</v>
      </c>
      <c r="C6" s="50" t="s">
        <v>4</v>
      </c>
      <c r="D6" s="51" t="s">
        <v>5</v>
      </c>
      <c r="E6" s="33"/>
      <c r="F6" s="34"/>
      <c r="G6" s="34"/>
      <c r="H6" s="34"/>
      <c r="I6" s="35"/>
      <c r="J6" s="52"/>
      <c r="K6" s="52"/>
      <c r="L6" s="52"/>
    </row>
    <row r="7" spans="1:12" s="53" customFormat="1" thickBot="1" x14ac:dyDescent="0.4">
      <c r="A7" s="29" t="s">
        <v>6</v>
      </c>
      <c r="B7" s="26"/>
      <c r="C7" s="26"/>
      <c r="D7" s="54"/>
      <c r="E7" s="29" t="s">
        <v>16</v>
      </c>
      <c r="F7" s="26"/>
      <c r="G7" s="26"/>
      <c r="H7" s="26"/>
      <c r="I7" s="54"/>
      <c r="J7" s="55" t="s">
        <v>18</v>
      </c>
      <c r="K7" s="55" t="s">
        <v>20</v>
      </c>
      <c r="L7" s="55" t="s">
        <v>11</v>
      </c>
    </row>
    <row r="8" spans="1:12" s="56" customFormat="1" x14ac:dyDescent="0.35">
      <c r="A8" s="1" t="s">
        <v>6</v>
      </c>
      <c r="B8" s="2"/>
      <c r="C8" s="2"/>
      <c r="D8" s="37"/>
      <c r="E8" s="3" t="s">
        <v>7</v>
      </c>
      <c r="F8" s="4"/>
      <c r="G8" s="4"/>
      <c r="H8" s="4"/>
      <c r="I8" s="5"/>
      <c r="J8" s="6"/>
      <c r="K8" s="6"/>
      <c r="L8" s="6"/>
    </row>
    <row r="9" spans="1:12" s="56" customFormat="1" x14ac:dyDescent="0.35">
      <c r="A9" s="1"/>
      <c r="B9" s="7" t="s">
        <v>8</v>
      </c>
      <c r="C9" s="2"/>
      <c r="D9" s="37"/>
      <c r="F9" s="3" t="s">
        <v>9</v>
      </c>
      <c r="G9" s="4"/>
      <c r="H9" s="4"/>
      <c r="I9" s="5"/>
      <c r="J9" s="6"/>
      <c r="K9" s="6"/>
      <c r="L9" s="6"/>
    </row>
    <row r="10" spans="1:12" s="56" customFormat="1" ht="15.5" x14ac:dyDescent="0.35">
      <c r="A10" s="1"/>
      <c r="B10" s="2"/>
      <c r="C10" s="7" t="s">
        <v>6</v>
      </c>
      <c r="D10" s="37"/>
      <c r="F10" s="4"/>
      <c r="G10" s="3" t="s">
        <v>10</v>
      </c>
      <c r="H10" s="4"/>
      <c r="I10" s="5"/>
      <c r="J10" s="8">
        <v>299022555</v>
      </c>
      <c r="K10" s="8">
        <v>299022555</v>
      </c>
      <c r="L10" s="8">
        <f>K10-J10</f>
        <v>0</v>
      </c>
    </row>
    <row r="11" spans="1:12" s="56" customFormat="1" ht="15.5" x14ac:dyDescent="0.35">
      <c r="A11" s="1"/>
      <c r="B11" s="2"/>
      <c r="C11" s="7" t="s">
        <v>11</v>
      </c>
      <c r="D11" s="37"/>
      <c r="F11" s="4"/>
      <c r="G11" s="3" t="s">
        <v>91</v>
      </c>
      <c r="H11" s="4"/>
      <c r="I11" s="5"/>
      <c r="J11" s="8">
        <v>2827719</v>
      </c>
      <c r="K11" s="8">
        <v>2827719</v>
      </c>
      <c r="L11" s="8">
        <f t="shared" ref="L11:L77" si="0">K11-J11</f>
        <v>0</v>
      </c>
    </row>
    <row r="12" spans="1:12" s="56" customFormat="1" ht="24" customHeight="1" x14ac:dyDescent="0.35">
      <c r="A12" s="1"/>
      <c r="B12" s="2"/>
      <c r="C12" s="7"/>
      <c r="D12" s="37"/>
      <c r="F12" s="4"/>
      <c r="G12" s="3" t="s">
        <v>12</v>
      </c>
      <c r="H12" s="4"/>
      <c r="I12" s="5"/>
      <c r="J12" s="9">
        <f>SUM(J10:J11)</f>
        <v>301850274</v>
      </c>
      <c r="K12" s="9">
        <f>SUM(K10:K11)</f>
        <v>301850274</v>
      </c>
      <c r="L12" s="9">
        <f t="shared" si="0"/>
        <v>0</v>
      </c>
    </row>
    <row r="13" spans="1:12" s="56" customFormat="1" ht="18" customHeight="1" x14ac:dyDescent="0.35">
      <c r="A13" s="1"/>
      <c r="B13" s="2"/>
      <c r="C13" s="7"/>
      <c r="D13" s="37"/>
      <c r="F13" s="4"/>
      <c r="G13" s="3"/>
      <c r="H13" s="4"/>
      <c r="I13" s="5"/>
      <c r="J13" s="6"/>
      <c r="K13" s="6"/>
      <c r="L13" s="6"/>
    </row>
    <row r="14" spans="1:12" s="56" customFormat="1" ht="21" customHeight="1" x14ac:dyDescent="0.3">
      <c r="A14" s="1"/>
      <c r="B14" s="7" t="s">
        <v>13</v>
      </c>
      <c r="C14" s="7"/>
      <c r="D14" s="37"/>
      <c r="F14" s="3" t="s">
        <v>14</v>
      </c>
      <c r="G14" s="3"/>
      <c r="H14" s="4"/>
      <c r="I14" s="5"/>
      <c r="J14" s="6"/>
      <c r="K14" s="6"/>
      <c r="L14" s="6"/>
    </row>
    <row r="15" spans="1:12" s="56" customFormat="1" ht="15.5" x14ac:dyDescent="0.35">
      <c r="A15" s="1"/>
      <c r="B15" s="2"/>
      <c r="C15" s="7" t="s">
        <v>6</v>
      </c>
      <c r="D15" s="37"/>
      <c r="F15" s="3"/>
      <c r="G15" s="3" t="s">
        <v>15</v>
      </c>
      <c r="H15" s="4"/>
      <c r="I15" s="5"/>
      <c r="J15" s="8">
        <v>866995800</v>
      </c>
      <c r="K15" s="8">
        <v>870531300</v>
      </c>
      <c r="L15" s="8">
        <f t="shared" si="0"/>
        <v>3535500</v>
      </c>
    </row>
    <row r="16" spans="1:12" s="56" customFormat="1" ht="15.5" x14ac:dyDescent="0.3">
      <c r="A16" s="1"/>
      <c r="B16" s="57"/>
      <c r="C16" s="7" t="s">
        <v>16</v>
      </c>
      <c r="D16" s="1"/>
      <c r="E16" s="3"/>
      <c r="G16" s="3" t="s">
        <v>17</v>
      </c>
      <c r="H16" s="4"/>
      <c r="I16" s="4"/>
      <c r="J16" s="8">
        <v>132571867</v>
      </c>
      <c r="K16" s="8">
        <v>133116533</v>
      </c>
      <c r="L16" s="8">
        <f t="shared" si="0"/>
        <v>544666</v>
      </c>
    </row>
    <row r="17" spans="1:12" s="39" customFormat="1" ht="15.5" x14ac:dyDescent="0.3">
      <c r="A17" s="1"/>
      <c r="B17" s="57"/>
      <c r="C17" s="7" t="s">
        <v>18</v>
      </c>
      <c r="D17" s="1"/>
      <c r="E17" s="3"/>
      <c r="G17" s="3" t="s">
        <v>19</v>
      </c>
      <c r="H17" s="3"/>
      <c r="I17" s="58"/>
      <c r="J17" s="8">
        <v>0</v>
      </c>
      <c r="K17" s="8">
        <v>0</v>
      </c>
      <c r="L17" s="8">
        <f t="shared" si="0"/>
        <v>0</v>
      </c>
    </row>
    <row r="18" spans="1:12" s="39" customFormat="1" ht="15.5" x14ac:dyDescent="0.3">
      <c r="A18" s="1"/>
      <c r="B18" s="57"/>
      <c r="C18" s="7" t="s">
        <v>20</v>
      </c>
      <c r="D18" s="1"/>
      <c r="E18" s="3"/>
      <c r="F18" s="3"/>
      <c r="G18" s="3" t="s">
        <v>21</v>
      </c>
      <c r="H18" s="3"/>
      <c r="I18" s="3"/>
      <c r="J18" s="8">
        <v>36707922</v>
      </c>
      <c r="K18" s="8">
        <v>32572281</v>
      </c>
      <c r="L18" s="8">
        <f t="shared" si="0"/>
        <v>-4135641</v>
      </c>
    </row>
    <row r="19" spans="1:12" s="56" customFormat="1" ht="24" customHeight="1" x14ac:dyDescent="0.35">
      <c r="A19" s="1"/>
      <c r="B19" s="57"/>
      <c r="C19" s="57"/>
      <c r="D19" s="1"/>
      <c r="E19" s="3"/>
      <c r="F19" s="10"/>
      <c r="G19" s="3" t="s">
        <v>22</v>
      </c>
      <c r="H19" s="4"/>
      <c r="I19" s="36"/>
      <c r="J19" s="9">
        <f>SUM(J15:J18)</f>
        <v>1036275589</v>
      </c>
      <c r="K19" s="9">
        <f>SUM(K15:K18)</f>
        <v>1036220114</v>
      </c>
      <c r="L19" s="11">
        <f t="shared" si="0"/>
        <v>-55475</v>
      </c>
    </row>
    <row r="20" spans="1:12" s="56" customFormat="1" ht="18" customHeight="1" x14ac:dyDescent="0.35">
      <c r="A20" s="1"/>
      <c r="B20" s="57"/>
      <c r="C20" s="57"/>
      <c r="D20" s="1"/>
      <c r="E20" s="3"/>
      <c r="F20" s="10"/>
      <c r="G20" s="3"/>
      <c r="H20" s="4"/>
      <c r="I20" s="36"/>
      <c r="J20" s="9"/>
      <c r="K20" s="9"/>
      <c r="L20" s="9"/>
    </row>
    <row r="21" spans="1:12" s="56" customFormat="1" ht="21" customHeight="1" x14ac:dyDescent="0.3">
      <c r="A21" s="1"/>
      <c r="B21" s="7" t="s">
        <v>23</v>
      </c>
      <c r="C21" s="57"/>
      <c r="D21" s="1"/>
      <c r="E21" s="3"/>
      <c r="F21" s="3" t="s">
        <v>24</v>
      </c>
      <c r="G21" s="4"/>
      <c r="H21" s="4"/>
      <c r="I21" s="4"/>
      <c r="J21" s="59"/>
      <c r="K21" s="59"/>
      <c r="L21" s="59"/>
    </row>
    <row r="22" spans="1:12" s="56" customFormat="1" ht="21" customHeight="1" x14ac:dyDescent="0.3">
      <c r="A22" s="1"/>
      <c r="B22" s="57"/>
      <c r="C22" s="7" t="s">
        <v>16</v>
      </c>
      <c r="D22" s="57"/>
      <c r="E22" s="4"/>
      <c r="F22" s="4"/>
      <c r="G22" s="3" t="s">
        <v>25</v>
      </c>
      <c r="I22" s="5"/>
      <c r="J22" s="60">
        <v>0</v>
      </c>
      <c r="K22" s="60">
        <v>0</v>
      </c>
      <c r="L22" s="60">
        <f t="shared" si="0"/>
        <v>0</v>
      </c>
    </row>
    <row r="23" spans="1:12" s="56" customFormat="1" ht="21" customHeight="1" x14ac:dyDescent="0.3">
      <c r="A23" s="1"/>
      <c r="B23" s="57"/>
      <c r="C23" s="7" t="s">
        <v>18</v>
      </c>
      <c r="D23" s="57"/>
      <c r="E23" s="4"/>
      <c r="F23" s="4"/>
      <c r="G23" s="12" t="s">
        <v>26</v>
      </c>
      <c r="I23" s="5"/>
      <c r="J23" s="61"/>
      <c r="K23" s="61"/>
      <c r="L23" s="61"/>
    </row>
    <row r="24" spans="1:12" s="56" customFormat="1" ht="15.5" x14ac:dyDescent="0.35">
      <c r="A24" s="1"/>
      <c r="B24" s="57"/>
      <c r="C24" s="1"/>
      <c r="D24" s="13" t="s">
        <v>27</v>
      </c>
      <c r="E24" s="14"/>
      <c r="F24" s="4"/>
      <c r="H24" s="10" t="s">
        <v>28</v>
      </c>
      <c r="I24" s="5"/>
      <c r="J24" s="15">
        <v>23120000</v>
      </c>
      <c r="K24" s="15">
        <v>23120000</v>
      </c>
      <c r="L24" s="15">
        <f t="shared" si="0"/>
        <v>0</v>
      </c>
    </row>
    <row r="25" spans="1:12" s="56" customFormat="1" ht="15.5" x14ac:dyDescent="0.35">
      <c r="A25" s="1"/>
      <c r="B25" s="2"/>
      <c r="C25" s="7"/>
      <c r="D25" s="13" t="s">
        <v>29</v>
      </c>
      <c r="E25" s="14"/>
      <c r="F25" s="4"/>
      <c r="G25" s="4"/>
      <c r="H25" s="10" t="s">
        <v>30</v>
      </c>
      <c r="I25" s="5"/>
      <c r="J25" s="15">
        <v>39930000</v>
      </c>
      <c r="K25" s="15">
        <v>39930000</v>
      </c>
      <c r="L25" s="15">
        <f t="shared" si="0"/>
        <v>0</v>
      </c>
    </row>
    <row r="26" spans="1:12" s="56" customFormat="1" ht="15.5" x14ac:dyDescent="0.35">
      <c r="A26" s="1"/>
      <c r="B26" s="16"/>
      <c r="C26" s="17"/>
      <c r="D26" s="13" t="s">
        <v>31</v>
      </c>
      <c r="E26" s="14"/>
      <c r="F26" s="4"/>
      <c r="G26" s="4"/>
      <c r="H26" s="10" t="s">
        <v>32</v>
      </c>
      <c r="I26" s="5"/>
      <c r="J26" s="15">
        <v>26019200</v>
      </c>
      <c r="K26" s="15">
        <v>25188800</v>
      </c>
      <c r="L26" s="15">
        <f t="shared" si="0"/>
        <v>-830400</v>
      </c>
    </row>
    <row r="27" spans="1:12" s="56" customFormat="1" ht="15.5" x14ac:dyDescent="0.35">
      <c r="A27" s="1"/>
      <c r="B27" s="16"/>
      <c r="C27" s="17"/>
      <c r="D27" s="13" t="s">
        <v>33</v>
      </c>
      <c r="E27" s="14"/>
      <c r="F27" s="4"/>
      <c r="G27" s="4"/>
      <c r="H27" s="10" t="s">
        <v>34</v>
      </c>
      <c r="I27" s="5"/>
      <c r="J27" s="15">
        <v>29950000</v>
      </c>
      <c r="K27" s="15">
        <v>34775000</v>
      </c>
      <c r="L27" s="15">
        <f t="shared" si="0"/>
        <v>4825000</v>
      </c>
    </row>
    <row r="28" spans="1:12" s="56" customFormat="1" ht="15.5" x14ac:dyDescent="0.35">
      <c r="A28" s="1"/>
      <c r="B28" s="16"/>
      <c r="C28" s="17"/>
      <c r="D28" s="13" t="s">
        <v>35</v>
      </c>
      <c r="E28" s="14"/>
      <c r="F28" s="4"/>
      <c r="G28" s="4"/>
      <c r="H28" s="10" t="s">
        <v>36</v>
      </c>
      <c r="I28" s="5"/>
      <c r="J28" s="15">
        <v>0</v>
      </c>
      <c r="K28" s="15">
        <v>0</v>
      </c>
      <c r="L28" s="15">
        <f t="shared" si="0"/>
        <v>0</v>
      </c>
    </row>
    <row r="29" spans="1:12" s="56" customFormat="1" ht="15.5" x14ac:dyDescent="0.35">
      <c r="A29" s="1"/>
      <c r="B29" s="16"/>
      <c r="C29" s="17"/>
      <c r="D29" s="13" t="s">
        <v>37</v>
      </c>
      <c r="E29" s="14"/>
      <c r="F29" s="4"/>
      <c r="G29" s="4"/>
      <c r="H29" s="10" t="s">
        <v>38</v>
      </c>
      <c r="I29" s="5"/>
      <c r="J29" s="15">
        <v>11990000</v>
      </c>
      <c r="K29" s="15">
        <v>11554000</v>
      </c>
      <c r="L29" s="15">
        <f t="shared" si="0"/>
        <v>-436000</v>
      </c>
    </row>
    <row r="30" spans="1:12" s="56" customFormat="1" ht="15.5" x14ac:dyDescent="0.35">
      <c r="A30" s="1"/>
      <c r="B30" s="16"/>
      <c r="C30" s="17"/>
      <c r="D30" s="13" t="s">
        <v>39</v>
      </c>
      <c r="E30" s="14"/>
      <c r="F30" s="4"/>
      <c r="G30" s="4"/>
      <c r="H30" s="10" t="s">
        <v>40</v>
      </c>
      <c r="I30" s="5"/>
      <c r="J30" s="15">
        <v>16100000</v>
      </c>
      <c r="K30" s="15">
        <v>14600000</v>
      </c>
      <c r="L30" s="15">
        <f t="shared" si="0"/>
        <v>-1500000</v>
      </c>
    </row>
    <row r="31" spans="1:12" s="56" customFormat="1" ht="15.5" x14ac:dyDescent="0.35">
      <c r="A31" s="1"/>
      <c r="B31" s="16"/>
      <c r="C31" s="17"/>
      <c r="D31" s="13" t="s">
        <v>41</v>
      </c>
      <c r="E31" s="14"/>
      <c r="F31" s="4"/>
      <c r="G31" s="4"/>
      <c r="H31" s="10" t="s">
        <v>42</v>
      </c>
      <c r="I31" s="5"/>
      <c r="J31" s="15">
        <v>0</v>
      </c>
      <c r="K31" s="15">
        <v>0</v>
      </c>
      <c r="L31" s="15">
        <f t="shared" si="0"/>
        <v>0</v>
      </c>
    </row>
    <row r="32" spans="1:12" s="56" customFormat="1" ht="15.5" x14ac:dyDescent="0.35">
      <c r="A32" s="1"/>
      <c r="B32" s="16"/>
      <c r="C32" s="17"/>
      <c r="D32" s="13" t="s">
        <v>43</v>
      </c>
      <c r="E32" s="14"/>
      <c r="F32" s="4"/>
      <c r="G32" s="4"/>
      <c r="H32" s="10" t="s">
        <v>44</v>
      </c>
      <c r="I32" s="5"/>
      <c r="J32" s="15">
        <v>0</v>
      </c>
      <c r="K32" s="15">
        <v>0</v>
      </c>
      <c r="L32" s="15">
        <f t="shared" si="0"/>
        <v>0</v>
      </c>
    </row>
    <row r="33" spans="1:12" s="56" customFormat="1" ht="15.5" x14ac:dyDescent="0.35">
      <c r="A33" s="1"/>
      <c r="B33" s="16"/>
      <c r="C33" s="17"/>
      <c r="D33" s="13" t="s">
        <v>45</v>
      </c>
      <c r="E33" s="14"/>
      <c r="F33" s="4"/>
      <c r="G33" s="4"/>
      <c r="H33" s="10" t="s">
        <v>80</v>
      </c>
      <c r="I33" s="5"/>
      <c r="J33" s="15">
        <v>21600000</v>
      </c>
      <c r="K33" s="15">
        <v>13680000</v>
      </c>
      <c r="L33" s="15">
        <f t="shared" si="0"/>
        <v>-7920000</v>
      </c>
    </row>
    <row r="34" spans="1:12" s="56" customFormat="1" ht="15.5" x14ac:dyDescent="0.35">
      <c r="A34" s="1"/>
      <c r="B34" s="16"/>
      <c r="C34" s="17"/>
      <c r="D34" s="13" t="s">
        <v>46</v>
      </c>
      <c r="E34" s="14"/>
      <c r="F34" s="4"/>
      <c r="G34" s="4"/>
      <c r="H34" s="10" t="s">
        <v>47</v>
      </c>
      <c r="I34" s="5"/>
      <c r="J34" s="15">
        <v>31850000</v>
      </c>
      <c r="K34" s="15">
        <v>26950000</v>
      </c>
      <c r="L34" s="15">
        <f t="shared" si="0"/>
        <v>-4900000</v>
      </c>
    </row>
    <row r="35" spans="1:12" s="56" customFormat="1" ht="15.5" x14ac:dyDescent="0.35">
      <c r="A35" s="1"/>
      <c r="B35" s="16"/>
      <c r="C35" s="17"/>
      <c r="D35" s="13" t="s">
        <v>48</v>
      </c>
      <c r="E35" s="14"/>
      <c r="F35" s="4"/>
      <c r="G35" s="4"/>
      <c r="H35" s="10" t="s">
        <v>49</v>
      </c>
      <c r="I35" s="5"/>
      <c r="J35" s="15">
        <v>9708800</v>
      </c>
      <c r="K35" s="15">
        <v>9708800</v>
      </c>
      <c r="L35" s="15">
        <f t="shared" si="0"/>
        <v>0</v>
      </c>
    </row>
    <row r="36" spans="1:12" s="56" customFormat="1" ht="15.5" x14ac:dyDescent="0.35">
      <c r="A36" s="1"/>
      <c r="B36" s="16"/>
      <c r="C36" s="17"/>
      <c r="D36" s="13" t="s">
        <v>50</v>
      </c>
      <c r="E36" s="14"/>
      <c r="F36" s="4"/>
      <c r="G36" s="4"/>
      <c r="H36" s="10" t="s">
        <v>51</v>
      </c>
      <c r="I36" s="5"/>
      <c r="J36" s="15">
        <v>0</v>
      </c>
      <c r="K36" s="15">
        <v>0</v>
      </c>
      <c r="L36" s="15">
        <f t="shared" si="0"/>
        <v>0</v>
      </c>
    </row>
    <row r="37" spans="1:12" s="56" customFormat="1" ht="15.5" x14ac:dyDescent="0.35">
      <c r="A37" s="1"/>
      <c r="B37" s="16"/>
      <c r="C37" s="17"/>
      <c r="D37" s="13" t="s">
        <v>95</v>
      </c>
      <c r="E37" s="14"/>
      <c r="F37" s="4"/>
      <c r="G37" s="4"/>
      <c r="H37" s="10" t="s">
        <v>82</v>
      </c>
      <c r="I37" s="5"/>
      <c r="J37" s="15">
        <v>16004682</v>
      </c>
      <c r="K37" s="15">
        <v>16004682</v>
      </c>
      <c r="L37" s="15">
        <f t="shared" si="0"/>
        <v>0</v>
      </c>
    </row>
    <row r="38" spans="1:12" s="56" customFormat="1" ht="21" customHeight="1" x14ac:dyDescent="0.35">
      <c r="A38" s="1"/>
      <c r="B38" s="16"/>
      <c r="C38" s="17"/>
      <c r="D38" s="13"/>
      <c r="E38" s="14"/>
      <c r="F38" s="4"/>
      <c r="G38" s="12" t="s">
        <v>52</v>
      </c>
      <c r="H38" s="10"/>
      <c r="I38" s="5"/>
      <c r="J38" s="18">
        <f>SUM(J22:J37)</f>
        <v>226272682</v>
      </c>
      <c r="K38" s="18">
        <f>SUM(K22:K37)</f>
        <v>215511282</v>
      </c>
      <c r="L38" s="18">
        <f t="shared" si="0"/>
        <v>-10761400</v>
      </c>
    </row>
    <row r="39" spans="1:12" s="56" customFormat="1" ht="21" customHeight="1" x14ac:dyDescent="0.35">
      <c r="A39" s="1"/>
      <c r="B39" s="16"/>
      <c r="C39" s="17"/>
      <c r="D39" s="13"/>
      <c r="E39" s="14"/>
      <c r="F39" s="4"/>
      <c r="G39" s="12"/>
      <c r="H39" s="10"/>
      <c r="I39" s="5"/>
      <c r="J39" s="18"/>
      <c r="K39" s="18"/>
      <c r="L39" s="18"/>
    </row>
    <row r="40" spans="1:12" s="56" customFormat="1" ht="32.25" customHeight="1" x14ac:dyDescent="0.35">
      <c r="A40" s="1"/>
      <c r="B40" s="16"/>
      <c r="C40" s="17" t="s">
        <v>20</v>
      </c>
      <c r="D40" s="13"/>
      <c r="E40" s="14"/>
      <c r="F40" s="4"/>
      <c r="G40" s="19" t="s">
        <v>53</v>
      </c>
      <c r="H40" s="19"/>
      <c r="I40" s="19"/>
      <c r="J40" s="61"/>
      <c r="K40" s="61"/>
      <c r="L40" s="61"/>
    </row>
    <row r="41" spans="1:12" s="56" customFormat="1" ht="15.5" x14ac:dyDescent="0.35">
      <c r="A41" s="1"/>
      <c r="B41" s="16"/>
      <c r="C41" s="17"/>
      <c r="D41" s="13" t="s">
        <v>27</v>
      </c>
      <c r="E41" s="14"/>
      <c r="F41" s="4"/>
      <c r="G41" s="4"/>
      <c r="H41" s="10" t="s">
        <v>54</v>
      </c>
      <c r="I41" s="4"/>
      <c r="J41" s="15">
        <v>85440000</v>
      </c>
      <c r="K41" s="15">
        <v>85440000</v>
      </c>
      <c r="L41" s="15">
        <f t="shared" si="0"/>
        <v>0</v>
      </c>
    </row>
    <row r="42" spans="1:12" s="56" customFormat="1" ht="15.5" x14ac:dyDescent="0.35">
      <c r="A42" s="1"/>
      <c r="B42" s="2"/>
      <c r="C42" s="7"/>
      <c r="D42" s="13" t="s">
        <v>29</v>
      </c>
      <c r="E42" s="14"/>
      <c r="F42" s="4"/>
      <c r="G42" s="4"/>
      <c r="H42" s="10" t="s">
        <v>83</v>
      </c>
      <c r="I42" s="3"/>
      <c r="J42" s="15">
        <v>58554000</v>
      </c>
      <c r="K42" s="15">
        <v>57665885</v>
      </c>
      <c r="L42" s="15">
        <f t="shared" si="0"/>
        <v>-888115</v>
      </c>
    </row>
    <row r="43" spans="1:12" s="56" customFormat="1" ht="21" customHeight="1" x14ac:dyDescent="0.35">
      <c r="A43" s="1"/>
      <c r="B43" s="2"/>
      <c r="C43" s="7"/>
      <c r="D43" s="1"/>
      <c r="E43" s="3"/>
      <c r="F43" s="4"/>
      <c r="G43" s="12" t="s">
        <v>55</v>
      </c>
      <c r="H43" s="3"/>
      <c r="I43" s="3"/>
      <c r="J43" s="20">
        <f>SUM(J41:J42)</f>
        <v>143994000</v>
      </c>
      <c r="K43" s="20">
        <f>SUM(K41:K42)</f>
        <v>143105885</v>
      </c>
      <c r="L43" s="20">
        <f t="shared" si="0"/>
        <v>-888115</v>
      </c>
    </row>
    <row r="44" spans="1:12" s="56" customFormat="1" ht="18" customHeight="1" x14ac:dyDescent="0.35">
      <c r="A44" s="1"/>
      <c r="B44" s="2"/>
      <c r="C44" s="7"/>
      <c r="D44" s="1"/>
      <c r="E44" s="3"/>
      <c r="F44" s="4"/>
      <c r="G44" s="12"/>
      <c r="H44" s="3"/>
      <c r="I44" s="3"/>
      <c r="J44" s="20"/>
      <c r="K44" s="20"/>
      <c r="L44" s="20"/>
    </row>
    <row r="45" spans="1:12" s="56" customFormat="1" ht="18" customHeight="1" x14ac:dyDescent="0.35">
      <c r="A45" s="1"/>
      <c r="B45" s="2"/>
      <c r="C45" s="7" t="s">
        <v>11</v>
      </c>
      <c r="D45" s="1"/>
      <c r="E45" s="3"/>
      <c r="F45" s="4"/>
      <c r="G45" s="3" t="s">
        <v>84</v>
      </c>
      <c r="H45" s="3"/>
      <c r="I45" s="3"/>
      <c r="J45" s="9"/>
      <c r="K45" s="9"/>
      <c r="L45" s="9"/>
    </row>
    <row r="46" spans="1:12" s="56" customFormat="1" ht="15.5" x14ac:dyDescent="0.35">
      <c r="A46" s="1"/>
      <c r="B46" s="2"/>
      <c r="C46" s="7"/>
      <c r="D46" s="13" t="s">
        <v>27</v>
      </c>
      <c r="E46" s="14"/>
      <c r="F46" s="4"/>
      <c r="G46" s="4"/>
      <c r="H46" s="10" t="s">
        <v>85</v>
      </c>
      <c r="I46" s="3"/>
      <c r="J46" s="15">
        <v>206796000</v>
      </c>
      <c r="K46" s="15">
        <v>196327000</v>
      </c>
      <c r="L46" s="15">
        <f t="shared" si="0"/>
        <v>-10469000</v>
      </c>
    </row>
    <row r="47" spans="1:12" s="56" customFormat="1" ht="15.5" x14ac:dyDescent="0.35">
      <c r="A47" s="1"/>
      <c r="B47" s="2"/>
      <c r="C47" s="7"/>
      <c r="D47" s="13" t="s">
        <v>29</v>
      </c>
      <c r="E47" s="14"/>
      <c r="F47" s="4"/>
      <c r="G47" s="4"/>
      <c r="H47" s="10" t="s">
        <v>92</v>
      </c>
      <c r="I47" s="3"/>
      <c r="J47" s="15">
        <v>188795104</v>
      </c>
      <c r="K47" s="15">
        <v>188795104</v>
      </c>
      <c r="L47" s="15">
        <f t="shared" si="0"/>
        <v>0</v>
      </c>
    </row>
    <row r="48" spans="1:12" s="56" customFormat="1" ht="21" customHeight="1" x14ac:dyDescent="0.35">
      <c r="A48" s="1"/>
      <c r="B48" s="2"/>
      <c r="C48" s="7"/>
      <c r="D48" s="1"/>
      <c r="E48" s="3"/>
      <c r="F48" s="4"/>
      <c r="G48" s="12" t="s">
        <v>55</v>
      </c>
      <c r="H48" s="3"/>
      <c r="I48" s="3"/>
      <c r="J48" s="20">
        <f>SUM(J46:J47)</f>
        <v>395591104</v>
      </c>
      <c r="K48" s="20">
        <f>SUM(K46:K47)</f>
        <v>385122104</v>
      </c>
      <c r="L48" s="20">
        <f t="shared" si="0"/>
        <v>-10469000</v>
      </c>
    </row>
    <row r="49" spans="1:12" s="56" customFormat="1" ht="18" customHeight="1" x14ac:dyDescent="0.35">
      <c r="A49" s="1"/>
      <c r="B49" s="2"/>
      <c r="C49" s="7"/>
      <c r="D49" s="13"/>
      <c r="E49" s="14"/>
      <c r="F49" s="4"/>
      <c r="G49" s="4"/>
      <c r="H49" s="10"/>
      <c r="I49" s="3"/>
      <c r="J49" s="15"/>
      <c r="K49" s="15"/>
      <c r="L49" s="15"/>
    </row>
    <row r="50" spans="1:12" s="56" customFormat="1" ht="17.5" x14ac:dyDescent="0.35">
      <c r="A50" s="1"/>
      <c r="B50" s="2"/>
      <c r="C50" s="7" t="s">
        <v>56</v>
      </c>
      <c r="D50" s="1"/>
      <c r="E50" s="3"/>
      <c r="F50" s="4"/>
      <c r="G50" s="3" t="s">
        <v>57</v>
      </c>
      <c r="I50" s="3"/>
      <c r="J50" s="9">
        <v>2966850</v>
      </c>
      <c r="K50" s="9">
        <v>2833470</v>
      </c>
      <c r="L50" s="9">
        <f t="shared" si="0"/>
        <v>-133380</v>
      </c>
    </row>
    <row r="51" spans="1:12" s="56" customFormat="1" ht="21" customHeight="1" x14ac:dyDescent="0.35">
      <c r="A51" s="1"/>
      <c r="B51" s="2"/>
      <c r="C51" s="7"/>
      <c r="D51" s="13"/>
      <c r="E51" s="14"/>
      <c r="F51" s="4"/>
      <c r="G51" s="12"/>
      <c r="H51" s="3"/>
      <c r="I51" s="3"/>
      <c r="J51" s="20"/>
      <c r="K51" s="20"/>
      <c r="L51" s="20"/>
    </row>
    <row r="52" spans="1:12" s="56" customFormat="1" ht="17.5" x14ac:dyDescent="0.35">
      <c r="A52" s="1"/>
      <c r="B52" s="2"/>
      <c r="C52" s="7" t="s">
        <v>58</v>
      </c>
      <c r="D52" s="13"/>
      <c r="E52" s="14"/>
      <c r="F52" s="4"/>
      <c r="G52" s="19" t="s">
        <v>86</v>
      </c>
      <c r="H52" s="19"/>
      <c r="I52" s="19"/>
      <c r="J52" s="9">
        <v>179243500</v>
      </c>
      <c r="K52" s="9">
        <v>180992200</v>
      </c>
      <c r="L52" s="9">
        <f t="shared" si="0"/>
        <v>1748700</v>
      </c>
    </row>
    <row r="53" spans="1:12" s="56" customFormat="1" ht="18" customHeight="1" x14ac:dyDescent="0.35">
      <c r="A53" s="1"/>
      <c r="B53" s="2"/>
      <c r="C53" s="7"/>
      <c r="D53" s="13"/>
      <c r="E53" s="14"/>
      <c r="F53" s="4"/>
      <c r="G53" s="12"/>
      <c r="H53" s="3"/>
      <c r="I53" s="3"/>
      <c r="J53" s="20"/>
      <c r="K53" s="20"/>
      <c r="L53" s="20"/>
    </row>
    <row r="54" spans="1:12" s="56" customFormat="1" ht="35.25" customHeight="1" x14ac:dyDescent="0.35">
      <c r="A54" s="1"/>
      <c r="B54" s="2"/>
      <c r="C54" s="7"/>
      <c r="D54" s="13"/>
      <c r="E54" s="14"/>
      <c r="F54" s="4"/>
      <c r="G54" s="19" t="s">
        <v>59</v>
      </c>
      <c r="H54" s="19"/>
      <c r="I54" s="19"/>
      <c r="J54" s="9">
        <f>J38+J43+J52+J50+J48</f>
        <v>948068136</v>
      </c>
      <c r="K54" s="9">
        <f>K38+K43+K52+K50+K48</f>
        <v>927564941</v>
      </c>
      <c r="L54" s="11">
        <f t="shared" si="0"/>
        <v>-20503195</v>
      </c>
    </row>
    <row r="55" spans="1:12" s="56" customFormat="1" ht="17.25" customHeight="1" thickBot="1" x14ac:dyDescent="0.4">
      <c r="A55" s="1"/>
      <c r="B55" s="2"/>
      <c r="C55" s="7"/>
      <c r="D55" s="13"/>
      <c r="E55" s="14"/>
      <c r="F55" s="4"/>
      <c r="G55" s="21"/>
      <c r="H55" s="21"/>
      <c r="I55" s="21"/>
      <c r="J55" s="20"/>
      <c r="K55" s="20"/>
      <c r="L55" s="20"/>
    </row>
    <row r="56" spans="1:12" s="56" customFormat="1" thickBot="1" x14ac:dyDescent="0.4">
      <c r="A56" s="62"/>
      <c r="B56" s="22"/>
      <c r="C56" s="23"/>
      <c r="D56" s="24"/>
      <c r="E56" s="25"/>
      <c r="F56" s="63"/>
      <c r="G56" s="26" t="s">
        <v>60</v>
      </c>
      <c r="H56" s="26"/>
      <c r="I56" s="26"/>
      <c r="J56" s="27">
        <f>J54+J19+J12</f>
        <v>2286193999</v>
      </c>
      <c r="K56" s="27">
        <f>K54+K19+K12</f>
        <v>2265635329</v>
      </c>
      <c r="L56" s="27">
        <f t="shared" si="0"/>
        <v>-20558670</v>
      </c>
    </row>
    <row r="57" spans="1:12" s="56" customFormat="1" ht="18" customHeight="1" x14ac:dyDescent="0.35">
      <c r="A57" s="1"/>
      <c r="B57" s="2"/>
      <c r="C57" s="7"/>
      <c r="D57" s="13"/>
      <c r="E57" s="14"/>
      <c r="F57" s="4"/>
      <c r="G57" s="21"/>
      <c r="H57" s="21"/>
      <c r="I57" s="21"/>
      <c r="J57" s="9"/>
      <c r="K57" s="9"/>
      <c r="L57" s="9"/>
    </row>
    <row r="58" spans="1:12" s="56" customFormat="1" ht="21" customHeight="1" x14ac:dyDescent="0.35">
      <c r="A58" s="1"/>
      <c r="B58" s="7" t="s">
        <v>61</v>
      </c>
      <c r="C58" s="7"/>
      <c r="D58" s="13"/>
      <c r="E58" s="14"/>
      <c r="F58" s="3" t="s">
        <v>62</v>
      </c>
      <c r="G58" s="21"/>
      <c r="H58" s="21"/>
      <c r="I58" s="21"/>
      <c r="J58" s="9"/>
      <c r="K58" s="9"/>
      <c r="L58" s="9"/>
    </row>
    <row r="59" spans="1:12" s="56" customFormat="1" ht="18" customHeight="1" x14ac:dyDescent="0.3">
      <c r="A59" s="1"/>
      <c r="B59" s="57"/>
      <c r="C59" s="7" t="s">
        <v>6</v>
      </c>
      <c r="D59" s="57"/>
      <c r="E59" s="4"/>
      <c r="F59" s="4"/>
      <c r="G59" s="3" t="s">
        <v>63</v>
      </c>
      <c r="I59" s="5"/>
      <c r="J59" s="61"/>
      <c r="K59" s="61"/>
      <c r="L59" s="61"/>
    </row>
    <row r="60" spans="1:12" s="56" customFormat="1" ht="15.5" x14ac:dyDescent="0.35">
      <c r="A60" s="1"/>
      <c r="B60" s="57"/>
      <c r="C60" s="1"/>
      <c r="D60" s="13" t="s">
        <v>27</v>
      </c>
      <c r="E60" s="14"/>
      <c r="F60" s="4"/>
      <c r="G60" s="10" t="s">
        <v>64</v>
      </c>
      <c r="H60" s="10"/>
      <c r="I60" s="5"/>
      <c r="J60" s="15">
        <v>183100000</v>
      </c>
      <c r="K60" s="15">
        <v>183100000</v>
      </c>
      <c r="L60" s="15">
        <f t="shared" si="0"/>
        <v>0</v>
      </c>
    </row>
    <row r="61" spans="1:12" s="56" customFormat="1" ht="15.5" x14ac:dyDescent="0.35">
      <c r="A61" s="1"/>
      <c r="B61" s="2"/>
      <c r="C61" s="7"/>
      <c r="D61" s="13" t="s">
        <v>29</v>
      </c>
      <c r="E61" s="14"/>
      <c r="F61" s="4"/>
      <c r="G61" s="10" t="s">
        <v>87</v>
      </c>
      <c r="H61" s="10"/>
      <c r="I61" s="3"/>
      <c r="J61" s="15">
        <v>132300000</v>
      </c>
      <c r="K61" s="15">
        <v>132300000</v>
      </c>
      <c r="L61" s="15">
        <f t="shared" si="0"/>
        <v>0</v>
      </c>
    </row>
    <row r="62" spans="1:12" s="43" customFormat="1" ht="15.5" x14ac:dyDescent="0.35">
      <c r="A62" s="37"/>
      <c r="B62" s="37"/>
      <c r="C62" s="37"/>
      <c r="D62" s="13" t="s">
        <v>31</v>
      </c>
      <c r="E62" s="14"/>
      <c r="G62" s="10" t="s">
        <v>88</v>
      </c>
      <c r="H62" s="10"/>
      <c r="I62" s="40"/>
      <c r="J62" s="15">
        <v>24291270</v>
      </c>
      <c r="K62" s="15">
        <v>24291270</v>
      </c>
      <c r="L62" s="15">
        <f t="shared" si="0"/>
        <v>0</v>
      </c>
    </row>
    <row r="63" spans="1:12" s="43" customFormat="1" ht="15.5" x14ac:dyDescent="0.35">
      <c r="A63" s="37"/>
      <c r="B63" s="37"/>
      <c r="C63" s="37"/>
      <c r="D63" s="13" t="s">
        <v>33</v>
      </c>
      <c r="E63" s="14"/>
      <c r="G63" s="10" t="s">
        <v>65</v>
      </c>
      <c r="H63" s="10"/>
      <c r="I63" s="40"/>
      <c r="J63" s="15">
        <v>0</v>
      </c>
      <c r="K63" s="15">
        <v>0</v>
      </c>
      <c r="L63" s="15">
        <f t="shared" si="0"/>
        <v>0</v>
      </c>
    </row>
    <row r="64" spans="1:12" s="43" customFormat="1" ht="15.5" x14ac:dyDescent="0.35">
      <c r="A64" s="37"/>
      <c r="B64" s="37"/>
      <c r="C64" s="37"/>
      <c r="D64" s="13" t="s">
        <v>41</v>
      </c>
      <c r="E64" s="14"/>
      <c r="G64" s="10" t="s">
        <v>66</v>
      </c>
      <c r="H64" s="10"/>
      <c r="I64" s="40"/>
      <c r="J64" s="15">
        <v>79458560</v>
      </c>
      <c r="K64" s="15">
        <v>79458560</v>
      </c>
      <c r="L64" s="15">
        <f t="shared" si="0"/>
        <v>0</v>
      </c>
    </row>
    <row r="65" spans="1:12" s="43" customFormat="1" ht="15.5" x14ac:dyDescent="0.35">
      <c r="A65" s="37"/>
      <c r="B65" s="37"/>
      <c r="C65" s="37"/>
      <c r="D65" s="13" t="s">
        <v>89</v>
      </c>
      <c r="E65" s="14"/>
      <c r="G65" s="10" t="s">
        <v>90</v>
      </c>
      <c r="H65" s="10"/>
      <c r="I65" s="40"/>
      <c r="J65" s="15">
        <v>1235489</v>
      </c>
      <c r="K65" s="15">
        <v>1235489</v>
      </c>
      <c r="L65" s="15">
        <f t="shared" si="0"/>
        <v>0</v>
      </c>
    </row>
    <row r="66" spans="1:12" s="43" customFormat="1" ht="15.5" x14ac:dyDescent="0.35">
      <c r="A66" s="37"/>
      <c r="B66" s="37"/>
      <c r="C66" s="37"/>
      <c r="D66" s="13"/>
      <c r="E66" s="14"/>
      <c r="G66" s="10"/>
      <c r="H66" s="10"/>
      <c r="I66" s="40"/>
      <c r="J66" s="15"/>
      <c r="K66" s="15"/>
      <c r="L66" s="15"/>
    </row>
    <row r="67" spans="1:12" s="43" customFormat="1" ht="20.25" customHeight="1" x14ac:dyDescent="0.35">
      <c r="A67" s="37"/>
      <c r="B67" s="37"/>
      <c r="C67" s="37"/>
      <c r="D67" s="13"/>
      <c r="E67" s="14"/>
      <c r="G67" s="12" t="s">
        <v>67</v>
      </c>
      <c r="I67" s="40"/>
      <c r="J67" s="20">
        <f>SUM(J60:J65)</f>
        <v>420385319</v>
      </c>
      <c r="K67" s="20">
        <f>SUM(K60:K65)</f>
        <v>420385319</v>
      </c>
      <c r="L67" s="20">
        <f t="shared" si="0"/>
        <v>0</v>
      </c>
    </row>
    <row r="68" spans="1:12" s="56" customFormat="1" ht="18" customHeight="1" x14ac:dyDescent="0.35">
      <c r="A68" s="1"/>
      <c r="B68" s="57"/>
      <c r="C68" s="1"/>
      <c r="D68" s="1"/>
      <c r="E68" s="3"/>
      <c r="F68" s="3"/>
      <c r="G68" s="4"/>
      <c r="H68" s="4"/>
      <c r="I68" s="4"/>
      <c r="J68" s="61"/>
      <c r="K68" s="61"/>
      <c r="L68" s="61"/>
    </row>
    <row r="69" spans="1:12" s="56" customFormat="1" ht="34.5" customHeight="1" x14ac:dyDescent="0.3">
      <c r="A69" s="1"/>
      <c r="B69" s="57"/>
      <c r="C69" s="7" t="s">
        <v>16</v>
      </c>
      <c r="D69" s="57"/>
      <c r="E69" s="4"/>
      <c r="G69" s="19" t="s">
        <v>68</v>
      </c>
      <c r="H69" s="19"/>
      <c r="I69" s="19"/>
      <c r="J69" s="28"/>
      <c r="K69" s="28"/>
      <c r="L69" s="28"/>
    </row>
    <row r="70" spans="1:12" s="56" customFormat="1" x14ac:dyDescent="0.35">
      <c r="A70" s="1"/>
      <c r="B70" s="57"/>
      <c r="C70" s="1"/>
      <c r="D70" s="13" t="s">
        <v>27</v>
      </c>
      <c r="E70" s="14"/>
      <c r="G70" s="10" t="s">
        <v>69</v>
      </c>
      <c r="I70" s="5"/>
      <c r="J70" s="28"/>
      <c r="K70" s="28"/>
      <c r="L70" s="28">
        <f t="shared" si="0"/>
        <v>0</v>
      </c>
    </row>
    <row r="71" spans="1:12" s="56" customFormat="1" x14ac:dyDescent="0.35">
      <c r="A71" s="1"/>
      <c r="B71" s="57"/>
      <c r="C71" s="1"/>
      <c r="D71" s="13"/>
      <c r="E71" s="14" t="s">
        <v>70</v>
      </c>
      <c r="F71" s="14"/>
      <c r="G71" s="10" t="s">
        <v>71</v>
      </c>
      <c r="H71" s="10"/>
      <c r="I71" s="5"/>
      <c r="J71" s="28">
        <v>155900000</v>
      </c>
      <c r="K71" s="28">
        <v>155900000</v>
      </c>
      <c r="L71" s="28">
        <f t="shared" si="0"/>
        <v>0</v>
      </c>
    </row>
    <row r="72" spans="1:12" s="56" customFormat="1" x14ac:dyDescent="0.35">
      <c r="A72" s="1"/>
      <c r="B72" s="57"/>
      <c r="C72" s="1"/>
      <c r="D72" s="13"/>
      <c r="E72" s="14" t="s">
        <v>72</v>
      </c>
      <c r="F72" s="14"/>
      <c r="G72" s="10" t="s">
        <v>73</v>
      </c>
      <c r="H72" s="10"/>
      <c r="I72" s="5"/>
      <c r="J72" s="28">
        <v>103900000</v>
      </c>
      <c r="K72" s="28">
        <v>103900000</v>
      </c>
      <c r="L72" s="28">
        <f t="shared" si="0"/>
        <v>0</v>
      </c>
    </row>
    <row r="73" spans="1:12" s="56" customFormat="1" ht="17.5" x14ac:dyDescent="0.35">
      <c r="A73" s="1"/>
      <c r="B73" s="57"/>
      <c r="C73" s="1"/>
      <c r="D73" s="13"/>
      <c r="E73" s="14"/>
      <c r="F73" s="14"/>
      <c r="G73" s="12" t="s">
        <v>74</v>
      </c>
      <c r="I73" s="5"/>
      <c r="J73" s="20">
        <f>SUM(J71:J72)</f>
        <v>259800000</v>
      </c>
      <c r="K73" s="20">
        <f>SUM(K71:K72)</f>
        <v>259800000</v>
      </c>
      <c r="L73" s="20">
        <f t="shared" si="0"/>
        <v>0</v>
      </c>
    </row>
    <row r="74" spans="1:12" s="56" customFormat="1" ht="18" customHeight="1" x14ac:dyDescent="0.35">
      <c r="A74" s="1"/>
      <c r="B74" s="57"/>
      <c r="C74" s="57"/>
      <c r="D74" s="13"/>
      <c r="E74" s="14"/>
      <c r="G74" s="4"/>
      <c r="I74" s="5"/>
      <c r="J74" s="61"/>
      <c r="K74" s="61"/>
      <c r="L74" s="61"/>
    </row>
    <row r="75" spans="1:12" s="56" customFormat="1" ht="24" customHeight="1" x14ac:dyDescent="0.35">
      <c r="A75" s="1"/>
      <c r="B75" s="2"/>
      <c r="C75" s="7"/>
      <c r="D75" s="13"/>
      <c r="E75" s="14"/>
      <c r="F75" s="4"/>
      <c r="G75" s="19" t="s">
        <v>75</v>
      </c>
      <c r="H75" s="19"/>
      <c r="I75" s="19"/>
      <c r="J75" s="9">
        <f>J67+J73</f>
        <v>680185319</v>
      </c>
      <c r="K75" s="9">
        <f>K67+K73</f>
        <v>680185319</v>
      </c>
      <c r="L75" s="9">
        <f t="shared" si="0"/>
        <v>0</v>
      </c>
    </row>
    <row r="76" spans="1:12" s="56" customFormat="1" ht="18" customHeight="1" thickBot="1" x14ac:dyDescent="0.4">
      <c r="A76" s="1"/>
      <c r="B76" s="57"/>
      <c r="C76" s="57"/>
      <c r="D76" s="13"/>
      <c r="E76" s="14"/>
      <c r="G76" s="12"/>
      <c r="I76" s="4"/>
      <c r="J76" s="61"/>
      <c r="K76" s="61"/>
      <c r="L76" s="61"/>
    </row>
    <row r="77" spans="1:12" s="56" customFormat="1" thickBot="1" x14ac:dyDescent="0.4">
      <c r="A77" s="62"/>
      <c r="B77" s="22"/>
      <c r="C77" s="22"/>
      <c r="D77" s="24"/>
      <c r="E77" s="25"/>
      <c r="F77" s="63"/>
      <c r="G77" s="26" t="s">
        <v>76</v>
      </c>
      <c r="H77" s="26"/>
      <c r="I77" s="26"/>
      <c r="J77" s="27">
        <f>J75</f>
        <v>680185319</v>
      </c>
      <c r="K77" s="27">
        <f>K75</f>
        <v>680185319</v>
      </c>
      <c r="L77" s="27">
        <f t="shared" si="0"/>
        <v>0</v>
      </c>
    </row>
    <row r="79" spans="1:12" s="43" customFormat="1" ht="18.5" thickBot="1" x14ac:dyDescent="0.4">
      <c r="A79" s="37"/>
      <c r="B79" s="37"/>
      <c r="C79" s="37"/>
      <c r="D79" s="64"/>
      <c r="I79" s="40"/>
      <c r="J79" s="42"/>
      <c r="K79" s="42"/>
      <c r="L79" s="42"/>
    </row>
    <row r="80" spans="1:12" s="39" customFormat="1" thickBot="1" x14ac:dyDescent="0.4">
      <c r="A80" s="29" t="s">
        <v>81</v>
      </c>
      <c r="B80" s="26"/>
      <c r="C80" s="26"/>
      <c r="D80" s="26"/>
      <c r="E80" s="26"/>
      <c r="F80" s="26"/>
      <c r="G80" s="26"/>
      <c r="H80" s="26"/>
      <c r="I80" s="26"/>
      <c r="J80" s="27">
        <f>J56+J77</f>
        <v>2966379318</v>
      </c>
      <c r="K80" s="27">
        <f>K56+K77</f>
        <v>2945820648</v>
      </c>
      <c r="L80" s="27">
        <f t="shared" ref="L80" si="1">K80-J80</f>
        <v>-20558670</v>
      </c>
    </row>
  </sheetData>
  <mergeCells count="16">
    <mergeCell ref="A80:I80"/>
    <mergeCell ref="A5:D5"/>
    <mergeCell ref="E5:I6"/>
    <mergeCell ref="J5:J6"/>
    <mergeCell ref="G40:I40"/>
    <mergeCell ref="G52:I52"/>
    <mergeCell ref="G54:I54"/>
    <mergeCell ref="G56:I56"/>
    <mergeCell ref="G69:I69"/>
    <mergeCell ref="G75:I75"/>
    <mergeCell ref="G77:I77"/>
    <mergeCell ref="K5:K6"/>
    <mergeCell ref="L5:L6"/>
    <mergeCell ref="A7:D7"/>
    <mergeCell ref="E7:I7"/>
    <mergeCell ref="A3:L3"/>
  </mergeCells>
  <printOptions horizontalCentered="1"/>
  <pageMargins left="0.39370078740157483" right="0.23622047244094491" top="0.70866141732283472" bottom="0.39370078740157483" header="0.51181102362204722" footer="0.51181102362204722"/>
  <pageSetup paperSize="9" scale="50" orientation="portrait" r:id="rId1"/>
  <headerFooter alignWithMargins="0"/>
  <rowBreaks count="1" manualBreakCount="1">
    <brk id="8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Szecskó Antalné</dc:creator>
  <cp:lastModifiedBy>Kormos Viktória</cp:lastModifiedBy>
  <cp:lastPrinted>2019-04-12T06:47:59Z</cp:lastPrinted>
  <dcterms:created xsi:type="dcterms:W3CDTF">2018-04-23T08:59:21Z</dcterms:created>
  <dcterms:modified xsi:type="dcterms:W3CDTF">2019-04-12T06:48:03Z</dcterms:modified>
</cp:coreProperties>
</file>