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9.4.1. sz. mell EKIK" sheetId="1" r:id="rId1"/>
  </sheets>
  <definedNames>
    <definedName name="_xlnm.Print_Titles" localSheetId="0">'9.4.1. sz. mell EKIK'!$1:$6</definedName>
  </definedNames>
  <calcPr calcId="124519"/>
</workbook>
</file>

<file path=xl/calcChain.xml><?xml version="1.0" encoding="utf-8"?>
<calcChain xmlns="http://schemas.openxmlformats.org/spreadsheetml/2006/main">
  <c r="C52" i="1"/>
  <c r="C51" s="1"/>
  <c r="C48"/>
  <c r="C47"/>
  <c r="C46"/>
  <c r="C45" s="1"/>
  <c r="C57" s="1"/>
  <c r="C40"/>
  <c r="C37"/>
  <c r="C30"/>
  <c r="C26"/>
  <c r="C20"/>
  <c r="C14"/>
  <c r="C10"/>
  <c r="C9"/>
  <c r="C8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<sst xmlns="http://schemas.openxmlformats.org/spreadsheetml/2006/main" count="111" uniqueCount="97">
  <si>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</si>
  <si>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Közművelédési Intérmény és Könyvtár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</si>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</sst>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#"/>
  </numFmts>
  <fonts count="33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7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1">
    <tabColor rgb="FF92D050"/>
  </sheetPr>
  <dimension ref="A1:C60"/>
  <sheetViews>
    <sheetView tabSelected="1" view="pageLayout" topLeftCell="C1" zoomScaleNormal="145" workbookViewId="0">
      <selection activeCell="J2" sqref="J2"/>
    </sheetView>
  </sheetViews>
  <sheetFormatPr defaultRowHeight="12.75"/>
  <cols>
    <col min="1" max="1" width="13.83203125" style="72" customWidth="1"/>
    <col min="2" max="2" width="79.1640625" style="18" customWidth="1"/>
    <col min="3" max="3" width="25" style="7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3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12429074</v>
      </c>
    </row>
    <row r="9" spans="1:3" s="28" customFormat="1" ht="12" customHeight="1">
      <c r="A9" s="29" t="s">
        <v>16</v>
      </c>
      <c r="B9" s="30" t="s">
        <v>17</v>
      </c>
      <c r="C9" s="31">
        <f>150000-130000</f>
        <v>20000</v>
      </c>
    </row>
    <row r="10" spans="1:3" s="28" customFormat="1" ht="12" customHeight="1">
      <c r="A10" s="32" t="s">
        <v>18</v>
      </c>
      <c r="B10" s="33" t="s">
        <v>19</v>
      </c>
      <c r="C10" s="34">
        <f>9800000+70000</f>
        <v>9870000</v>
      </c>
    </row>
    <row r="11" spans="1:3" s="28" customFormat="1" ht="12" customHeight="1">
      <c r="A11" s="32" t="s">
        <v>20</v>
      </c>
      <c r="B11" s="33" t="s">
        <v>21</v>
      </c>
      <c r="C11" s="35">
        <v>50000</v>
      </c>
    </row>
    <row r="12" spans="1:3" s="28" customFormat="1" ht="12" customHeight="1">
      <c r="A12" s="32" t="s">
        <v>22</v>
      </c>
      <c r="B12" s="33" t="s">
        <v>23</v>
      </c>
      <c r="C12" s="35"/>
    </row>
    <row r="13" spans="1:3" s="28" customFormat="1" ht="12" customHeight="1">
      <c r="A13" s="32" t="s">
        <v>24</v>
      </c>
      <c r="B13" s="33" t="s">
        <v>25</v>
      </c>
      <c r="C13" s="35"/>
    </row>
    <row r="14" spans="1:3" s="28" customFormat="1" ht="12" customHeight="1">
      <c r="A14" s="32" t="s">
        <v>26</v>
      </c>
      <c r="B14" s="33" t="s">
        <v>27</v>
      </c>
      <c r="C14" s="34">
        <f>1134000+18900</f>
        <v>1152900</v>
      </c>
    </row>
    <row r="15" spans="1:3" s="28" customFormat="1" ht="12" customHeight="1">
      <c r="A15" s="32" t="s">
        <v>28</v>
      </c>
      <c r="B15" s="36" t="s">
        <v>29</v>
      </c>
      <c r="C15" s="35">
        <v>1170000</v>
      </c>
    </row>
    <row r="16" spans="1:3" s="28" customFormat="1" ht="12" customHeight="1">
      <c r="A16" s="32" t="s">
        <v>30</v>
      </c>
      <c r="B16" s="33" t="s">
        <v>31</v>
      </c>
      <c r="C16" s="37"/>
    </row>
    <row r="17" spans="1:3" s="38" customFormat="1" ht="12" customHeight="1">
      <c r="A17" s="32" t="s">
        <v>32</v>
      </c>
      <c r="B17" s="33" t="s">
        <v>33</v>
      </c>
      <c r="C17" s="35"/>
    </row>
    <row r="18" spans="1:3" s="38" customFormat="1" ht="12" customHeight="1">
      <c r="A18" s="32" t="s">
        <v>34</v>
      </c>
      <c r="B18" s="33" t="s">
        <v>35</v>
      </c>
      <c r="C18" s="39"/>
    </row>
    <row r="19" spans="1:3" s="38" customFormat="1" ht="12" customHeight="1" thickBot="1">
      <c r="A19" s="32" t="s">
        <v>36</v>
      </c>
      <c r="B19" s="36" t="s">
        <v>37</v>
      </c>
      <c r="C19" s="40">
        <v>166174</v>
      </c>
    </row>
    <row r="20" spans="1:3" s="28" customFormat="1" ht="12" customHeight="1" thickBot="1">
      <c r="A20" s="19" t="s">
        <v>38</v>
      </c>
      <c r="B20" s="26" t="s">
        <v>39</v>
      </c>
      <c r="C20" s="41">
        <f>SUM(C21:C23)</f>
        <v>136269</v>
      </c>
    </row>
    <row r="21" spans="1:3" s="38" customFormat="1" ht="12" customHeight="1">
      <c r="A21" s="32" t="s">
        <v>40</v>
      </c>
      <c r="B21" s="42" t="s">
        <v>41</v>
      </c>
      <c r="C21" s="35"/>
    </row>
    <row r="22" spans="1:3" s="38" customFormat="1" ht="12" customHeight="1">
      <c r="A22" s="32" t="s">
        <v>42</v>
      </c>
      <c r="B22" s="33" t="s">
        <v>43</v>
      </c>
      <c r="C22" s="35"/>
    </row>
    <row r="23" spans="1:3" s="38" customFormat="1" ht="12" customHeight="1">
      <c r="A23" s="32" t="s">
        <v>44</v>
      </c>
      <c r="B23" s="33" t="s">
        <v>45</v>
      </c>
      <c r="C23" s="43">
        <v>136269</v>
      </c>
    </row>
    <row r="24" spans="1:3" s="38" customFormat="1" ht="12" customHeight="1" thickBot="1">
      <c r="A24" s="32" t="s">
        <v>46</v>
      </c>
      <c r="B24" s="33" t="s">
        <v>47</v>
      </c>
      <c r="C24" s="35"/>
    </row>
    <row r="25" spans="1:3" s="38" customFormat="1" ht="12" customHeight="1" thickBot="1">
      <c r="A25" s="44" t="s">
        <v>48</v>
      </c>
      <c r="B25" s="45" t="s">
        <v>49</v>
      </c>
      <c r="C25" s="46"/>
    </row>
    <row r="26" spans="1:3" s="38" customFormat="1" ht="12" customHeight="1" thickBot="1">
      <c r="A26" s="44" t="s">
        <v>50</v>
      </c>
      <c r="B26" s="45" t="s">
        <v>51</v>
      </c>
      <c r="C26" s="27">
        <f>+C27+C28</f>
        <v>0</v>
      </c>
    </row>
    <row r="27" spans="1:3" s="38" customFormat="1" ht="12" customHeight="1">
      <c r="A27" s="47" t="s">
        <v>52</v>
      </c>
      <c r="B27" s="48" t="s">
        <v>43</v>
      </c>
      <c r="C27" s="49"/>
    </row>
    <row r="28" spans="1:3" s="38" customFormat="1" ht="12" customHeight="1">
      <c r="A28" s="47" t="s">
        <v>53</v>
      </c>
      <c r="B28" s="50" t="s">
        <v>54</v>
      </c>
      <c r="C28" s="51"/>
    </row>
    <row r="29" spans="1:3" s="38" customFormat="1" ht="12" customHeight="1" thickBot="1">
      <c r="A29" s="32" t="s">
        <v>55</v>
      </c>
      <c r="B29" s="52" t="s">
        <v>56</v>
      </c>
      <c r="C29" s="53"/>
    </row>
    <row r="30" spans="1:3" s="38" customFormat="1" ht="12" customHeight="1" thickBot="1">
      <c r="A30" s="44" t="s">
        <v>57</v>
      </c>
      <c r="B30" s="45" t="s">
        <v>58</v>
      </c>
      <c r="C30" s="27">
        <f>+C31+C32+C33</f>
        <v>0</v>
      </c>
    </row>
    <row r="31" spans="1:3" s="38" customFormat="1" ht="12" customHeight="1">
      <c r="A31" s="47" t="s">
        <v>59</v>
      </c>
      <c r="B31" s="48" t="s">
        <v>60</v>
      </c>
      <c r="C31" s="49"/>
    </row>
    <row r="32" spans="1:3" s="38" customFormat="1" ht="12" customHeight="1">
      <c r="A32" s="47" t="s">
        <v>61</v>
      </c>
      <c r="B32" s="50" t="s">
        <v>62</v>
      </c>
      <c r="C32" s="51"/>
    </row>
    <row r="33" spans="1:3" s="38" customFormat="1" ht="12" customHeight="1" thickBot="1">
      <c r="A33" s="32" t="s">
        <v>63</v>
      </c>
      <c r="B33" s="52" t="s">
        <v>64</v>
      </c>
      <c r="C33" s="53"/>
    </row>
    <row r="34" spans="1:3" s="28" customFormat="1" ht="12" customHeight="1" thickBot="1">
      <c r="A34" s="44" t="s">
        <v>65</v>
      </c>
      <c r="B34" s="45" t="s">
        <v>66</v>
      </c>
      <c r="C34" s="46"/>
    </row>
    <row r="35" spans="1:3" s="28" customFormat="1" ht="12" customHeight="1" thickBot="1">
      <c r="A35" s="44" t="s">
        <v>67</v>
      </c>
      <c r="B35" s="45" t="s">
        <v>68</v>
      </c>
      <c r="C35" s="54"/>
    </row>
    <row r="36" spans="1:3" s="28" customFormat="1" ht="12" customHeight="1" thickBot="1">
      <c r="A36" s="19" t="s">
        <v>69</v>
      </c>
      <c r="B36" s="45" t="s">
        <v>70</v>
      </c>
      <c r="C36" s="55">
        <f>+C8+C20+C25+C26+C30+C34+C35</f>
        <v>12565343</v>
      </c>
    </row>
    <row r="37" spans="1:3" s="28" customFormat="1" ht="12" customHeight="1" thickBot="1">
      <c r="A37" s="56" t="s">
        <v>71</v>
      </c>
      <c r="B37" s="45" t="s">
        <v>72</v>
      </c>
      <c r="C37" s="55">
        <f>+C38+C39+C40</f>
        <v>87765301</v>
      </c>
    </row>
    <row r="38" spans="1:3" s="28" customFormat="1" ht="12" customHeight="1">
      <c r="A38" s="47" t="s">
        <v>73</v>
      </c>
      <c r="B38" s="48" t="s">
        <v>74</v>
      </c>
      <c r="C38" s="49">
        <v>361287</v>
      </c>
    </row>
    <row r="39" spans="1:3" s="28" customFormat="1" ht="12" customHeight="1">
      <c r="A39" s="47" t="s">
        <v>75</v>
      </c>
      <c r="B39" s="50" t="s">
        <v>76</v>
      </c>
      <c r="C39" s="51"/>
    </row>
    <row r="40" spans="1:3" s="38" customFormat="1" ht="12" customHeight="1" thickBot="1">
      <c r="A40" s="32" t="s">
        <v>77</v>
      </c>
      <c r="B40" s="52" t="s">
        <v>78</v>
      </c>
      <c r="C40" s="57">
        <f>84577606+203748+232749+1598336+27000+232749+698000-166174</f>
        <v>87404014</v>
      </c>
    </row>
    <row r="41" spans="1:3" s="38" customFormat="1" ht="15" customHeight="1" thickBot="1">
      <c r="A41" s="56" t="s">
        <v>79</v>
      </c>
      <c r="B41" s="58" t="s">
        <v>80</v>
      </c>
      <c r="C41" s="59">
        <f>+C36+C37</f>
        <v>100330644</v>
      </c>
    </row>
    <row r="42" spans="1:3" s="38" customFormat="1" ht="15" customHeight="1">
      <c r="A42" s="60"/>
      <c r="B42" s="61"/>
      <c r="C42" s="62"/>
    </row>
    <row r="43" spans="1:3" ht="13.5" thickBot="1">
      <c r="A43" s="63"/>
      <c r="B43" s="64"/>
      <c r="C43" s="65"/>
    </row>
    <row r="44" spans="1:3" s="22" customFormat="1" ht="16.5" customHeight="1" thickBot="1">
      <c r="A44" s="66"/>
      <c r="B44" s="67" t="s">
        <v>81</v>
      </c>
      <c r="C44" s="59"/>
    </row>
    <row r="45" spans="1:3" s="68" customFormat="1" ht="12" customHeight="1" thickBot="1">
      <c r="A45" s="44" t="s">
        <v>14</v>
      </c>
      <c r="B45" s="45" t="s">
        <v>82</v>
      </c>
      <c r="C45" s="27">
        <f>SUM(C46:C50)</f>
        <v>95225335</v>
      </c>
    </row>
    <row r="46" spans="1:3" ht="12" customHeight="1">
      <c r="A46" s="32" t="s">
        <v>16</v>
      </c>
      <c r="B46" s="42" t="s">
        <v>83</v>
      </c>
      <c r="C46" s="49">
        <f>44090923+170500+69000+100000+27000</f>
        <v>44457423</v>
      </c>
    </row>
    <row r="47" spans="1:3" ht="12" customHeight="1">
      <c r="A47" s="32" t="s">
        <v>18</v>
      </c>
      <c r="B47" s="33" t="s">
        <v>84</v>
      </c>
      <c r="C47" s="69">
        <f>8671204+33248+12110</f>
        <v>8716562</v>
      </c>
    </row>
    <row r="48" spans="1:3" ht="12" customHeight="1">
      <c r="A48" s="32" t="s">
        <v>20</v>
      </c>
      <c r="B48" s="33" t="s">
        <v>85</v>
      </c>
      <c r="C48" s="34">
        <f>41672062-81110+232749-100000-170000+232749+176000+88900</f>
        <v>42051350</v>
      </c>
    </row>
    <row r="49" spans="1:3" ht="12" customHeight="1">
      <c r="A49" s="32" t="s">
        <v>22</v>
      </c>
      <c r="B49" s="33" t="s">
        <v>86</v>
      </c>
      <c r="C49" s="69"/>
    </row>
    <row r="50" spans="1:3" ht="12" customHeight="1" thickBot="1">
      <c r="A50" s="32" t="s">
        <v>24</v>
      </c>
      <c r="B50" s="33" t="s">
        <v>87</v>
      </c>
      <c r="C50" s="69"/>
    </row>
    <row r="51" spans="1:3" ht="12" customHeight="1" thickBot="1">
      <c r="A51" s="44" t="s">
        <v>38</v>
      </c>
      <c r="B51" s="45" t="s">
        <v>88</v>
      </c>
      <c r="C51" s="41">
        <f>SUM(C52:C54)</f>
        <v>5105309</v>
      </c>
    </row>
    <row r="52" spans="1:3" s="68" customFormat="1" ht="12" customHeight="1">
      <c r="A52" s="32" t="s">
        <v>40</v>
      </c>
      <c r="B52" s="42" t="s">
        <v>89</v>
      </c>
      <c r="C52" s="70">
        <f>2678704+1598336+170000+522000+136269</f>
        <v>5105309</v>
      </c>
    </row>
    <row r="53" spans="1:3" ht="12" customHeight="1">
      <c r="A53" s="32" t="s">
        <v>42</v>
      </c>
      <c r="B53" s="33" t="s">
        <v>90</v>
      </c>
      <c r="C53" s="69"/>
    </row>
    <row r="54" spans="1:3" ht="12" customHeight="1">
      <c r="A54" s="32" t="s">
        <v>44</v>
      </c>
      <c r="B54" s="33" t="s">
        <v>91</v>
      </c>
      <c r="C54" s="69"/>
    </row>
    <row r="55" spans="1:3" ht="12" customHeight="1" thickBot="1">
      <c r="A55" s="32" t="s">
        <v>46</v>
      </c>
      <c r="B55" s="33" t="s">
        <v>92</v>
      </c>
      <c r="C55" s="69"/>
    </row>
    <row r="56" spans="1:3" ht="15" customHeight="1" thickBot="1">
      <c r="A56" s="44" t="s">
        <v>48</v>
      </c>
      <c r="B56" s="45" t="s">
        <v>93</v>
      </c>
      <c r="C56" s="46"/>
    </row>
    <row r="57" spans="1:3" ht="13.5" thickBot="1">
      <c r="A57" s="44" t="s">
        <v>50</v>
      </c>
      <c r="B57" s="71" t="s">
        <v>94</v>
      </c>
      <c r="C57" s="27">
        <f>+C45+C51+C56</f>
        <v>100330644</v>
      </c>
    </row>
    <row r="58" spans="1:3" ht="15" customHeight="1" thickBot="1">
      <c r="C58" s="73"/>
    </row>
    <row r="59" spans="1:3" ht="14.25" customHeight="1" thickBot="1">
      <c r="A59" s="74" t="s">
        <v>95</v>
      </c>
      <c r="B59" s="75"/>
      <c r="C59" s="76">
        <v>16.75</v>
      </c>
    </row>
    <row r="60" spans="1:3" ht="13.5" thickBot="1">
      <c r="A60" s="74" t="s">
        <v>96</v>
      </c>
      <c r="B60" s="75"/>
      <c r="C60" s="77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21. melléklet a 21/2018.(X.26.)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9.4.1. sz. mell EKIK</vt:lpstr>
      <vt:lpstr>'9.4.1. sz. mell EKIK'!Nyomtatási_cím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2018-10-26T06:31:47Z</dcterms:created>
  <dcterms:modified xsi:type="dcterms:W3CDTF">2018-10-26T06:31:48Z</dcterms:modified>
</cp:coreProperties>
</file>