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530" firstSheet="2" activeTab="5"/>
  </bookViews>
  <sheets>
    <sheet name="1. Ktgv.mérlege " sheetId="38" r:id="rId1"/>
    <sheet name="2. Ktgv.egys. " sheetId="39" r:id="rId2"/>
    <sheet name="3.államházt.belüli tám.  " sheetId="36" r:id="rId3"/>
    <sheet name="4.önk.ktgv.várh.bevételek" sheetId="40" r:id="rId4"/>
    <sheet name="5.Lak.szoc." sheetId="32" r:id="rId5"/>
    <sheet name="6.Beruházások feladatonként" sheetId="41" r:id="rId6"/>
  </sheets>
  <externalReferences>
    <externalReference r:id="rId7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 '!$4:$7</definedName>
    <definedName name="_xlnm.Print_Area" localSheetId="3">'4.önk.ktgv.várh.bevételek'!$A$1:$K$63</definedName>
    <definedName name="_xlnm.Print_Area" localSheetId="4">'5.Lak.szoc.'!$A$1:$G$21</definedName>
    <definedName name="_xlnm.Print_Area" localSheetId="5">'6.Beruházások feladatonként'!$A$1:$C$36</definedName>
    <definedName name="tipus">[1]segédtábla!$E$1:$E$5</definedName>
    <definedName name="választ">[1]segédtábla!$D$1:$D$3</definedName>
  </definedNames>
  <calcPr calcId="145621"/>
  <fileRecoveryPr autoRecover="0"/>
</workbook>
</file>

<file path=xl/calcChain.xml><?xml version="1.0" encoding="utf-8"?>
<calcChain xmlns="http://schemas.openxmlformats.org/spreadsheetml/2006/main">
  <c r="P18" i="38" l="1"/>
  <c r="C23" i="41" l="1"/>
  <c r="C34" i="41"/>
  <c r="J41" i="40" l="1"/>
  <c r="E20" i="32" l="1"/>
  <c r="E19" i="32"/>
  <c r="E18" i="32"/>
  <c r="E17" i="32"/>
  <c r="E16" i="32"/>
  <c r="E15" i="32"/>
  <c r="E14" i="32"/>
  <c r="D13" i="32"/>
  <c r="C13" i="32"/>
  <c r="E12" i="32"/>
  <c r="E11" i="32"/>
  <c r="E10" i="32"/>
  <c r="D9" i="32"/>
  <c r="D21" i="32" s="1"/>
  <c r="C9" i="32"/>
  <c r="J57" i="40"/>
  <c r="J54" i="40"/>
  <c r="J49" i="40"/>
  <c r="I31" i="40"/>
  <c r="J26" i="40" s="1"/>
  <c r="J20" i="40"/>
  <c r="J12" i="40"/>
  <c r="J5" i="40"/>
  <c r="L32" i="36"/>
  <c r="J23" i="36"/>
  <c r="L21" i="36" s="1"/>
  <c r="L17" i="36"/>
  <c r="J7" i="36"/>
  <c r="L5" i="36" s="1"/>
  <c r="G69" i="39"/>
  <c r="G68" i="39"/>
  <c r="G67" i="39"/>
  <c r="G66" i="39"/>
  <c r="G65" i="39"/>
  <c r="G61" i="39"/>
  <c r="F60" i="39"/>
  <c r="E60" i="39"/>
  <c r="D60" i="39"/>
  <c r="C60" i="39"/>
  <c r="G59" i="39"/>
  <c r="G58" i="39"/>
  <c r="G60" i="39" s="1"/>
  <c r="F57" i="39"/>
  <c r="E57" i="39"/>
  <c r="D57" i="39"/>
  <c r="C57" i="39"/>
  <c r="G56" i="39"/>
  <c r="G55" i="39"/>
  <c r="G54" i="39"/>
  <c r="F51" i="39"/>
  <c r="E51" i="39"/>
  <c r="D51" i="39"/>
  <c r="C50" i="39"/>
  <c r="G50" i="39" s="1"/>
  <c r="G49" i="39"/>
  <c r="C49" i="39"/>
  <c r="C48" i="39"/>
  <c r="G46" i="39"/>
  <c r="G45" i="39"/>
  <c r="G44" i="39" s="1"/>
  <c r="C44" i="39"/>
  <c r="G43" i="39"/>
  <c r="G42" i="39"/>
  <c r="G40" i="39"/>
  <c r="G39" i="39" s="1"/>
  <c r="F39" i="39"/>
  <c r="E39" i="39"/>
  <c r="D39" i="39"/>
  <c r="C39" i="39"/>
  <c r="G38" i="39"/>
  <c r="G37" i="39"/>
  <c r="F36" i="39"/>
  <c r="E36" i="39"/>
  <c r="D36" i="39"/>
  <c r="C36" i="39"/>
  <c r="G35" i="39"/>
  <c r="G34" i="39"/>
  <c r="F33" i="39"/>
  <c r="F47" i="39" s="1"/>
  <c r="E33" i="39"/>
  <c r="D33" i="39"/>
  <c r="D47" i="39" s="1"/>
  <c r="C33" i="39"/>
  <c r="F29" i="39"/>
  <c r="E29" i="39"/>
  <c r="C29" i="39"/>
  <c r="G28" i="39"/>
  <c r="G27" i="39"/>
  <c r="G26" i="39"/>
  <c r="F25" i="39"/>
  <c r="E25" i="39"/>
  <c r="D25" i="39"/>
  <c r="C25" i="39"/>
  <c r="G24" i="39"/>
  <c r="G23" i="39"/>
  <c r="G22" i="39"/>
  <c r="G18" i="39"/>
  <c r="G16" i="39"/>
  <c r="G15" i="39"/>
  <c r="F14" i="39"/>
  <c r="F17" i="39" s="1"/>
  <c r="F19" i="39" s="1"/>
  <c r="F20" i="39" s="1"/>
  <c r="F30" i="39" s="1"/>
  <c r="E14" i="39"/>
  <c r="E17" i="39" s="1"/>
  <c r="E19" i="39" s="1"/>
  <c r="E20" i="39" s="1"/>
  <c r="E30" i="39" s="1"/>
  <c r="D14" i="39"/>
  <c r="D17" i="39" s="1"/>
  <c r="D19" i="39" s="1"/>
  <c r="D20" i="39" s="1"/>
  <c r="D30" i="39" s="1"/>
  <c r="C14" i="39"/>
  <c r="G13" i="39"/>
  <c r="G12" i="39"/>
  <c r="G11" i="39"/>
  <c r="G10" i="39"/>
  <c r="G9" i="39"/>
  <c r="P25" i="38"/>
  <c r="H25" i="38"/>
  <c r="P22" i="38"/>
  <c r="H22" i="38"/>
  <c r="H18" i="38"/>
  <c r="G29" i="39" l="1"/>
  <c r="D52" i="39"/>
  <c r="E9" i="32"/>
  <c r="E21" i="32" s="1"/>
  <c r="C51" i="39"/>
  <c r="G51" i="39" s="1"/>
  <c r="G36" i="39"/>
  <c r="E13" i="32"/>
  <c r="C21" i="32"/>
  <c r="M4" i="36"/>
  <c r="N3" i="36" s="1"/>
  <c r="D62" i="39"/>
  <c r="G57" i="39"/>
  <c r="G14" i="39"/>
  <c r="G25" i="39"/>
  <c r="C17" i="39"/>
  <c r="C19" i="39" s="1"/>
  <c r="C20" i="39" s="1"/>
  <c r="C30" i="39" s="1"/>
  <c r="J62" i="40"/>
  <c r="P26" i="38"/>
  <c r="H26" i="38"/>
  <c r="C47" i="39"/>
  <c r="G48" i="39"/>
  <c r="E47" i="39"/>
  <c r="E52" i="39" s="1"/>
  <c r="E62" i="39" s="1"/>
  <c r="G33" i="39"/>
  <c r="F52" i="39"/>
  <c r="F62" i="39" s="1"/>
  <c r="C52" i="39" l="1"/>
  <c r="C62" i="39" s="1"/>
  <c r="G17" i="39"/>
  <c r="G19" i="39" s="1"/>
  <c r="G20" i="39" s="1"/>
  <c r="G30" i="39" s="1"/>
  <c r="G47" i="39"/>
  <c r="G52" i="39" s="1"/>
  <c r="G62" i="39" s="1"/>
  <c r="C36" i="41" l="1"/>
</calcChain>
</file>

<file path=xl/comments1.xml><?xml version="1.0" encoding="utf-8"?>
<comments xmlns="http://schemas.openxmlformats.org/spreadsheetml/2006/main">
  <authors>
    <author>Szerző</author>
  </authors>
  <commentList>
    <comment ref="B1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+közfoglalk.tám  36.311 E
</t>
        </r>
        <r>
          <rPr>
            <u/>
            <sz val="9"/>
            <color indexed="81"/>
            <rFont val="Tahoma"/>
            <family val="2"/>
            <charset val="238"/>
          </rPr>
          <t xml:space="preserve">+diákmunka tám  2.216 E
</t>
        </r>
        <r>
          <rPr>
            <sz val="9"/>
            <color indexed="81"/>
            <rFont val="Tahoma"/>
            <family val="2"/>
            <charset val="238"/>
          </rPr>
          <t>össz.vált            38.527 E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+szoc kpont:                   43425 E
+csapadékvíz elvezetés:   109865 E
</t>
        </r>
        <r>
          <rPr>
            <u/>
            <sz val="9"/>
            <color indexed="81"/>
            <rFont val="Tahoma"/>
            <family val="2"/>
            <charset val="238"/>
          </rPr>
          <t xml:space="preserve">+új óvoda építése:          174439 E 
</t>
        </r>
        <r>
          <rPr>
            <sz val="9"/>
            <color indexed="81"/>
            <rFont val="Tahoma"/>
            <family val="2"/>
            <charset val="238"/>
          </rPr>
          <t>összes változás:              327729 E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Fundamenta lakossági szerződések: 1723 E</t>
        </r>
      </text>
    </comment>
    <comment ref="E5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eszközök beszerzése 1400 E</t>
        </r>
      </text>
    </comment>
    <comment ref="F5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könyvtár áll.gyar.137 E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+600.545Ft Segítők bértámoatás támog.kieg.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+442.319 Ft Szoc ágazati pótlék növ.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I13" authorId="0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+900.000 Ft éves támog ei.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charset val="1"/>
          </rPr>
          <t xml:space="preserve">
+  6.583 E szemjutt.
</t>
        </r>
        <r>
          <rPr>
            <u/>
            <sz val="9"/>
            <color indexed="81"/>
            <rFont val="Tahoma"/>
            <family val="2"/>
            <charset val="238"/>
          </rPr>
          <t xml:space="preserve">+ 1.488 E járulék
</t>
        </r>
        <r>
          <rPr>
            <sz val="9"/>
            <color indexed="81"/>
            <rFont val="Tahoma"/>
            <family val="2"/>
            <charset val="238"/>
          </rPr>
          <t xml:space="preserve">  8.031 E összes vált.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+3.000.000 többletbev.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+ 1260.000 Ft továbbszámlázott tételek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+ 150.000 kamatbev.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- 197.719.- év végi elsz. maradványára hb.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B1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-500 000 Ft  szoc.bérlakások felújításaára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-200.000 gyógyszerkiad-ra átcsoportosítva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+400 rendkiv. Támogatásból
+200.000 rendk.term.juttatások keretéből átcsoportosítva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-400.000 gyógyszerkiadásokra átcsop.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-500.000 Ft szoc bérlakások felújítására</t>
        </r>
      </text>
    </comment>
  </commentList>
</comments>
</file>

<file path=xl/comments5.xml><?xml version="1.0" encoding="utf-8"?>
<comments xmlns="http://schemas.openxmlformats.org/spreadsheetml/2006/main">
  <authors>
    <author>Szerző</author>
  </authors>
  <commentList>
    <comment ref="B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óvoda eszk.beszerzések: 390 E
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Ei. Változás:
0190/14 szántó vásárlása + 250 E Ft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Ei. Változás:
Játszótéri eszközök többlet kiadás
+ 216 E Ft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Ei. Változás
Közmunkaprogr. Beruházási kiadás teljesítés (támogatással egyezően)
+3.449 E Ft</t>
        </r>
      </text>
    </comment>
  </commentList>
</comments>
</file>

<file path=xl/sharedStrings.xml><?xml version="1.0" encoding="utf-8"?>
<sst xmlns="http://schemas.openxmlformats.org/spreadsheetml/2006/main" count="287" uniqueCount="253">
  <si>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</si>
  <si>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</si>
  <si>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</si>
  <si>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</si>
  <si>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</si>
  <si>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</si>
  <si>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</si>
  <si>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</si>
  <si>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</si>
  <si>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Települési önk. egyes köznevelési és gyermekétekeztetési feladatainak támogatása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</si>
  <si>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</si>
  <si>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</si>
  <si>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</si>
  <si>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</si>
  <si>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</si>
  <si>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</si>
  <si>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</si>
  <si>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</si>
  <si>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</si>
  <si>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</si>
  <si>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</si>
  <si>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</si>
  <si>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</si>
  <si>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</si>
  <si>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</si>
  <si>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</si>
  <si>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</si>
  <si>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</si>
  <si>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</si>
  <si>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</si>
  <si>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</si>
  <si>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</si>
  <si>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</si>
  <si>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</si>
  <si>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</si>
  <si>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</si>
  <si>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</si>
  <si>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</si>
  <si>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</si>
  <si>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</si>
  <si>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</si>
  <si>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</si>
  <si>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</si>
  <si>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</si>
  <si>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</si>
  <si>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</si>
  <si>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</si>
  <si>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</si>
  <si>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</si>
  <si>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</si>
  <si>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</si>
  <si>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</si>
  <si>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</si>
  <si>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</si>
  <si>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</si>
  <si>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</si>
  <si>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</si>
  <si>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</si>
  <si>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</si>
  <si>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</si>
  <si>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</si>
  <si>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</si>
  <si>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</si>
  <si>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</si>
  <si>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</si>
  <si>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</si>
  <si>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</si>
  <si>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</si>
  <si>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</si>
  <si>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</si>
  <si>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</si>
  <si>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</si>
  <si>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</si>
  <si>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</si>
  <si>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</si>
  <si>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</si>
  <si>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</si>
  <si>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</si>
  <si>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</si>
  <si>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</si>
  <si>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</si>
  <si>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</si>
  <si>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</si>
  <si>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</si>
  <si>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</si>
  <si>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</si>
  <si>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</si>
  <si>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</si>
  <si>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</si>
  <si>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</si>
  <si>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</si>
  <si>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</si>
  <si>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</si>
  <si>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</si>
  <si>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</si>
  <si>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</si>
  <si>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</si>
  <si>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</si>
  <si>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</si>
  <si>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</si>
  <si>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</si>
  <si>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</si>
  <si>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</si>
  <si>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</si>
  <si>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</si>
  <si>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</si>
  <si>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</si>
  <si>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</si>
  <si>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</si>
  <si>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</si>
  <si>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</si>
  <si>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</si>
  <si>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</si>
  <si>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</si>
  <si>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</si>
  <si>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</si>
  <si>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</si>
  <si>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</si>
  <si>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</si>
  <si>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</si>
  <si>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</si>
  <si>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</si>
  <si>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</si>
  <si>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</si>
  <si>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</si>
  <si>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</si>
  <si>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</si>
  <si>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</si>
  <si>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</si>
  <si>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Települési támogatás- lakhatási támogatás</t>
  </si>
  <si>
    <t>Települési támogatás-gyógyszer kiadások viseléséhez nyújtott támogatás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</si>
  <si>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</si>
  <si>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</si>
  <si>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</si>
  <si>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</si>
  <si>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</si>
  <si>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</si>
  <si>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</si>
  <si>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</si>
  <si>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Közfoglalkoztatás programok támogatása</t>
  </si>
  <si>
    <t>Étékpapír értékesítése</t>
  </si>
  <si>
    <t>Települési támogatás- pénzbeli rendkívüli települési támogatás</t>
  </si>
  <si>
    <t>Gyermekvédelmi, gyermekjóléti támogatások</t>
  </si>
  <si>
    <t>Előző évi maradvány igénybevétele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</si>
  <si>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</si>
  <si>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</si>
  <si>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</si>
  <si>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</si>
  <si>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</si>
  <si>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</si>
  <si>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</si>
  <si>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</si>
  <si>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</si>
  <si>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</si>
  <si>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Államháztartáson belülről származó támogatások előirányzatai 2017. költségvetési évre</t>
  </si>
  <si>
    <t>1.Önkormányzati hivatal működésének támogatása(eév:30.823.400 Ft)</t>
  </si>
  <si>
    <t>Zöldterület-gazdálkodással kapcsolatos feladatok ellátása(=)</t>
  </si>
  <si>
    <t>Közvilágítás fenntartásának támogatása(eév: 15.424.000 Ft)</t>
  </si>
  <si>
    <t>Köztemető fenntartással kapcsolatos feladatok támogatása(eév:=)</t>
  </si>
  <si>
    <t>Közutak fenntartásának támogatása(eév:=)</t>
  </si>
  <si>
    <t>1.Óvodapedagógusok és segítők bértámogatása (eév:34.624.200 Ft)</t>
  </si>
  <si>
    <t>ÉRTÉKPAPÍR VÁSÁRLÁSA ( állami gar. kinstárjegy)</t>
  </si>
  <si>
    <t>Működési célú központosított előirányzatok (külterület eév:759.900 Ft))</t>
  </si>
  <si>
    <t>4 Településüzemeltetés feladatellátáshoz kapcsolódó kiegészítés (eév:beszámítás-844625 Ft)</t>
  </si>
  <si>
    <t>5.  2016.évről áthúzódó bérkompenzáció (eév:121.793 Ft)</t>
  </si>
  <si>
    <t>2.Óvodaműködtetés támogatás (eév:6.000.000 Ft)</t>
  </si>
  <si>
    <t>1.Települési önk. Szoc.feladatainak egyéb támogatása (eév:20.271.318 Ft)</t>
  </si>
  <si>
    <t>Család- és gyermekjólési szolgálat- működési eng. 70000 lakosig (a)(eév:=)</t>
  </si>
  <si>
    <t>Szociális étkeztetés (eév:=)</t>
  </si>
  <si>
    <t>Gyermekétkeztetés támogatása (finansz. dolg bért+üzési.(5b)(eév:19.282.364)</t>
  </si>
  <si>
    <t>Tellepülési önkormányzatok kulturális feladatainak támogatása (eév:2.693.820 Ft)</t>
  </si>
  <si>
    <t xml:space="preserve">2017. </t>
  </si>
  <si>
    <t>2017.  ei. (ezer Ft-ban)</t>
  </si>
  <si>
    <t>2017. ei. (ezer Ft-ban)</t>
  </si>
  <si>
    <t>Szociális célú tüzifa juttatás pály. Tám (2017)</t>
  </si>
  <si>
    <t>2017.évi Önkormányzati beruházások feladatonként</t>
  </si>
  <si>
    <t>2017.évi Beruházási kiadások részletezése</t>
  </si>
  <si>
    <t>2017. er./mód.ei (ezer Ft-ban)</t>
  </si>
  <si>
    <t xml:space="preserve"> Kisértékű tárgyi eszközök beszerzése (önkormányzat +intézmények+pályázatok)</t>
  </si>
  <si>
    <t xml:space="preserve"> ASP rendszerhez csatlakozás technikai feltételek megteremtése</t>
  </si>
  <si>
    <t xml:space="preserve">Renault Master gépjármű beszerzése </t>
  </si>
  <si>
    <t>2017.évi Felújítási kiadások részletezése</t>
  </si>
  <si>
    <t>Szociális bérlakások felújítása (foly)</t>
  </si>
  <si>
    <t xml:space="preserve">2017.ei.                                                      (ezer Ft-ban)          </t>
  </si>
  <si>
    <t xml:space="preserve">2017.ei.                                               (ezer Ft-ban)          </t>
  </si>
  <si>
    <t xml:space="preserve">2017.ei.                                             (ezer Ft-ban)          </t>
  </si>
  <si>
    <t xml:space="preserve">2017.ei.                                                     (ezer Ft-ban)          </t>
  </si>
  <si>
    <t xml:space="preserve">2017.ei                                            (ezer Ft-ban)          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</si>
  <si>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</si>
  <si>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</si>
  <si>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</si>
  <si>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FÜLÖPSZÁLLÁS KÖZSÉGI NKORMÁNYZAT 2017. ÉVI KÖLTSÉGVETÉSI EGYSÉGENKÉNTI RÉSZLETEZŐ KÖLTSÉGVETÉSE</t>
  </si>
  <si>
    <t>Fülöpszállás-Izsák Balázspusztai bekötőút II. felújítás pály.támogatás</t>
  </si>
  <si>
    <t>Szabadszállás Önk-tól Balázspusztai bekötőút  I.projektre átvett fc. pénzeszk.</t>
  </si>
  <si>
    <t>Izsák Önk-tól Balázspusztai bekötőút II. projektre vagyonkez. szerződés sz. átvett pénzeszk.</t>
  </si>
  <si>
    <t>Bevételek 2017. költségvetési évre mindösszesen:</t>
  </si>
  <si>
    <t xml:space="preserve">Fülöpszállás -Szabadszállás Balázspuszta bekötőút felújítás és gépbeszerzés(ágaprító, talajmegmunkáló) </t>
  </si>
  <si>
    <t>Művelődési Központ kialakítása</t>
  </si>
  <si>
    <t>Napelemes rendszer káresemény miatti cseréje</t>
  </si>
  <si>
    <t>2017. .ei (ezer Ft-ban)</t>
  </si>
  <si>
    <t xml:space="preserve">Fülöpszállás- Izsák, Balázspuszta bekötőút felújítás </t>
  </si>
  <si>
    <t xml:space="preserve">Központi belterület csapadékvíz elvezetés kialakítása ( 2017) </t>
  </si>
  <si>
    <t xml:space="preserve">Szociális szolgáltató létesítmény kialakítása (2017) </t>
  </si>
  <si>
    <t xml:space="preserve"> Új óvoda építése (2017 ) </t>
  </si>
  <si>
    <t>3 Egyéb önkormányzati feladatok támogatása(6.350.400- beszámít:0)(eév:=5.535.475 Ft)</t>
  </si>
  <si>
    <t>B115/   V.</t>
  </si>
  <si>
    <t>B116/VI.</t>
  </si>
  <si>
    <t>Tárgyévi bérkompenzáció</t>
  </si>
  <si>
    <t>Polgármester személyi juttatás különbözetének támog.</t>
  </si>
  <si>
    <t>Diákmunka programok pályázati támogatása</t>
  </si>
  <si>
    <t>VIII.</t>
  </si>
  <si>
    <t>Fülöpszállás 476 hrsz.földterület értékesítés (Mátyás kir.utca)</t>
  </si>
  <si>
    <t>Biztosító kártérítése (napelemes rendszer)</t>
  </si>
  <si>
    <t>Csapadékvíz elvezetése pály.támogatás (TOP-2.1.3-15.BK1-2016-00021)</t>
  </si>
  <si>
    <t>Szociális ellátó központ pályázati támogatás (TOP-4.2.1-15-BK1-2016-00004)</t>
  </si>
  <si>
    <t>Új  óvoda építése (TOP-1.4.1-15-BK1-2016-00022)</t>
  </si>
  <si>
    <t>Fülöpszállás-Szabadszállás Balázspusztai bekötőút II. felújítás+ munkagép beszerzés pály.támogatás</t>
  </si>
  <si>
    <t>Háztartásoktól felh.célra átvett pénzeszköz ( Fundamentás szerződések lejárata)</t>
  </si>
  <si>
    <t xml:space="preserve">Bírságok, pótlékok </t>
  </si>
  <si>
    <t>Könyvtári állomány gyarapítása pályázati forrásból</t>
  </si>
  <si>
    <t>Kamerák felszerelése (Polgármesteri Hivatal, Könyvtár területekre)</t>
  </si>
  <si>
    <t>Suzuki vásárlása (polgárőrök használatára)</t>
  </si>
  <si>
    <t>Játszótér kialakítása</t>
  </si>
  <si>
    <t>Közfoglalkoztatott programok  felhalmozási, beruházási rész</t>
  </si>
  <si>
    <t>Közfoglalkoztatás- útfelújításos pályázati rész</t>
  </si>
  <si>
    <r>
      <t xml:space="preserve">ÖNKORMÁNYZATI EGYSÉG            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</si>
  <si>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POLGÁRMESTERI HIVATAL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</si>
  <si>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MESEVÁR ÓVODA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</si>
  <si>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KÖZSÉGI KÖNYVTÁR </t>
    </r>
    <r>
      <rPr>
        <sz val="8"/>
        <color theme="1"/>
        <rFont val="Calibri"/>
        <family val="1"/>
        <charset val="238"/>
        <scheme val="minor"/>
      </rPr>
      <t>KÖLTSÉGVETÉSE</t>
    </r>
  </si>
  <si>
    <t>Polgármesteri Hivatal épület külső, belső részleges felújítása, klimatizálása (foly)</t>
  </si>
  <si>
    <t>Művelődési Ház részleges felújítása (nem.ép. eng.köteles rész)</t>
  </si>
  <si>
    <t>Ingatlan értékesítése (foly.)</t>
  </si>
  <si>
    <t>6. Települési arculati kézikönyv elkészítésének támogatása</t>
  </si>
  <si>
    <r>
      <t>Házi segítségnyújtás (db)(eév:=725.000 Ft)</t>
    </r>
    <r>
      <rPr>
        <sz val="11"/>
        <color rgb="FFFF0000"/>
        <rFont val="Arial CE"/>
        <charset val="238"/>
      </rPr>
      <t>+ gondozás</t>
    </r>
  </si>
  <si>
    <t>Egyéb önkormányzati bevételek, lakossági befizetések</t>
  </si>
  <si>
    <t>I.világháborús hadisírok felújítása</t>
  </si>
  <si>
    <t>Közfoglalkoztatotti programok felhalm. Célra átvett támogatása</t>
  </si>
  <si>
    <t>MVH területalapú támogatások</t>
  </si>
  <si>
    <t xml:space="preserve"> </t>
  </si>
  <si>
    <t>Települési támogatás-köztemetés, temetés</t>
  </si>
  <si>
    <t>Szociális tűzifa pályázati támogatás</t>
  </si>
  <si>
    <t>Beépítetlen terület vásárlása (391/3 hrsz+0190/14 szántó)</t>
  </si>
  <si>
    <t>Szivattyú felújítása (víziközmű)</t>
  </si>
  <si>
    <t>I. világháborús hadísírok felújítása</t>
  </si>
  <si>
    <t>Ingatlan vásárlása- lakóház (1.rész)</t>
  </si>
  <si>
    <t>Települési támogatás- rendkív. természetbeni juttatások- élelmiszer, tűzifa</t>
  </si>
  <si>
    <t xml:space="preserve">Ebből:   tartalékok   (műk.cél+felh.cél)        </t>
  </si>
  <si>
    <t>1. melléklet a 11/2017.(XI.29.) rendelethez /1. melléklet a 2/2017.(II.28.) rendelethez</t>
  </si>
  <si>
    <t>2. melléklet a 11/2017.(XI.29.) rendelethez/2.melléklet a 2/2017.(II.28.) rendelethez</t>
  </si>
  <si>
    <t>3. melléklet a 11/2017.(XI.29.) rendelethez/3.melléklet a 2/2017.(II.28.) rendelethez</t>
  </si>
  <si>
    <t>4. melléklet a 11/2017.(XI.29.) rendelethez/ 4. melléklet a 2/2017.(II.28.) számú rendelethez</t>
  </si>
  <si>
    <t>5. melléklet a 11/2017.(XI.29.) számú rendelethez/6. melléklet a 2/2017.(II.28.) számú rendelethez</t>
  </si>
  <si>
    <t>6. melléklet a 11/2017.(XI.29.) számú rendelethez/ 8. melléklet a 2/2017.(II.28.)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</si>
</sst>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7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4"/>
      <name val="Arial CE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C00000"/>
      <name val="Arial CE"/>
      <charset val="238"/>
    </font>
    <font>
      <sz val="12"/>
      <color rgb="FFC0000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Arial CE"/>
      <charset val="238"/>
    </font>
    <font>
      <sz val="9"/>
      <color indexed="81"/>
      <name val="Tahoma"/>
      <charset val="1"/>
    </font>
    <font>
      <u/>
      <sz val="9"/>
      <color indexed="81"/>
      <name val="Tahoma"/>
      <family val="2"/>
      <charset val="238"/>
    </font>
    <font>
      <sz val="12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1"/>
      <charset val="238"/>
      <scheme val="minor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2"/>
      <color rgb="FFC00000"/>
      <name val="Calibri"/>
      <family val="2"/>
      <charset val="238"/>
    </font>
    <font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color theme="5" tint="-0.249977111117893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7" fillId="0" borderId="0"/>
  </cellStyleXfs>
  <cellXfs count="294">
    <xf numFmtId="0" fontId="0" fillId="0" borderId="0" xfId="0"/>
    <xf numFmtId="0" fontId="1" fillId="0" borderId="0" xfId="2"/>
    <xf numFmtId="164" fontId="5" fillId="0" borderId="0" xfId="2" applyNumberFormat="1" applyFo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3" fontId="15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3" fontId="13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vertical="top" wrapText="1"/>
    </xf>
    <xf numFmtId="0" fontId="9" fillId="0" borderId="0" xfId="2" applyFont="1"/>
    <xf numFmtId="0" fontId="1" fillId="0" borderId="0" xfId="2" applyFont="1"/>
    <xf numFmtId="0" fontId="15" fillId="0" borderId="2" xfId="2" applyFont="1" applyFill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3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5" fillId="0" borderId="2" xfId="2" applyFont="1" applyBorder="1" applyAlignment="1">
      <alignment vertical="center"/>
    </xf>
    <xf numFmtId="0" fontId="23" fillId="0" borderId="0" xfId="0" applyFont="1"/>
    <xf numFmtId="0" fontId="15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28" fillId="0" borderId="0" xfId="0" applyFont="1"/>
    <xf numFmtId="3" fontId="32" fillId="0" borderId="2" xfId="2" applyNumberFormat="1" applyFont="1" applyBorder="1" applyAlignment="1">
      <alignment horizontal="right" vertical="center" wrapText="1"/>
    </xf>
    <xf numFmtId="0" fontId="32" fillId="0" borderId="2" xfId="2" applyFont="1" applyBorder="1" applyAlignment="1">
      <alignment vertical="center"/>
    </xf>
    <xf numFmtId="3" fontId="13" fillId="0" borderId="2" xfId="2" applyNumberFormat="1" applyFont="1" applyBorder="1" applyAlignment="1">
      <alignment vertical="center"/>
    </xf>
    <xf numFmtId="0" fontId="20" fillId="0" borderId="2" xfId="2" applyFont="1" applyBorder="1" applyAlignment="1">
      <alignment vertical="center" wrapText="1"/>
    </xf>
    <xf numFmtId="0" fontId="1" fillId="0" borderId="0" xfId="2" applyFont="1" applyAlignment="1"/>
    <xf numFmtId="164" fontId="17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17" fillId="7" borderId="0" xfId="2" applyNumberFormat="1" applyFont="1" applyFill="1" applyAlignment="1"/>
    <xf numFmtId="164" fontId="1" fillId="0" borderId="0" xfId="2" applyNumberFormat="1" applyFont="1" applyAlignment="1"/>
    <xf numFmtId="164" fontId="34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3" fontId="15" fillId="0" borderId="2" xfId="2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vertical="center" shrinkToFit="1"/>
    </xf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33" fillId="0" borderId="0" xfId="0" applyFont="1" applyBorder="1" applyAlignment="1">
      <alignment horizontal="center" vertical="center" textRotation="90"/>
    </xf>
    <xf numFmtId="0" fontId="8" fillId="0" borderId="0" xfId="2" applyFont="1" applyAlignment="1"/>
    <xf numFmtId="0" fontId="37" fillId="0" borderId="0" xfId="0" applyFont="1"/>
    <xf numFmtId="164" fontId="3" fillId="0" borderId="0" xfId="2" applyNumberFormat="1" applyFont="1"/>
    <xf numFmtId="164" fontId="39" fillId="0" borderId="0" xfId="2" applyNumberFormat="1" applyFont="1" applyAlignment="1"/>
    <xf numFmtId="164" fontId="42" fillId="0" borderId="0" xfId="2" applyNumberFormat="1" applyFont="1" applyAlignment="1"/>
    <xf numFmtId="164" fontId="39" fillId="0" borderId="0" xfId="2" applyNumberFormat="1" applyFont="1"/>
    <xf numFmtId="0" fontId="45" fillId="0" borderId="2" xfId="2" applyFont="1" applyFill="1" applyBorder="1" applyAlignment="1">
      <alignment vertical="center" wrapText="1"/>
    </xf>
    <xf numFmtId="3" fontId="45" fillId="0" borderId="2" xfId="2" applyNumberFormat="1" applyFont="1" applyBorder="1" applyAlignment="1">
      <alignment horizontal="right" vertical="center" wrapText="1"/>
    </xf>
    <xf numFmtId="3" fontId="32" fillId="0" borderId="2" xfId="2" applyNumberFormat="1" applyFont="1" applyBorder="1" applyAlignment="1">
      <alignment horizontal="center" vertical="center" wrapText="1"/>
    </xf>
    <xf numFmtId="3" fontId="46" fillId="0" borderId="2" xfId="2" applyNumberFormat="1" applyFont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left" vertical="center" wrapText="1"/>
    </xf>
    <xf numFmtId="3" fontId="45" fillId="0" borderId="2" xfId="2" applyNumberFormat="1" applyFont="1" applyFill="1" applyBorder="1" applyAlignment="1">
      <alignment horizontal="left" vertical="center" wrapText="1"/>
    </xf>
    <xf numFmtId="3" fontId="45" fillId="0" borderId="2" xfId="2" applyNumberFormat="1" applyFont="1" applyBorder="1" applyAlignment="1">
      <alignment horizontal="center" vertical="center" wrapText="1"/>
    </xf>
    <xf numFmtId="3" fontId="45" fillId="0" borderId="2" xfId="2" applyNumberFormat="1" applyFont="1" applyFill="1" applyBorder="1" applyAlignment="1">
      <alignment horizontal="center" vertical="center" wrapText="1"/>
    </xf>
    <xf numFmtId="3" fontId="45" fillId="0" borderId="2" xfId="2" applyNumberFormat="1" applyFont="1" applyBorder="1" applyAlignment="1">
      <alignment vertical="center"/>
    </xf>
    <xf numFmtId="3" fontId="32" fillId="0" borderId="2" xfId="2" applyNumberFormat="1" applyFont="1" applyBorder="1" applyAlignment="1">
      <alignment vertical="center"/>
    </xf>
    <xf numFmtId="0" fontId="48" fillId="0" borderId="0" xfId="2" applyFont="1"/>
    <xf numFmtId="0" fontId="51" fillId="0" borderId="2" xfId="2" applyFont="1" applyBorder="1" applyAlignment="1">
      <alignment vertical="top" wrapText="1"/>
    </xf>
    <xf numFmtId="0" fontId="52" fillId="0" borderId="2" xfId="2" applyFont="1" applyBorder="1" applyAlignment="1">
      <alignment horizontal="center" vertical="top" wrapText="1"/>
    </xf>
    <xf numFmtId="0" fontId="52" fillId="0" borderId="3" xfId="2" applyFont="1" applyBorder="1" applyAlignment="1">
      <alignment horizontal="center" vertical="top" wrapText="1"/>
    </xf>
    <xf numFmtId="0" fontId="54" fillId="0" borderId="4" xfId="2" applyFont="1" applyBorder="1" applyAlignment="1">
      <alignment horizontal="center" vertical="top" wrapText="1"/>
    </xf>
    <xf numFmtId="0" fontId="55" fillId="0" borderId="2" xfId="2" applyFont="1" applyBorder="1" applyAlignment="1">
      <alignment vertical="top" wrapText="1"/>
    </xf>
    <xf numFmtId="0" fontId="47" fillId="0" borderId="2" xfId="2" applyFont="1" applyBorder="1" applyAlignment="1">
      <alignment horizontal="center" vertical="top" wrapText="1"/>
    </xf>
    <xf numFmtId="0" fontId="47" fillId="0" borderId="3" xfId="2" applyFont="1" applyBorder="1" applyAlignment="1">
      <alignment horizontal="center" vertical="top" wrapText="1"/>
    </xf>
    <xf numFmtId="0" fontId="47" fillId="0" borderId="4" xfId="2" applyFont="1" applyBorder="1" applyAlignment="1">
      <alignment horizontal="center" vertical="top" wrapText="1"/>
    </xf>
    <xf numFmtId="0" fontId="56" fillId="0" borderId="2" xfId="2" applyFont="1" applyBorder="1" applyAlignment="1">
      <alignment horizontal="center" vertical="center" wrapText="1"/>
    </xf>
    <xf numFmtId="3" fontId="57" fillId="0" borderId="2" xfId="2" applyNumberFormat="1" applyFont="1" applyBorder="1" applyAlignment="1">
      <alignment horizontal="right" vertical="center" wrapText="1"/>
    </xf>
    <xf numFmtId="3" fontId="57" fillId="0" borderId="3" xfId="2" applyNumberFormat="1" applyFont="1" applyBorder="1" applyAlignment="1">
      <alignment horizontal="right" vertical="center" wrapText="1"/>
    </xf>
    <xf numFmtId="3" fontId="57" fillId="0" borderId="4" xfId="2" applyNumberFormat="1" applyFont="1" applyBorder="1" applyAlignment="1">
      <alignment horizontal="right" vertical="center" wrapText="1"/>
    </xf>
    <xf numFmtId="0" fontId="52" fillId="0" borderId="2" xfId="2" applyFont="1" applyFill="1" applyBorder="1" applyAlignment="1">
      <alignment horizontal="left" vertical="center" wrapText="1"/>
    </xf>
    <xf numFmtId="3" fontId="58" fillId="0" borderId="2" xfId="2" applyNumberFormat="1" applyFont="1" applyFill="1" applyBorder="1" applyAlignment="1">
      <alignment horizontal="right" vertical="center" wrapText="1"/>
    </xf>
    <xf numFmtId="3" fontId="54" fillId="0" borderId="2" xfId="2" applyNumberFormat="1" applyFont="1" applyFill="1" applyBorder="1" applyAlignment="1">
      <alignment horizontal="right" vertical="center" wrapText="1"/>
    </xf>
    <xf numFmtId="3" fontId="54" fillId="0" borderId="3" xfId="2" applyNumberFormat="1" applyFont="1" applyFill="1" applyBorder="1" applyAlignment="1">
      <alignment horizontal="right" vertical="center" wrapText="1"/>
    </xf>
    <xf numFmtId="3" fontId="54" fillId="0" borderId="4" xfId="2" applyNumberFormat="1" applyFont="1" applyFill="1" applyBorder="1" applyAlignment="1">
      <alignment horizontal="right" vertical="center" wrapText="1"/>
    </xf>
    <xf numFmtId="0" fontId="59" fillId="0" borderId="2" xfId="2" applyFont="1" applyFill="1" applyBorder="1" applyAlignment="1">
      <alignment vertical="center" wrapText="1"/>
    </xf>
    <xf numFmtId="3" fontId="56" fillId="0" borderId="2" xfId="2" applyNumberFormat="1" applyFont="1" applyFill="1" applyBorder="1" applyAlignment="1">
      <alignment horizontal="right" vertical="center" wrapText="1"/>
    </xf>
    <xf numFmtId="3" fontId="56" fillId="0" borderId="3" xfId="2" applyNumberFormat="1" applyFont="1" applyFill="1" applyBorder="1" applyAlignment="1">
      <alignment horizontal="right" vertical="center" wrapText="1"/>
    </xf>
    <xf numFmtId="3" fontId="56" fillId="0" borderId="4" xfId="2" applyNumberFormat="1" applyFont="1" applyFill="1" applyBorder="1" applyAlignment="1">
      <alignment horizontal="right" vertical="center" wrapText="1"/>
    </xf>
    <xf numFmtId="3" fontId="57" fillId="0" borderId="2" xfId="2" applyNumberFormat="1" applyFont="1" applyFill="1" applyBorder="1" applyAlignment="1">
      <alignment horizontal="right" vertical="center" wrapText="1"/>
    </xf>
    <xf numFmtId="3" fontId="57" fillId="0" borderId="3" xfId="2" applyNumberFormat="1" applyFont="1" applyFill="1" applyBorder="1" applyAlignment="1">
      <alignment horizontal="right" vertical="center" wrapText="1"/>
    </xf>
    <xf numFmtId="0" fontId="52" fillId="0" borderId="2" xfId="2" applyFont="1" applyFill="1" applyBorder="1" applyAlignment="1">
      <alignment vertical="center" wrapText="1"/>
    </xf>
    <xf numFmtId="0" fontId="59" fillId="3" borderId="5" xfId="2" applyFont="1" applyFill="1" applyBorder="1" applyAlignment="1">
      <alignment vertical="center" wrapText="1"/>
    </xf>
    <xf numFmtId="3" fontId="56" fillId="3" borderId="5" xfId="2" applyNumberFormat="1" applyFont="1" applyFill="1" applyBorder="1" applyAlignment="1">
      <alignment horizontal="right" vertical="center" wrapText="1"/>
    </xf>
    <xf numFmtId="3" fontId="54" fillId="3" borderId="5" xfId="2" applyNumberFormat="1" applyFont="1" applyFill="1" applyBorder="1" applyAlignment="1">
      <alignment horizontal="right" vertical="center" wrapText="1"/>
    </xf>
    <xf numFmtId="3" fontId="56" fillId="3" borderId="6" xfId="2" applyNumberFormat="1" applyFont="1" applyFill="1" applyBorder="1" applyAlignment="1">
      <alignment horizontal="right" vertical="center" wrapText="1"/>
    </xf>
    <xf numFmtId="3" fontId="51" fillId="3" borderId="7" xfId="2" applyNumberFormat="1" applyFont="1" applyFill="1" applyBorder="1" applyAlignment="1">
      <alignment horizontal="right" vertical="center" wrapText="1"/>
    </xf>
    <xf numFmtId="0" fontId="52" fillId="4" borderId="8" xfId="2" applyFont="1" applyFill="1" applyBorder="1" applyAlignment="1">
      <alignment vertical="center" wrapText="1"/>
    </xf>
    <xf numFmtId="3" fontId="54" fillId="3" borderId="9" xfId="2" applyNumberFormat="1" applyFont="1" applyFill="1" applyBorder="1" applyAlignment="1">
      <alignment horizontal="right" vertical="center" wrapText="1"/>
    </xf>
    <xf numFmtId="3" fontId="60" fillId="4" borderId="10" xfId="2" applyNumberFormat="1" applyFont="1" applyFill="1" applyBorder="1" applyAlignment="1">
      <alignment horizontal="right" vertical="center" wrapText="1"/>
    </xf>
    <xf numFmtId="3" fontId="57" fillId="4" borderId="11" xfId="2" applyNumberFormat="1" applyFont="1" applyFill="1" applyBorder="1" applyAlignment="1">
      <alignment horizontal="center" vertical="center" wrapText="1"/>
    </xf>
    <xf numFmtId="0" fontId="52" fillId="4" borderId="12" xfId="2" applyFont="1" applyFill="1" applyBorder="1" applyAlignment="1">
      <alignment vertical="center" wrapText="1"/>
    </xf>
    <xf numFmtId="3" fontId="54" fillId="3" borderId="10" xfId="2" applyNumberFormat="1" applyFont="1" applyFill="1" applyBorder="1" applyAlignment="1">
      <alignment horizontal="right" vertical="center" wrapText="1"/>
    </xf>
    <xf numFmtId="3" fontId="51" fillId="3" borderId="11" xfId="2" applyNumberFormat="1" applyFont="1" applyFill="1" applyBorder="1" applyAlignment="1">
      <alignment horizontal="right" vertical="center" wrapText="1"/>
    </xf>
    <xf numFmtId="0" fontId="59" fillId="3" borderId="13" xfId="2" applyFont="1" applyFill="1" applyBorder="1" applyAlignment="1">
      <alignment vertical="center" wrapText="1"/>
    </xf>
    <xf numFmtId="3" fontId="54" fillId="3" borderId="13" xfId="2" applyNumberFormat="1" applyFont="1" applyFill="1" applyBorder="1" applyAlignment="1">
      <alignment horizontal="right" vertical="center" wrapText="1"/>
    </xf>
    <xf numFmtId="3" fontId="56" fillId="3" borderId="13" xfId="2" applyNumberFormat="1" applyFont="1" applyFill="1" applyBorder="1" applyAlignment="1">
      <alignment horizontal="center" vertical="center" wrapText="1"/>
    </xf>
    <xf numFmtId="3" fontId="56" fillId="3" borderId="14" xfId="2" applyNumberFormat="1" applyFont="1" applyFill="1" applyBorder="1" applyAlignment="1">
      <alignment horizontal="center" vertical="center" wrapText="1"/>
    </xf>
    <xf numFmtId="3" fontId="51" fillId="3" borderId="15" xfId="2" applyNumberFormat="1" applyFont="1" applyFill="1" applyBorder="1" applyAlignment="1">
      <alignment horizontal="right" vertical="center" wrapText="1"/>
    </xf>
    <xf numFmtId="3" fontId="47" fillId="0" borderId="2" xfId="2" applyNumberFormat="1" applyFont="1" applyFill="1" applyBorder="1" applyAlignment="1">
      <alignment horizontal="right" vertical="center" wrapText="1"/>
    </xf>
    <xf numFmtId="3" fontId="57" fillId="0" borderId="2" xfId="2" applyNumberFormat="1" applyFont="1" applyFill="1" applyBorder="1" applyAlignment="1">
      <alignment horizontal="center" vertical="center" wrapText="1"/>
    </xf>
    <xf numFmtId="3" fontId="57" fillId="0" borderId="3" xfId="2" applyNumberFormat="1" applyFont="1" applyFill="1" applyBorder="1" applyAlignment="1">
      <alignment horizontal="center" vertical="center" wrapText="1"/>
    </xf>
    <xf numFmtId="3" fontId="47" fillId="0" borderId="4" xfId="2" applyNumberFormat="1" applyFont="1" applyFill="1" applyBorder="1" applyAlignment="1">
      <alignment horizontal="right" vertical="center" wrapText="1"/>
    </xf>
    <xf numFmtId="0" fontId="59" fillId="3" borderId="2" xfId="2" applyFont="1" applyFill="1" applyBorder="1" applyAlignment="1">
      <alignment vertical="center" wrapText="1"/>
    </xf>
    <xf numFmtId="3" fontId="56" fillId="3" borderId="2" xfId="2" applyNumberFormat="1" applyFont="1" applyFill="1" applyBorder="1" applyAlignment="1">
      <alignment horizontal="right" vertical="center" wrapText="1"/>
    </xf>
    <xf numFmtId="3" fontId="56" fillId="3" borderId="2" xfId="2" applyNumberFormat="1" applyFont="1" applyFill="1" applyBorder="1" applyAlignment="1">
      <alignment horizontal="center" vertical="center" wrapText="1"/>
    </xf>
    <xf numFmtId="3" fontId="56" fillId="3" borderId="3" xfId="2" applyNumberFormat="1" applyFont="1" applyFill="1" applyBorder="1" applyAlignment="1">
      <alignment horizontal="center" vertical="center" wrapText="1"/>
    </xf>
    <xf numFmtId="3" fontId="56" fillId="3" borderId="4" xfId="2" applyNumberFormat="1" applyFont="1" applyFill="1" applyBorder="1" applyAlignment="1">
      <alignment horizontal="right" vertical="center" wrapText="1"/>
    </xf>
    <xf numFmtId="0" fontId="59" fillId="3" borderId="2" xfId="2" applyFont="1" applyFill="1" applyBorder="1" applyAlignment="1">
      <alignment horizontal="center" vertical="center" wrapText="1"/>
    </xf>
    <xf numFmtId="0" fontId="61" fillId="0" borderId="2" xfId="2" applyFont="1" applyFill="1" applyBorder="1" applyAlignment="1">
      <alignment vertical="center" wrapText="1"/>
    </xf>
    <xf numFmtId="3" fontId="57" fillId="0" borderId="4" xfId="2" applyNumberFormat="1" applyFont="1" applyFill="1" applyBorder="1" applyAlignment="1">
      <alignment horizontal="right" vertical="center" wrapText="1"/>
    </xf>
    <xf numFmtId="3" fontId="56" fillId="3" borderId="3" xfId="2" applyNumberFormat="1" applyFont="1" applyFill="1" applyBorder="1" applyAlignment="1">
      <alignment horizontal="right" vertical="center" wrapText="1"/>
    </xf>
    <xf numFmtId="3" fontId="54" fillId="3" borderId="2" xfId="2" applyNumberFormat="1" applyFont="1" applyFill="1" applyBorder="1" applyAlignment="1">
      <alignment horizontal="right" vertical="center" wrapText="1"/>
    </xf>
    <xf numFmtId="3" fontId="54" fillId="3" borderId="4" xfId="2" applyNumberFormat="1" applyFont="1" applyFill="1" applyBorder="1" applyAlignment="1">
      <alignment horizontal="right" vertical="center" wrapText="1"/>
    </xf>
    <xf numFmtId="0" fontId="51" fillId="3" borderId="2" xfId="2" applyFont="1" applyFill="1" applyBorder="1" applyAlignment="1">
      <alignment vertical="center" wrapText="1"/>
    </xf>
    <xf numFmtId="3" fontId="51" fillId="3" borderId="2" xfId="2" applyNumberFormat="1" applyFont="1" applyFill="1" applyBorder="1" applyAlignment="1">
      <alignment horizontal="right" vertical="center" wrapText="1"/>
    </xf>
    <xf numFmtId="3" fontId="51" fillId="5" borderId="2" xfId="2" applyNumberFormat="1" applyFont="1" applyFill="1" applyBorder="1" applyAlignment="1">
      <alignment horizontal="right" vertical="center" wrapText="1"/>
    </xf>
    <xf numFmtId="0" fontId="55" fillId="0" borderId="2" xfId="2" applyFont="1" applyBorder="1" applyAlignment="1">
      <alignment vertical="center" wrapText="1"/>
    </xf>
    <xf numFmtId="3" fontId="47" fillId="0" borderId="2" xfId="2" applyNumberFormat="1" applyFont="1" applyBorder="1" applyAlignment="1">
      <alignment horizontal="right" vertical="center" wrapText="1"/>
    </xf>
    <xf numFmtId="3" fontId="47" fillId="0" borderId="3" xfId="2" applyNumberFormat="1" applyFont="1" applyBorder="1" applyAlignment="1">
      <alignment horizontal="right" vertical="center" wrapText="1"/>
    </xf>
    <xf numFmtId="3" fontId="47" fillId="0" borderId="4" xfId="2" applyNumberFormat="1" applyFont="1" applyBorder="1" applyAlignment="1">
      <alignment horizontal="right" vertical="center" wrapText="1"/>
    </xf>
    <xf numFmtId="0" fontId="56" fillId="0" borderId="2" xfId="2" applyFont="1" applyFill="1" applyBorder="1" applyAlignment="1">
      <alignment horizontal="center" vertical="center" wrapText="1"/>
    </xf>
    <xf numFmtId="3" fontId="52" fillId="0" borderId="2" xfId="2" applyNumberFormat="1" applyFont="1" applyFill="1" applyBorder="1" applyAlignment="1">
      <alignment horizontal="right" vertical="center" wrapText="1"/>
    </xf>
    <xf numFmtId="3" fontId="52" fillId="0" borderId="3" xfId="2" applyNumberFormat="1" applyFont="1" applyFill="1" applyBorder="1" applyAlignment="1">
      <alignment horizontal="right" vertical="center" wrapText="1"/>
    </xf>
    <xf numFmtId="3" fontId="52" fillId="0" borderId="4" xfId="2" applyNumberFormat="1" applyFont="1" applyFill="1" applyBorder="1" applyAlignment="1">
      <alignment horizontal="right" vertical="center" wrapText="1"/>
    </xf>
    <xf numFmtId="0" fontId="52" fillId="3" borderId="2" xfId="2" applyFont="1" applyFill="1" applyBorder="1" applyAlignment="1">
      <alignment vertical="center" wrapText="1"/>
    </xf>
    <xf numFmtId="3" fontId="57" fillId="3" borderId="2" xfId="2" applyNumberFormat="1" applyFont="1" applyFill="1" applyBorder="1" applyAlignment="1">
      <alignment horizontal="right" vertical="center" wrapText="1"/>
    </xf>
    <xf numFmtId="3" fontId="60" fillId="3" borderId="3" xfId="2" applyNumberFormat="1" applyFont="1" applyFill="1" applyBorder="1" applyAlignment="1">
      <alignment horizontal="right" vertical="center" wrapText="1"/>
    </xf>
    <xf numFmtId="3" fontId="57" fillId="3" borderId="4" xfId="2" applyNumberFormat="1" applyFont="1" applyFill="1" applyBorder="1" applyAlignment="1">
      <alignment horizontal="right" vertical="center" wrapText="1"/>
    </xf>
    <xf numFmtId="0" fontId="47" fillId="0" borderId="2" xfId="2" applyFont="1" applyBorder="1" applyAlignment="1">
      <alignment vertical="center" wrapText="1"/>
    </xf>
    <xf numFmtId="3" fontId="57" fillId="3" borderId="3" xfId="2" applyNumberFormat="1" applyFont="1" applyFill="1" applyBorder="1" applyAlignment="1">
      <alignment horizontal="right" vertical="center" wrapText="1"/>
    </xf>
    <xf numFmtId="3" fontId="54" fillId="0" borderId="4" xfId="2" applyNumberFormat="1" applyFont="1" applyBorder="1" applyAlignment="1">
      <alignment horizontal="right" vertical="center" wrapText="1"/>
    </xf>
    <xf numFmtId="3" fontId="62" fillId="3" borderId="5" xfId="2" applyNumberFormat="1" applyFont="1" applyFill="1" applyBorder="1" applyAlignment="1">
      <alignment horizontal="right" vertical="center" wrapText="1"/>
    </xf>
    <xf numFmtId="3" fontId="62" fillId="3" borderId="6" xfId="2" applyNumberFormat="1" applyFont="1" applyFill="1" applyBorder="1" applyAlignment="1">
      <alignment horizontal="right" vertical="center" wrapText="1"/>
    </xf>
    <xf numFmtId="3" fontId="62" fillId="3" borderId="15" xfId="2" applyNumberFormat="1" applyFont="1" applyFill="1" applyBorder="1" applyAlignment="1">
      <alignment horizontal="right" vertical="center" wrapText="1"/>
    </xf>
    <xf numFmtId="0" fontId="47" fillId="4" borderId="16" xfId="2" applyFont="1" applyFill="1" applyBorder="1" applyAlignment="1">
      <alignment vertical="center" wrapText="1"/>
    </xf>
    <xf numFmtId="3" fontId="57" fillId="0" borderId="17" xfId="2" applyNumberFormat="1" applyFont="1" applyFill="1" applyBorder="1" applyAlignment="1">
      <alignment horizontal="right" vertical="center" wrapText="1"/>
    </xf>
    <xf numFmtId="3" fontId="57" fillId="4" borderId="17" xfId="2" applyNumberFormat="1" applyFont="1" applyFill="1" applyBorder="1" applyAlignment="1">
      <alignment horizontal="right" vertical="center" wrapText="1"/>
    </xf>
    <xf numFmtId="3" fontId="57" fillId="4" borderId="18" xfId="2" applyNumberFormat="1" applyFont="1" applyFill="1" applyBorder="1" applyAlignment="1">
      <alignment horizontal="right" vertical="center" wrapText="1"/>
    </xf>
    <xf numFmtId="3" fontId="57" fillId="4" borderId="19" xfId="2" applyNumberFormat="1" applyFont="1" applyFill="1" applyBorder="1" applyAlignment="1">
      <alignment horizontal="right" vertical="center" wrapText="1"/>
    </xf>
    <xf numFmtId="0" fontId="52" fillId="4" borderId="20" xfId="2" applyFont="1" applyFill="1" applyBorder="1" applyAlignment="1">
      <alignment vertical="center" wrapText="1"/>
    </xf>
    <xf numFmtId="3" fontId="62" fillId="0" borderId="2" xfId="2" applyNumberFormat="1" applyFont="1" applyFill="1" applyBorder="1" applyAlignment="1">
      <alignment horizontal="right" vertical="center" wrapText="1"/>
    </xf>
    <xf numFmtId="3" fontId="62" fillId="4" borderId="2" xfId="2" applyNumberFormat="1" applyFont="1" applyFill="1" applyBorder="1" applyAlignment="1">
      <alignment horizontal="right" vertical="center" wrapText="1"/>
    </xf>
    <xf numFmtId="3" fontId="62" fillId="4" borderId="3" xfId="2" applyNumberFormat="1" applyFont="1" applyFill="1" applyBorder="1" applyAlignment="1">
      <alignment horizontal="right" vertical="center" wrapText="1"/>
    </xf>
    <xf numFmtId="3" fontId="57" fillId="4" borderId="21" xfId="2" applyNumberFormat="1" applyFont="1" applyFill="1" applyBorder="1" applyAlignment="1">
      <alignment horizontal="right" vertical="center" wrapText="1"/>
    </xf>
    <xf numFmtId="0" fontId="47" fillId="4" borderId="20" xfId="2" applyFont="1" applyFill="1" applyBorder="1" applyAlignment="1">
      <alignment vertical="center" wrapText="1"/>
    </xf>
    <xf numFmtId="3" fontId="57" fillId="4" borderId="2" xfId="2" applyNumberFormat="1" applyFont="1" applyFill="1" applyBorder="1" applyAlignment="1">
      <alignment horizontal="right" vertical="center" wrapText="1"/>
    </xf>
    <xf numFmtId="3" fontId="57" fillId="4" borderId="3" xfId="2" applyNumberFormat="1" applyFont="1" applyFill="1" applyBorder="1" applyAlignment="1">
      <alignment horizontal="right" vertical="center" wrapText="1"/>
    </xf>
    <xf numFmtId="0" fontId="59" fillId="4" borderId="22" xfId="2" applyFont="1" applyFill="1" applyBorder="1" applyAlignment="1">
      <alignment vertical="center" wrapText="1"/>
    </xf>
    <xf numFmtId="3" fontId="56" fillId="4" borderId="23" xfId="2" applyNumberFormat="1" applyFont="1" applyFill="1" applyBorder="1" applyAlignment="1">
      <alignment horizontal="right" vertical="center" wrapText="1"/>
    </xf>
    <xf numFmtId="3" fontId="56" fillId="4" borderId="24" xfId="2" applyNumberFormat="1" applyFont="1" applyFill="1" applyBorder="1" applyAlignment="1">
      <alignment horizontal="right" vertical="center" wrapText="1"/>
    </xf>
    <xf numFmtId="3" fontId="56" fillId="4" borderId="25" xfId="2" applyNumberFormat="1" applyFont="1" applyFill="1" applyBorder="1" applyAlignment="1">
      <alignment horizontal="right" vertical="center" wrapText="1"/>
    </xf>
    <xf numFmtId="0" fontId="52" fillId="3" borderId="13" xfId="2" applyFont="1" applyFill="1" applyBorder="1" applyAlignment="1">
      <alignment horizontal="center" vertical="center" wrapText="1"/>
    </xf>
    <xf numFmtId="3" fontId="57" fillId="3" borderId="13" xfId="2" applyNumberFormat="1" applyFont="1" applyFill="1" applyBorder="1" applyAlignment="1">
      <alignment horizontal="right" vertical="center" wrapText="1"/>
    </xf>
    <xf numFmtId="3" fontId="57" fillId="6" borderId="13" xfId="2" applyNumberFormat="1" applyFont="1" applyFill="1" applyBorder="1" applyAlignment="1">
      <alignment horizontal="right" vertical="center" wrapText="1"/>
    </xf>
    <xf numFmtId="3" fontId="57" fillId="6" borderId="14" xfId="2" applyNumberFormat="1" applyFont="1" applyFill="1" applyBorder="1" applyAlignment="1">
      <alignment horizontal="right" vertical="center" wrapText="1"/>
    </xf>
    <xf numFmtId="3" fontId="57" fillId="3" borderId="26" xfId="2" applyNumberFormat="1" applyFont="1" applyFill="1" applyBorder="1" applyAlignment="1">
      <alignment horizontal="right" vertical="center" wrapText="1"/>
    </xf>
    <xf numFmtId="0" fontId="52" fillId="3" borderId="2" xfId="2" applyFont="1" applyFill="1" applyBorder="1" applyAlignment="1">
      <alignment horizontal="left" vertical="center" wrapText="1"/>
    </xf>
    <xf numFmtId="3" fontId="60" fillId="3" borderId="2" xfId="2" applyNumberFormat="1" applyFont="1" applyFill="1" applyBorder="1" applyAlignment="1">
      <alignment horizontal="right" vertical="center" wrapText="1"/>
    </xf>
    <xf numFmtId="3" fontId="62" fillId="3" borderId="4" xfId="2" applyNumberFormat="1" applyFont="1" applyFill="1" applyBorder="1" applyAlignment="1">
      <alignment horizontal="right" vertical="center" wrapText="1"/>
    </xf>
    <xf numFmtId="3" fontId="62" fillId="3" borderId="2" xfId="2" applyNumberFormat="1" applyFont="1" applyFill="1" applyBorder="1" applyAlignment="1">
      <alignment horizontal="right" vertical="center" wrapText="1"/>
    </xf>
    <xf numFmtId="3" fontId="62" fillId="3" borderId="3" xfId="2" applyNumberFormat="1" applyFont="1" applyFill="1" applyBorder="1" applyAlignment="1">
      <alignment horizontal="right" vertical="center" wrapText="1"/>
    </xf>
    <xf numFmtId="3" fontId="62" fillId="0" borderId="3" xfId="2" applyNumberFormat="1" applyFont="1" applyFill="1" applyBorder="1" applyAlignment="1">
      <alignment horizontal="right" vertical="center" wrapText="1"/>
    </xf>
    <xf numFmtId="3" fontId="62" fillId="0" borderId="4" xfId="2" applyNumberFormat="1" applyFont="1" applyFill="1" applyBorder="1" applyAlignment="1">
      <alignment horizontal="center" vertical="center" wrapText="1"/>
    </xf>
    <xf numFmtId="0" fontId="63" fillId="0" borderId="2" xfId="2" applyFont="1" applyFill="1" applyBorder="1" applyAlignment="1">
      <alignment horizontal="left" vertical="center" wrapText="1"/>
    </xf>
    <xf numFmtId="3" fontId="62" fillId="0" borderId="2" xfId="1" applyNumberFormat="1" applyFont="1" applyFill="1" applyBorder="1" applyAlignment="1" applyProtection="1">
      <alignment horizontal="center" vertical="center" wrapText="1"/>
    </xf>
    <xf numFmtId="3" fontId="62" fillId="0" borderId="3" xfId="1" applyNumberFormat="1" applyFont="1" applyFill="1" applyBorder="1" applyAlignment="1" applyProtection="1">
      <alignment horizontal="center" vertical="center" wrapText="1"/>
    </xf>
    <xf numFmtId="0" fontId="64" fillId="3" borderId="2" xfId="2" applyFont="1" applyFill="1" applyBorder="1" applyAlignment="1">
      <alignment horizontal="left" vertical="center" wrapText="1"/>
    </xf>
    <xf numFmtId="0" fontId="48" fillId="0" borderId="0" xfId="2" applyFont="1" applyFill="1" applyAlignment="1">
      <alignment horizontal="right"/>
    </xf>
    <xf numFmtId="0" fontId="52" fillId="0" borderId="2" xfId="2" applyFont="1" applyBorder="1" applyAlignment="1">
      <alignment vertical="center" wrapText="1"/>
    </xf>
    <xf numFmtId="0" fontId="48" fillId="0" borderId="0" xfId="2" applyFont="1" applyAlignment="1">
      <alignment vertical="center"/>
    </xf>
    <xf numFmtId="0" fontId="48" fillId="0" borderId="27" xfId="2" applyFont="1" applyBorder="1" applyAlignment="1">
      <alignment vertical="center"/>
    </xf>
    <xf numFmtId="0" fontId="52" fillId="2" borderId="2" xfId="2" applyFont="1" applyFill="1" applyBorder="1" applyAlignment="1">
      <alignment vertical="center" wrapText="1"/>
    </xf>
    <xf numFmtId="165" fontId="52" fillId="2" borderId="2" xfId="2" applyNumberFormat="1" applyFont="1" applyFill="1" applyBorder="1" applyAlignment="1">
      <alignment horizontal="right" vertical="center" wrapText="1"/>
    </xf>
    <xf numFmtId="165" fontId="52" fillId="2" borderId="3" xfId="2" applyNumberFormat="1" applyFont="1" applyFill="1" applyBorder="1" applyAlignment="1">
      <alignment horizontal="right" vertical="center" wrapText="1"/>
    </xf>
    <xf numFmtId="165" fontId="52" fillId="2" borderId="4" xfId="2" applyNumberFormat="1" applyFont="1" applyFill="1" applyBorder="1" applyAlignment="1">
      <alignment horizontal="right" vertical="center" wrapText="1"/>
    </xf>
    <xf numFmtId="0" fontId="47" fillId="2" borderId="2" xfId="2" applyFont="1" applyFill="1" applyBorder="1" applyAlignment="1">
      <alignment vertical="center" wrapText="1"/>
    </xf>
    <xf numFmtId="165" fontId="47" fillId="2" borderId="2" xfId="2" applyNumberFormat="1" applyFont="1" applyFill="1" applyBorder="1" applyAlignment="1">
      <alignment horizontal="right" vertical="center" wrapText="1"/>
    </xf>
    <xf numFmtId="165" fontId="47" fillId="2" borderId="3" xfId="2" applyNumberFormat="1" applyFont="1" applyFill="1" applyBorder="1" applyAlignment="1">
      <alignment horizontal="right" vertical="center" wrapText="1"/>
    </xf>
    <xf numFmtId="165" fontId="47" fillId="2" borderId="4" xfId="2" applyNumberFormat="1" applyFont="1" applyFill="1" applyBorder="1" applyAlignment="1">
      <alignment horizontal="right" vertical="center" wrapText="1"/>
    </xf>
    <xf numFmtId="4" fontId="52" fillId="2" borderId="3" xfId="2" applyNumberFormat="1" applyFont="1" applyFill="1" applyBorder="1" applyAlignment="1">
      <alignment horizontal="right" vertical="center" wrapText="1"/>
    </xf>
    <xf numFmtId="2" fontId="52" fillId="2" borderId="4" xfId="2" applyNumberFormat="1" applyFont="1" applyFill="1" applyBorder="1" applyAlignment="1">
      <alignment horizontal="right" vertical="center" wrapText="1"/>
    </xf>
    <xf numFmtId="4" fontId="47" fillId="2" borderId="3" xfId="2" applyNumberFormat="1" applyFont="1" applyFill="1" applyBorder="1" applyAlignment="1">
      <alignment horizontal="right" vertical="center" wrapText="1"/>
    </xf>
    <xf numFmtId="2" fontId="47" fillId="2" borderId="4" xfId="2" applyNumberFormat="1" applyFont="1" applyFill="1" applyBorder="1" applyAlignment="1">
      <alignment horizontal="right" vertical="center" wrapText="1"/>
    </xf>
    <xf numFmtId="3" fontId="65" fillId="3" borderId="2" xfId="2" applyNumberFormat="1" applyFont="1" applyFill="1" applyBorder="1" applyAlignment="1">
      <alignment horizontal="right" vertical="center" wrapText="1"/>
    </xf>
    <xf numFmtId="3" fontId="58" fillId="0" borderId="2" xfId="2" applyNumberFormat="1" applyFont="1" applyBorder="1" applyAlignment="1">
      <alignment horizontal="right" vertical="center" wrapText="1"/>
    </xf>
    <xf numFmtId="3" fontId="60" fillId="0" borderId="2" xfId="2" applyNumberFormat="1" applyFont="1" applyBorder="1" applyAlignment="1">
      <alignment horizontal="right" vertical="center" wrapText="1"/>
    </xf>
    <xf numFmtId="3" fontId="66" fillId="0" borderId="23" xfId="2" applyNumberFormat="1" applyFont="1" applyFill="1" applyBorder="1" applyAlignment="1">
      <alignment horizontal="right" vertical="center" wrapText="1"/>
    </xf>
    <xf numFmtId="3" fontId="45" fillId="3" borderId="2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/>
    </xf>
    <xf numFmtId="0" fontId="1" fillId="0" borderId="0" xfId="2" applyAlignment="1"/>
    <xf numFmtId="0" fontId="33" fillId="0" borderId="0" xfId="0" applyFont="1" applyBorder="1" applyAlignment="1">
      <alignment horizontal="center" vertical="center" textRotation="90"/>
    </xf>
    <xf numFmtId="0" fontId="6" fillId="0" borderId="0" xfId="2" applyFont="1" applyAlignment="1">
      <alignment shrinkToFit="1"/>
    </xf>
    <xf numFmtId="0" fontId="1" fillId="2" borderId="0" xfId="2" applyFont="1" applyFill="1" applyAlignment="1"/>
    <xf numFmtId="164" fontId="69" fillId="0" borderId="0" xfId="2" applyNumberFormat="1" applyFont="1" applyAlignment="1"/>
    <xf numFmtId="164" fontId="68" fillId="0" borderId="0" xfId="2" applyNumberFormat="1" applyFont="1" applyAlignment="1"/>
    <xf numFmtId="164" fontId="71" fillId="0" borderId="0" xfId="2" applyNumberFormat="1" applyFont="1" applyAlignment="1"/>
    <xf numFmtId="164" fontId="72" fillId="0" borderId="0" xfId="2" applyNumberFormat="1" applyFont="1" applyAlignment="1"/>
    <xf numFmtId="0" fontId="1" fillId="2" borderId="0" xfId="2" applyFont="1" applyFill="1" applyAlignment="1">
      <alignment horizontal="right"/>
    </xf>
    <xf numFmtId="0" fontId="9" fillId="8" borderId="0" xfId="2" applyFont="1" applyFill="1" applyAlignment="1">
      <alignment horizontal="right"/>
    </xf>
    <xf numFmtId="164" fontId="17" fillId="8" borderId="0" xfId="2" applyNumberFormat="1" applyFont="1" applyFill="1" applyAlignment="1"/>
    <xf numFmtId="0" fontId="9" fillId="2" borderId="0" xfId="2" applyFont="1" applyFill="1" applyAlignment="1">
      <alignment horizontal="right"/>
    </xf>
    <xf numFmtId="0" fontId="39" fillId="0" borderId="0" xfId="2" applyFont="1"/>
    <xf numFmtId="164" fontId="38" fillId="0" borderId="0" xfId="2" applyNumberFormat="1" applyFont="1" applyAlignment="1"/>
    <xf numFmtId="3" fontId="13" fillId="3" borderId="9" xfId="2" applyNumberFormat="1" applyFont="1" applyFill="1" applyBorder="1" applyAlignment="1">
      <alignment horizontal="right" vertical="center" wrapText="1"/>
    </xf>
    <xf numFmtId="3" fontId="13" fillId="0" borderId="2" xfId="2" applyNumberFormat="1" applyFont="1" applyFill="1" applyBorder="1" applyAlignment="1">
      <alignment horizontal="right" vertical="center" wrapText="1"/>
    </xf>
    <xf numFmtId="3" fontId="45" fillId="3" borderId="3" xfId="2" applyNumberFormat="1" applyFont="1" applyFill="1" applyBorder="1" applyAlignment="1">
      <alignment horizontal="right" vertical="center" wrapText="1"/>
    </xf>
    <xf numFmtId="3" fontId="32" fillId="4" borderId="9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24" fillId="0" borderId="0" xfId="0" applyFont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22" fillId="0" borderId="2" xfId="0" applyFont="1" applyBorder="1" applyAlignment="1"/>
    <xf numFmtId="0" fontId="23" fillId="0" borderId="2" xfId="0" applyFont="1" applyBorder="1" applyAlignment="1"/>
    <xf numFmtId="0" fontId="21" fillId="0" borderId="2" xfId="0" applyFont="1" applyBorder="1" applyAlignment="1">
      <alignment horizontal="center"/>
    </xf>
    <xf numFmtId="0" fontId="29" fillId="0" borderId="2" xfId="0" applyFont="1" applyBorder="1" applyAlignment="1"/>
    <xf numFmtId="3" fontId="67" fillId="0" borderId="2" xfId="0" applyNumberFormat="1" applyFont="1" applyBorder="1" applyAlignment="1">
      <alignment horizontal="right"/>
    </xf>
    <xf numFmtId="0" fontId="29" fillId="0" borderId="2" xfId="0" applyFont="1" applyBorder="1" applyAlignment="1">
      <alignment shrinkToFit="1"/>
    </xf>
    <xf numFmtId="3" fontId="30" fillId="0" borderId="2" xfId="0" applyNumberFormat="1" applyFont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36" fillId="0" borderId="2" xfId="0" applyFont="1" applyBorder="1" applyAlignment="1"/>
    <xf numFmtId="0" fontId="31" fillId="0" borderId="2" xfId="0" applyFont="1" applyBorder="1" applyAlignment="1"/>
    <xf numFmtId="0" fontId="29" fillId="0" borderId="2" xfId="0" applyFont="1" applyBorder="1" applyAlignment="1">
      <alignment horizontal="right"/>
    </xf>
    <xf numFmtId="3" fontId="30" fillId="0" borderId="3" xfId="0" applyNumberFormat="1" applyFont="1" applyBorder="1" applyAlignment="1">
      <alignment horizontal="left"/>
    </xf>
    <xf numFmtId="3" fontId="30" fillId="0" borderId="29" xfId="0" applyNumberFormat="1" applyFont="1" applyBorder="1" applyAlignment="1">
      <alignment horizontal="left"/>
    </xf>
    <xf numFmtId="0" fontId="30" fillId="0" borderId="2" xfId="0" applyFont="1" applyBorder="1" applyAlignment="1"/>
    <xf numFmtId="3" fontId="75" fillId="0" borderId="2" xfId="0" applyNumberFormat="1" applyFont="1" applyBorder="1" applyAlignment="1">
      <alignment horizontal="right"/>
    </xf>
    <xf numFmtId="0" fontId="47" fillId="0" borderId="0" xfId="2" applyFont="1" applyAlignment="1">
      <alignment horizontal="left" shrinkToFit="1"/>
    </xf>
    <xf numFmtId="0" fontId="48" fillId="0" borderId="0" xfId="2" applyFont="1" applyAlignment="1">
      <alignment horizontal="left" shrinkToFit="1"/>
    </xf>
    <xf numFmtId="0" fontId="49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50" fillId="0" borderId="0" xfId="2" applyFont="1" applyAlignment="1">
      <alignment horizontal="center" wrapText="1"/>
    </xf>
    <xf numFmtId="0" fontId="50" fillId="0" borderId="28" xfId="2" applyFont="1" applyBorder="1" applyAlignment="1">
      <alignment horizontal="center" wrapText="1"/>
    </xf>
    <xf numFmtId="0" fontId="6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3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2" fillId="0" borderId="0" xfId="2" applyFont="1" applyAlignment="1"/>
    <xf numFmtId="0" fontId="4" fillId="0" borderId="0" xfId="2" applyFont="1" applyAlignment="1"/>
    <xf numFmtId="0" fontId="1" fillId="0" borderId="0" xfId="2" applyAlignment="1"/>
    <xf numFmtId="0" fontId="4" fillId="2" borderId="0" xfId="2" applyFont="1" applyFill="1" applyAlignment="1"/>
    <xf numFmtId="0" fontId="1" fillId="2" borderId="0" xfId="2" applyFont="1" applyFill="1" applyAlignment="1"/>
    <xf numFmtId="0" fontId="1" fillId="0" borderId="0" xfId="2" applyFont="1" applyAlignment="1">
      <alignment horizontal="right"/>
    </xf>
    <xf numFmtId="0" fontId="33" fillId="0" borderId="0" xfId="0" applyFont="1" applyAlignment="1">
      <alignment horizontal="right"/>
    </xf>
    <xf numFmtId="0" fontId="17" fillId="2" borderId="0" xfId="2" applyFont="1" applyFill="1" applyAlignment="1"/>
    <xf numFmtId="0" fontId="9" fillId="2" borderId="0" xfId="2" applyFont="1" applyFill="1" applyAlignment="1"/>
    <xf numFmtId="0" fontId="39" fillId="0" borderId="0" xfId="2" applyFont="1" applyAlignment="1"/>
    <xf numFmtId="0" fontId="68" fillId="0" borderId="0" xfId="2" applyFont="1" applyAlignment="1"/>
    <xf numFmtId="0" fontId="17" fillId="2" borderId="0" xfId="2" applyFont="1" applyFill="1" applyAlignment="1">
      <alignment wrapText="1"/>
    </xf>
    <xf numFmtId="0" fontId="9" fillId="2" borderId="0" xfId="2" applyFont="1" applyFill="1" applyAlignment="1">
      <alignment wrapText="1"/>
    </xf>
    <xf numFmtId="0" fontId="39" fillId="0" borderId="0" xfId="2" applyFont="1" applyAlignment="1">
      <alignment shrinkToFit="1"/>
    </xf>
    <xf numFmtId="0" fontId="17" fillId="8" borderId="0" xfId="2" applyFont="1" applyFill="1" applyAlignment="1"/>
    <xf numFmtId="0" fontId="9" fillId="8" borderId="0" xfId="2" applyFont="1" applyFill="1" applyAlignment="1"/>
    <xf numFmtId="0" fontId="5" fillId="0" borderId="0" xfId="2" applyFont="1" applyAlignment="1"/>
    <xf numFmtId="0" fontId="26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8" fillId="0" borderId="0" xfId="2" applyFont="1" applyAlignment="1">
      <alignment shrinkToFit="1"/>
    </xf>
    <xf numFmtId="0" fontId="1" fillId="0" borderId="0" xfId="2" applyFont="1" applyAlignment="1">
      <alignment shrinkToFit="1"/>
    </xf>
    <xf numFmtId="0" fontId="6" fillId="0" borderId="0" xfId="2" applyFont="1" applyAlignment="1">
      <alignment horizontal="right" shrinkToFit="1"/>
    </xf>
    <xf numFmtId="0" fontId="0" fillId="0" borderId="0" xfId="0" applyAlignment="1">
      <alignment horizontal="right" shrinkToFit="1"/>
    </xf>
    <xf numFmtId="0" fontId="10" fillId="0" borderId="0" xfId="2" applyFont="1" applyAlignment="1">
      <alignment horizontal="right" shrinkToFit="1"/>
    </xf>
    <xf numFmtId="0" fontId="1" fillId="0" borderId="0" xfId="2" applyAlignment="1">
      <alignment shrinkToFit="1"/>
    </xf>
    <xf numFmtId="0" fontId="18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 applyAlignment="1"/>
    <xf numFmtId="0" fontId="14" fillId="0" borderId="3" xfId="2" applyFont="1" applyBorder="1" applyAlignment="1">
      <alignment horizontal="right" vertical="center" wrapText="1"/>
    </xf>
    <xf numFmtId="0" fontId="13" fillId="0" borderId="29" xfId="2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 shrinkToFit="1"/>
    </xf>
    <xf numFmtId="0" fontId="11" fillId="0" borderId="28" xfId="2" applyFont="1" applyBorder="1" applyAlignment="1"/>
    <xf numFmtId="0" fontId="6" fillId="0" borderId="28" xfId="2" applyFont="1" applyBorder="1" applyAlignment="1"/>
    <xf numFmtId="0" fontId="14" fillId="0" borderId="3" xfId="2" applyFont="1" applyBorder="1" applyAlignment="1">
      <alignment vertical="center" wrapText="1"/>
    </xf>
    <xf numFmtId="0" fontId="13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36"/>
    </row>
    <row r="5" spans="1:17" x14ac:dyDescent="0.25">
      <c r="O5" s="225"/>
      <c r="P5" s="225"/>
      <c r="Q5" s="225"/>
    </row>
    <row r="7" spans="1:17" x14ac:dyDescent="0.25">
      <c r="A7" s="226" t="s">
        <v>247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x14ac:dyDescent="0.25">
      <c r="B8" s="227" t="s">
        <v>190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</row>
    <row r="9" spans="1:17" x14ac:dyDescent="0.25"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</row>
    <row r="10" spans="1:17" ht="18.75" x14ac:dyDescent="0.25">
      <c r="H10" s="228">
        <v>2017</v>
      </c>
      <c r="I10" s="228"/>
      <c r="J10" s="228"/>
      <c r="K10" s="228"/>
    </row>
    <row r="11" spans="1:17" ht="24.95" customHeight="1" x14ac:dyDescent="0.3">
      <c r="B11" s="229" t="s">
        <v>93</v>
      </c>
      <c r="C11" s="229"/>
      <c r="D11" s="229"/>
      <c r="E11" s="229"/>
      <c r="F11" s="229"/>
      <c r="G11" s="230"/>
      <c r="H11" s="231" t="s">
        <v>94</v>
      </c>
      <c r="I11" s="231"/>
      <c r="J11" s="229" t="s">
        <v>58</v>
      </c>
      <c r="K11" s="230"/>
      <c r="L11" s="230"/>
      <c r="M11" s="230"/>
      <c r="N11" s="230"/>
      <c r="O11" s="230"/>
      <c r="P11" s="231" t="s">
        <v>94</v>
      </c>
      <c r="Q11" s="231"/>
    </row>
    <row r="12" spans="1:17" ht="24.95" customHeight="1" x14ac:dyDescent="0.25">
      <c r="B12" s="232" t="s">
        <v>104</v>
      </c>
      <c r="C12" s="232"/>
      <c r="D12" s="232"/>
      <c r="E12" s="232"/>
      <c r="F12" s="232"/>
      <c r="G12" s="232"/>
      <c r="H12" s="233">
        <v>177984</v>
      </c>
      <c r="I12" s="233"/>
      <c r="J12" s="232" t="s">
        <v>95</v>
      </c>
      <c r="K12" s="232"/>
      <c r="L12" s="232"/>
      <c r="M12" s="232"/>
      <c r="N12" s="232"/>
      <c r="O12" s="232"/>
      <c r="P12" s="233">
        <v>148520</v>
      </c>
      <c r="Q12" s="233"/>
    </row>
    <row r="13" spans="1:17" ht="24.95" customHeight="1" x14ac:dyDescent="0.25">
      <c r="B13" s="234" t="s">
        <v>105</v>
      </c>
      <c r="C13" s="234"/>
      <c r="D13" s="234"/>
      <c r="E13" s="234"/>
      <c r="F13" s="234"/>
      <c r="G13" s="234"/>
      <c r="H13" s="233">
        <v>55519</v>
      </c>
      <c r="I13" s="233"/>
      <c r="J13" s="234" t="s">
        <v>96</v>
      </c>
      <c r="K13" s="234"/>
      <c r="L13" s="234"/>
      <c r="M13" s="234"/>
      <c r="N13" s="234"/>
      <c r="O13" s="234"/>
      <c r="P13" s="233">
        <v>30582</v>
      </c>
      <c r="Q13" s="233"/>
    </row>
    <row r="14" spans="1:17" ht="24.95" customHeight="1" x14ac:dyDescent="0.25">
      <c r="B14" s="232" t="s">
        <v>106</v>
      </c>
      <c r="C14" s="232"/>
      <c r="D14" s="232"/>
      <c r="E14" s="232"/>
      <c r="F14" s="232"/>
      <c r="G14" s="232"/>
      <c r="H14" s="235">
        <v>32700</v>
      </c>
      <c r="I14" s="235"/>
      <c r="J14" s="232" t="s">
        <v>97</v>
      </c>
      <c r="K14" s="232"/>
      <c r="L14" s="232"/>
      <c r="M14" s="232"/>
      <c r="N14" s="232"/>
      <c r="O14" s="232"/>
      <c r="P14" s="233">
        <v>83931</v>
      </c>
      <c r="Q14" s="233"/>
    </row>
    <row r="15" spans="1:17" ht="24.95" customHeight="1" x14ac:dyDescent="0.25">
      <c r="B15" s="232" t="s">
        <v>107</v>
      </c>
      <c r="C15" s="232"/>
      <c r="D15" s="232"/>
      <c r="E15" s="232"/>
      <c r="F15" s="232"/>
      <c r="G15" s="232"/>
      <c r="H15" s="233">
        <v>18060</v>
      </c>
      <c r="I15" s="233"/>
      <c r="J15" s="232" t="s">
        <v>124</v>
      </c>
      <c r="K15" s="232"/>
      <c r="L15" s="232"/>
      <c r="M15" s="232"/>
      <c r="N15" s="232"/>
      <c r="O15" s="232"/>
      <c r="P15" s="235">
        <v>10350</v>
      </c>
      <c r="Q15" s="235"/>
    </row>
    <row r="16" spans="1:17" ht="24.95" customHeight="1" x14ac:dyDescent="0.25">
      <c r="B16" s="232" t="s">
        <v>108</v>
      </c>
      <c r="C16" s="232"/>
      <c r="D16" s="232"/>
      <c r="E16" s="232"/>
      <c r="F16" s="232"/>
      <c r="G16" s="232"/>
      <c r="H16" s="236">
        <v>0</v>
      </c>
      <c r="I16" s="236"/>
      <c r="J16" s="232" t="s">
        <v>98</v>
      </c>
      <c r="K16" s="232"/>
      <c r="L16" s="232"/>
      <c r="M16" s="232"/>
      <c r="N16" s="232"/>
      <c r="O16" s="232"/>
      <c r="P16" s="235">
        <v>8585</v>
      </c>
      <c r="Q16" s="235"/>
    </row>
    <row r="17" spans="2:17" ht="24.95" customHeight="1" x14ac:dyDescent="0.3">
      <c r="B17" s="237"/>
      <c r="C17" s="237"/>
      <c r="D17" s="237"/>
      <c r="E17" s="237"/>
      <c r="F17" s="237"/>
      <c r="G17" s="238"/>
      <c r="H17" s="236"/>
      <c r="I17" s="236"/>
      <c r="J17" s="239" t="s">
        <v>246</v>
      </c>
      <c r="K17" s="239"/>
      <c r="L17" s="239"/>
      <c r="M17" s="239"/>
      <c r="N17" s="239"/>
      <c r="O17" s="239"/>
      <c r="P17" s="240">
        <v>789</v>
      </c>
      <c r="Q17" s="241"/>
    </row>
    <row r="18" spans="2:17" ht="24.95" customHeight="1" x14ac:dyDescent="0.25">
      <c r="B18" s="242" t="s">
        <v>109</v>
      </c>
      <c r="C18" s="242"/>
      <c r="D18" s="242"/>
      <c r="E18" s="242"/>
      <c r="F18" s="242"/>
      <c r="G18" s="242"/>
      <c r="H18" s="235">
        <f>SUM(H12:I17)</f>
        <v>284263</v>
      </c>
      <c r="I18" s="235"/>
      <c r="J18" s="242" t="s">
        <v>99</v>
      </c>
      <c r="K18" s="242"/>
      <c r="L18" s="242"/>
      <c r="M18" s="242"/>
      <c r="N18" s="242"/>
      <c r="O18" s="242"/>
      <c r="P18" s="235">
        <f>SUM(P12:Q16)</f>
        <v>281968</v>
      </c>
      <c r="Q18" s="235"/>
    </row>
    <row r="19" spans="2:17" ht="24.95" customHeight="1" x14ac:dyDescent="0.25">
      <c r="B19" s="232" t="s">
        <v>110</v>
      </c>
      <c r="C19" s="232"/>
      <c r="D19" s="232"/>
      <c r="E19" s="232"/>
      <c r="F19" s="232"/>
      <c r="G19" s="232"/>
      <c r="H19" s="233">
        <v>375743</v>
      </c>
      <c r="I19" s="233"/>
      <c r="J19" s="232" t="s">
        <v>100</v>
      </c>
      <c r="K19" s="232"/>
      <c r="L19" s="232"/>
      <c r="M19" s="232"/>
      <c r="N19" s="232"/>
      <c r="O19" s="232"/>
      <c r="P19" s="233">
        <v>374853</v>
      </c>
      <c r="Q19" s="233"/>
    </row>
    <row r="20" spans="2:17" ht="24.95" customHeight="1" x14ac:dyDescent="0.25">
      <c r="B20" s="232" t="s">
        <v>111</v>
      </c>
      <c r="C20" s="232"/>
      <c r="D20" s="232"/>
      <c r="E20" s="232"/>
      <c r="F20" s="232"/>
      <c r="G20" s="232"/>
      <c r="H20" s="233">
        <v>1800</v>
      </c>
      <c r="I20" s="233"/>
      <c r="J20" s="232" t="s">
        <v>101</v>
      </c>
      <c r="K20" s="232"/>
      <c r="L20" s="232"/>
      <c r="M20" s="232"/>
      <c r="N20" s="232"/>
      <c r="O20" s="232"/>
      <c r="P20" s="233">
        <v>125672</v>
      </c>
      <c r="Q20" s="233"/>
    </row>
    <row r="21" spans="2:17" ht="24.95" customHeight="1" x14ac:dyDescent="0.25">
      <c r="B21" s="232" t="s">
        <v>112</v>
      </c>
      <c r="C21" s="232"/>
      <c r="D21" s="232"/>
      <c r="E21" s="232"/>
      <c r="F21" s="232"/>
      <c r="G21" s="232"/>
      <c r="H21" s="233">
        <v>9040</v>
      </c>
      <c r="I21" s="233"/>
      <c r="J21" s="232" t="s">
        <v>102</v>
      </c>
      <c r="K21" s="232"/>
      <c r="L21" s="232"/>
      <c r="M21" s="232"/>
      <c r="N21" s="232"/>
      <c r="O21" s="232"/>
      <c r="P21" s="243">
        <v>7479</v>
      </c>
      <c r="Q21" s="243"/>
    </row>
    <row r="22" spans="2:17" ht="24.95" customHeight="1" x14ac:dyDescent="0.25">
      <c r="B22" s="242" t="s">
        <v>113</v>
      </c>
      <c r="C22" s="242"/>
      <c r="D22" s="242"/>
      <c r="E22" s="242"/>
      <c r="F22" s="242"/>
      <c r="G22" s="242"/>
      <c r="H22" s="235">
        <f>SUM(H19:I21)</f>
        <v>386583</v>
      </c>
      <c r="I22" s="235"/>
      <c r="J22" s="232" t="s">
        <v>103</v>
      </c>
      <c r="K22" s="232"/>
      <c r="L22" s="232"/>
      <c r="M22" s="232"/>
      <c r="N22" s="232"/>
      <c r="O22" s="232"/>
      <c r="P22" s="235">
        <f>SUM(P19:Q21)</f>
        <v>508004</v>
      </c>
      <c r="Q22" s="235"/>
    </row>
    <row r="23" spans="2:17" ht="24.95" customHeight="1" x14ac:dyDescent="0.25">
      <c r="B23" s="232" t="s">
        <v>114</v>
      </c>
      <c r="C23" s="232"/>
      <c r="D23" s="232"/>
      <c r="E23" s="232"/>
      <c r="F23" s="232"/>
      <c r="G23" s="232"/>
      <c r="H23" s="236">
        <v>0</v>
      </c>
      <c r="I23" s="236"/>
      <c r="J23" s="232" t="s">
        <v>153</v>
      </c>
      <c r="K23" s="232"/>
      <c r="L23" s="232"/>
      <c r="M23" s="232"/>
      <c r="N23" s="232"/>
      <c r="O23" s="232"/>
      <c r="P23" s="236">
        <v>6185</v>
      </c>
      <c r="Q23" s="236"/>
    </row>
    <row r="24" spans="2:17" ht="24.95" customHeight="1" x14ac:dyDescent="0.25">
      <c r="B24" s="232" t="s">
        <v>152</v>
      </c>
      <c r="C24" s="232"/>
      <c r="D24" s="232"/>
      <c r="E24" s="232"/>
      <c r="F24" s="232"/>
      <c r="G24" s="232"/>
      <c r="H24" s="233">
        <v>210311</v>
      </c>
      <c r="I24" s="233"/>
      <c r="J24" s="232" t="s">
        <v>189</v>
      </c>
      <c r="K24" s="232"/>
      <c r="L24" s="232"/>
      <c r="M24" s="232"/>
      <c r="N24" s="232"/>
      <c r="O24" s="232"/>
      <c r="P24" s="236">
        <v>85000</v>
      </c>
      <c r="Q24" s="236"/>
    </row>
    <row r="25" spans="2:17" ht="24.95" customHeight="1" x14ac:dyDescent="0.25">
      <c r="B25" s="242" t="s">
        <v>115</v>
      </c>
      <c r="C25" s="242"/>
      <c r="D25" s="242"/>
      <c r="E25" s="242"/>
      <c r="F25" s="242"/>
      <c r="G25" s="242"/>
      <c r="H25" s="235">
        <f>SUM(H23:I24)</f>
        <v>210311</v>
      </c>
      <c r="I25" s="235"/>
      <c r="J25" s="242" t="s">
        <v>116</v>
      </c>
      <c r="K25" s="242"/>
      <c r="L25" s="242"/>
      <c r="M25" s="242"/>
      <c r="N25" s="242"/>
      <c r="O25" s="242"/>
      <c r="P25" s="235">
        <f>SUM(P23:Q24)</f>
        <v>91185</v>
      </c>
      <c r="Q25" s="235"/>
    </row>
    <row r="26" spans="2:17" ht="24.95" customHeight="1" x14ac:dyDescent="0.3">
      <c r="B26" s="237" t="s">
        <v>117</v>
      </c>
      <c r="C26" s="237"/>
      <c r="D26" s="237"/>
      <c r="E26" s="237"/>
      <c r="F26" s="237"/>
      <c r="G26" s="238"/>
      <c r="H26" s="236">
        <f>H18+H22+H25</f>
        <v>881157</v>
      </c>
      <c r="I26" s="236"/>
      <c r="J26" s="238" t="s">
        <v>118</v>
      </c>
      <c r="K26" s="238"/>
      <c r="L26" s="238"/>
      <c r="M26" s="238"/>
      <c r="N26" s="238"/>
      <c r="O26" s="238"/>
      <c r="P26" s="236">
        <f>P18+P22+P25</f>
        <v>881157</v>
      </c>
      <c r="Q26" s="236"/>
    </row>
    <row r="27" spans="2:17" ht="24.9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65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74" customWidth="1"/>
    <col min="2" max="2" width="41.28515625" style="74" customWidth="1"/>
    <col min="3" max="3" width="26.5703125" style="74" customWidth="1"/>
    <col min="4" max="4" width="29.7109375" style="74" customWidth="1"/>
    <col min="5" max="5" width="27" style="74" customWidth="1"/>
    <col min="6" max="6" width="28.140625" style="74" customWidth="1"/>
    <col min="7" max="7" width="31.7109375" style="74" customWidth="1"/>
    <col min="8" max="16384" width="8.85546875" style="74"/>
  </cols>
  <sheetData>
    <row r="1" spans="2:7" x14ac:dyDescent="0.2">
      <c r="B1" s="244"/>
      <c r="C1" s="245"/>
      <c r="D1" s="245"/>
      <c r="E1" s="245"/>
      <c r="F1" s="245"/>
      <c r="G1" s="245"/>
    </row>
    <row r="2" spans="2:7" ht="30.75" customHeight="1" x14ac:dyDescent="0.25">
      <c r="B2" s="246"/>
      <c r="C2" s="246"/>
      <c r="D2" s="246"/>
      <c r="E2" s="247" t="s">
        <v>248</v>
      </c>
      <c r="F2" s="248"/>
      <c r="G2" s="248"/>
    </row>
    <row r="3" spans="2:7" x14ac:dyDescent="0.2">
      <c r="B3" s="249" t="s">
        <v>191</v>
      </c>
      <c r="C3" s="249"/>
      <c r="D3" s="249"/>
      <c r="E3" s="249"/>
      <c r="F3" s="249"/>
      <c r="G3" s="249"/>
    </row>
    <row r="4" spans="2:7" x14ac:dyDescent="0.2">
      <c r="B4" s="249"/>
      <c r="C4" s="249"/>
      <c r="D4" s="249"/>
      <c r="E4" s="249"/>
      <c r="F4" s="249"/>
      <c r="G4" s="249"/>
    </row>
    <row r="5" spans="2:7" x14ac:dyDescent="0.2">
      <c r="B5" s="250"/>
      <c r="C5" s="250"/>
      <c r="D5" s="250"/>
      <c r="E5" s="250"/>
      <c r="F5" s="250"/>
      <c r="G5" s="250"/>
    </row>
    <row r="6" spans="2:7" ht="38.25" customHeight="1" x14ac:dyDescent="0.2">
      <c r="B6" s="75" t="s">
        <v>40</v>
      </c>
      <c r="C6" s="76" t="s">
        <v>225</v>
      </c>
      <c r="D6" s="76" t="s">
        <v>226</v>
      </c>
      <c r="E6" s="76" t="s">
        <v>227</v>
      </c>
      <c r="F6" s="77" t="s">
        <v>228</v>
      </c>
      <c r="G6" s="78" t="s">
        <v>41</v>
      </c>
    </row>
    <row r="7" spans="2:7" ht="35.25" customHeight="1" x14ac:dyDescent="0.2">
      <c r="B7" s="79" t="s">
        <v>42</v>
      </c>
      <c r="C7" s="80" t="s">
        <v>187</v>
      </c>
      <c r="D7" s="80" t="s">
        <v>183</v>
      </c>
      <c r="E7" s="80" t="s">
        <v>184</v>
      </c>
      <c r="F7" s="81" t="s">
        <v>185</v>
      </c>
      <c r="G7" s="82" t="s">
        <v>186</v>
      </c>
    </row>
    <row r="8" spans="2:7" ht="24.95" customHeight="1" x14ac:dyDescent="0.2">
      <c r="B8" s="83" t="s">
        <v>25</v>
      </c>
      <c r="C8" s="84"/>
      <c r="D8" s="84"/>
      <c r="E8" s="84"/>
      <c r="F8" s="85"/>
      <c r="G8" s="86"/>
    </row>
    <row r="9" spans="2:7" ht="24.95" customHeight="1" x14ac:dyDescent="0.2">
      <c r="B9" s="87" t="s">
        <v>43</v>
      </c>
      <c r="C9" s="88">
        <v>177984</v>
      </c>
      <c r="D9" s="89"/>
      <c r="E9" s="89"/>
      <c r="F9" s="90"/>
      <c r="G9" s="91">
        <f t="shared" ref="G9:G16" si="0">SUM(C9:F9)</f>
        <v>177984</v>
      </c>
    </row>
    <row r="10" spans="2:7" ht="24.95" customHeight="1" x14ac:dyDescent="0.2">
      <c r="B10" s="92" t="s">
        <v>44</v>
      </c>
      <c r="C10" s="88">
        <v>55519</v>
      </c>
      <c r="D10" s="93"/>
      <c r="E10" s="93"/>
      <c r="F10" s="94"/>
      <c r="G10" s="95">
        <f t="shared" si="0"/>
        <v>55519</v>
      </c>
    </row>
    <row r="11" spans="2:7" ht="25.15" customHeight="1" x14ac:dyDescent="0.2">
      <c r="B11" s="87" t="s">
        <v>20</v>
      </c>
      <c r="C11" s="222">
        <v>32700</v>
      </c>
      <c r="D11" s="89"/>
      <c r="E11" s="96"/>
      <c r="F11" s="97"/>
      <c r="G11" s="91">
        <f t="shared" si="0"/>
        <v>32700</v>
      </c>
    </row>
    <row r="12" spans="2:7" ht="24.95" customHeight="1" x14ac:dyDescent="0.2">
      <c r="B12" s="98" t="s">
        <v>25</v>
      </c>
      <c r="C12" s="88">
        <v>17810</v>
      </c>
      <c r="D12" s="222">
        <v>100</v>
      </c>
      <c r="E12" s="89"/>
      <c r="F12" s="90">
        <v>150</v>
      </c>
      <c r="G12" s="91">
        <f t="shared" si="0"/>
        <v>18060</v>
      </c>
    </row>
    <row r="13" spans="2:7" ht="24.95" customHeight="1" x14ac:dyDescent="0.2">
      <c r="B13" s="87" t="s">
        <v>45</v>
      </c>
      <c r="C13" s="89"/>
      <c r="D13" s="89"/>
      <c r="E13" s="89"/>
      <c r="F13" s="90"/>
      <c r="G13" s="91">
        <f t="shared" si="0"/>
        <v>0</v>
      </c>
    </row>
    <row r="14" spans="2:7" ht="24.95" customHeight="1" thickBot="1" x14ac:dyDescent="0.25">
      <c r="B14" s="99" t="s">
        <v>46</v>
      </c>
      <c r="C14" s="100">
        <f>SUM(C9:C13)</f>
        <v>284013</v>
      </c>
      <c r="D14" s="101">
        <f>SUM(D9:D13)</f>
        <v>100</v>
      </c>
      <c r="E14" s="100">
        <f>SUM(E9:E13)</f>
        <v>0</v>
      </c>
      <c r="F14" s="102">
        <f>SUM(F9:F13)</f>
        <v>150</v>
      </c>
      <c r="G14" s="103">
        <f t="shared" si="0"/>
        <v>284263</v>
      </c>
    </row>
    <row r="15" spans="2:7" ht="24.95" customHeight="1" thickTop="1" thickBot="1" x14ac:dyDescent="0.25">
      <c r="B15" s="104" t="s">
        <v>47</v>
      </c>
      <c r="C15" s="105"/>
      <c r="D15" s="224">
        <v>40157</v>
      </c>
      <c r="E15" s="224">
        <v>46254</v>
      </c>
      <c r="F15" s="106">
        <v>5464</v>
      </c>
      <c r="G15" s="107">
        <f t="shared" si="0"/>
        <v>91875</v>
      </c>
    </row>
    <row r="16" spans="2:7" ht="24.95" customHeight="1" thickTop="1" thickBot="1" x14ac:dyDescent="0.25">
      <c r="B16" s="108" t="s">
        <v>48</v>
      </c>
      <c r="C16" s="221">
        <v>124679</v>
      </c>
      <c r="D16" s="105">
        <v>367</v>
      </c>
      <c r="E16" s="105">
        <v>96</v>
      </c>
      <c r="F16" s="109">
        <v>169</v>
      </c>
      <c r="G16" s="110">
        <f t="shared" si="0"/>
        <v>125311</v>
      </c>
    </row>
    <row r="17" spans="2:7" ht="24.95" customHeight="1" thickTop="1" x14ac:dyDescent="0.2">
      <c r="B17" s="111" t="s">
        <v>49</v>
      </c>
      <c r="C17" s="112">
        <f>SUM(C14:C16)</f>
        <v>408692</v>
      </c>
      <c r="D17" s="113">
        <f>SUM(D14:D16)</f>
        <v>40624</v>
      </c>
      <c r="E17" s="113">
        <f>SUM(E14:E16)</f>
        <v>46350</v>
      </c>
      <c r="F17" s="114">
        <f>SUM(F14:F16)</f>
        <v>5783</v>
      </c>
      <c r="G17" s="115">
        <f>SUM(C17:F17)-G15</f>
        <v>409574</v>
      </c>
    </row>
    <row r="18" spans="2:7" ht="24.95" customHeight="1" x14ac:dyDescent="0.2">
      <c r="B18" s="98" t="s">
        <v>50</v>
      </c>
      <c r="C18" s="116">
        <v>0</v>
      </c>
      <c r="D18" s="117">
        <v>0</v>
      </c>
      <c r="E18" s="117">
        <v>0</v>
      </c>
      <c r="F18" s="118">
        <v>0</v>
      </c>
      <c r="G18" s="119">
        <f>SUM(C18:F18)</f>
        <v>0</v>
      </c>
    </row>
    <row r="19" spans="2:7" ht="24.95" customHeight="1" x14ac:dyDescent="0.2">
      <c r="B19" s="120" t="s">
        <v>51</v>
      </c>
      <c r="C19" s="121">
        <f>C17</f>
        <v>408692</v>
      </c>
      <c r="D19" s="122">
        <f>SUM(D17:D18)</f>
        <v>40624</v>
      </c>
      <c r="E19" s="122">
        <f>SUM(E17:E18)</f>
        <v>46350</v>
      </c>
      <c r="F19" s="123">
        <f>SUM(F17:F18)</f>
        <v>5783</v>
      </c>
      <c r="G19" s="124">
        <f>SUM(G17:G18)</f>
        <v>409574</v>
      </c>
    </row>
    <row r="20" spans="2:7" ht="24.95" customHeight="1" x14ac:dyDescent="0.2">
      <c r="B20" s="125" t="s">
        <v>52</v>
      </c>
      <c r="C20" s="121">
        <f>SUM(C19)</f>
        <v>408692</v>
      </c>
      <c r="D20" s="122">
        <f>SUM(D19)</f>
        <v>40624</v>
      </c>
      <c r="E20" s="122">
        <f>SUM(E19)</f>
        <v>46350</v>
      </c>
      <c r="F20" s="123">
        <f>SUM(F19)</f>
        <v>5783</v>
      </c>
      <c r="G20" s="124">
        <f>G19</f>
        <v>409574</v>
      </c>
    </row>
    <row r="21" spans="2:7" ht="33.75" customHeight="1" x14ac:dyDescent="0.2">
      <c r="B21" s="83" t="s">
        <v>53</v>
      </c>
      <c r="C21" s="84"/>
      <c r="D21" s="84"/>
      <c r="E21" s="84"/>
      <c r="F21" s="85"/>
      <c r="G21" s="86"/>
    </row>
    <row r="22" spans="2:7" ht="24.95" customHeight="1" x14ac:dyDescent="0.2">
      <c r="B22" s="98" t="s">
        <v>35</v>
      </c>
      <c r="C22" s="88">
        <v>375743</v>
      </c>
      <c r="D22" s="89"/>
      <c r="E22" s="89"/>
      <c r="F22" s="90"/>
      <c r="G22" s="91">
        <f>SUM(C22:F22)</f>
        <v>375743</v>
      </c>
    </row>
    <row r="23" spans="2:7" ht="24.95" customHeight="1" x14ac:dyDescent="0.2">
      <c r="B23" s="126" t="s">
        <v>54</v>
      </c>
      <c r="C23" s="88">
        <v>1800</v>
      </c>
      <c r="D23" s="89"/>
      <c r="E23" s="89"/>
      <c r="F23" s="90"/>
      <c r="G23" s="127">
        <f>SUM(C23:F23)</f>
        <v>1800</v>
      </c>
    </row>
    <row r="24" spans="2:7" ht="24.95" customHeight="1" x14ac:dyDescent="0.2">
      <c r="B24" s="98" t="s">
        <v>55</v>
      </c>
      <c r="C24" s="88">
        <v>9040</v>
      </c>
      <c r="D24" s="89"/>
      <c r="E24" s="89"/>
      <c r="F24" s="90"/>
      <c r="G24" s="127">
        <f>SUM(C24:F24)</f>
        <v>9040</v>
      </c>
    </row>
    <row r="25" spans="2:7" ht="24.95" customHeight="1" x14ac:dyDescent="0.2">
      <c r="B25" s="120" t="s">
        <v>56</v>
      </c>
      <c r="C25" s="121">
        <f>SUM(C22:C24)</f>
        <v>386583</v>
      </c>
      <c r="D25" s="121">
        <f>SUM(D22:D24)</f>
        <v>0</v>
      </c>
      <c r="E25" s="121">
        <f>SUM(E22:E24)</f>
        <v>0</v>
      </c>
      <c r="F25" s="128">
        <f>SUM(F22:F24)</f>
        <v>0</v>
      </c>
      <c r="G25" s="124">
        <f>SUM(G22:G24)</f>
        <v>386583</v>
      </c>
    </row>
    <row r="26" spans="2:7" ht="24.95" customHeight="1" x14ac:dyDescent="0.2">
      <c r="B26" s="98" t="s">
        <v>144</v>
      </c>
      <c r="C26" s="89">
        <v>85000</v>
      </c>
      <c r="D26" s="89"/>
      <c r="E26" s="89"/>
      <c r="F26" s="90"/>
      <c r="G26" s="91">
        <f>SUM(C26:F26)</f>
        <v>85000</v>
      </c>
    </row>
    <row r="27" spans="2:7" ht="24.95" customHeight="1" x14ac:dyDescent="0.2">
      <c r="B27" s="98" t="s">
        <v>146</v>
      </c>
      <c r="C27" s="89"/>
      <c r="D27" s="89"/>
      <c r="E27" s="89"/>
      <c r="F27" s="90"/>
      <c r="G27" s="91">
        <f>SUM(C27:F27)</f>
        <v>0</v>
      </c>
    </row>
    <row r="28" spans="2:7" ht="24.95" customHeight="1" x14ac:dyDescent="0.2">
      <c r="B28" s="98" t="s">
        <v>147</v>
      </c>
      <c r="C28" s="89">
        <v>0</v>
      </c>
      <c r="D28" s="89"/>
      <c r="E28" s="89"/>
      <c r="F28" s="90"/>
      <c r="G28" s="91">
        <f>SUM(C28:F28)</f>
        <v>0</v>
      </c>
    </row>
    <row r="29" spans="2:7" ht="24.95" customHeight="1" x14ac:dyDescent="0.2">
      <c r="B29" s="120" t="s">
        <v>145</v>
      </c>
      <c r="C29" s="129">
        <f>SUM(C26:C28)</f>
        <v>85000</v>
      </c>
      <c r="D29" s="129"/>
      <c r="E29" s="129">
        <f>SUM(E26:E28)</f>
        <v>0</v>
      </c>
      <c r="F29" s="129">
        <f>SUM(F26:F28)</f>
        <v>0</v>
      </c>
      <c r="G29" s="130">
        <f>SUM(C29:F29)</f>
        <v>85000</v>
      </c>
    </row>
    <row r="30" spans="2:7" ht="24.95" customHeight="1" x14ac:dyDescent="0.2">
      <c r="B30" s="131" t="s">
        <v>57</v>
      </c>
      <c r="C30" s="132">
        <f>SUM(C20+C25+C29)</f>
        <v>880275</v>
      </c>
      <c r="D30" s="133">
        <f>SUM(D20+D25+D29)</f>
        <v>40624</v>
      </c>
      <c r="E30" s="133">
        <f>SUM(E20+E25+E29)</f>
        <v>46350</v>
      </c>
      <c r="F30" s="133">
        <f>SUM(F20+F25+F29)</f>
        <v>5783</v>
      </c>
      <c r="G30" s="132">
        <f>SUM(G20+G25+G29)</f>
        <v>881157</v>
      </c>
    </row>
    <row r="31" spans="2:7" ht="24.95" customHeight="1" x14ac:dyDescent="0.2">
      <c r="B31" s="134" t="s">
        <v>58</v>
      </c>
      <c r="C31" s="135"/>
      <c r="D31" s="135"/>
      <c r="E31" s="135"/>
      <c r="F31" s="136"/>
      <c r="G31" s="137"/>
    </row>
    <row r="32" spans="2:7" ht="24.95" customHeight="1" x14ac:dyDescent="0.2">
      <c r="B32" s="138" t="s">
        <v>59</v>
      </c>
      <c r="C32" s="139"/>
      <c r="D32" s="139"/>
      <c r="E32" s="139"/>
      <c r="F32" s="140"/>
      <c r="G32" s="141"/>
    </row>
    <row r="33" spans="2:7" ht="24.95" customHeight="1" x14ac:dyDescent="0.2">
      <c r="B33" s="142" t="s">
        <v>60</v>
      </c>
      <c r="C33" s="143">
        <f>SUM(C34+C35)</f>
        <v>85405</v>
      </c>
      <c r="D33" s="175">
        <f>SUM(D34+D35)</f>
        <v>29540</v>
      </c>
      <c r="E33" s="205">
        <f>SUM(E34+E35)</f>
        <v>30701</v>
      </c>
      <c r="F33" s="144">
        <f>SUM(F34+F35)</f>
        <v>2874</v>
      </c>
      <c r="G33" s="145">
        <f>SUM(G34+G35)</f>
        <v>148520</v>
      </c>
    </row>
    <row r="34" spans="2:7" ht="24.95" customHeight="1" x14ac:dyDescent="0.2">
      <c r="B34" s="146" t="s">
        <v>61</v>
      </c>
      <c r="C34" s="203">
        <v>84361</v>
      </c>
      <c r="D34" s="84">
        <v>28506</v>
      </c>
      <c r="E34" s="84">
        <v>29881</v>
      </c>
      <c r="F34" s="85">
        <v>2784</v>
      </c>
      <c r="G34" s="86">
        <f>SUM(C34:F34)</f>
        <v>145532</v>
      </c>
    </row>
    <row r="35" spans="2:7" ht="24.95" customHeight="1" x14ac:dyDescent="0.2">
      <c r="B35" s="146" t="s">
        <v>62</v>
      </c>
      <c r="C35" s="84">
        <v>1044</v>
      </c>
      <c r="D35" s="84">
        <v>1034</v>
      </c>
      <c r="E35" s="84">
        <v>820</v>
      </c>
      <c r="F35" s="85">
        <v>90</v>
      </c>
      <c r="G35" s="86">
        <f>SUM(C35:F35)</f>
        <v>2988</v>
      </c>
    </row>
    <row r="36" spans="2:7" ht="24.95" customHeight="1" x14ac:dyDescent="0.2">
      <c r="B36" s="142" t="s">
        <v>63</v>
      </c>
      <c r="C36" s="143">
        <f>SUM(C37+C38)</f>
        <v>16054</v>
      </c>
      <c r="D36" s="175">
        <f>SUM(D37+D38)</f>
        <v>6795</v>
      </c>
      <c r="E36" s="201">
        <f>SUM(E37+E38)</f>
        <v>7061</v>
      </c>
      <c r="F36" s="144">
        <f>SUM(F37+F38)</f>
        <v>672</v>
      </c>
      <c r="G36" s="145">
        <f>SUM(G37+G38)</f>
        <v>30582</v>
      </c>
    </row>
    <row r="37" spans="2:7" ht="24.95" customHeight="1" x14ac:dyDescent="0.2">
      <c r="B37" s="146" t="s">
        <v>64</v>
      </c>
      <c r="C37" s="202">
        <v>15696</v>
      </c>
      <c r="D37" s="84">
        <v>6447</v>
      </c>
      <c r="E37" s="84">
        <v>6781</v>
      </c>
      <c r="F37" s="85">
        <v>641</v>
      </c>
      <c r="G37" s="86">
        <f>SUM(C37:F37)</f>
        <v>29565</v>
      </c>
    </row>
    <row r="38" spans="2:7" ht="24.95" customHeight="1" x14ac:dyDescent="0.2">
      <c r="B38" s="146" t="s">
        <v>65</v>
      </c>
      <c r="C38" s="84">
        <v>358</v>
      </c>
      <c r="D38" s="84">
        <v>348</v>
      </c>
      <c r="E38" s="84">
        <v>280</v>
      </c>
      <c r="F38" s="85">
        <v>31</v>
      </c>
      <c r="G38" s="86">
        <f>SUM(C38:F38)</f>
        <v>1017</v>
      </c>
    </row>
    <row r="39" spans="2:7" ht="24.95" customHeight="1" x14ac:dyDescent="0.2">
      <c r="B39" s="142" t="s">
        <v>66</v>
      </c>
      <c r="C39" s="143">
        <f>SUM(C40+C41)</f>
        <v>71494</v>
      </c>
      <c r="D39" s="143">
        <f>SUM(D40+D41)</f>
        <v>3989</v>
      </c>
      <c r="E39" s="143">
        <f>SUM(E40+E41)</f>
        <v>6498</v>
      </c>
      <c r="F39" s="223">
        <f>SUM(F40+F41)</f>
        <v>1950</v>
      </c>
      <c r="G39" s="145">
        <f>SUM(G40+G41)</f>
        <v>83931</v>
      </c>
    </row>
    <row r="40" spans="2:7" ht="24.95" customHeight="1" x14ac:dyDescent="0.2">
      <c r="B40" s="146" t="s">
        <v>67</v>
      </c>
      <c r="C40" s="13">
        <v>71494</v>
      </c>
      <c r="D40" s="84">
        <v>3989</v>
      </c>
      <c r="E40" s="84">
        <v>6498</v>
      </c>
      <c r="F40" s="85">
        <v>1950</v>
      </c>
      <c r="G40" s="148">
        <f>SUM(C40:F40)</f>
        <v>83931</v>
      </c>
    </row>
    <row r="41" spans="2:7" ht="24.95" customHeight="1" x14ac:dyDescent="0.2">
      <c r="B41" s="146"/>
      <c r="C41" s="84"/>
      <c r="D41" s="84"/>
      <c r="E41" s="84"/>
      <c r="F41" s="85"/>
      <c r="G41" s="86"/>
    </row>
    <row r="42" spans="2:7" ht="16.5" customHeight="1" x14ac:dyDescent="0.2">
      <c r="B42" s="142" t="s">
        <v>188</v>
      </c>
      <c r="C42" s="15">
        <v>10350</v>
      </c>
      <c r="D42" s="129"/>
      <c r="E42" s="143"/>
      <c r="F42" s="147"/>
      <c r="G42" s="145">
        <f>SUM(C42:F42)</f>
        <v>10350</v>
      </c>
    </row>
    <row r="43" spans="2:7" ht="24.95" customHeight="1" x14ac:dyDescent="0.2">
      <c r="B43" s="142" t="s">
        <v>68</v>
      </c>
      <c r="C43" s="15">
        <v>7796</v>
      </c>
      <c r="D43" s="143"/>
      <c r="E43" s="143"/>
      <c r="F43" s="147"/>
      <c r="G43" s="145">
        <f>SUM(C43:F43)</f>
        <v>7796</v>
      </c>
    </row>
    <row r="44" spans="2:7" ht="24.95" customHeight="1" x14ac:dyDescent="0.2">
      <c r="B44" s="142" t="s">
        <v>69</v>
      </c>
      <c r="C44" s="143">
        <f>SUM(C45+C46)</f>
        <v>789</v>
      </c>
      <c r="D44" s="143"/>
      <c r="E44" s="143"/>
      <c r="F44" s="147"/>
      <c r="G44" s="145">
        <f>SUM(G45+G46)</f>
        <v>789</v>
      </c>
    </row>
    <row r="45" spans="2:7" ht="24.95" customHeight="1" x14ac:dyDescent="0.2">
      <c r="B45" s="146" t="s">
        <v>151</v>
      </c>
      <c r="C45" s="84">
        <v>789</v>
      </c>
      <c r="D45" s="84"/>
      <c r="E45" s="84"/>
      <c r="F45" s="85"/>
      <c r="G45" s="86">
        <f t="shared" ref="G45:G51" si="1">SUM(C45:F45)</f>
        <v>789</v>
      </c>
    </row>
    <row r="46" spans="2:7" ht="24.95" customHeight="1" x14ac:dyDescent="0.2">
      <c r="B46" s="146" t="s">
        <v>149</v>
      </c>
      <c r="C46" s="84"/>
      <c r="D46" s="84"/>
      <c r="E46" s="84"/>
      <c r="F46" s="85"/>
      <c r="G46" s="86">
        <f t="shared" si="1"/>
        <v>0</v>
      </c>
    </row>
    <row r="47" spans="2:7" ht="24.95" customHeight="1" thickBot="1" x14ac:dyDescent="0.25">
      <c r="B47" s="99" t="s">
        <v>70</v>
      </c>
      <c r="C47" s="149">
        <f>SUM(C33+C36+C39+C42+C43+C44)</f>
        <v>191888</v>
      </c>
      <c r="D47" s="149">
        <f>SUM(D33+D36+D39+D42+D43+D44)</f>
        <v>40324</v>
      </c>
      <c r="E47" s="149">
        <f>SUM(E33+E36+E39+E42+E43+E44)</f>
        <v>44260</v>
      </c>
      <c r="F47" s="150">
        <f>SUM(F33+F36+F39+F42+F43+F44)</f>
        <v>5496</v>
      </c>
      <c r="G47" s="151">
        <f t="shared" si="1"/>
        <v>281968</v>
      </c>
    </row>
    <row r="48" spans="2:7" ht="33" customHeight="1" thickTop="1" x14ac:dyDescent="0.2">
      <c r="B48" s="152" t="s">
        <v>71</v>
      </c>
      <c r="C48" s="153">
        <f>D15</f>
        <v>40157</v>
      </c>
      <c r="D48" s="154"/>
      <c r="E48" s="154"/>
      <c r="F48" s="155"/>
      <c r="G48" s="156">
        <f t="shared" si="1"/>
        <v>40157</v>
      </c>
    </row>
    <row r="49" spans="2:8" ht="24.95" customHeight="1" x14ac:dyDescent="0.2">
      <c r="B49" s="157" t="s">
        <v>72</v>
      </c>
      <c r="C49" s="158">
        <f>F15</f>
        <v>5464</v>
      </c>
      <c r="D49" s="159"/>
      <c r="E49" s="159"/>
      <c r="F49" s="160"/>
      <c r="G49" s="161">
        <f t="shared" si="1"/>
        <v>5464</v>
      </c>
    </row>
    <row r="50" spans="2:8" ht="24.95" customHeight="1" x14ac:dyDescent="0.2">
      <c r="B50" s="162" t="s">
        <v>73</v>
      </c>
      <c r="C50" s="96">
        <f>E15</f>
        <v>46254</v>
      </c>
      <c r="D50" s="163"/>
      <c r="E50" s="163"/>
      <c r="F50" s="164"/>
      <c r="G50" s="161">
        <f t="shared" si="1"/>
        <v>46254</v>
      </c>
    </row>
    <row r="51" spans="2:8" ht="24.95" customHeight="1" thickBot="1" x14ac:dyDescent="0.25">
      <c r="B51" s="165" t="s">
        <v>74</v>
      </c>
      <c r="C51" s="204">
        <f>SUM(C48:C50)</f>
        <v>91875</v>
      </c>
      <c r="D51" s="166">
        <f>SUM(D48:D50)</f>
        <v>0</v>
      </c>
      <c r="E51" s="166">
        <f>SUM(E48:E50)</f>
        <v>0</v>
      </c>
      <c r="F51" s="167">
        <f>SUM(F48:F50)</f>
        <v>0</v>
      </c>
      <c r="G51" s="168">
        <f t="shared" si="1"/>
        <v>91875</v>
      </c>
    </row>
    <row r="52" spans="2:8" ht="24.95" customHeight="1" thickTop="1" x14ac:dyDescent="0.2">
      <c r="B52" s="169" t="s">
        <v>75</v>
      </c>
      <c r="C52" s="170">
        <f>SUM(C47+C51)</f>
        <v>283763</v>
      </c>
      <c r="D52" s="171">
        <f>SUM(D47+D51)</f>
        <v>40324</v>
      </c>
      <c r="E52" s="171">
        <f>SUM(E47+E51)</f>
        <v>44260</v>
      </c>
      <c r="F52" s="172">
        <f>SUM(F47+F51)</f>
        <v>5496</v>
      </c>
      <c r="G52" s="173">
        <f>SUM(G47)</f>
        <v>281968</v>
      </c>
    </row>
    <row r="53" spans="2:8" ht="24.95" customHeight="1" x14ac:dyDescent="0.2">
      <c r="B53" s="83" t="s">
        <v>76</v>
      </c>
      <c r="C53" s="84"/>
      <c r="D53" s="84"/>
      <c r="E53" s="84"/>
      <c r="F53" s="85"/>
      <c r="G53" s="86"/>
    </row>
    <row r="54" spans="2:8" ht="24.95" customHeight="1" x14ac:dyDescent="0.2">
      <c r="B54" s="174" t="s">
        <v>77</v>
      </c>
      <c r="C54" s="205">
        <v>372176</v>
      </c>
      <c r="D54" s="143">
        <v>300</v>
      </c>
      <c r="E54" s="175">
        <v>2090</v>
      </c>
      <c r="F54" s="144">
        <v>287</v>
      </c>
      <c r="G54" s="124">
        <f>SUM(C54:F54)</f>
        <v>374853</v>
      </c>
    </row>
    <row r="55" spans="2:8" ht="24.95" customHeight="1" x14ac:dyDescent="0.2">
      <c r="B55" s="174" t="s">
        <v>78</v>
      </c>
      <c r="C55" s="175">
        <v>125672</v>
      </c>
      <c r="D55" s="143"/>
      <c r="E55" s="143"/>
      <c r="F55" s="147"/>
      <c r="G55" s="176">
        <f>SUM(C55:F55)</f>
        <v>125672</v>
      </c>
    </row>
    <row r="56" spans="2:8" ht="24.95" customHeight="1" x14ac:dyDescent="0.2">
      <c r="B56" s="142" t="s">
        <v>79</v>
      </c>
      <c r="C56" s="175">
        <v>7479</v>
      </c>
      <c r="D56" s="143"/>
      <c r="E56" s="143"/>
      <c r="F56" s="147"/>
      <c r="G56" s="176">
        <f t="shared" ref="G56:G61" si="2">SUM(C56:F56)</f>
        <v>7479</v>
      </c>
    </row>
    <row r="57" spans="2:8" ht="24.95" customHeight="1" x14ac:dyDescent="0.2">
      <c r="B57" s="120" t="s">
        <v>80</v>
      </c>
      <c r="C57" s="177">
        <f>SUM(C54:C56)</f>
        <v>505327</v>
      </c>
      <c r="D57" s="177">
        <f>SUM(D54:D56)</f>
        <v>300</v>
      </c>
      <c r="E57" s="177">
        <f>SUM(E54:E56)</f>
        <v>2090</v>
      </c>
      <c r="F57" s="178">
        <f>SUM(F54:F56)</f>
        <v>287</v>
      </c>
      <c r="G57" s="176">
        <f t="shared" si="2"/>
        <v>508004</v>
      </c>
    </row>
    <row r="58" spans="2:8" ht="30.75" customHeight="1" x14ac:dyDescent="0.2">
      <c r="B58" s="92" t="s">
        <v>148</v>
      </c>
      <c r="C58" s="158">
        <v>6185</v>
      </c>
      <c r="D58" s="158"/>
      <c r="E58" s="158"/>
      <c r="F58" s="179"/>
      <c r="G58" s="180">
        <f t="shared" si="2"/>
        <v>6185</v>
      </c>
    </row>
    <row r="59" spans="2:8" ht="20.100000000000001" customHeight="1" x14ac:dyDescent="0.2">
      <c r="B59" s="181" t="s">
        <v>161</v>
      </c>
      <c r="C59" s="182">
        <v>85000</v>
      </c>
      <c r="D59" s="182"/>
      <c r="E59" s="182"/>
      <c r="F59" s="183"/>
      <c r="G59" s="180">
        <f t="shared" si="2"/>
        <v>85000</v>
      </c>
    </row>
    <row r="60" spans="2:8" ht="13.5" customHeight="1" x14ac:dyDescent="0.2">
      <c r="B60" s="184" t="s">
        <v>150</v>
      </c>
      <c r="C60" s="177">
        <f>SUM(C58:C59)</f>
        <v>91185</v>
      </c>
      <c r="D60" s="177">
        <f>SUM(D58:D59)</f>
        <v>0</v>
      </c>
      <c r="E60" s="177">
        <f>SUM(E58:E59)</f>
        <v>0</v>
      </c>
      <c r="F60" s="177">
        <f>SUM(F58:F59)</f>
        <v>0</v>
      </c>
      <c r="G60" s="177">
        <f>SUM(G58:G59)</f>
        <v>91185</v>
      </c>
    </row>
    <row r="61" spans="2:8" ht="24.95" customHeight="1" x14ac:dyDescent="0.2">
      <c r="B61" s="92"/>
      <c r="C61" s="93"/>
      <c r="D61" s="135"/>
      <c r="E61" s="135"/>
      <c r="F61" s="136"/>
      <c r="G61" s="180">
        <f t="shared" si="2"/>
        <v>0</v>
      </c>
      <c r="H61" s="185"/>
    </row>
    <row r="62" spans="2:8" ht="15" customHeight="1" x14ac:dyDescent="0.2">
      <c r="B62" s="131" t="s">
        <v>81</v>
      </c>
      <c r="C62" s="132">
        <f>C52+C57+C60</f>
        <v>880275</v>
      </c>
      <c r="D62" s="133">
        <f>D52+D57+D60</f>
        <v>40624</v>
      </c>
      <c r="E62" s="133">
        <f>E52+E57+E60</f>
        <v>46350</v>
      </c>
      <c r="F62" s="133">
        <f>F52+F57+F60</f>
        <v>5783</v>
      </c>
      <c r="G62" s="132">
        <f>G52+G57+G60</f>
        <v>881157</v>
      </c>
    </row>
    <row r="63" spans="2:8" ht="24.95" customHeight="1" x14ac:dyDescent="0.2">
      <c r="B63" s="186"/>
      <c r="C63" s="135"/>
      <c r="D63" s="135"/>
      <c r="E63" s="135"/>
      <c r="F63" s="136"/>
      <c r="G63" s="135"/>
    </row>
    <row r="64" spans="2:8" ht="24.95" customHeight="1" x14ac:dyDescent="0.2">
      <c r="B64" s="187"/>
      <c r="C64" s="187"/>
      <c r="D64" s="187"/>
      <c r="E64" s="187"/>
      <c r="F64" s="187"/>
      <c r="G64" s="188"/>
    </row>
    <row r="65" spans="2:7" ht="24.95" customHeight="1" x14ac:dyDescent="0.2">
      <c r="B65" s="189" t="s">
        <v>82</v>
      </c>
      <c r="C65" s="190">
        <v>9</v>
      </c>
      <c r="D65" s="190">
        <v>9</v>
      </c>
      <c r="E65" s="190">
        <v>10</v>
      </c>
      <c r="F65" s="191">
        <v>1</v>
      </c>
      <c r="G65" s="192">
        <f>SUM(C65:F65)</f>
        <v>29</v>
      </c>
    </row>
    <row r="66" spans="2:7" ht="24.95" customHeight="1" x14ac:dyDescent="0.2">
      <c r="B66" s="193" t="s">
        <v>83</v>
      </c>
      <c r="C66" s="194">
        <v>8</v>
      </c>
      <c r="D66" s="194">
        <v>8</v>
      </c>
      <c r="E66" s="194">
        <v>10</v>
      </c>
      <c r="F66" s="195">
        <v>1</v>
      </c>
      <c r="G66" s="196">
        <f>SUM(C66:F66)</f>
        <v>27</v>
      </c>
    </row>
    <row r="67" spans="2:7" ht="24.95" customHeight="1" x14ac:dyDescent="0.2">
      <c r="B67" s="189" t="s">
        <v>121</v>
      </c>
      <c r="C67" s="190">
        <v>9</v>
      </c>
      <c r="D67" s="190">
        <v>9</v>
      </c>
      <c r="E67" s="190">
        <v>10</v>
      </c>
      <c r="F67" s="197">
        <v>1</v>
      </c>
      <c r="G67" s="198">
        <f>SUM(C67:F67)</f>
        <v>29</v>
      </c>
    </row>
    <row r="68" spans="2:7" ht="24.95" customHeight="1" x14ac:dyDescent="0.2">
      <c r="B68" s="193" t="s">
        <v>83</v>
      </c>
      <c r="C68" s="194">
        <v>8</v>
      </c>
      <c r="D68" s="194">
        <v>8</v>
      </c>
      <c r="E68" s="194">
        <v>10</v>
      </c>
      <c r="F68" s="199">
        <v>1</v>
      </c>
      <c r="G68" s="200">
        <f>SUM(C68:F68)</f>
        <v>27</v>
      </c>
    </row>
    <row r="69" spans="2:7" ht="24.95" customHeight="1" x14ac:dyDescent="0.2">
      <c r="B69" s="189" t="s">
        <v>84</v>
      </c>
      <c r="C69" s="190">
        <v>55</v>
      </c>
      <c r="D69" s="190">
        <v>0</v>
      </c>
      <c r="E69" s="190">
        <v>0</v>
      </c>
      <c r="F69" s="191">
        <v>0</v>
      </c>
      <c r="G69" s="192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"/>
  <sheetViews>
    <sheetView view="pageBreakPreview" zoomScale="60" zoomScaleNormal="100" workbookViewId="0">
      <selection activeCell="A2" sqref="A2:O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5" ht="15" x14ac:dyDescent="0.2">
      <c r="M1" s="257"/>
      <c r="N1" s="257"/>
    </row>
    <row r="2" spans="1:15" ht="15" x14ac:dyDescent="0.25">
      <c r="A2" s="263" t="s">
        <v>249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25"/>
      <c r="O2" s="225"/>
    </row>
    <row r="3" spans="1:15" ht="25.15" customHeight="1" x14ac:dyDescent="0.3">
      <c r="A3" s="25"/>
      <c r="B3" s="258" t="s">
        <v>154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"/>
      <c r="N3" s="60">
        <f>SUM(M4:M42)</f>
        <v>177984038</v>
      </c>
    </row>
    <row r="4" spans="1:15" ht="25.15" customHeight="1" x14ac:dyDescent="0.25">
      <c r="B4" s="259" t="s">
        <v>0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">
        <f>SUM(L5:L39)</f>
        <v>177984038</v>
      </c>
    </row>
    <row r="5" spans="1:15" ht="25.15" customHeight="1" x14ac:dyDescent="0.25">
      <c r="A5" s="215" t="s">
        <v>1</v>
      </c>
      <c r="B5" s="261" t="s">
        <v>131</v>
      </c>
      <c r="C5" s="262"/>
      <c r="D5" s="262"/>
      <c r="E5" s="262"/>
      <c r="F5" s="262"/>
      <c r="G5" s="262"/>
      <c r="H5" s="262"/>
      <c r="I5" s="262"/>
      <c r="J5" s="262"/>
      <c r="K5" s="210"/>
      <c r="L5" s="42">
        <f>SUM(J6:J16)</f>
        <v>76942381</v>
      </c>
    </row>
    <row r="6" spans="1:15" ht="25.15" customHeight="1" x14ac:dyDescent="0.25">
      <c r="A6" s="1" t="s">
        <v>133</v>
      </c>
      <c r="B6" s="251" t="s">
        <v>155</v>
      </c>
      <c r="C6" s="251"/>
      <c r="D6" s="251"/>
      <c r="E6" s="251"/>
      <c r="F6" s="251"/>
      <c r="G6" s="251"/>
      <c r="H6" s="251"/>
      <c r="I6" s="251"/>
      <c r="J6" s="8">
        <v>30686000</v>
      </c>
      <c r="K6" s="252"/>
      <c r="L6" s="55"/>
    </row>
    <row r="7" spans="1:15" ht="25.15" customHeight="1" x14ac:dyDescent="0.25">
      <c r="A7" s="1" t="s">
        <v>133</v>
      </c>
      <c r="B7" s="251" t="s">
        <v>3</v>
      </c>
      <c r="C7" s="251"/>
      <c r="D7" s="251"/>
      <c r="E7" s="251"/>
      <c r="F7" s="251"/>
      <c r="G7" s="251"/>
      <c r="H7" s="251"/>
      <c r="I7" s="251"/>
      <c r="J7" s="8">
        <f>SUM(I8:I12)</f>
        <v>26451000</v>
      </c>
      <c r="K7" s="253"/>
      <c r="L7" s="55"/>
    </row>
    <row r="8" spans="1:15" ht="25.15" customHeight="1" x14ac:dyDescent="0.25">
      <c r="B8" s="4" t="s">
        <v>4</v>
      </c>
      <c r="C8" s="254" t="s">
        <v>156</v>
      </c>
      <c r="D8" s="254"/>
      <c r="E8" s="254"/>
      <c r="F8" s="254"/>
      <c r="G8" s="254"/>
      <c r="H8" s="254"/>
      <c r="I8" s="48">
        <v>5938490</v>
      </c>
      <c r="J8" s="51"/>
      <c r="K8" s="253"/>
      <c r="L8" s="55"/>
    </row>
    <row r="9" spans="1:15" ht="25.15" customHeight="1" x14ac:dyDescent="0.25">
      <c r="B9" s="4" t="s">
        <v>5</v>
      </c>
      <c r="C9" s="255" t="s">
        <v>157</v>
      </c>
      <c r="D9" s="255"/>
      <c r="E9" s="255"/>
      <c r="F9" s="255"/>
      <c r="G9" s="255"/>
      <c r="H9" s="255"/>
      <c r="I9" s="48">
        <v>15616000</v>
      </c>
      <c r="J9" s="51"/>
      <c r="K9" s="253"/>
      <c r="L9" s="55"/>
    </row>
    <row r="10" spans="1:15" ht="25.15" customHeight="1" x14ac:dyDescent="0.25">
      <c r="B10" s="4" t="s">
        <v>6</v>
      </c>
      <c r="C10" s="254" t="s">
        <v>158</v>
      </c>
      <c r="D10" s="254"/>
      <c r="E10" s="254"/>
      <c r="F10" s="254"/>
      <c r="G10" s="254"/>
      <c r="H10" s="254"/>
      <c r="I10" s="48">
        <v>100000</v>
      </c>
      <c r="J10" s="51"/>
      <c r="K10" s="253"/>
      <c r="L10" s="55"/>
    </row>
    <row r="11" spans="1:15" ht="25.15" customHeight="1" x14ac:dyDescent="0.25">
      <c r="B11" s="4" t="s">
        <v>7</v>
      </c>
      <c r="C11" s="255" t="s">
        <v>159</v>
      </c>
      <c r="D11" s="255"/>
      <c r="E11" s="255"/>
      <c r="F11" s="255"/>
      <c r="G11" s="255"/>
      <c r="H11" s="255"/>
      <c r="I11" s="48">
        <v>4796510</v>
      </c>
      <c r="J11" s="51"/>
      <c r="K11" s="253"/>
      <c r="L11" s="55"/>
    </row>
    <row r="12" spans="1:15" ht="25.15" customHeight="1" x14ac:dyDescent="0.25">
      <c r="B12" s="4" t="s">
        <v>12</v>
      </c>
      <c r="C12" s="254" t="s">
        <v>162</v>
      </c>
      <c r="D12" s="254"/>
      <c r="E12" s="254"/>
      <c r="F12" s="254"/>
      <c r="G12" s="254"/>
      <c r="H12" s="254"/>
      <c r="I12" s="48"/>
      <c r="J12" s="49">
        <v>800700</v>
      </c>
      <c r="K12" s="253"/>
      <c r="L12" s="55"/>
    </row>
    <row r="13" spans="1:15" ht="25.15" customHeight="1" x14ac:dyDescent="0.25">
      <c r="A13" s="1" t="s">
        <v>133</v>
      </c>
      <c r="B13" s="256" t="s">
        <v>204</v>
      </c>
      <c r="C13" s="256"/>
      <c r="D13" s="256"/>
      <c r="E13" s="256"/>
      <c r="F13" s="256"/>
      <c r="G13" s="256"/>
      <c r="H13" s="256"/>
      <c r="I13" s="256"/>
      <c r="J13" s="8">
        <v>6350400</v>
      </c>
      <c r="K13" s="253"/>
      <c r="L13" s="55"/>
    </row>
    <row r="14" spans="1:15" ht="25.15" customHeight="1" x14ac:dyDescent="0.25">
      <c r="B14" s="256" t="s">
        <v>163</v>
      </c>
      <c r="C14" s="256"/>
      <c r="D14" s="256"/>
      <c r="E14" s="256"/>
      <c r="F14" s="256"/>
      <c r="G14" s="256"/>
      <c r="H14" s="256"/>
      <c r="I14" s="256"/>
      <c r="J14" s="8">
        <v>11571858</v>
      </c>
      <c r="K14" s="57"/>
      <c r="L14" s="55"/>
    </row>
    <row r="15" spans="1:15" ht="25.15" customHeight="1" x14ac:dyDescent="0.25">
      <c r="A15" s="1" t="s">
        <v>133</v>
      </c>
      <c r="B15" s="251" t="s">
        <v>164</v>
      </c>
      <c r="C15" s="251"/>
      <c r="D15" s="251"/>
      <c r="E15" s="251"/>
      <c r="F15" s="251"/>
      <c r="G15" s="251"/>
      <c r="H15" s="251"/>
      <c r="I15" s="251"/>
      <c r="J15" s="8">
        <v>82423</v>
      </c>
      <c r="K15" s="57"/>
      <c r="L15" s="55"/>
    </row>
    <row r="16" spans="1:15" ht="25.15" customHeight="1" x14ac:dyDescent="0.25">
      <c r="B16" s="268" t="s">
        <v>232</v>
      </c>
      <c r="C16" s="268"/>
      <c r="D16" s="268"/>
      <c r="E16" s="268"/>
      <c r="F16" s="268"/>
      <c r="G16" s="268"/>
      <c r="H16" s="268"/>
      <c r="I16" s="268"/>
      <c r="J16" s="211">
        <v>1000000</v>
      </c>
      <c r="K16" s="208"/>
      <c r="L16" s="207"/>
    </row>
    <row r="17" spans="1:12" ht="25.15" customHeight="1" x14ac:dyDescent="0.25">
      <c r="A17" s="218" t="s">
        <v>8</v>
      </c>
      <c r="B17" s="265" t="s">
        <v>9</v>
      </c>
      <c r="C17" s="266"/>
      <c r="D17" s="266"/>
      <c r="E17" s="266"/>
      <c r="F17" s="266"/>
      <c r="G17" s="266"/>
      <c r="H17" s="266"/>
      <c r="I17" s="266"/>
      <c r="J17" s="266"/>
      <c r="K17" s="266"/>
      <c r="L17" s="42">
        <f>SUM(J18:J19)</f>
        <v>46196169</v>
      </c>
    </row>
    <row r="18" spans="1:12" ht="25.15" customHeight="1" x14ac:dyDescent="0.2">
      <c r="A18" s="1" t="s">
        <v>134</v>
      </c>
      <c r="B18" s="267" t="s">
        <v>160</v>
      </c>
      <c r="C18" s="267"/>
      <c r="D18" s="267"/>
      <c r="E18" s="267"/>
      <c r="F18" s="267"/>
      <c r="G18" s="267"/>
      <c r="H18" s="267"/>
      <c r="I18" s="267"/>
      <c r="J18" s="61">
        <v>39878036</v>
      </c>
      <c r="K18" s="41"/>
      <c r="L18" s="55"/>
    </row>
    <row r="19" spans="1:12" ht="25.15" customHeight="1" x14ac:dyDescent="0.2">
      <c r="A19" s="1" t="s">
        <v>134</v>
      </c>
      <c r="B19" s="268" t="s">
        <v>165</v>
      </c>
      <c r="C19" s="268"/>
      <c r="D19" s="268"/>
      <c r="E19" s="268"/>
      <c r="F19" s="268"/>
      <c r="G19" s="268"/>
      <c r="H19" s="268"/>
      <c r="I19" s="268"/>
      <c r="J19" s="212">
        <v>6318133</v>
      </c>
      <c r="K19" s="41"/>
      <c r="L19" s="55"/>
    </row>
    <row r="20" spans="1:12" ht="25.15" customHeight="1" x14ac:dyDescent="0.25">
      <c r="B20" s="56"/>
      <c r="C20" s="56"/>
      <c r="D20" s="56"/>
      <c r="E20" s="56"/>
      <c r="F20" s="56"/>
      <c r="G20" s="56"/>
      <c r="H20" s="56"/>
      <c r="I20" s="41"/>
      <c r="J20" s="3"/>
      <c r="K20" s="41"/>
      <c r="L20" s="55"/>
    </row>
    <row r="21" spans="1:12" ht="35.1" customHeight="1" x14ac:dyDescent="0.25">
      <c r="A21" s="215" t="s">
        <v>10</v>
      </c>
      <c r="B21" s="269" t="s">
        <v>137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2">
        <f>SUM(J22:J28)</f>
        <v>46599486</v>
      </c>
    </row>
    <row r="22" spans="1:12" ht="25.15" customHeight="1" x14ac:dyDescent="0.25">
      <c r="A22" s="1" t="s">
        <v>135</v>
      </c>
      <c r="B22" s="271" t="s">
        <v>166</v>
      </c>
      <c r="C22" s="271"/>
      <c r="D22" s="271"/>
      <c r="E22" s="271"/>
      <c r="F22" s="271"/>
      <c r="G22" s="271"/>
      <c r="H22" s="271"/>
      <c r="I22" s="271"/>
      <c r="J22" s="62">
        <v>19168000</v>
      </c>
      <c r="K22" s="41"/>
      <c r="L22" s="35"/>
    </row>
    <row r="23" spans="1:12" ht="25.15" customHeight="1" x14ac:dyDescent="0.2">
      <c r="A23" s="1" t="s">
        <v>135</v>
      </c>
      <c r="B23" s="256" t="s">
        <v>11</v>
      </c>
      <c r="C23" s="256"/>
      <c r="D23" s="256"/>
      <c r="E23" s="256"/>
      <c r="F23" s="256"/>
      <c r="G23" s="256"/>
      <c r="H23" s="256"/>
      <c r="I23" s="256"/>
      <c r="J23" s="3">
        <f>SUM(I24:I27)</f>
        <v>27431486</v>
      </c>
      <c r="K23" s="41"/>
      <c r="L23" s="55"/>
    </row>
    <row r="24" spans="1:12" ht="25.15" customHeight="1" x14ac:dyDescent="0.25">
      <c r="B24" s="4" t="s">
        <v>4</v>
      </c>
      <c r="C24" s="254" t="s">
        <v>167</v>
      </c>
      <c r="D24" s="254"/>
      <c r="E24" s="254"/>
      <c r="F24" s="254"/>
      <c r="G24" s="254"/>
      <c r="H24" s="254"/>
      <c r="I24" s="50">
        <v>3000000</v>
      </c>
      <c r="J24" s="3"/>
      <c r="K24" s="41"/>
      <c r="L24" s="55"/>
    </row>
    <row r="25" spans="1:12" ht="25.15" customHeight="1" x14ac:dyDescent="0.25">
      <c r="B25" s="4" t="s">
        <v>5</v>
      </c>
      <c r="C25" s="255" t="s">
        <v>168</v>
      </c>
      <c r="D25" s="255"/>
      <c r="E25" s="255"/>
      <c r="F25" s="255"/>
      <c r="G25" s="255"/>
      <c r="H25" s="255"/>
      <c r="I25" s="50">
        <v>553600</v>
      </c>
      <c r="J25" s="41"/>
      <c r="K25" s="41"/>
      <c r="L25" s="55"/>
    </row>
    <row r="26" spans="1:12" ht="25.15" customHeight="1" x14ac:dyDescent="0.25">
      <c r="B26" s="4" t="s">
        <v>6</v>
      </c>
      <c r="C26" s="255" t="s">
        <v>233</v>
      </c>
      <c r="D26" s="255"/>
      <c r="E26" s="255"/>
      <c r="F26" s="255"/>
      <c r="G26" s="255"/>
      <c r="H26" s="255"/>
      <c r="I26" s="213">
        <v>445000</v>
      </c>
      <c r="J26" s="41"/>
      <c r="K26" s="41"/>
      <c r="L26" s="55"/>
    </row>
    <row r="27" spans="1:12" ht="25.15" customHeight="1" x14ac:dyDescent="0.25">
      <c r="B27" s="4" t="s">
        <v>7</v>
      </c>
      <c r="C27" s="254" t="s">
        <v>169</v>
      </c>
      <c r="D27" s="254"/>
      <c r="E27" s="254"/>
      <c r="F27" s="254"/>
      <c r="G27" s="254"/>
      <c r="H27" s="254"/>
      <c r="I27" s="213">
        <v>23432886</v>
      </c>
      <c r="J27" s="41"/>
      <c r="K27" s="41"/>
      <c r="L27" s="55"/>
    </row>
    <row r="28" spans="1:12" ht="25.15" hidden="1" customHeight="1" x14ac:dyDescent="0.25">
      <c r="A28" s="1" t="s">
        <v>135</v>
      </c>
      <c r="B28" s="256" t="s">
        <v>138</v>
      </c>
      <c r="C28" s="256"/>
      <c r="D28" s="256"/>
      <c r="E28" s="256"/>
      <c r="F28" s="256"/>
      <c r="G28" s="256"/>
      <c r="H28" s="256"/>
      <c r="I28" s="256"/>
      <c r="J28" s="8"/>
      <c r="K28" s="41"/>
      <c r="L28" s="55"/>
    </row>
    <row r="29" spans="1:12" ht="25.15" customHeight="1" x14ac:dyDescent="0.2">
      <c r="B29" s="54"/>
      <c r="C29" s="54"/>
      <c r="D29" s="54"/>
      <c r="E29" s="54"/>
      <c r="F29" s="54"/>
      <c r="G29" s="54"/>
      <c r="H29" s="54"/>
      <c r="I29" s="54"/>
      <c r="J29" s="3"/>
      <c r="K29" s="55"/>
      <c r="L29" s="55"/>
    </row>
    <row r="30" spans="1:12" ht="25.15" customHeight="1" x14ac:dyDescent="0.25">
      <c r="A30" s="215" t="s">
        <v>136</v>
      </c>
      <c r="B30" s="261" t="s">
        <v>170</v>
      </c>
      <c r="C30" s="262"/>
      <c r="D30" s="262"/>
      <c r="E30" s="262"/>
      <c r="F30" s="262"/>
      <c r="G30" s="262"/>
      <c r="H30" s="262"/>
      <c r="I30" s="262"/>
      <c r="J30" s="262"/>
      <c r="K30" s="262"/>
      <c r="L30" s="42">
        <v>2817461</v>
      </c>
    </row>
    <row r="31" spans="1:12" ht="25.15" customHeight="1" x14ac:dyDescent="0.25">
      <c r="A31" s="43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25.15" customHeight="1" x14ac:dyDescent="0.25">
      <c r="A32" s="215" t="s">
        <v>205</v>
      </c>
      <c r="B32" s="261" t="s">
        <v>132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2">
        <f>SUM(I33:I38)</f>
        <v>4201561</v>
      </c>
    </row>
    <row r="33" spans="1:16" ht="25.15" customHeight="1" x14ac:dyDescent="0.25">
      <c r="A33" s="43"/>
      <c r="B33" s="4" t="s">
        <v>4</v>
      </c>
      <c r="C33" s="255" t="s">
        <v>207</v>
      </c>
      <c r="D33" s="255"/>
      <c r="E33" s="255"/>
      <c r="F33" s="255"/>
      <c r="G33" s="255"/>
      <c r="H33" s="255"/>
      <c r="I33" s="5">
        <v>301921</v>
      </c>
      <c r="J33" s="45"/>
      <c r="K33" s="45"/>
      <c r="L33" s="47"/>
    </row>
    <row r="34" spans="1:16" ht="25.15" customHeight="1" x14ac:dyDescent="0.25">
      <c r="A34" s="43"/>
      <c r="B34" s="4" t="s">
        <v>5</v>
      </c>
      <c r="C34" s="255" t="s">
        <v>208</v>
      </c>
      <c r="D34" s="255"/>
      <c r="E34" s="255"/>
      <c r="F34" s="255"/>
      <c r="G34" s="255"/>
      <c r="H34" s="255"/>
      <c r="I34" s="214">
        <v>1001500</v>
      </c>
      <c r="J34" s="45"/>
      <c r="K34" s="45"/>
      <c r="L34" s="47"/>
    </row>
    <row r="35" spans="1:16" ht="25.15" customHeight="1" x14ac:dyDescent="0.25">
      <c r="A35" s="43"/>
      <c r="B35" s="4" t="s">
        <v>6</v>
      </c>
      <c r="C35" s="255" t="s">
        <v>240</v>
      </c>
      <c r="D35" s="255"/>
      <c r="E35" s="255"/>
      <c r="F35" s="255"/>
      <c r="G35" s="255"/>
      <c r="H35" s="255"/>
      <c r="I35" s="220">
        <v>2898140</v>
      </c>
      <c r="J35" s="45"/>
      <c r="K35" s="45"/>
      <c r="L35" s="47"/>
    </row>
    <row r="36" spans="1:16" ht="25.15" hidden="1" customHeight="1" x14ac:dyDescent="0.25">
      <c r="A36" s="43"/>
      <c r="B36" s="4" t="s">
        <v>7</v>
      </c>
      <c r="C36" s="255"/>
      <c r="D36" s="255"/>
      <c r="E36" s="255"/>
      <c r="F36" s="255"/>
      <c r="G36" s="255"/>
      <c r="H36" s="255"/>
      <c r="I36" s="5"/>
      <c r="J36" s="45"/>
      <c r="K36" s="45"/>
      <c r="L36" s="47"/>
    </row>
    <row r="37" spans="1:16" ht="25.15" hidden="1" customHeight="1" x14ac:dyDescent="0.25">
      <c r="A37" s="43"/>
      <c r="B37" s="4" t="s">
        <v>12</v>
      </c>
      <c r="C37" s="255"/>
      <c r="D37" s="255"/>
      <c r="E37" s="255"/>
      <c r="F37" s="255"/>
      <c r="G37" s="255"/>
      <c r="H37" s="255"/>
      <c r="I37" s="5"/>
      <c r="J37" s="45"/>
      <c r="K37" s="45"/>
      <c r="L37" s="47"/>
    </row>
    <row r="38" spans="1:16" ht="25.15" customHeight="1" x14ac:dyDescent="0.25">
      <c r="A38" s="43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7"/>
    </row>
    <row r="39" spans="1:16" ht="25.15" customHeight="1" x14ac:dyDescent="0.25">
      <c r="A39" s="216" t="s">
        <v>206</v>
      </c>
      <c r="B39" s="272" t="s">
        <v>126</v>
      </c>
      <c r="C39" s="273"/>
      <c r="D39" s="273"/>
      <c r="E39" s="273"/>
      <c r="F39" s="273"/>
      <c r="G39" s="273"/>
      <c r="H39" s="273"/>
      <c r="I39" s="273"/>
      <c r="J39" s="273"/>
      <c r="K39" s="273"/>
      <c r="L39" s="217">
        <v>1226980</v>
      </c>
    </row>
    <row r="40" spans="1:16" ht="25.35" hidden="1" customHeight="1" x14ac:dyDescent="0.25">
      <c r="B40" s="4" t="s">
        <v>4</v>
      </c>
      <c r="C40" s="255"/>
      <c r="D40" s="255"/>
      <c r="E40" s="255"/>
      <c r="F40" s="255"/>
      <c r="G40" s="255"/>
      <c r="H40" s="255"/>
      <c r="I40" s="5"/>
      <c r="J40" s="3"/>
      <c r="K40" s="55"/>
      <c r="L40" s="55"/>
    </row>
    <row r="41" spans="1:16" ht="25.35" hidden="1" customHeight="1" x14ac:dyDescent="0.25">
      <c r="B41" s="4" t="s">
        <v>5</v>
      </c>
      <c r="C41" s="255"/>
      <c r="D41" s="255"/>
      <c r="E41" s="255"/>
      <c r="F41" s="255"/>
      <c r="G41" s="255"/>
      <c r="H41" s="255"/>
      <c r="I41" s="5"/>
      <c r="J41" s="3"/>
      <c r="K41" s="55"/>
      <c r="L41" s="55"/>
    </row>
    <row r="42" spans="1:16" ht="25.35" hidden="1" customHeight="1" x14ac:dyDescent="0.25">
      <c r="B42" s="4" t="s">
        <v>6</v>
      </c>
      <c r="C42" s="255"/>
      <c r="D42" s="255"/>
      <c r="E42" s="255"/>
      <c r="F42" s="255"/>
      <c r="G42" s="255"/>
      <c r="H42" s="255"/>
      <c r="I42" s="5"/>
    </row>
    <row r="43" spans="1:16" ht="25.35" customHeight="1" thickBo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</sheetData>
  <mergeCells count="39">
    <mergeCell ref="B39:K39"/>
    <mergeCell ref="C40:H40"/>
    <mergeCell ref="C41:H41"/>
    <mergeCell ref="C42:H42"/>
    <mergeCell ref="B32:K32"/>
    <mergeCell ref="C33:H33"/>
    <mergeCell ref="C34:H34"/>
    <mergeCell ref="C35:H35"/>
    <mergeCell ref="C36:H36"/>
    <mergeCell ref="C37:H37"/>
    <mergeCell ref="B14:I14"/>
    <mergeCell ref="B30:K30"/>
    <mergeCell ref="B17:K17"/>
    <mergeCell ref="B18:I18"/>
    <mergeCell ref="B19:I19"/>
    <mergeCell ref="B21:K21"/>
    <mergeCell ref="B22:I22"/>
    <mergeCell ref="B23:I23"/>
    <mergeCell ref="C24:H24"/>
    <mergeCell ref="C25:H25"/>
    <mergeCell ref="C26:H26"/>
    <mergeCell ref="C27:H27"/>
    <mergeCell ref="B28:I28"/>
    <mergeCell ref="B16:I16"/>
    <mergeCell ref="B15:I15"/>
    <mergeCell ref="M1:N1"/>
    <mergeCell ref="B3:L3"/>
    <mergeCell ref="B4:L4"/>
    <mergeCell ref="B5:J5"/>
    <mergeCell ref="A2:O2"/>
    <mergeCell ref="B6:I6"/>
    <mergeCell ref="K6:K13"/>
    <mergeCell ref="B7:I7"/>
    <mergeCell ref="C8:H8"/>
    <mergeCell ref="C9:H9"/>
    <mergeCell ref="C10:H10"/>
    <mergeCell ref="C11:H11"/>
    <mergeCell ref="C12:H12"/>
    <mergeCell ref="B13:I13"/>
  </mergeCells>
  <printOptions horizontalCentered="1" verticalCentered="1"/>
  <pageMargins left="0" right="0" top="0.98425196850393704" bottom="0.59055118110236227" header="0.51181102362204722" footer="0.11811023622047245"/>
  <pageSetup paperSize="9" scale="5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2"/>
  <sheetViews>
    <sheetView view="pageBreakPreview" zoomScale="60"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257" t="s">
        <v>250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22" ht="26.25" x14ac:dyDescent="0.4">
      <c r="B3" s="275" t="s">
        <v>119</v>
      </c>
      <c r="C3" s="275"/>
      <c r="D3" s="275"/>
      <c r="E3" s="275"/>
      <c r="F3" s="275"/>
      <c r="G3" s="275"/>
      <c r="H3" s="275"/>
      <c r="I3" s="275"/>
      <c r="J3" s="275"/>
      <c r="K3" s="275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</row>
    <row r="4" spans="1:22" ht="25.5" customHeight="1" x14ac:dyDescent="0.3">
      <c r="B4" s="277" t="s">
        <v>171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22" ht="24.95" customHeight="1" x14ac:dyDescent="0.25">
      <c r="A5" s="7" t="s">
        <v>1</v>
      </c>
      <c r="B5" s="274" t="s">
        <v>14</v>
      </c>
      <c r="C5" s="274"/>
      <c r="D5" s="274"/>
      <c r="E5" s="274"/>
      <c r="F5" s="274"/>
      <c r="G5" s="274"/>
      <c r="H5" s="274"/>
      <c r="I5" s="274"/>
      <c r="J5" s="8">
        <f>SUM(I6:I11)</f>
        <v>177984038</v>
      </c>
    </row>
    <row r="6" spans="1:22" ht="24.95" customHeight="1" x14ac:dyDescent="0.2">
      <c r="A6" s="25"/>
      <c r="B6" s="9">
        <v>1</v>
      </c>
      <c r="C6" s="256" t="s">
        <v>2</v>
      </c>
      <c r="D6" s="256"/>
      <c r="E6" s="256"/>
      <c r="F6" s="256"/>
      <c r="G6" s="256"/>
      <c r="H6" s="256"/>
      <c r="I6" s="63">
        <v>76942381</v>
      </c>
      <c r="J6" s="25"/>
    </row>
    <row r="7" spans="1:22" ht="24.95" customHeight="1" x14ac:dyDescent="0.2">
      <c r="A7" s="25"/>
      <c r="B7" s="9">
        <v>2</v>
      </c>
      <c r="C7" s="256" t="s">
        <v>15</v>
      </c>
      <c r="D7" s="256"/>
      <c r="E7" s="256"/>
      <c r="F7" s="256"/>
      <c r="G7" s="256"/>
      <c r="H7" s="256"/>
      <c r="I7" s="63">
        <v>46196169</v>
      </c>
      <c r="J7" s="25"/>
    </row>
    <row r="8" spans="1:22" ht="24.95" customHeight="1" x14ac:dyDescent="0.2">
      <c r="A8" s="25"/>
      <c r="B8" s="9">
        <v>3</v>
      </c>
      <c r="C8" s="256" t="s">
        <v>16</v>
      </c>
      <c r="D8" s="256"/>
      <c r="E8" s="256"/>
      <c r="F8" s="256"/>
      <c r="G8" s="256"/>
      <c r="H8" s="256"/>
      <c r="I8" s="63">
        <v>46599486</v>
      </c>
      <c r="J8" s="25"/>
    </row>
    <row r="9" spans="1:22" ht="24.95" customHeight="1" x14ac:dyDescent="0.2">
      <c r="A9" s="25"/>
      <c r="B9" s="9">
        <v>4</v>
      </c>
      <c r="C9" s="256" t="s">
        <v>17</v>
      </c>
      <c r="D9" s="256"/>
      <c r="E9" s="256"/>
      <c r="F9" s="256"/>
      <c r="G9" s="256"/>
      <c r="H9" s="256"/>
      <c r="I9" s="10">
        <v>2817461</v>
      </c>
      <c r="J9" s="25"/>
    </row>
    <row r="10" spans="1:22" ht="24.95" customHeight="1" x14ac:dyDescent="0.2">
      <c r="A10" s="25"/>
      <c r="B10" s="9">
        <v>5</v>
      </c>
      <c r="C10" s="256" t="s">
        <v>127</v>
      </c>
      <c r="D10" s="256"/>
      <c r="E10" s="256"/>
      <c r="F10" s="256"/>
      <c r="G10" s="256"/>
      <c r="H10" s="256"/>
      <c r="I10" s="63">
        <v>4201561</v>
      </c>
      <c r="J10" s="25"/>
    </row>
    <row r="11" spans="1:22" ht="24.95" customHeight="1" x14ac:dyDescent="0.2">
      <c r="A11" s="25"/>
      <c r="B11" s="9">
        <v>6</v>
      </c>
      <c r="C11" s="256" t="s">
        <v>126</v>
      </c>
      <c r="D11" s="256"/>
      <c r="E11" s="256"/>
      <c r="F11" s="256"/>
      <c r="G11" s="256"/>
      <c r="H11" s="256"/>
      <c r="I11" s="10">
        <v>1226980</v>
      </c>
      <c r="J11" s="25"/>
    </row>
    <row r="12" spans="1:22" ht="24.95" customHeight="1" x14ac:dyDescent="0.25">
      <c r="A12" s="7" t="s">
        <v>8</v>
      </c>
      <c r="B12" s="274" t="s">
        <v>18</v>
      </c>
      <c r="C12" s="274"/>
      <c r="D12" s="274"/>
      <c r="E12" s="274"/>
      <c r="F12" s="274"/>
      <c r="G12" s="274"/>
      <c r="H12" s="274"/>
      <c r="I12" s="274"/>
      <c r="J12" s="8">
        <f>SUM(I13:I18)</f>
        <v>55519000</v>
      </c>
    </row>
    <row r="13" spans="1:22" ht="24.95" customHeight="1" x14ac:dyDescent="0.2">
      <c r="A13" s="25"/>
      <c r="B13" s="9">
        <v>1</v>
      </c>
      <c r="C13" s="256" t="s">
        <v>19</v>
      </c>
      <c r="D13" s="256"/>
      <c r="E13" s="256"/>
      <c r="F13" s="256"/>
      <c r="G13" s="256"/>
      <c r="H13" s="256"/>
      <c r="I13" s="63">
        <v>4900000</v>
      </c>
      <c r="J13" s="25"/>
    </row>
    <row r="14" spans="1:22" ht="24.95" customHeight="1" x14ac:dyDescent="0.2">
      <c r="A14" s="25"/>
      <c r="B14" s="9">
        <v>2</v>
      </c>
      <c r="C14" s="256" t="s">
        <v>139</v>
      </c>
      <c r="D14" s="256"/>
      <c r="E14" s="256"/>
      <c r="F14" s="256"/>
      <c r="G14" s="256"/>
      <c r="H14" s="256"/>
      <c r="I14" s="63">
        <v>48118000</v>
      </c>
      <c r="J14" s="25"/>
    </row>
    <row r="15" spans="1:22" ht="24.95" customHeight="1" x14ac:dyDescent="0.2">
      <c r="A15" s="25"/>
      <c r="B15" s="9">
        <v>3</v>
      </c>
      <c r="C15" s="256" t="s">
        <v>209</v>
      </c>
      <c r="D15" s="256"/>
      <c r="E15" s="256"/>
      <c r="F15" s="256"/>
      <c r="G15" s="256"/>
      <c r="H15" s="256"/>
      <c r="I15" s="10">
        <v>2216000</v>
      </c>
      <c r="J15" s="25"/>
    </row>
    <row r="16" spans="1:22" ht="24.95" customHeight="1" x14ac:dyDescent="0.2">
      <c r="A16" s="25"/>
      <c r="B16" s="219">
        <v>4</v>
      </c>
      <c r="C16" s="271" t="s">
        <v>237</v>
      </c>
      <c r="D16" s="271"/>
      <c r="E16" s="271"/>
      <c r="F16" s="271"/>
      <c r="G16" s="271"/>
      <c r="H16" s="271"/>
      <c r="I16" s="63">
        <v>285000</v>
      </c>
      <c r="J16" s="25"/>
    </row>
    <row r="17" spans="1:10" ht="24.95" hidden="1" customHeight="1" x14ac:dyDescent="0.2">
      <c r="A17" s="25"/>
      <c r="B17" s="9">
        <v>5</v>
      </c>
      <c r="C17" s="256"/>
      <c r="D17" s="256"/>
      <c r="E17" s="256"/>
      <c r="F17" s="256"/>
      <c r="G17" s="256"/>
      <c r="H17" s="256"/>
      <c r="I17" s="10"/>
      <c r="J17" s="25"/>
    </row>
    <row r="18" spans="1:10" ht="24.95" hidden="1" customHeight="1" x14ac:dyDescent="0.2">
      <c r="A18" s="25"/>
      <c r="B18" s="9">
        <v>6</v>
      </c>
      <c r="C18" s="256"/>
      <c r="D18" s="256"/>
      <c r="E18" s="256"/>
      <c r="F18" s="256"/>
      <c r="G18" s="256"/>
      <c r="H18" s="256"/>
      <c r="I18" s="10"/>
      <c r="J18" s="25"/>
    </row>
    <row r="19" spans="1:10" ht="24.95" customHeight="1" x14ac:dyDescent="0.2">
      <c r="A19" s="25"/>
      <c r="B19" s="9"/>
      <c r="C19" s="256"/>
      <c r="D19" s="256"/>
      <c r="E19" s="256"/>
      <c r="F19" s="256"/>
      <c r="G19" s="256"/>
      <c r="H19" s="256"/>
      <c r="I19" s="10"/>
      <c r="J19" s="25"/>
    </row>
    <row r="20" spans="1:10" ht="24.95" customHeight="1" x14ac:dyDescent="0.25">
      <c r="A20" s="7" t="s">
        <v>10</v>
      </c>
      <c r="B20" s="274" t="s">
        <v>20</v>
      </c>
      <c r="C20" s="274"/>
      <c r="D20" s="274"/>
      <c r="E20" s="274"/>
      <c r="F20" s="274"/>
      <c r="G20" s="274"/>
      <c r="H20" s="274"/>
      <c r="I20" s="274"/>
      <c r="J20" s="8">
        <f>SUM(I21:I25)</f>
        <v>32700000</v>
      </c>
    </row>
    <row r="21" spans="1:10" ht="24.95" customHeight="1" x14ac:dyDescent="0.2">
      <c r="A21" s="25"/>
      <c r="B21" s="9">
        <v>1</v>
      </c>
      <c r="C21" s="256" t="s">
        <v>21</v>
      </c>
      <c r="D21" s="256"/>
      <c r="E21" s="256"/>
      <c r="F21" s="256"/>
      <c r="G21" s="256"/>
      <c r="H21" s="256"/>
      <c r="I21" s="10">
        <v>4400000</v>
      </c>
      <c r="J21" s="25"/>
    </row>
    <row r="22" spans="1:10" ht="24.95" customHeight="1" x14ac:dyDescent="0.2">
      <c r="A22" s="25"/>
      <c r="B22" s="9">
        <v>2</v>
      </c>
      <c r="C22" s="256" t="s">
        <v>22</v>
      </c>
      <c r="D22" s="256"/>
      <c r="E22" s="256"/>
      <c r="F22" s="256"/>
      <c r="G22" s="256"/>
      <c r="H22" s="256"/>
      <c r="I22" s="10">
        <v>28000000</v>
      </c>
      <c r="J22" s="25"/>
    </row>
    <row r="23" spans="1:10" ht="24.95" customHeight="1" x14ac:dyDescent="0.2">
      <c r="A23" s="25"/>
      <c r="B23" s="9">
        <v>3</v>
      </c>
      <c r="C23" s="256" t="s">
        <v>23</v>
      </c>
      <c r="D23" s="256"/>
      <c r="E23" s="256"/>
      <c r="F23" s="256"/>
      <c r="G23" s="256"/>
      <c r="H23" s="256"/>
      <c r="I23" s="10">
        <v>100000</v>
      </c>
      <c r="J23" s="25"/>
    </row>
    <row r="24" spans="1:10" ht="24.95" customHeight="1" x14ac:dyDescent="0.2">
      <c r="A24" s="25"/>
      <c r="B24" s="9">
        <v>4</v>
      </c>
      <c r="C24" s="256" t="s">
        <v>218</v>
      </c>
      <c r="D24" s="256"/>
      <c r="E24" s="256"/>
      <c r="F24" s="256"/>
      <c r="G24" s="256"/>
      <c r="H24" s="256"/>
      <c r="I24" s="10">
        <v>150000</v>
      </c>
      <c r="J24" s="25"/>
    </row>
    <row r="25" spans="1:10" ht="24.95" customHeight="1" x14ac:dyDescent="0.2">
      <c r="A25" s="25"/>
      <c r="B25" s="9">
        <v>5</v>
      </c>
      <c r="C25" s="256" t="s">
        <v>24</v>
      </c>
      <c r="D25" s="256"/>
      <c r="E25" s="256"/>
      <c r="F25" s="256"/>
      <c r="G25" s="256"/>
      <c r="H25" s="256"/>
      <c r="I25" s="10">
        <v>50000</v>
      </c>
      <c r="J25" s="25"/>
    </row>
    <row r="26" spans="1:10" ht="24.95" customHeight="1" x14ac:dyDescent="0.25">
      <c r="A26" s="7" t="s">
        <v>13</v>
      </c>
      <c r="B26" s="274" t="s">
        <v>25</v>
      </c>
      <c r="C26" s="274"/>
      <c r="D26" s="274"/>
      <c r="E26" s="274"/>
      <c r="F26" s="274"/>
      <c r="G26" s="274"/>
      <c r="H26" s="274"/>
      <c r="I26" s="274"/>
      <c r="J26" s="8">
        <f>SUM(I27:I40)</f>
        <v>17810250</v>
      </c>
    </row>
    <row r="27" spans="1:10" ht="24.95" customHeight="1" x14ac:dyDescent="0.2">
      <c r="A27" s="25"/>
      <c r="B27" s="9">
        <v>1</v>
      </c>
      <c r="C27" s="256" t="s">
        <v>26</v>
      </c>
      <c r="D27" s="256"/>
      <c r="E27" s="256"/>
      <c r="F27" s="256"/>
      <c r="G27" s="256"/>
      <c r="H27" s="256"/>
      <c r="I27" s="10">
        <v>300000</v>
      </c>
      <c r="J27" s="25"/>
    </row>
    <row r="28" spans="1:10" ht="24.95" customHeight="1" x14ac:dyDescent="0.2">
      <c r="A28" s="25"/>
      <c r="B28" s="9">
        <v>2</v>
      </c>
      <c r="C28" s="256" t="s">
        <v>27</v>
      </c>
      <c r="D28" s="256"/>
      <c r="E28" s="256"/>
      <c r="F28" s="256"/>
      <c r="G28" s="256"/>
      <c r="H28" s="256"/>
      <c r="I28" s="10">
        <v>7700000</v>
      </c>
      <c r="J28" s="25"/>
    </row>
    <row r="29" spans="1:10" ht="24.95" customHeight="1" x14ac:dyDescent="0.2">
      <c r="A29" s="25"/>
      <c r="B29" s="9">
        <v>3</v>
      </c>
      <c r="C29" s="256" t="s">
        <v>28</v>
      </c>
      <c r="D29" s="256"/>
      <c r="E29" s="256"/>
      <c r="F29" s="256"/>
      <c r="G29" s="256"/>
      <c r="H29" s="256"/>
      <c r="I29" s="10">
        <v>2510000</v>
      </c>
      <c r="J29" s="25"/>
    </row>
    <row r="30" spans="1:10" ht="24.95" customHeight="1" x14ac:dyDescent="0.2">
      <c r="A30" s="25"/>
      <c r="B30" s="9">
        <v>4</v>
      </c>
      <c r="C30" s="256" t="s">
        <v>29</v>
      </c>
      <c r="D30" s="256"/>
      <c r="E30" s="256"/>
      <c r="F30" s="256"/>
      <c r="G30" s="256"/>
      <c r="H30" s="256"/>
      <c r="I30" s="10">
        <v>0</v>
      </c>
      <c r="J30" s="25"/>
    </row>
    <row r="31" spans="1:10" ht="24.95" customHeight="1" x14ac:dyDescent="0.2">
      <c r="A31" s="25"/>
      <c r="B31" s="9">
        <v>5</v>
      </c>
      <c r="C31" s="256" t="s">
        <v>30</v>
      </c>
      <c r="D31" s="256"/>
      <c r="E31" s="256"/>
      <c r="F31" s="256"/>
      <c r="G31" s="256"/>
      <c r="H31" s="256"/>
      <c r="I31" s="10">
        <f>SUM(H32:H35)</f>
        <v>3652000</v>
      </c>
      <c r="J31" s="25"/>
    </row>
    <row r="32" spans="1:10" ht="24.95" customHeight="1" x14ac:dyDescent="0.2">
      <c r="A32" s="25"/>
      <c r="B32" s="9"/>
      <c r="C32" s="206" t="s">
        <v>4</v>
      </c>
      <c r="D32" s="256" t="s">
        <v>31</v>
      </c>
      <c r="E32" s="256"/>
      <c r="F32" s="256"/>
      <c r="G32" s="256"/>
      <c r="H32" s="11">
        <v>2002000</v>
      </c>
      <c r="I32" s="10"/>
      <c r="J32" s="25"/>
    </row>
    <row r="33" spans="1:10" ht="24.95" customHeight="1" x14ac:dyDescent="0.2">
      <c r="A33" s="25"/>
      <c r="B33" s="9"/>
      <c r="C33" s="206" t="s">
        <v>5</v>
      </c>
      <c r="D33" s="256" t="s">
        <v>122</v>
      </c>
      <c r="E33" s="256"/>
      <c r="F33" s="256"/>
      <c r="G33" s="256"/>
      <c r="H33" s="11">
        <v>1400000</v>
      </c>
      <c r="I33" s="10"/>
      <c r="J33" s="25"/>
    </row>
    <row r="34" spans="1:10" ht="24.95" customHeight="1" x14ac:dyDescent="0.2">
      <c r="A34" s="25"/>
      <c r="B34" s="9"/>
      <c r="C34" s="206" t="s">
        <v>6</v>
      </c>
      <c r="D34" s="256" t="s">
        <v>123</v>
      </c>
      <c r="E34" s="256"/>
      <c r="F34" s="256"/>
      <c r="G34" s="256"/>
      <c r="H34" s="11">
        <v>250000</v>
      </c>
      <c r="I34" s="10"/>
      <c r="J34" s="25"/>
    </row>
    <row r="35" spans="1:10" ht="24.95" customHeight="1" x14ac:dyDescent="0.2">
      <c r="A35" s="25"/>
      <c r="B35" s="9"/>
      <c r="C35" s="206"/>
      <c r="D35" s="256"/>
      <c r="E35" s="256"/>
      <c r="F35" s="256"/>
      <c r="G35" s="256"/>
      <c r="H35" s="11"/>
      <c r="I35" s="10"/>
      <c r="J35" s="25"/>
    </row>
    <row r="36" spans="1:10" ht="24.95" customHeight="1" x14ac:dyDescent="0.2">
      <c r="A36" s="25"/>
      <c r="B36" s="9">
        <v>6</v>
      </c>
      <c r="C36" s="256" t="s">
        <v>32</v>
      </c>
      <c r="D36" s="256"/>
      <c r="E36" s="256"/>
      <c r="F36" s="256"/>
      <c r="G36" s="256"/>
      <c r="H36" s="256"/>
      <c r="I36" s="10">
        <v>1405000</v>
      </c>
      <c r="J36" s="25"/>
    </row>
    <row r="37" spans="1:10" ht="24.95" customHeight="1" x14ac:dyDescent="0.2">
      <c r="A37" s="25"/>
      <c r="B37" s="9">
        <v>7</v>
      </c>
      <c r="C37" s="256" t="s">
        <v>33</v>
      </c>
      <c r="D37" s="256"/>
      <c r="E37" s="256"/>
      <c r="F37" s="256"/>
      <c r="G37" s="256"/>
      <c r="H37" s="256"/>
      <c r="I37" s="63">
        <v>1380000</v>
      </c>
      <c r="J37" s="25"/>
    </row>
    <row r="38" spans="1:10" ht="24.95" customHeight="1" x14ac:dyDescent="0.2">
      <c r="A38" s="25"/>
      <c r="B38" s="9">
        <v>8</v>
      </c>
      <c r="C38" s="256" t="s">
        <v>212</v>
      </c>
      <c r="D38" s="256"/>
      <c r="E38" s="256"/>
      <c r="F38" s="256"/>
      <c r="G38" s="256"/>
      <c r="H38" s="256"/>
      <c r="I38" s="10">
        <v>516250</v>
      </c>
      <c r="J38" s="25"/>
    </row>
    <row r="39" spans="1:10" ht="24.95" customHeight="1" x14ac:dyDescent="0.2">
      <c r="A39" s="25"/>
      <c r="B39" s="9">
        <v>9</v>
      </c>
      <c r="C39" s="271" t="s">
        <v>234</v>
      </c>
      <c r="D39" s="271"/>
      <c r="E39" s="271"/>
      <c r="F39" s="271"/>
      <c r="G39" s="271"/>
      <c r="H39" s="271"/>
      <c r="I39" s="63">
        <v>347000</v>
      </c>
      <c r="J39" s="25"/>
    </row>
    <row r="40" spans="1:10" ht="24.95" customHeight="1" x14ac:dyDescent="0.2">
      <c r="A40" s="25"/>
      <c r="B40" s="25"/>
      <c r="C40" s="25"/>
      <c r="D40" s="25"/>
      <c r="E40" s="25"/>
      <c r="F40" s="25"/>
      <c r="G40" s="25"/>
      <c r="H40" s="25"/>
      <c r="I40" s="10"/>
      <c r="J40" s="25"/>
    </row>
    <row r="41" spans="1:10" ht="24.95" customHeight="1" x14ac:dyDescent="0.25">
      <c r="A41" s="7" t="s">
        <v>34</v>
      </c>
      <c r="B41" s="274" t="s">
        <v>35</v>
      </c>
      <c r="C41" s="274"/>
      <c r="D41" s="274"/>
      <c r="E41" s="274"/>
      <c r="F41" s="274"/>
      <c r="G41" s="274"/>
      <c r="H41" s="274"/>
      <c r="I41" s="274"/>
      <c r="J41" s="8">
        <f>SUM(I42:I48)</f>
        <v>375742750</v>
      </c>
    </row>
    <row r="42" spans="1:10" ht="24.95" customHeight="1" x14ac:dyDescent="0.2">
      <c r="A42" s="25"/>
      <c r="B42" s="9">
        <v>1</v>
      </c>
      <c r="C42" s="256" t="s">
        <v>192</v>
      </c>
      <c r="D42" s="256"/>
      <c r="E42" s="256"/>
      <c r="F42" s="256"/>
      <c r="G42" s="256"/>
      <c r="H42" s="256"/>
      <c r="I42" s="10">
        <v>40600000</v>
      </c>
      <c r="J42" s="25"/>
    </row>
    <row r="43" spans="1:10" ht="24.95" customHeight="1" x14ac:dyDescent="0.25">
      <c r="A43" s="25"/>
      <c r="B43" s="9">
        <v>2</v>
      </c>
      <c r="C43" s="256" t="s">
        <v>214</v>
      </c>
      <c r="D43" s="256"/>
      <c r="E43" s="256"/>
      <c r="F43" s="256"/>
      <c r="G43" s="256"/>
      <c r="H43" s="256"/>
      <c r="I43" s="2">
        <v>43425000</v>
      </c>
      <c r="J43" s="25"/>
    </row>
    <row r="44" spans="1:10" ht="24.95" customHeight="1" x14ac:dyDescent="0.25">
      <c r="A44" s="25"/>
      <c r="B44" s="9">
        <v>3</v>
      </c>
      <c r="C44" s="256" t="s">
        <v>213</v>
      </c>
      <c r="D44" s="256"/>
      <c r="E44" s="256"/>
      <c r="F44" s="256"/>
      <c r="G44" s="256"/>
      <c r="H44" s="256"/>
      <c r="I44" s="2">
        <v>109865250</v>
      </c>
      <c r="J44" s="25"/>
    </row>
    <row r="45" spans="1:10" ht="24.95" customHeight="1" x14ac:dyDescent="0.25">
      <c r="A45" s="25"/>
      <c r="B45" s="9">
        <v>4</v>
      </c>
      <c r="C45" s="256" t="s">
        <v>215</v>
      </c>
      <c r="D45" s="256"/>
      <c r="E45" s="256"/>
      <c r="F45" s="256"/>
      <c r="G45" s="256"/>
      <c r="H45" s="256"/>
      <c r="I45" s="2">
        <v>174438500</v>
      </c>
      <c r="J45" s="25"/>
    </row>
    <row r="46" spans="1:10" ht="24.95" customHeight="1" x14ac:dyDescent="0.2">
      <c r="A46" s="25"/>
      <c r="B46" s="9">
        <v>5</v>
      </c>
      <c r="C46" s="256" t="s">
        <v>216</v>
      </c>
      <c r="D46" s="256"/>
      <c r="E46" s="256"/>
      <c r="F46" s="256"/>
      <c r="G46" s="256"/>
      <c r="H46" s="256"/>
      <c r="I46" s="10">
        <v>0</v>
      </c>
      <c r="J46" s="25"/>
    </row>
    <row r="47" spans="1:10" ht="24.95" customHeight="1" x14ac:dyDescent="0.2">
      <c r="A47" s="25"/>
      <c r="B47" s="219">
        <v>6</v>
      </c>
      <c r="C47" s="271" t="s">
        <v>235</v>
      </c>
      <c r="D47" s="271"/>
      <c r="E47" s="271"/>
      <c r="F47" s="271"/>
      <c r="G47" s="271"/>
      <c r="H47" s="271"/>
      <c r="I47" s="63">
        <v>1000000</v>
      </c>
      <c r="J47" s="25"/>
    </row>
    <row r="48" spans="1:10" ht="24.95" customHeight="1" x14ac:dyDescent="0.2">
      <c r="A48" s="25"/>
      <c r="B48" s="219">
        <v>7</v>
      </c>
      <c r="C48" s="271" t="s">
        <v>236</v>
      </c>
      <c r="D48" s="271"/>
      <c r="E48" s="271"/>
      <c r="F48" s="271"/>
      <c r="G48" s="271"/>
      <c r="H48" s="271"/>
      <c r="I48" s="63">
        <v>6414000</v>
      </c>
      <c r="J48" s="25"/>
    </row>
    <row r="49" spans="1:11" ht="24.95" customHeight="1" x14ac:dyDescent="0.25">
      <c r="A49" s="7" t="s">
        <v>36</v>
      </c>
      <c r="B49" s="274" t="s">
        <v>37</v>
      </c>
      <c r="C49" s="274"/>
      <c r="D49" s="274"/>
      <c r="E49" s="274"/>
      <c r="F49" s="274"/>
      <c r="G49" s="274"/>
      <c r="H49" s="274"/>
      <c r="I49" s="274"/>
      <c r="J49" s="8">
        <f>SUM(I50:I53)</f>
        <v>9040179</v>
      </c>
    </row>
    <row r="50" spans="1:11" ht="24.95" customHeight="1" x14ac:dyDescent="0.2">
      <c r="A50" s="25"/>
      <c r="B50" s="9">
        <v>1</v>
      </c>
      <c r="C50" s="256" t="s">
        <v>193</v>
      </c>
      <c r="D50" s="256"/>
      <c r="E50" s="256"/>
      <c r="F50" s="256"/>
      <c r="G50" s="256"/>
      <c r="H50" s="256"/>
      <c r="I50" s="10">
        <v>6117000</v>
      </c>
      <c r="J50" s="25"/>
    </row>
    <row r="51" spans="1:11" ht="24.95" customHeight="1" x14ac:dyDescent="0.2">
      <c r="A51" s="25"/>
      <c r="B51" s="9">
        <v>2</v>
      </c>
      <c r="C51" s="256" t="s">
        <v>194</v>
      </c>
      <c r="D51" s="256"/>
      <c r="E51" s="256"/>
      <c r="F51" s="256"/>
      <c r="G51" s="256"/>
      <c r="H51" s="256"/>
      <c r="I51" s="10">
        <v>1200000</v>
      </c>
      <c r="J51" s="25"/>
    </row>
    <row r="52" spans="1:11" ht="24.95" customHeight="1" x14ac:dyDescent="0.2">
      <c r="A52" s="25"/>
      <c r="B52" s="9">
        <v>3</v>
      </c>
      <c r="C52" s="256" t="s">
        <v>217</v>
      </c>
      <c r="D52" s="256"/>
      <c r="E52" s="256"/>
      <c r="F52" s="256"/>
      <c r="G52" s="256"/>
      <c r="H52" s="256"/>
      <c r="I52" s="10">
        <v>1723179</v>
      </c>
      <c r="J52" s="25"/>
    </row>
    <row r="53" spans="1:11" ht="24.95" customHeight="1" x14ac:dyDescent="0.2">
      <c r="A53" s="25"/>
      <c r="B53" s="9"/>
      <c r="C53" s="209"/>
      <c r="D53" s="209"/>
      <c r="E53" s="209"/>
      <c r="F53" s="209"/>
      <c r="G53" s="209"/>
      <c r="H53" s="209"/>
      <c r="I53" s="10"/>
      <c r="J53" s="25"/>
    </row>
    <row r="54" spans="1:11" ht="24.95" customHeight="1" x14ac:dyDescent="0.25">
      <c r="A54" s="7" t="s">
        <v>38</v>
      </c>
      <c r="B54" s="274" t="s">
        <v>53</v>
      </c>
      <c r="C54" s="274"/>
      <c r="D54" s="274"/>
      <c r="E54" s="274"/>
      <c r="F54" s="274"/>
      <c r="G54" s="274"/>
      <c r="H54" s="274"/>
      <c r="I54" s="274"/>
      <c r="J54" s="8">
        <f>SUM(I55:I56)</f>
        <v>1800000</v>
      </c>
    </row>
    <row r="55" spans="1:11" ht="24.95" customHeight="1" x14ac:dyDescent="0.2">
      <c r="A55" s="25"/>
      <c r="B55" s="9">
        <v>1</v>
      </c>
      <c r="C55" s="256" t="s">
        <v>211</v>
      </c>
      <c r="D55" s="256"/>
      <c r="E55" s="256"/>
      <c r="F55" s="256"/>
      <c r="G55" s="256"/>
      <c r="H55" s="256"/>
      <c r="I55" s="10">
        <v>500000</v>
      </c>
      <c r="J55" s="25"/>
    </row>
    <row r="56" spans="1:11" ht="24.95" customHeight="1" x14ac:dyDescent="0.2">
      <c r="A56" s="25"/>
      <c r="B56" s="9">
        <v>2</v>
      </c>
      <c r="C56" s="256" t="s">
        <v>231</v>
      </c>
      <c r="D56" s="256"/>
      <c r="E56" s="256"/>
      <c r="F56" s="256"/>
      <c r="G56" s="256"/>
      <c r="H56" s="256"/>
      <c r="I56" s="10">
        <v>1300000</v>
      </c>
      <c r="J56" s="25"/>
    </row>
    <row r="57" spans="1:11" ht="24.95" customHeight="1" x14ac:dyDescent="0.25">
      <c r="A57" s="7" t="s">
        <v>210</v>
      </c>
      <c r="B57" s="274" t="s">
        <v>39</v>
      </c>
      <c r="C57" s="274"/>
      <c r="D57" s="274"/>
      <c r="E57" s="274"/>
      <c r="F57" s="274"/>
      <c r="G57" s="274"/>
      <c r="H57" s="274"/>
      <c r="I57" s="274"/>
      <c r="J57" s="8">
        <f>SUM(I58:I61)</f>
        <v>209679281</v>
      </c>
    </row>
    <row r="58" spans="1:11" ht="24.95" customHeight="1" x14ac:dyDescent="0.2">
      <c r="A58" s="25"/>
      <c r="B58" s="9">
        <v>1</v>
      </c>
      <c r="C58" s="256" t="s">
        <v>140</v>
      </c>
      <c r="D58" s="256"/>
      <c r="E58" s="256"/>
      <c r="F58" s="256"/>
      <c r="G58" s="256"/>
      <c r="H58" s="256"/>
      <c r="I58" s="10">
        <v>85000000</v>
      </c>
      <c r="J58" s="25"/>
    </row>
    <row r="59" spans="1:11" ht="24.95" customHeight="1" x14ac:dyDescent="0.2">
      <c r="A59" s="25"/>
      <c r="B59" s="9">
        <v>2</v>
      </c>
      <c r="C59" s="256" t="s">
        <v>143</v>
      </c>
      <c r="D59" s="256"/>
      <c r="E59" s="256"/>
      <c r="F59" s="256"/>
      <c r="G59" s="256"/>
      <c r="H59" s="256"/>
      <c r="I59" s="10">
        <v>124679281</v>
      </c>
      <c r="J59" s="25"/>
    </row>
    <row r="60" spans="1:11" ht="24.95" customHeight="1" x14ac:dyDescent="0.2">
      <c r="A60" s="25"/>
      <c r="B60" s="9">
        <v>3</v>
      </c>
      <c r="C60" s="256"/>
      <c r="D60" s="256"/>
      <c r="E60" s="256"/>
      <c r="F60" s="256"/>
      <c r="G60" s="256"/>
      <c r="H60" s="256"/>
      <c r="I60" s="10"/>
      <c r="J60" s="25"/>
    </row>
    <row r="61" spans="1:11" ht="24.95" hidden="1" customHeight="1" x14ac:dyDescent="0.2">
      <c r="A61" s="25"/>
      <c r="B61" s="9">
        <v>4</v>
      </c>
      <c r="C61" s="25"/>
      <c r="D61" s="25"/>
      <c r="E61" s="25"/>
      <c r="F61" s="25"/>
      <c r="G61" s="25"/>
      <c r="H61" s="25"/>
      <c r="I61" s="10">
        <v>0</v>
      </c>
      <c r="J61" s="25"/>
    </row>
    <row r="62" spans="1:11" ht="24.95" customHeight="1" x14ac:dyDescent="0.35">
      <c r="A62" s="278" t="s">
        <v>195</v>
      </c>
      <c r="B62" s="279"/>
      <c r="C62" s="279"/>
      <c r="D62" s="279"/>
      <c r="E62" s="279"/>
      <c r="F62" s="279"/>
      <c r="G62" s="279"/>
      <c r="H62" s="279"/>
      <c r="I62" s="279"/>
      <c r="J62" s="12">
        <f>SUM(J5:J61)</f>
        <v>880275498</v>
      </c>
      <c r="K62" s="58"/>
    </row>
    <row r="63" spans="1:11" ht="24.95" customHeight="1" x14ac:dyDescent="0.2">
      <c r="A63" s="256" t="s">
        <v>125</v>
      </c>
      <c r="B63" s="256"/>
      <c r="C63" s="256"/>
      <c r="D63" s="256"/>
      <c r="E63" s="256"/>
      <c r="F63" s="256"/>
    </row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</sheetData>
  <mergeCells count="60">
    <mergeCell ref="C47:H47"/>
    <mergeCell ref="C48:H48"/>
    <mergeCell ref="C58:H58"/>
    <mergeCell ref="C59:H59"/>
    <mergeCell ref="C60:H60"/>
    <mergeCell ref="C56:H56"/>
    <mergeCell ref="A62:I62"/>
    <mergeCell ref="A63:F63"/>
    <mergeCell ref="B57:I57"/>
    <mergeCell ref="C38:H38"/>
    <mergeCell ref="B41:I41"/>
    <mergeCell ref="C42:H42"/>
    <mergeCell ref="C43:H43"/>
    <mergeCell ref="C44:H44"/>
    <mergeCell ref="C45:H45"/>
    <mergeCell ref="C46:H46"/>
    <mergeCell ref="B49:I49"/>
    <mergeCell ref="C50:H50"/>
    <mergeCell ref="C51:H51"/>
    <mergeCell ref="C52:H52"/>
    <mergeCell ref="B54:I54"/>
    <mergeCell ref="C55:H55"/>
    <mergeCell ref="C39:H39"/>
    <mergeCell ref="C37:H37"/>
    <mergeCell ref="B26:I26"/>
    <mergeCell ref="C27:H27"/>
    <mergeCell ref="C28:H28"/>
    <mergeCell ref="C29:H29"/>
    <mergeCell ref="C30:H30"/>
    <mergeCell ref="C31:H31"/>
    <mergeCell ref="D32:G32"/>
    <mergeCell ref="D33:G33"/>
    <mergeCell ref="D34:G34"/>
    <mergeCell ref="D35:G35"/>
    <mergeCell ref="C36:H36"/>
    <mergeCell ref="C25:H25"/>
    <mergeCell ref="C13:H13"/>
    <mergeCell ref="C14:H14"/>
    <mergeCell ref="C15:H15"/>
    <mergeCell ref="C16:H16"/>
    <mergeCell ref="C17:H17"/>
    <mergeCell ref="C18:H18"/>
    <mergeCell ref="B20:I20"/>
    <mergeCell ref="C21:H21"/>
    <mergeCell ref="C22:H22"/>
    <mergeCell ref="C23:H23"/>
    <mergeCell ref="C24:H24"/>
    <mergeCell ref="C19:H19"/>
    <mergeCell ref="B12:I12"/>
    <mergeCell ref="A2:K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</mergeCells>
  <pageMargins left="0.75" right="0.75" top="1" bottom="1" header="0.5" footer="0.5"/>
  <pageSetup paperSize="9" scale="4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view="pageBreakPreview" zoomScale="60" zoomScaleNormal="100" workbookViewId="0">
      <selection activeCell="L19" sqref="L19"/>
    </sheetView>
  </sheetViews>
  <sheetFormatPr defaultColWidth="8.85546875" defaultRowHeight="12.75" x14ac:dyDescent="0.2"/>
  <cols>
    <col min="1" max="1" width="6.1406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6.28515625" style="1" customWidth="1"/>
    <col min="7" max="7" width="1.7109375" style="1" customWidth="1"/>
    <col min="8" max="16384" width="8.85546875" style="1"/>
  </cols>
  <sheetData>
    <row r="2" spans="1:10" x14ac:dyDescent="0.2">
      <c r="B2" s="280" t="s">
        <v>251</v>
      </c>
      <c r="C2" s="281"/>
      <c r="D2" s="281"/>
      <c r="E2" s="281"/>
      <c r="F2" s="281"/>
      <c r="G2" s="281"/>
    </row>
    <row r="3" spans="1:10" ht="12.75" customHeight="1" x14ac:dyDescent="0.2">
      <c r="B3" s="281"/>
      <c r="C3" s="281"/>
      <c r="D3" s="281"/>
      <c r="E3" s="281"/>
      <c r="F3" s="281"/>
      <c r="G3" s="281"/>
    </row>
    <row r="4" spans="1:10" ht="12.75" customHeight="1" x14ac:dyDescent="0.2">
      <c r="B4" s="282"/>
      <c r="C4" s="283"/>
      <c r="D4" s="283"/>
      <c r="E4" s="283"/>
      <c r="F4" s="283"/>
      <c r="G4" s="283"/>
    </row>
    <row r="5" spans="1:10" x14ac:dyDescent="0.2">
      <c r="B5" s="18"/>
      <c r="C5" s="18"/>
    </row>
    <row r="6" spans="1:10" ht="33" customHeight="1" x14ac:dyDescent="0.25">
      <c r="B6" s="284" t="s">
        <v>85</v>
      </c>
      <c r="C6" s="285"/>
      <c r="D6" s="285"/>
      <c r="E6" s="286"/>
    </row>
    <row r="7" spans="1:10" ht="52.5" customHeight="1" x14ac:dyDescent="0.2">
      <c r="B7" s="19" t="s">
        <v>86</v>
      </c>
      <c r="C7" s="19" t="s">
        <v>87</v>
      </c>
      <c r="D7" s="19" t="s">
        <v>88</v>
      </c>
      <c r="E7" s="19" t="s">
        <v>89</v>
      </c>
    </row>
    <row r="8" spans="1:10" ht="32.25" customHeight="1" x14ac:dyDescent="0.2">
      <c r="B8" s="20"/>
      <c r="C8" s="19" t="s">
        <v>172</v>
      </c>
      <c r="D8" s="19" t="s">
        <v>173</v>
      </c>
      <c r="E8" s="19" t="s">
        <v>172</v>
      </c>
    </row>
    <row r="9" spans="1:10" ht="24.95" customHeight="1" x14ac:dyDescent="0.2">
      <c r="A9" s="24"/>
      <c r="B9" s="27" t="s">
        <v>91</v>
      </c>
      <c r="C9" s="30">
        <f>SUM(C10:C11)</f>
        <v>4200</v>
      </c>
      <c r="D9" s="30">
        <f>SUM(D10:D11)</f>
        <v>0</v>
      </c>
      <c r="E9" s="30">
        <f>SUM(E10:E11)</f>
        <v>4200</v>
      </c>
    </row>
    <row r="10" spans="1:10" ht="34.5" customHeight="1" x14ac:dyDescent="0.2">
      <c r="A10" s="25"/>
      <c r="B10" s="64" t="s">
        <v>129</v>
      </c>
      <c r="C10" s="65">
        <v>4200</v>
      </c>
      <c r="D10" s="66">
        <v>0</v>
      </c>
      <c r="E10" s="67">
        <f>C10+D10</f>
        <v>4200</v>
      </c>
      <c r="J10" s="1" t="s">
        <v>238</v>
      </c>
    </row>
    <row r="11" spans="1:10" ht="33.75" customHeight="1" x14ac:dyDescent="0.2">
      <c r="A11" s="25"/>
      <c r="B11" s="20"/>
      <c r="C11" s="13"/>
      <c r="D11" s="28"/>
      <c r="E11" s="29">
        <f>C11+D11</f>
        <v>0</v>
      </c>
    </row>
    <row r="12" spans="1:10" ht="35.1" customHeight="1" x14ac:dyDescent="0.2">
      <c r="A12" s="24"/>
      <c r="B12" s="40"/>
      <c r="C12" s="21">
        <v>0</v>
      </c>
      <c r="D12" s="13"/>
      <c r="E12" s="29">
        <f>C12+D12</f>
        <v>0</v>
      </c>
    </row>
    <row r="13" spans="1:10" ht="24.95" customHeight="1" x14ac:dyDescent="0.2">
      <c r="A13" s="24"/>
      <c r="B13" s="27" t="s">
        <v>92</v>
      </c>
      <c r="C13" s="21">
        <f>SUM(C14:C20)</f>
        <v>6150</v>
      </c>
      <c r="D13" s="21">
        <f>SUM(D14:D20)</f>
        <v>0</v>
      </c>
      <c r="E13" s="21">
        <f>SUM(E14:E20)</f>
        <v>6150</v>
      </c>
    </row>
    <row r="14" spans="1:10" ht="38.25" customHeight="1" x14ac:dyDescent="0.2">
      <c r="A14" s="25"/>
      <c r="B14" s="26" t="s">
        <v>245</v>
      </c>
      <c r="C14" s="70">
        <v>50</v>
      </c>
      <c r="D14" s="28"/>
      <c r="E14" s="28">
        <f t="shared" ref="E14:E20" si="0">SUM(C14:D14)</f>
        <v>50</v>
      </c>
    </row>
    <row r="15" spans="1:10" ht="30" customHeight="1" x14ac:dyDescent="0.2">
      <c r="A15" s="25"/>
      <c r="B15" s="26" t="s">
        <v>174</v>
      </c>
      <c r="C15" s="71">
        <v>3106</v>
      </c>
      <c r="D15" s="14"/>
      <c r="E15" s="28">
        <f t="shared" si="0"/>
        <v>3106</v>
      </c>
    </row>
    <row r="16" spans="1:10" ht="30" customHeight="1" x14ac:dyDescent="0.2">
      <c r="A16" s="25"/>
      <c r="B16" s="26" t="s">
        <v>130</v>
      </c>
      <c r="C16" s="71">
        <v>850</v>
      </c>
      <c r="D16" s="14"/>
      <c r="E16" s="28">
        <f t="shared" si="0"/>
        <v>850</v>
      </c>
    </row>
    <row r="17" spans="1:5" ht="30" customHeight="1" x14ac:dyDescent="0.2">
      <c r="A17" s="25"/>
      <c r="B17" s="26" t="s">
        <v>141</v>
      </c>
      <c r="C17" s="69">
        <v>300</v>
      </c>
      <c r="D17" s="14"/>
      <c r="E17" s="28">
        <f t="shared" si="0"/>
        <v>300</v>
      </c>
    </row>
    <row r="18" spans="1:5" ht="30" customHeight="1" x14ac:dyDescent="0.2">
      <c r="A18" s="25"/>
      <c r="B18" s="26" t="s">
        <v>239</v>
      </c>
      <c r="C18" s="71">
        <v>244</v>
      </c>
      <c r="D18" s="14"/>
      <c r="E18" s="28">
        <f t="shared" si="0"/>
        <v>244</v>
      </c>
    </row>
    <row r="19" spans="1:5" ht="30" customHeight="1" x14ac:dyDescent="0.2">
      <c r="B19" s="26" t="s">
        <v>142</v>
      </c>
      <c r="C19" s="68">
        <v>1600</v>
      </c>
      <c r="D19" s="22"/>
      <c r="E19" s="28">
        <f t="shared" si="0"/>
        <v>1600</v>
      </c>
    </row>
    <row r="20" spans="1:5" ht="30" customHeight="1" x14ac:dyDescent="0.2">
      <c r="B20" s="26"/>
      <c r="C20" s="52"/>
      <c r="D20" s="22"/>
      <c r="E20" s="28">
        <f t="shared" si="0"/>
        <v>0</v>
      </c>
    </row>
    <row r="21" spans="1:5" ht="35.1" customHeight="1" x14ac:dyDescent="0.2">
      <c r="B21" s="16" t="s">
        <v>90</v>
      </c>
      <c r="C21" s="17">
        <f>C9+C13</f>
        <v>10350</v>
      </c>
      <c r="D21" s="17">
        <f>D9+D13</f>
        <v>0</v>
      </c>
      <c r="E21" s="17">
        <f>E9+E13</f>
        <v>10350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36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2" max="2" width="80" customWidth="1"/>
    <col min="3" max="3" width="46.42578125" customWidth="1"/>
  </cols>
  <sheetData>
    <row r="2" spans="1:3" x14ac:dyDescent="0.25">
      <c r="B2" s="225" t="s">
        <v>252</v>
      </c>
      <c r="C2" s="225"/>
    </row>
    <row r="3" spans="1:3" ht="28.5" customHeight="1" x14ac:dyDescent="0.25">
      <c r="B3" s="289" t="s">
        <v>175</v>
      </c>
      <c r="C3" s="289"/>
    </row>
    <row r="4" spans="1:3" ht="18.75" x14ac:dyDescent="0.3">
      <c r="B4" s="290" t="s">
        <v>176</v>
      </c>
      <c r="C4" s="291"/>
    </row>
    <row r="5" spans="1:3" ht="15.75" x14ac:dyDescent="0.25">
      <c r="B5" s="292"/>
      <c r="C5" s="293"/>
    </row>
    <row r="6" spans="1:3" ht="15.75" x14ac:dyDescent="0.25">
      <c r="B6" s="23"/>
      <c r="C6" s="34" t="s">
        <v>177</v>
      </c>
    </row>
    <row r="7" spans="1:3" ht="24.95" customHeight="1" x14ac:dyDescent="0.25">
      <c r="A7">
        <v>1</v>
      </c>
      <c r="B7" s="53" t="s">
        <v>202</v>
      </c>
      <c r="C7" s="13">
        <v>43425</v>
      </c>
    </row>
    <row r="8" spans="1:3" ht="24.95" customHeight="1" x14ac:dyDescent="0.25">
      <c r="A8">
        <v>2</v>
      </c>
      <c r="B8" s="53" t="s">
        <v>201</v>
      </c>
      <c r="C8" s="13">
        <v>109866</v>
      </c>
    </row>
    <row r="9" spans="1:3" ht="24.95" customHeight="1" x14ac:dyDescent="0.25">
      <c r="A9">
        <v>3</v>
      </c>
      <c r="B9" s="32" t="s">
        <v>178</v>
      </c>
      <c r="C9" s="72">
        <v>3140</v>
      </c>
    </row>
    <row r="10" spans="1:3" ht="24.95" customHeight="1" x14ac:dyDescent="0.25">
      <c r="A10">
        <v>4</v>
      </c>
      <c r="B10" s="32" t="s">
        <v>179</v>
      </c>
      <c r="C10" s="13">
        <v>6000</v>
      </c>
    </row>
    <row r="11" spans="1:3" ht="24.95" customHeight="1" x14ac:dyDescent="0.25">
      <c r="A11">
        <v>5</v>
      </c>
      <c r="B11" s="32" t="s">
        <v>180</v>
      </c>
      <c r="C11" s="13">
        <v>7707</v>
      </c>
    </row>
    <row r="12" spans="1:3" ht="24.95" customHeight="1" x14ac:dyDescent="0.25">
      <c r="A12">
        <v>6</v>
      </c>
      <c r="B12" s="32" t="s">
        <v>241</v>
      </c>
      <c r="C12" s="65">
        <v>1000</v>
      </c>
    </row>
    <row r="13" spans="1:3" ht="24.95" customHeight="1" x14ac:dyDescent="0.25">
      <c r="A13">
        <v>7</v>
      </c>
      <c r="B13" s="32" t="s">
        <v>203</v>
      </c>
      <c r="C13" s="13">
        <v>174440</v>
      </c>
    </row>
    <row r="14" spans="1:3" ht="24.95" customHeight="1" x14ac:dyDescent="0.25">
      <c r="A14">
        <v>8</v>
      </c>
      <c r="B14" s="53" t="s">
        <v>196</v>
      </c>
      <c r="C14" s="13">
        <v>15320</v>
      </c>
    </row>
    <row r="15" spans="1:3" ht="24.95" customHeight="1" x14ac:dyDescent="0.25">
      <c r="A15">
        <v>9</v>
      </c>
      <c r="B15" s="32" t="s">
        <v>197</v>
      </c>
      <c r="C15" s="13">
        <v>1270</v>
      </c>
    </row>
    <row r="16" spans="1:3" ht="24.95" customHeight="1" x14ac:dyDescent="0.25">
      <c r="A16">
        <v>10</v>
      </c>
      <c r="B16" s="32" t="s">
        <v>198</v>
      </c>
      <c r="C16" s="13">
        <v>516</v>
      </c>
    </row>
    <row r="17" spans="1:3" ht="24.95" customHeight="1" x14ac:dyDescent="0.25">
      <c r="A17">
        <v>11</v>
      </c>
      <c r="B17" s="32" t="s">
        <v>219</v>
      </c>
      <c r="C17" s="13">
        <v>137</v>
      </c>
    </row>
    <row r="18" spans="1:3" ht="24.95" customHeight="1" x14ac:dyDescent="0.25">
      <c r="A18">
        <v>12</v>
      </c>
      <c r="B18" s="32" t="s">
        <v>220</v>
      </c>
      <c r="C18" s="13">
        <v>800</v>
      </c>
    </row>
    <row r="19" spans="1:3" ht="24.95" customHeight="1" x14ac:dyDescent="0.25">
      <c r="A19">
        <v>13</v>
      </c>
      <c r="B19" s="32" t="s">
        <v>221</v>
      </c>
      <c r="C19" s="21">
        <v>800</v>
      </c>
    </row>
    <row r="20" spans="1:3" ht="24.95" customHeight="1" x14ac:dyDescent="0.25">
      <c r="A20">
        <v>14</v>
      </c>
      <c r="B20" s="38" t="s">
        <v>222</v>
      </c>
      <c r="C20" s="37">
        <v>1018</v>
      </c>
    </row>
    <row r="21" spans="1:3" ht="24.95" customHeight="1" x14ac:dyDescent="0.25">
      <c r="A21">
        <v>15</v>
      </c>
      <c r="B21" s="38" t="s">
        <v>223</v>
      </c>
      <c r="C21" s="37">
        <v>6414</v>
      </c>
    </row>
    <row r="22" spans="1:3" ht="24.95" customHeight="1" x14ac:dyDescent="0.25">
      <c r="A22">
        <v>16</v>
      </c>
      <c r="B22" s="38" t="s">
        <v>244</v>
      </c>
      <c r="C22" s="37">
        <v>3000</v>
      </c>
    </row>
    <row r="23" spans="1:3" ht="30" customHeight="1" x14ac:dyDescent="0.25">
      <c r="B23" s="16" t="s">
        <v>120</v>
      </c>
      <c r="C23" s="17">
        <f>SUM(C7:C22)</f>
        <v>374853</v>
      </c>
    </row>
    <row r="24" spans="1:3" ht="18.75" x14ac:dyDescent="0.3">
      <c r="B24" s="33"/>
      <c r="C24" s="33"/>
    </row>
    <row r="25" spans="1:3" ht="18.75" x14ac:dyDescent="0.3">
      <c r="B25" s="290" t="s">
        <v>181</v>
      </c>
      <c r="C25" s="291"/>
    </row>
    <row r="26" spans="1:3" ht="15.75" x14ac:dyDescent="0.25">
      <c r="B26" s="287" t="s">
        <v>199</v>
      </c>
      <c r="C26" s="288"/>
    </row>
    <row r="27" spans="1:3" ht="15.75" x14ac:dyDescent="0.25">
      <c r="A27">
        <v>1</v>
      </c>
      <c r="B27" s="32" t="s">
        <v>182</v>
      </c>
      <c r="C27" s="21">
        <v>3000</v>
      </c>
    </row>
    <row r="28" spans="1:3" ht="15.75" x14ac:dyDescent="0.25">
      <c r="A28">
        <v>2</v>
      </c>
      <c r="B28" s="32" t="s">
        <v>229</v>
      </c>
      <c r="C28" s="21">
        <v>44153</v>
      </c>
    </row>
    <row r="29" spans="1:3" ht="15.75" x14ac:dyDescent="0.25">
      <c r="A29">
        <v>3</v>
      </c>
      <c r="B29" s="32" t="s">
        <v>200</v>
      </c>
      <c r="C29" s="39">
        <v>41800</v>
      </c>
    </row>
    <row r="30" spans="1:3" ht="15.75" x14ac:dyDescent="0.25">
      <c r="A30">
        <v>4</v>
      </c>
      <c r="B30" s="32" t="s">
        <v>224</v>
      </c>
      <c r="C30" s="39">
        <v>80</v>
      </c>
    </row>
    <row r="31" spans="1:3" ht="15.75" x14ac:dyDescent="0.25">
      <c r="A31">
        <v>5</v>
      </c>
      <c r="B31" s="32" t="s">
        <v>230</v>
      </c>
      <c r="C31" s="39">
        <v>35260</v>
      </c>
    </row>
    <row r="32" spans="1:3" ht="15.75" x14ac:dyDescent="0.25">
      <c r="A32">
        <v>6</v>
      </c>
      <c r="B32" s="38" t="s">
        <v>242</v>
      </c>
      <c r="C32" s="73">
        <v>179</v>
      </c>
    </row>
    <row r="33" spans="1:3" ht="15.75" x14ac:dyDescent="0.25">
      <c r="A33">
        <v>7</v>
      </c>
      <c r="B33" s="38" t="s">
        <v>243</v>
      </c>
      <c r="C33" s="73">
        <v>1200</v>
      </c>
    </row>
    <row r="34" spans="1:3" ht="18.75" x14ac:dyDescent="0.25">
      <c r="B34" s="16" t="s">
        <v>128</v>
      </c>
      <c r="C34" s="17">
        <f>SUM(C27:C33)</f>
        <v>125672</v>
      </c>
    </row>
    <row r="36" spans="1:3" x14ac:dyDescent="0.25">
      <c r="C36" s="31">
        <f>C23+C34</f>
        <v>500525</v>
      </c>
    </row>
  </sheetData>
  <mergeCells count="6">
    <mergeCell ref="B26:C26"/>
    <mergeCell ref="B2:C2"/>
    <mergeCell ref="B3:C3"/>
    <mergeCell ref="B4:C4"/>
    <mergeCell ref="B5:C5"/>
    <mergeCell ref="B25:C25"/>
  </mergeCells>
  <pageMargins left="0.75" right="0.75" top="1" bottom="1" header="0.5" footer="0.5"/>
  <pageSetup paperSize="9" scale="61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1. Ktgv.mérlege </vt:lpstr>
      <vt:lpstr>2. Ktgv.egys. </vt:lpstr>
      <vt:lpstr>3.államházt.belüli tám.  </vt:lpstr>
      <vt:lpstr>4.önk.ktgv.várh.bevételek</vt:lpstr>
      <vt:lpstr>5.Lak.szoc.</vt:lpstr>
      <vt:lpstr>6.Beruházások feladatonként</vt:lpstr>
      <vt:lpstr>'2. Ktgv.egys. '!Nyomtatási_cím</vt:lpstr>
      <vt:lpstr>'4.önk.ktgv.várh.bevételek'!Nyomtatási_terület</vt:lpstr>
      <vt:lpstr>'5.Lak.szoc.'!Nyomtatási_terület</vt:lpstr>
      <vt:lpstr>'6.Beruházások feladatonként'!Nyomtatási_terület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2017-11-30T10:49:28Z</dcterms:modified>
</cp:coreProperties>
</file>