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<sst xmlns="http://schemas.openxmlformats.org/spreadsheetml/2006/main" count="135" uniqueCount="134">
  <si>
    <t>Sor-szám</t>
  </si>
  <si>
    <t>Megnevezés</t>
  </si>
  <si>
    <t>BEVÉTELEK</t>
  </si>
  <si>
    <t>1.</t>
  </si>
  <si>
    <t>2.</t>
  </si>
  <si>
    <t>3.</t>
  </si>
  <si>
    <t>4.</t>
  </si>
  <si>
    <t>5.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</si>
  <si>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</si>
  <si>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</si>
  <si>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</si>
  <si>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</si>
  <si>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</si>
  <si>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</si>
  <si>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</si>
  <si>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</si>
  <si>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</si>
  <si>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</si>
  <si>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</si>
  <si>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</si>
  <si>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</si>
  <si>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</si>
  <si>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</si>
  <si>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</si>
  <si>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</si>
  <si>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</si>
  <si>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</si>
  <si>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</si>
  <si>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</si>
  <si>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</si>
  <si>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Egyéb saját működési bevételek összesen:</t>
  </si>
  <si>
    <t>Működési célú kamatbevételek Áh-n kívülről</t>
  </si>
  <si>
    <t>Hozam-és kamatbevételek összesen:</t>
  </si>
  <si>
    <t>Telekadó</t>
  </si>
  <si>
    <t>Magánszemélyek kommunális adója</t>
  </si>
  <si>
    <t>Helyi adók összesen: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</si>
  <si>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</si>
  <si>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</si>
  <si>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</si>
  <si>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</si>
  <si>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</si>
  <si>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</si>
  <si>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</si>
  <si>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</si>
  <si>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</si>
  <si>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</si>
  <si>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</si>
  <si>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</si>
  <si>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</si>
  <si>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</si>
  <si>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</si>
  <si>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</si>
  <si>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</si>
  <si>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</si>
  <si>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</si>
  <si>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</si>
  <si>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</si>
  <si>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</si>
  <si>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</si>
  <si>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</si>
  <si>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</si>
  <si>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</si>
  <si>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</si>
  <si>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</si>
  <si>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</si>
  <si>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</si>
  <si>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</si>
  <si>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</si>
  <si>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</si>
  <si>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</si>
  <si>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</si>
  <si>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</si>
  <si>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</si>
  <si>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</si>
  <si>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</si>
  <si>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</si>
  <si>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</si>
  <si>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</si>
  <si>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</si>
  <si>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23.</t>
  </si>
  <si>
    <t>Áru-és készletértékesítés</t>
  </si>
  <si>
    <t>Működőkép. megőrzését szolgáló kiegészítő támogatás</t>
  </si>
  <si>
    <t>Szerzeketátalakítási tartalékból támogatás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</si>
  <si>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</si>
  <si>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</si>
  <si>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</si>
  <si>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</si>
  <si>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</si>
  <si>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</si>
  <si>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</si>
  <si>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</si>
  <si>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</si>
  <si>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</si>
  <si>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Építményadó</t>
  </si>
  <si>
    <t>Talajterhelési díj</t>
  </si>
  <si>
    <t>Átengedett közhatalmi bevételek:</t>
  </si>
  <si>
    <t>Igazgatási szolgáltatási díjbevétel</t>
  </si>
  <si>
    <t>Helyi önkorm.tól és ktgv.szerveitől</t>
  </si>
  <si>
    <t>Előző évi pénzm. működési célú igénybevétele</t>
  </si>
  <si>
    <t>Támog.ért.felhalmozási bevétel</t>
  </si>
  <si>
    <t>43.</t>
  </si>
  <si>
    <t>51.</t>
  </si>
  <si>
    <t>Önkormányzat műk.célú költségvetés támogatása:</t>
  </si>
  <si>
    <t>2015.évi terv</t>
  </si>
  <si>
    <t>Kötbér és egyéb kártérítés, költségek visszatér.</t>
  </si>
  <si>
    <t>Idegen bevétel</t>
  </si>
  <si>
    <t>Egyéb közhatalmi bevétel</t>
  </si>
  <si>
    <t>Tárgyi eszközök, immat.javak értékesítése:</t>
  </si>
  <si>
    <t>Előző évi vállalk.maradvány felhalm.célú igénybev.</t>
  </si>
  <si>
    <t>Hitel felvétele</t>
  </si>
  <si>
    <t>52.</t>
  </si>
  <si>
    <t>Térségi fejlesztési tanácsok és ktgsv.szerveiktől</t>
  </si>
  <si>
    <t>Támogatási kölcsön visszatérülése Áh-n belülről</t>
  </si>
  <si>
    <t>Államháztartáson belüli megelőlegezések</t>
  </si>
  <si>
    <t>E.i.mód. Óvoda</t>
  </si>
  <si>
    <t>Egyes köznevelési feladatok támogatása</t>
  </si>
  <si>
    <t>6.</t>
  </si>
  <si>
    <t>10.</t>
  </si>
  <si>
    <t>53.</t>
  </si>
  <si>
    <t>54.</t>
  </si>
  <si>
    <t>55.</t>
  </si>
  <si>
    <t>Egyes szociális és gyermekjóléti feladatok tám.</t>
  </si>
  <si>
    <t>Intézményi működési bevételek összesen: (7+9)</t>
  </si>
  <si>
    <t>Közhatalmi bevételek összesen:(16+18+21+22+23)</t>
  </si>
  <si>
    <t>E.i.mód. Önkorm.</t>
  </si>
  <si>
    <t>2015.évi tény Óvoda</t>
  </si>
  <si>
    <t>2015.évi tény Önkorm.</t>
  </si>
  <si>
    <t>Kerekítési különbözet</t>
  </si>
  <si>
    <t>Központi, irányító szervi támogatás</t>
  </si>
  <si>
    <t>56.</t>
  </si>
  <si>
    <t>%</t>
  </si>
  <si>
    <t>Egyéb önk.vagyon bérbeadásból származó bev.</t>
  </si>
  <si>
    <t>Egyéb önkorm.vagyon üzem.,konc. sz.bev.</t>
  </si>
  <si>
    <t>Önkorm.sajátos felhalmozási és tőke bev.: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</si>
</sst>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"/>
  </numFmts>
  <fonts count="3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61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1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3" fontId="3" fillId="0" borderId="13" xfId="54" applyNumberFormat="1" applyFont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54" applyFont="1" applyBorder="1">
      <alignment/>
      <protection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5" xfId="54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3" xfId="54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3" xfId="54" applyNumberFormat="1" applyFont="1" applyFill="1" applyBorder="1" applyAlignment="1">
      <alignment horizontal="right" vertical="center" wrapText="1"/>
      <protection/>
    </xf>
    <xf numFmtId="3" fontId="2" fillId="0" borderId="11" xfId="61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7" xfId="54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ont="1" applyFill="1" applyBorder="1" applyAlignment="1">
      <alignment horizontal="right" vertical="center" wrapText="1"/>
    </xf>
    <xf numFmtId="3" fontId="3" fillId="0" borderId="11" xfId="61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3" xfId="54" applyNumberFormat="1" applyFont="1" applyFill="1" applyBorder="1" applyAlignment="1">
      <alignment horizontal="right"/>
      <protection/>
    </xf>
    <xf numFmtId="3" fontId="0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5" xfId="54" applyNumberFormat="1" applyFont="1" applyFill="1" applyBorder="1" applyAlignment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9" xfId="54" applyNumberFormat="1" applyFont="1" applyFill="1" applyBorder="1" applyAlignment="1">
      <alignment horizontal="right" vertical="center" wrapText="1"/>
      <protection/>
    </xf>
    <xf numFmtId="3" fontId="0" fillId="0" borderId="19" xfId="54" applyNumberFormat="1" applyFont="1" applyBorder="1" applyAlignment="1">
      <alignment horizontal="righ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3" fontId="3" fillId="0" borderId="16" xfId="61" applyNumberFormat="1" applyFont="1" applyBorder="1" applyAlignment="1">
      <alignment horizontal="right" vertical="center" wrapText="1"/>
    </xf>
    <xf numFmtId="3" fontId="3" fillId="0" borderId="20" xfId="54" applyNumberFormat="1" applyFont="1" applyFill="1" applyBorder="1" applyAlignment="1">
      <alignment horizontal="right" vertical="center" wrapText="1"/>
      <protection/>
    </xf>
    <xf numFmtId="3" fontId="0" fillId="0" borderId="10" xfId="54" applyNumberFormat="1" applyFont="1" applyFill="1" applyBorder="1" applyAlignment="1">
      <alignment horizontal="right" vertical="center" wrapText="1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172" fontId="0" fillId="0" borderId="10" xfId="0" applyNumberFormat="1" applyFont="1" applyBorder="1" applyAlignment="1">
      <alignment horizontal="right" vertical="center" wrapText="1"/>
    </xf>
    <xf numFmtId="172" fontId="2" fillId="2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14" xfId="0" applyNumberFormat="1" applyFont="1" applyBorder="1" applyAlignment="1">
      <alignment horizontal="right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1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0" borderId="16" xfId="61" applyNumberFormat="1" applyFont="1" applyBorder="1" applyAlignment="1">
      <alignment horizontal="right" vertical="center" wrapText="1"/>
    </xf>
    <xf numFmtId="3" fontId="0" fillId="0" borderId="20" xfId="54" applyNumberFormat="1" applyFont="1" applyFill="1" applyBorder="1" applyAlignment="1">
      <alignment horizontal="right" vertical="center" wrapText="1"/>
      <protection/>
    </xf>
    <xf numFmtId="3" fontId="0" fillId="0" borderId="20" xfId="54" applyNumberFormat="1" applyFont="1" applyBorder="1" applyAlignment="1">
      <alignment horizontal="right" vertical="center" wrapText="1"/>
      <protection/>
    </xf>
    <xf numFmtId="3" fontId="0" fillId="0" borderId="16" xfId="0" applyNumberFormat="1" applyFont="1" applyBorder="1" applyAlignment="1">
      <alignment horizontal="right" vertical="center" wrapText="1"/>
    </xf>
    <xf numFmtId="172" fontId="0" fillId="0" borderId="16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0" fillId="0" borderId="10" xfId="54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6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4.8515625" style="2" customWidth="1"/>
    <col min="2" max="2" width="42.140625" style="2" customWidth="1"/>
    <col min="3" max="5" width="9.00390625" style="2" customWidth="1"/>
    <col min="6" max="8" width="9.00390625" style="32" customWidth="1"/>
    <col min="9" max="16384" width="9.140625" style="1" customWidth="1"/>
  </cols>
  <sheetData>
    <row r="2" spans="1:8" ht="38.25">
      <c r="A2" s="10" t="s">
        <v>0</v>
      </c>
      <c r="B2" s="10" t="s">
        <v>1</v>
      </c>
      <c r="C2" s="11" t="s">
        <v>103</v>
      </c>
      <c r="D2" s="11" t="s">
        <v>124</v>
      </c>
      <c r="E2" s="11" t="s">
        <v>114</v>
      </c>
      <c r="F2" s="11" t="s">
        <v>126</v>
      </c>
      <c r="G2" s="11" t="s">
        <v>125</v>
      </c>
      <c r="H2" s="11" t="s">
        <v>130</v>
      </c>
    </row>
    <row r="3" spans="1:8" s="2" customFormat="1" ht="12.75">
      <c r="A3" s="12"/>
      <c r="B3" s="13" t="s">
        <v>2</v>
      </c>
      <c r="C3" s="8"/>
      <c r="D3" s="41"/>
      <c r="E3" s="8"/>
      <c r="F3" s="8"/>
      <c r="G3" s="8"/>
      <c r="H3" s="8"/>
    </row>
    <row r="4" spans="1:8" ht="14.25">
      <c r="A4" s="78" t="s">
        <v>27</v>
      </c>
      <c r="B4" s="79"/>
      <c r="C4" s="8"/>
      <c r="D4" s="41"/>
      <c r="E4" s="8"/>
      <c r="F4" s="8"/>
      <c r="G4" s="8"/>
      <c r="H4" s="8"/>
    </row>
    <row r="5" spans="1:8" ht="14.25">
      <c r="A5" s="7" t="s">
        <v>3</v>
      </c>
      <c r="B5" s="14" t="s">
        <v>80</v>
      </c>
      <c r="C5" s="15">
        <v>50</v>
      </c>
      <c r="D5" s="40">
        <v>550</v>
      </c>
      <c r="E5" s="7"/>
      <c r="F5" s="8">
        <v>97</v>
      </c>
      <c r="G5" s="8"/>
      <c r="H5" s="59">
        <f>(G5+F5)/(D5+E5)</f>
        <v>0.17636363636363636</v>
      </c>
    </row>
    <row r="6" spans="1:8" ht="14.25">
      <c r="A6" s="7" t="s">
        <v>4</v>
      </c>
      <c r="B6" s="14" t="s">
        <v>91</v>
      </c>
      <c r="C6" s="15">
        <v>535</v>
      </c>
      <c r="D6" s="40">
        <v>1200</v>
      </c>
      <c r="E6" s="7"/>
      <c r="F6" s="8">
        <v>785</v>
      </c>
      <c r="G6" s="8"/>
      <c r="H6" s="59">
        <f aca="true" t="shared" si="0" ref="H6:H32">(G6+F6)/(D6+E6)</f>
        <v>0.6541666666666667</v>
      </c>
    </row>
    <row r="7" spans="1:8" ht="14.25">
      <c r="A7" s="7" t="s">
        <v>5</v>
      </c>
      <c r="B7" s="14" t="s">
        <v>28</v>
      </c>
      <c r="C7" s="15">
        <v>310</v>
      </c>
      <c r="D7" s="40">
        <v>0</v>
      </c>
      <c r="E7" s="7"/>
      <c r="F7" s="8">
        <v>0</v>
      </c>
      <c r="G7" s="8"/>
      <c r="H7" s="59"/>
    </row>
    <row r="8" spans="1:8" ht="14.25">
      <c r="A8" s="7" t="s">
        <v>6</v>
      </c>
      <c r="B8" s="14" t="s">
        <v>92</v>
      </c>
      <c r="C8" s="15">
        <v>250</v>
      </c>
      <c r="D8" s="40">
        <v>0</v>
      </c>
      <c r="E8" s="7"/>
      <c r="F8" s="8">
        <v>0</v>
      </c>
      <c r="G8" s="8"/>
      <c r="H8" s="59"/>
    </row>
    <row r="9" spans="1:8" ht="14.25">
      <c r="A9" s="7" t="s">
        <v>7</v>
      </c>
      <c r="B9" s="14" t="s">
        <v>29</v>
      </c>
      <c r="C9" s="15">
        <v>1060</v>
      </c>
      <c r="D9" s="40">
        <v>0</v>
      </c>
      <c r="E9" s="7"/>
      <c r="F9" s="8">
        <v>0</v>
      </c>
      <c r="G9" s="8"/>
      <c r="H9" s="59"/>
    </row>
    <row r="10" spans="1:8" ht="14.25">
      <c r="A10" s="7" t="s">
        <v>116</v>
      </c>
      <c r="B10" s="14" t="s">
        <v>104</v>
      </c>
      <c r="C10" s="15">
        <v>1635</v>
      </c>
      <c r="D10" s="40">
        <v>1750</v>
      </c>
      <c r="E10" s="7"/>
      <c r="F10" s="8">
        <v>1444</v>
      </c>
      <c r="G10" s="8"/>
      <c r="H10" s="59">
        <f t="shared" si="0"/>
        <v>0.8251428571428572</v>
      </c>
    </row>
    <row r="11" spans="1:8" ht="14.25">
      <c r="A11" s="16" t="s">
        <v>8</v>
      </c>
      <c r="B11" s="17" t="s">
        <v>30</v>
      </c>
      <c r="C11" s="18">
        <f>SUM(C5:C10)</f>
        <v>3840</v>
      </c>
      <c r="D11" s="37">
        <f>SUM(D5:D10)</f>
        <v>3500</v>
      </c>
      <c r="E11" s="9">
        <f>SUM(E5:E10)</f>
        <v>0</v>
      </c>
      <c r="F11" s="9">
        <f>SUM(F5:F10)</f>
        <v>2326</v>
      </c>
      <c r="G11" s="9">
        <f>SUM(G5:G10)</f>
        <v>0</v>
      </c>
      <c r="H11" s="61">
        <f t="shared" si="0"/>
        <v>0.6645714285714286</v>
      </c>
    </row>
    <row r="12" spans="1:8" ht="14.25">
      <c r="A12" s="7" t="s">
        <v>9</v>
      </c>
      <c r="B12" s="14" t="s">
        <v>31</v>
      </c>
      <c r="C12" s="15">
        <v>25</v>
      </c>
      <c r="D12" s="40">
        <v>200</v>
      </c>
      <c r="E12" s="7"/>
      <c r="F12" s="8">
        <v>149</v>
      </c>
      <c r="G12" s="8"/>
      <c r="H12" s="59">
        <f t="shared" si="0"/>
        <v>0.745</v>
      </c>
    </row>
    <row r="13" spans="1:8" ht="14.25">
      <c r="A13" s="7" t="s">
        <v>10</v>
      </c>
      <c r="B13" s="14" t="s">
        <v>127</v>
      </c>
      <c r="C13" s="15"/>
      <c r="D13" s="40">
        <v>75</v>
      </c>
      <c r="E13" s="7"/>
      <c r="F13" s="8">
        <v>50</v>
      </c>
      <c r="G13" s="8"/>
      <c r="H13" s="59">
        <f t="shared" si="0"/>
        <v>0.6666666666666666</v>
      </c>
    </row>
    <row r="14" spans="1:8" ht="14.25">
      <c r="A14" s="16" t="s">
        <v>117</v>
      </c>
      <c r="B14" s="17" t="s">
        <v>32</v>
      </c>
      <c r="C14" s="9">
        <f>SUM(C12:C13)</f>
        <v>25</v>
      </c>
      <c r="D14" s="37">
        <f>SUM(D12:D13)</f>
        <v>275</v>
      </c>
      <c r="E14" s="9">
        <f>SUM(E12:E13)</f>
        <v>0</v>
      </c>
      <c r="F14" s="9">
        <f>SUM(F12:F13)</f>
        <v>199</v>
      </c>
      <c r="G14" s="9">
        <f>SUM(G12:G13)</f>
        <v>0</v>
      </c>
      <c r="H14" s="61">
        <f t="shared" si="0"/>
        <v>0.7236363636363636</v>
      </c>
    </row>
    <row r="15" spans="1:8" ht="14.25">
      <c r="A15" s="78" t="s">
        <v>122</v>
      </c>
      <c r="B15" s="79"/>
      <c r="C15" s="4">
        <f>C11+C14</f>
        <v>3865</v>
      </c>
      <c r="D15" s="39">
        <f>D11+D14</f>
        <v>3775</v>
      </c>
      <c r="E15" s="19">
        <f>E11+E14</f>
        <v>0</v>
      </c>
      <c r="F15" s="19">
        <f>F11+F14</f>
        <v>2525</v>
      </c>
      <c r="G15" s="19">
        <f>G11+G14</f>
        <v>0</v>
      </c>
      <c r="H15" s="61">
        <f t="shared" si="0"/>
        <v>0.6688741721854304</v>
      </c>
    </row>
    <row r="16" spans="1:8" ht="14.25">
      <c r="A16" s="7" t="s">
        <v>18</v>
      </c>
      <c r="B16" s="14" t="s">
        <v>93</v>
      </c>
      <c r="C16" s="15">
        <v>500</v>
      </c>
      <c r="D16" s="36">
        <v>1500</v>
      </c>
      <c r="E16" s="7"/>
      <c r="F16" s="8">
        <v>1121</v>
      </c>
      <c r="G16" s="8"/>
      <c r="H16" s="59">
        <f t="shared" si="0"/>
        <v>0.7473333333333333</v>
      </c>
    </row>
    <row r="17" spans="1:8" ht="14.25">
      <c r="A17" s="7" t="s">
        <v>19</v>
      </c>
      <c r="B17" s="14" t="s">
        <v>33</v>
      </c>
      <c r="C17" s="15">
        <v>4000</v>
      </c>
      <c r="D17" s="36">
        <v>3200</v>
      </c>
      <c r="E17" s="7"/>
      <c r="F17" s="8">
        <v>724</v>
      </c>
      <c r="G17" s="8"/>
      <c r="H17" s="59">
        <f t="shared" si="0"/>
        <v>0.22625</v>
      </c>
    </row>
    <row r="18" spans="1:8" ht="14.25">
      <c r="A18" s="7" t="s">
        <v>20</v>
      </c>
      <c r="B18" s="14" t="s">
        <v>34</v>
      </c>
      <c r="C18" s="15">
        <v>2000</v>
      </c>
      <c r="D18" s="36">
        <v>3800</v>
      </c>
      <c r="E18" s="7"/>
      <c r="F18" s="8">
        <v>3190</v>
      </c>
      <c r="G18" s="8"/>
      <c r="H18" s="59">
        <f t="shared" si="0"/>
        <v>0.8394736842105263</v>
      </c>
    </row>
    <row r="19" spans="1:8" ht="14.25">
      <c r="A19" s="7" t="s">
        <v>21</v>
      </c>
      <c r="B19" s="14" t="s">
        <v>68</v>
      </c>
      <c r="C19" s="15">
        <v>2300</v>
      </c>
      <c r="D19" s="36">
        <v>2800</v>
      </c>
      <c r="E19" s="7"/>
      <c r="F19" s="8">
        <v>2701</v>
      </c>
      <c r="G19" s="8"/>
      <c r="H19" s="59">
        <f t="shared" si="0"/>
        <v>0.9646428571428571</v>
      </c>
    </row>
    <row r="20" spans="1:8" ht="14.25">
      <c r="A20" s="7" t="s">
        <v>22</v>
      </c>
      <c r="B20" s="14" t="s">
        <v>94</v>
      </c>
      <c r="C20" s="15">
        <v>100</v>
      </c>
      <c r="D20" s="36">
        <v>750</v>
      </c>
      <c r="E20" s="7"/>
      <c r="F20" s="8">
        <v>432</v>
      </c>
      <c r="G20" s="8"/>
      <c r="H20" s="59">
        <f t="shared" si="0"/>
        <v>0.576</v>
      </c>
    </row>
    <row r="21" spans="1:8" ht="14.25">
      <c r="A21" s="7" t="s">
        <v>23</v>
      </c>
      <c r="B21" s="14" t="s">
        <v>105</v>
      </c>
      <c r="C21" s="15">
        <v>10</v>
      </c>
      <c r="D21" s="36">
        <v>150</v>
      </c>
      <c r="E21" s="7"/>
      <c r="F21" s="8">
        <v>83</v>
      </c>
      <c r="G21" s="8"/>
      <c r="H21" s="59">
        <f t="shared" si="0"/>
        <v>0.5533333333333333</v>
      </c>
    </row>
    <row r="22" spans="1:8" ht="14.25">
      <c r="A22" s="3" t="s">
        <v>24</v>
      </c>
      <c r="B22" s="17" t="s">
        <v>35</v>
      </c>
      <c r="C22" s="18">
        <f>SUM(C16:C21)</f>
        <v>8910</v>
      </c>
      <c r="D22" s="37">
        <f>SUM(D16:D21)</f>
        <v>12200</v>
      </c>
      <c r="E22" s="9">
        <f>SUM(E16:E21)</f>
        <v>0</v>
      </c>
      <c r="F22" s="9">
        <f>SUM(F16:F21)</f>
        <v>8251</v>
      </c>
      <c r="G22" s="9">
        <f>SUM(G16:G21)</f>
        <v>0</v>
      </c>
      <c r="H22" s="61">
        <f t="shared" si="0"/>
        <v>0.676311475409836</v>
      </c>
    </row>
    <row r="23" spans="1:8" ht="14.25">
      <c r="A23" s="7" t="s">
        <v>25</v>
      </c>
      <c r="B23" s="14" t="s">
        <v>11</v>
      </c>
      <c r="C23" s="15">
        <v>700</v>
      </c>
      <c r="D23" s="36">
        <v>2000</v>
      </c>
      <c r="E23" s="7"/>
      <c r="F23" s="8">
        <v>1161</v>
      </c>
      <c r="G23" s="8"/>
      <c r="H23" s="59">
        <f t="shared" si="0"/>
        <v>0.5805</v>
      </c>
    </row>
    <row r="24" spans="1:8" ht="14.25">
      <c r="A24" s="3" t="s">
        <v>26</v>
      </c>
      <c r="B24" s="17" t="s">
        <v>95</v>
      </c>
      <c r="C24" s="18">
        <f>SUM(C23)</f>
        <v>700</v>
      </c>
      <c r="D24" s="38">
        <f>SUM(D23)</f>
        <v>2000</v>
      </c>
      <c r="E24" s="20">
        <f>SUM(E23)</f>
        <v>0</v>
      </c>
      <c r="F24" s="20">
        <f>SUM(F23)</f>
        <v>1161</v>
      </c>
      <c r="G24" s="20">
        <f>SUM(G23)</f>
        <v>0</v>
      </c>
      <c r="H24" s="61">
        <f t="shared" si="0"/>
        <v>0.5805</v>
      </c>
    </row>
    <row r="25" spans="1:8" ht="14.25">
      <c r="A25" s="7" t="s">
        <v>17</v>
      </c>
      <c r="B25" s="14" t="s">
        <v>69</v>
      </c>
      <c r="C25" s="15">
        <v>50</v>
      </c>
      <c r="D25" s="36">
        <v>1250</v>
      </c>
      <c r="E25" s="7"/>
      <c r="F25" s="8">
        <v>303</v>
      </c>
      <c r="G25" s="8"/>
      <c r="H25" s="59">
        <f t="shared" si="0"/>
        <v>0.2424</v>
      </c>
    </row>
    <row r="26" spans="1:8" ht="14.25">
      <c r="A26" s="7" t="s">
        <v>12</v>
      </c>
      <c r="B26" s="14" t="s">
        <v>71</v>
      </c>
      <c r="C26" s="15">
        <v>70</v>
      </c>
      <c r="D26" s="36">
        <v>250</v>
      </c>
      <c r="E26" s="7"/>
      <c r="F26" s="8">
        <v>55</v>
      </c>
      <c r="G26" s="8"/>
      <c r="H26" s="59">
        <f t="shared" si="0"/>
        <v>0.22</v>
      </c>
    </row>
    <row r="27" spans="1:8" ht="25.5">
      <c r="A27" s="3" t="s">
        <v>13</v>
      </c>
      <c r="B27" s="17" t="s">
        <v>36</v>
      </c>
      <c r="C27" s="18">
        <f>SUM(C25:C26)</f>
        <v>120</v>
      </c>
      <c r="D27" s="38">
        <f>SUM(D25:D26)</f>
        <v>1500</v>
      </c>
      <c r="E27" s="20">
        <f>SUM(E25:E26)</f>
        <v>0</v>
      </c>
      <c r="F27" s="20">
        <f>SUM(F25:F26)</f>
        <v>358</v>
      </c>
      <c r="G27" s="20">
        <f>SUM(G25:G26)</f>
        <v>0</v>
      </c>
      <c r="H27" s="61">
        <f t="shared" si="0"/>
        <v>0.23866666666666667</v>
      </c>
    </row>
    <row r="28" spans="1:8" ht="14.25">
      <c r="A28" s="51" t="s">
        <v>79</v>
      </c>
      <c r="B28" s="22" t="s">
        <v>96</v>
      </c>
      <c r="C28" s="35">
        <v>150</v>
      </c>
      <c r="D28" s="52">
        <v>50</v>
      </c>
      <c r="E28" s="51"/>
      <c r="F28" s="34">
        <v>17</v>
      </c>
      <c r="G28" s="34"/>
      <c r="H28" s="62">
        <f t="shared" si="0"/>
        <v>0.34</v>
      </c>
    </row>
    <row r="29" spans="1:8" ht="14.25">
      <c r="A29" s="7" t="s">
        <v>14</v>
      </c>
      <c r="B29" s="14" t="s">
        <v>106</v>
      </c>
      <c r="C29" s="15">
        <v>50</v>
      </c>
      <c r="D29" s="57">
        <v>75</v>
      </c>
      <c r="E29" s="7"/>
      <c r="F29" s="8">
        <v>46</v>
      </c>
      <c r="G29" s="8"/>
      <c r="H29" s="59">
        <f t="shared" si="0"/>
        <v>0.6133333333333333</v>
      </c>
    </row>
    <row r="30" spans="1:8" ht="14.25">
      <c r="A30" s="83" t="s">
        <v>123</v>
      </c>
      <c r="B30" s="83"/>
      <c r="C30" s="4">
        <f>C22+C24+C27+C28+C29</f>
        <v>9930</v>
      </c>
      <c r="D30" s="65">
        <f>D22+D24+D27+D28+D29</f>
        <v>15825</v>
      </c>
      <c r="E30" s="4">
        <f>E22+E24+E27+E28+E29</f>
        <v>0</v>
      </c>
      <c r="F30" s="4">
        <f>F22+F24+F27+F28+F29</f>
        <v>9833</v>
      </c>
      <c r="G30" s="4">
        <f>G22+G24+G27+G28+G29</f>
        <v>0</v>
      </c>
      <c r="H30" s="61">
        <f t="shared" si="0"/>
        <v>0.6213586097946288</v>
      </c>
    </row>
    <row r="31" spans="1:8" ht="14.25">
      <c r="A31" s="83" t="s">
        <v>37</v>
      </c>
      <c r="B31" s="83"/>
      <c r="C31" s="15"/>
      <c r="D31" s="41"/>
      <c r="E31" s="7"/>
      <c r="F31" s="8"/>
      <c r="G31" s="8"/>
      <c r="H31" s="59"/>
    </row>
    <row r="32" spans="1:8" ht="25.5">
      <c r="A32" s="7" t="s">
        <v>15</v>
      </c>
      <c r="B32" s="14" t="s">
        <v>74</v>
      </c>
      <c r="C32" s="15">
        <v>15684</v>
      </c>
      <c r="D32" s="57">
        <v>15699</v>
      </c>
      <c r="E32" s="7"/>
      <c r="F32" s="8">
        <v>15699</v>
      </c>
      <c r="G32" s="8"/>
      <c r="H32" s="59">
        <f t="shared" si="0"/>
        <v>1</v>
      </c>
    </row>
    <row r="33" spans="1:8" ht="14.25">
      <c r="A33" s="7" t="s">
        <v>16</v>
      </c>
      <c r="B33" s="14" t="s">
        <v>75</v>
      </c>
      <c r="C33" s="82">
        <v>8928</v>
      </c>
      <c r="D33" s="80">
        <v>24912</v>
      </c>
      <c r="E33" s="81">
        <v>0</v>
      </c>
      <c r="F33" s="76">
        <v>24912</v>
      </c>
      <c r="G33" s="76">
        <v>0</v>
      </c>
      <c r="H33" s="77">
        <f>(G33+F33)/(E33+D33)</f>
        <v>1</v>
      </c>
    </row>
    <row r="34" spans="1:8" ht="14.25">
      <c r="A34" s="7" t="s">
        <v>38</v>
      </c>
      <c r="B34" s="14" t="s">
        <v>121</v>
      </c>
      <c r="C34" s="82"/>
      <c r="D34" s="80"/>
      <c r="E34" s="81"/>
      <c r="F34" s="76"/>
      <c r="G34" s="76"/>
      <c r="H34" s="77"/>
    </row>
    <row r="35" spans="1:8" ht="14.25">
      <c r="A35" s="7" t="s">
        <v>39</v>
      </c>
      <c r="B35" s="14" t="s">
        <v>115</v>
      </c>
      <c r="C35" s="82"/>
      <c r="D35" s="80"/>
      <c r="E35" s="81"/>
      <c r="F35" s="76"/>
      <c r="G35" s="76"/>
      <c r="H35" s="77"/>
    </row>
    <row r="36" spans="1:8" ht="14.25">
      <c r="A36" s="7" t="s">
        <v>40</v>
      </c>
      <c r="B36" s="22" t="s">
        <v>76</v>
      </c>
      <c r="C36" s="15">
        <v>5510</v>
      </c>
      <c r="D36" s="42">
        <v>5510</v>
      </c>
      <c r="E36" s="7"/>
      <c r="F36" s="8">
        <v>5510</v>
      </c>
      <c r="G36" s="8"/>
      <c r="H36" s="59">
        <f>(G36+F36)/(E36+D36)</f>
        <v>1</v>
      </c>
    </row>
    <row r="37" spans="1:8" ht="14.25">
      <c r="A37" s="7" t="s">
        <v>72</v>
      </c>
      <c r="B37" s="22" t="s">
        <v>77</v>
      </c>
      <c r="C37" s="15">
        <v>0</v>
      </c>
      <c r="D37" s="42">
        <v>0</v>
      </c>
      <c r="E37" s="7"/>
      <c r="F37" s="8">
        <v>0</v>
      </c>
      <c r="G37" s="8"/>
      <c r="H37" s="59"/>
    </row>
    <row r="38" spans="1:8" ht="25.5">
      <c r="A38" s="7" t="s">
        <v>42</v>
      </c>
      <c r="B38" s="22" t="s">
        <v>81</v>
      </c>
      <c r="C38" s="15">
        <v>4938</v>
      </c>
      <c r="D38" s="42">
        <v>4984</v>
      </c>
      <c r="E38" s="7"/>
      <c r="F38" s="8">
        <v>4984</v>
      </c>
      <c r="G38" s="8"/>
      <c r="H38" s="59">
        <f aca="true" t="shared" si="1" ref="H38:H46">(G38+F38)/(E38+D38)</f>
        <v>1</v>
      </c>
    </row>
    <row r="39" spans="1:8" ht="14.25">
      <c r="A39" s="7" t="s">
        <v>43</v>
      </c>
      <c r="B39" s="22" t="s">
        <v>82</v>
      </c>
      <c r="C39" s="15">
        <v>0</v>
      </c>
      <c r="D39" s="42">
        <v>0</v>
      </c>
      <c r="E39" s="7"/>
      <c r="F39" s="8">
        <v>0</v>
      </c>
      <c r="G39" s="8"/>
      <c r="H39" s="59"/>
    </row>
    <row r="40" spans="1:8" ht="14.25">
      <c r="A40" s="7" t="s">
        <v>48</v>
      </c>
      <c r="B40" s="22" t="s">
        <v>78</v>
      </c>
      <c r="C40" s="15">
        <v>0</v>
      </c>
      <c r="D40" s="43">
        <v>0</v>
      </c>
      <c r="E40" s="7"/>
      <c r="F40" s="8">
        <v>0</v>
      </c>
      <c r="G40" s="8"/>
      <c r="H40" s="59"/>
    </row>
    <row r="41" spans="1:8" ht="25.5">
      <c r="A41" s="3" t="s">
        <v>73</v>
      </c>
      <c r="B41" s="17" t="s">
        <v>102</v>
      </c>
      <c r="C41" s="18">
        <f>C32+C33+C36+C37+C38+C39+C40</f>
        <v>35060</v>
      </c>
      <c r="D41" s="44">
        <f>D32+D33+D36+D37+D38+D39+D40</f>
        <v>51105</v>
      </c>
      <c r="E41" s="23">
        <f>E32+E33+E36+E37+E38+E39+E40</f>
        <v>0</v>
      </c>
      <c r="F41" s="23">
        <f>F32+F33+F36+F37+F38+F39+F40</f>
        <v>51105</v>
      </c>
      <c r="G41" s="23">
        <f>G32+G33+G36+G37+G38+G39+G40</f>
        <v>0</v>
      </c>
      <c r="H41" s="61">
        <f t="shared" si="1"/>
        <v>1</v>
      </c>
    </row>
    <row r="42" spans="1:8" ht="14.25">
      <c r="A42" s="7" t="s">
        <v>49</v>
      </c>
      <c r="B42" s="14" t="s">
        <v>85</v>
      </c>
      <c r="C42" s="15">
        <v>0</v>
      </c>
      <c r="D42" s="40"/>
      <c r="E42" s="7"/>
      <c r="F42" s="8"/>
      <c r="G42" s="8"/>
      <c r="H42" s="59"/>
    </row>
    <row r="43" spans="1:8" ht="14.25">
      <c r="A43" s="78" t="s">
        <v>41</v>
      </c>
      <c r="B43" s="79"/>
      <c r="C43" s="15"/>
      <c r="D43" s="45"/>
      <c r="E43" s="7"/>
      <c r="F43" s="8"/>
      <c r="G43" s="8"/>
      <c r="H43" s="59"/>
    </row>
    <row r="44" spans="1:8" s="2" customFormat="1" ht="12.75">
      <c r="A44" s="24" t="s">
        <v>50</v>
      </c>
      <c r="B44" s="25" t="s">
        <v>107</v>
      </c>
      <c r="C44" s="4">
        <v>1000</v>
      </c>
      <c r="D44" s="46">
        <v>1750</v>
      </c>
      <c r="E44" s="33">
        <v>0</v>
      </c>
      <c r="F44" s="5">
        <v>1750</v>
      </c>
      <c r="G44" s="5">
        <v>0</v>
      </c>
      <c r="H44" s="61">
        <f t="shared" si="1"/>
        <v>1</v>
      </c>
    </row>
    <row r="45" spans="1:8" ht="14.25">
      <c r="A45" s="7" t="s">
        <v>52</v>
      </c>
      <c r="B45" s="26" t="s">
        <v>131</v>
      </c>
      <c r="C45" s="15">
        <v>0</v>
      </c>
      <c r="D45" s="47">
        <v>0</v>
      </c>
      <c r="E45" s="7"/>
      <c r="F45" s="8"/>
      <c r="G45" s="8"/>
      <c r="H45" s="59"/>
    </row>
    <row r="46" spans="1:8" ht="14.25">
      <c r="A46" s="7" t="s">
        <v>53</v>
      </c>
      <c r="B46" s="26" t="s">
        <v>132</v>
      </c>
      <c r="C46" s="15">
        <v>500</v>
      </c>
      <c r="D46" s="47">
        <v>500</v>
      </c>
      <c r="E46" s="7"/>
      <c r="F46" s="8">
        <v>357</v>
      </c>
      <c r="G46" s="8"/>
      <c r="H46" s="59">
        <f t="shared" si="1"/>
        <v>0.714</v>
      </c>
    </row>
    <row r="47" spans="1:8" ht="14.25">
      <c r="A47" s="7" t="s">
        <v>58</v>
      </c>
      <c r="B47" s="17" t="s">
        <v>133</v>
      </c>
      <c r="C47" s="18">
        <f>C46+C45</f>
        <v>500</v>
      </c>
      <c r="D47" s="50">
        <f>SUM(D46)</f>
        <v>500</v>
      </c>
      <c r="E47" s="6">
        <f>SUM(E46)</f>
        <v>0</v>
      </c>
      <c r="F47" s="6">
        <f>SUM(F46)</f>
        <v>357</v>
      </c>
      <c r="G47" s="6">
        <f>SUM(G46)</f>
        <v>0</v>
      </c>
      <c r="H47" s="61">
        <f>(G47+F47)/(E47+D47)</f>
        <v>0.714</v>
      </c>
    </row>
    <row r="48" spans="1:8" s="64" customFormat="1" ht="14.25">
      <c r="A48" s="28"/>
      <c r="B48" s="66"/>
      <c r="C48" s="67"/>
      <c r="D48" s="68"/>
      <c r="E48" s="69"/>
      <c r="F48" s="69"/>
      <c r="G48" s="69"/>
      <c r="H48" s="63"/>
    </row>
    <row r="49" spans="1:8" s="64" customFormat="1" ht="14.25">
      <c r="A49" s="28"/>
      <c r="B49" s="66"/>
      <c r="C49" s="67"/>
      <c r="D49" s="68"/>
      <c r="E49" s="69"/>
      <c r="F49" s="69"/>
      <c r="G49" s="69"/>
      <c r="H49" s="63"/>
    </row>
    <row r="50" spans="1:8" s="64" customFormat="1" ht="14.25">
      <c r="A50" s="28"/>
      <c r="B50" s="66"/>
      <c r="C50" s="67"/>
      <c r="D50" s="68"/>
      <c r="E50" s="69"/>
      <c r="F50" s="69"/>
      <c r="G50" s="69"/>
      <c r="H50" s="63"/>
    </row>
    <row r="51" spans="1:8" s="64" customFormat="1" ht="14.25">
      <c r="A51" s="28"/>
      <c r="B51" s="66"/>
      <c r="C51" s="67"/>
      <c r="D51" s="68"/>
      <c r="E51" s="69"/>
      <c r="F51" s="69"/>
      <c r="G51" s="69"/>
      <c r="H51" s="63"/>
    </row>
    <row r="52" spans="1:8" ht="14.25">
      <c r="A52" s="83" t="s">
        <v>44</v>
      </c>
      <c r="B52" s="83"/>
      <c r="C52" s="5"/>
      <c r="D52" s="48"/>
      <c r="E52" s="5"/>
      <c r="F52" s="5"/>
      <c r="G52" s="5"/>
      <c r="H52" s="5"/>
    </row>
    <row r="53" spans="1:8" ht="14.25">
      <c r="A53" s="70" t="s">
        <v>58</v>
      </c>
      <c r="B53" s="26" t="s">
        <v>45</v>
      </c>
      <c r="C53" s="71">
        <v>8075</v>
      </c>
      <c r="D53" s="72">
        <v>1215</v>
      </c>
      <c r="E53" s="73"/>
      <c r="F53" s="74">
        <v>1212</v>
      </c>
      <c r="G53" s="74"/>
      <c r="H53" s="75">
        <f>(G53+F53)/(E53+D53)</f>
        <v>0.9975308641975309</v>
      </c>
    </row>
    <row r="54" spans="1:8" ht="14.25">
      <c r="A54" s="7" t="s">
        <v>59</v>
      </c>
      <c r="B54" s="14" t="s">
        <v>46</v>
      </c>
      <c r="C54" s="15">
        <v>3317</v>
      </c>
      <c r="D54" s="49">
        <v>36527</v>
      </c>
      <c r="E54" s="29"/>
      <c r="F54" s="8">
        <v>35847</v>
      </c>
      <c r="G54" s="8"/>
      <c r="H54" s="59">
        <f aca="true" t="shared" si="2" ref="H54:H69">(G54+F54)/(E54+D54)</f>
        <v>0.9813836340241465</v>
      </c>
    </row>
    <row r="55" spans="1:8" ht="14.25">
      <c r="A55" s="7" t="s">
        <v>60</v>
      </c>
      <c r="B55" s="14" t="s">
        <v>97</v>
      </c>
      <c r="C55" s="15">
        <v>0</v>
      </c>
      <c r="D55" s="49">
        <v>25</v>
      </c>
      <c r="E55" s="29"/>
      <c r="F55" s="8">
        <v>25</v>
      </c>
      <c r="G55" s="8"/>
      <c r="H55" s="59">
        <f t="shared" si="2"/>
        <v>1</v>
      </c>
    </row>
    <row r="56" spans="1:8" ht="14.25">
      <c r="A56" s="7" t="s">
        <v>65</v>
      </c>
      <c r="B56" s="14" t="s">
        <v>111</v>
      </c>
      <c r="C56" s="15">
        <v>0</v>
      </c>
      <c r="D56" s="49">
        <v>18875</v>
      </c>
      <c r="E56" s="29"/>
      <c r="F56" s="8">
        <v>18873</v>
      </c>
      <c r="G56" s="8"/>
      <c r="H56" s="59">
        <f t="shared" si="2"/>
        <v>0.9998940397350994</v>
      </c>
    </row>
    <row r="57" spans="1:8" ht="14.25">
      <c r="A57" s="51" t="s">
        <v>100</v>
      </c>
      <c r="B57" s="22" t="s">
        <v>112</v>
      </c>
      <c r="C57" s="35">
        <v>0</v>
      </c>
      <c r="D57" s="52">
        <v>8</v>
      </c>
      <c r="E57" s="53"/>
      <c r="F57" s="34">
        <v>8</v>
      </c>
      <c r="G57" s="34"/>
      <c r="H57" s="59">
        <f t="shared" si="2"/>
        <v>1</v>
      </c>
    </row>
    <row r="58" spans="1:8" ht="14.25">
      <c r="A58" s="7" t="s">
        <v>66</v>
      </c>
      <c r="B58" s="14" t="s">
        <v>128</v>
      </c>
      <c r="C58" s="15">
        <v>0</v>
      </c>
      <c r="D58" s="57">
        <v>0</v>
      </c>
      <c r="E58" s="58">
        <v>7237</v>
      </c>
      <c r="F58" s="8">
        <v>0</v>
      </c>
      <c r="G58" s="8">
        <v>7237</v>
      </c>
      <c r="H58" s="59">
        <f t="shared" si="2"/>
        <v>1</v>
      </c>
    </row>
    <row r="59" spans="1:8" ht="14.25">
      <c r="A59" s="54" t="s">
        <v>67</v>
      </c>
      <c r="B59" s="27" t="s">
        <v>47</v>
      </c>
      <c r="C59" s="55">
        <f>SUM(C53:C58)</f>
        <v>11392</v>
      </c>
      <c r="D59" s="56">
        <f>SUM(D53:D58)</f>
        <v>56650</v>
      </c>
      <c r="E59" s="56">
        <f>SUM(E53:E58)</f>
        <v>7237</v>
      </c>
      <c r="F59" s="56">
        <f>SUM(F53:F58)</f>
        <v>55965</v>
      </c>
      <c r="G59" s="56">
        <f>SUM(G53:G58)</f>
        <v>7237</v>
      </c>
      <c r="H59" s="61">
        <f t="shared" si="2"/>
        <v>0.9892779438696448</v>
      </c>
    </row>
    <row r="60" spans="1:8" ht="14.25">
      <c r="A60" s="7" t="s">
        <v>70</v>
      </c>
      <c r="B60" s="14" t="s">
        <v>99</v>
      </c>
      <c r="C60" s="15">
        <v>3100</v>
      </c>
      <c r="D60" s="41">
        <v>27500</v>
      </c>
      <c r="E60" s="8">
        <v>0</v>
      </c>
      <c r="F60" s="8">
        <v>27313</v>
      </c>
      <c r="G60" s="8"/>
      <c r="H60" s="59">
        <f t="shared" si="2"/>
        <v>0.9932</v>
      </c>
    </row>
    <row r="61" spans="1:8" ht="14.25">
      <c r="A61" s="3" t="s">
        <v>87</v>
      </c>
      <c r="B61" s="17" t="s">
        <v>51</v>
      </c>
      <c r="C61" s="18">
        <v>3100</v>
      </c>
      <c r="D61" s="50">
        <f>SUM(D60)</f>
        <v>27500</v>
      </c>
      <c r="E61" s="6">
        <v>0</v>
      </c>
      <c r="F61" s="6">
        <f>SUM(F60)</f>
        <v>27313</v>
      </c>
      <c r="G61" s="6">
        <f>SUM(G60)</f>
        <v>0</v>
      </c>
      <c r="H61" s="61">
        <f t="shared" si="2"/>
        <v>0.9932</v>
      </c>
    </row>
    <row r="62" spans="1:8" ht="14.25">
      <c r="A62" s="78" t="s">
        <v>54</v>
      </c>
      <c r="B62" s="79"/>
      <c r="C62" s="15"/>
      <c r="D62" s="48"/>
      <c r="E62" s="5"/>
      <c r="F62" s="8"/>
      <c r="G62" s="8"/>
      <c r="H62" s="59"/>
    </row>
    <row r="63" spans="1:8" ht="14.25">
      <c r="A63" s="7" t="s">
        <v>88</v>
      </c>
      <c r="B63" s="14" t="s">
        <v>55</v>
      </c>
      <c r="C63" s="15">
        <v>0</v>
      </c>
      <c r="D63" s="41">
        <v>0</v>
      </c>
      <c r="E63" s="8"/>
      <c r="F63" s="8"/>
      <c r="G63" s="8"/>
      <c r="H63" s="59"/>
    </row>
    <row r="64" spans="1:8" ht="14.25">
      <c r="A64" s="7" t="s">
        <v>89</v>
      </c>
      <c r="B64" s="14" t="s">
        <v>56</v>
      </c>
      <c r="C64" s="15">
        <v>0</v>
      </c>
      <c r="D64" s="41">
        <v>0</v>
      </c>
      <c r="E64" s="8"/>
      <c r="F64" s="8"/>
      <c r="G64" s="8"/>
      <c r="H64" s="59"/>
    </row>
    <row r="65" spans="1:8" ht="14.25">
      <c r="A65" s="16" t="s">
        <v>90</v>
      </c>
      <c r="B65" s="17" t="s">
        <v>57</v>
      </c>
      <c r="C65" s="18">
        <v>0</v>
      </c>
      <c r="D65" s="50">
        <f>SUM(D63:D64)</f>
        <v>0</v>
      </c>
      <c r="E65" s="6">
        <v>0</v>
      </c>
      <c r="F65" s="6">
        <v>0</v>
      </c>
      <c r="G65" s="6">
        <v>0</v>
      </c>
      <c r="H65" s="59"/>
    </row>
    <row r="66" spans="1:8" ht="14.25">
      <c r="A66" s="78" t="s">
        <v>61</v>
      </c>
      <c r="B66" s="79"/>
      <c r="C66" s="15"/>
      <c r="D66" s="48"/>
      <c r="E66" s="5"/>
      <c r="F66" s="8"/>
      <c r="G66" s="8"/>
      <c r="H66" s="59"/>
    </row>
    <row r="67" spans="1:8" ht="14.25">
      <c r="A67" s="7" t="s">
        <v>101</v>
      </c>
      <c r="B67" s="30" t="s">
        <v>62</v>
      </c>
      <c r="C67" s="15">
        <v>0</v>
      </c>
      <c r="D67" s="41">
        <v>400</v>
      </c>
      <c r="E67" s="8">
        <v>0</v>
      </c>
      <c r="F67" s="8">
        <v>125</v>
      </c>
      <c r="G67" s="8">
        <v>0</v>
      </c>
      <c r="H67" s="59">
        <f t="shared" si="2"/>
        <v>0.3125</v>
      </c>
    </row>
    <row r="68" spans="1:8" ht="14.25">
      <c r="A68" s="83" t="s">
        <v>86</v>
      </c>
      <c r="B68" s="83"/>
      <c r="C68" s="15"/>
      <c r="D68" s="48"/>
      <c r="E68" s="5"/>
      <c r="F68" s="8"/>
      <c r="G68" s="8"/>
      <c r="H68" s="59"/>
    </row>
    <row r="69" spans="1:8" ht="14.25">
      <c r="A69" s="7" t="s">
        <v>110</v>
      </c>
      <c r="B69" s="14" t="s">
        <v>98</v>
      </c>
      <c r="C69" s="15">
        <v>0</v>
      </c>
      <c r="D69" s="41">
        <v>13300</v>
      </c>
      <c r="E69" s="8">
        <v>0</v>
      </c>
      <c r="F69" s="8">
        <v>13300</v>
      </c>
      <c r="G69" s="8">
        <v>0</v>
      </c>
      <c r="H69" s="59">
        <f t="shared" si="2"/>
        <v>1</v>
      </c>
    </row>
    <row r="70" spans="1:8" ht="25.5">
      <c r="A70" s="7" t="s">
        <v>118</v>
      </c>
      <c r="B70" s="14" t="s">
        <v>108</v>
      </c>
      <c r="C70" s="15">
        <v>0</v>
      </c>
      <c r="D70" s="41">
        <v>0</v>
      </c>
      <c r="E70" s="8">
        <v>0</v>
      </c>
      <c r="F70" s="8">
        <v>0</v>
      </c>
      <c r="G70" s="8">
        <v>0</v>
      </c>
      <c r="H70" s="59"/>
    </row>
    <row r="71" spans="1:8" ht="14.25">
      <c r="A71" s="7" t="s">
        <v>119</v>
      </c>
      <c r="B71" s="21" t="s">
        <v>113</v>
      </c>
      <c r="C71" s="15">
        <v>0</v>
      </c>
      <c r="D71" s="41">
        <v>1814</v>
      </c>
      <c r="E71" s="8">
        <v>0</v>
      </c>
      <c r="F71" s="8">
        <v>1814</v>
      </c>
      <c r="G71" s="8">
        <v>0</v>
      </c>
      <c r="H71" s="59">
        <f>(G71+F71)/(E71+D71)</f>
        <v>1</v>
      </c>
    </row>
    <row r="72" spans="1:8" ht="14.25">
      <c r="A72" s="78" t="s">
        <v>63</v>
      </c>
      <c r="B72" s="79"/>
      <c r="C72" s="15"/>
      <c r="D72" s="48"/>
      <c r="E72" s="5"/>
      <c r="F72" s="8"/>
      <c r="G72" s="8"/>
      <c r="H72" s="59"/>
    </row>
    <row r="73" spans="1:8" ht="14.25">
      <c r="A73" s="7" t="s">
        <v>120</v>
      </c>
      <c r="B73" s="14" t="s">
        <v>109</v>
      </c>
      <c r="C73" s="15">
        <v>0</v>
      </c>
      <c r="D73" s="41">
        <v>18500</v>
      </c>
      <c r="E73" s="8">
        <v>0</v>
      </c>
      <c r="F73" s="8">
        <v>0</v>
      </c>
      <c r="G73" s="8">
        <v>0</v>
      </c>
      <c r="H73" s="59"/>
    </row>
    <row r="74" spans="1:8" ht="14.25">
      <c r="A74" s="84" t="s">
        <v>64</v>
      </c>
      <c r="B74" s="85"/>
      <c r="C74" s="31">
        <f>C15+C30+C41+C42+C47+C59+C61+C65+C67+C69+C70+C73+C44</f>
        <v>64847</v>
      </c>
      <c r="D74" s="31">
        <f>D15+D30+D41+D42+D47+D59+D61+D65+D67+D69+D70+D71+D73+D44</f>
        <v>191119</v>
      </c>
      <c r="E74" s="31">
        <f>E15+E30+E41+E42+E47+E59+E61+E65+E67+E69+E70+E71+E73+E44</f>
        <v>7237</v>
      </c>
      <c r="F74" s="31">
        <f>F15+F30+F41+F42+F47+F59+F61+F65+F67+F69+F70+F71+F73+F44</f>
        <v>164087</v>
      </c>
      <c r="G74" s="31">
        <f>G15+G30+G41+G42+G47+G59+G61+G65+G67+G69+G70+G71+G73+G44</f>
        <v>7237</v>
      </c>
      <c r="H74" s="60">
        <f>(G74+F74)/(E74+D74)</f>
        <v>0.8637197765633507</v>
      </c>
    </row>
    <row r="75" spans="1:8" ht="14.25">
      <c r="A75" s="7" t="s">
        <v>129</v>
      </c>
      <c r="B75" s="14" t="s">
        <v>83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4.25">
      <c r="A76" s="84" t="s">
        <v>84</v>
      </c>
      <c r="B76" s="85"/>
      <c r="C76" s="31">
        <f>SUM(C74:C75)</f>
        <v>64847</v>
      </c>
      <c r="D76" s="31">
        <f>SUM(D74:D75)</f>
        <v>191119</v>
      </c>
      <c r="E76" s="31">
        <f>SUM(E74:E75)</f>
        <v>7237</v>
      </c>
      <c r="F76" s="31">
        <f>SUM(F74:F75)</f>
        <v>164087</v>
      </c>
      <c r="G76" s="31">
        <f>SUM(G74:G75)</f>
        <v>7237</v>
      </c>
      <c r="H76" s="60">
        <f>(G76+F76)/(E76+D76)</f>
        <v>0.8637197765633507</v>
      </c>
    </row>
    <row r="81" ht="24.75" customHeight="1"/>
    <row r="82" ht="24.75" customHeight="1"/>
    <row r="83" ht="24.75" customHeight="1"/>
    <row r="84" ht="24.75" customHeight="1"/>
  </sheetData>
  <sheetProtection/>
  <mergeCells count="18">
    <mergeCell ref="A74:B74"/>
    <mergeCell ref="A76:B76"/>
    <mergeCell ref="A4:B4"/>
    <mergeCell ref="A31:B31"/>
    <mergeCell ref="A15:B15"/>
    <mergeCell ref="A30:B30"/>
    <mergeCell ref="A52:B52"/>
    <mergeCell ref="A62:B62"/>
    <mergeCell ref="A66:B66"/>
    <mergeCell ref="G33:G35"/>
    <mergeCell ref="H33:H35"/>
    <mergeCell ref="A72:B72"/>
    <mergeCell ref="A43:B43"/>
    <mergeCell ref="D33:D35"/>
    <mergeCell ref="E33:E35"/>
    <mergeCell ref="C33:C35"/>
    <mergeCell ref="A68:B68"/>
    <mergeCell ref="F33:F35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&amp;C1. melléklet
az 5/2016. (V.25.)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Jegyző</cp:lastModifiedBy>
  <cp:lastPrinted>2016-05-20T12:54:07Z</cp:lastPrinted>
  <dcterms:created xsi:type="dcterms:W3CDTF">2003-02-07T07:47:03Z</dcterms:created>
  <dcterms:modified xsi:type="dcterms:W3CDTF">2016-05-20T12:54:08Z</dcterms:modified>
  <cp:category/>
  <cp:version/>
  <cp:contentType/>
  <cp:contentStatus/>
</cp:coreProperties>
</file>