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0" yWindow="45" windowWidth="15195" windowHeight="8445" tabRatio="599" firstSheet="6" activeTab="6"/>
  </bookViews>
  <sheets>
    <sheet name="1.Címrend" sheetId="32" r:id="rId1"/>
    <sheet name="2.Műk+F mérlegek" sheetId="35" r:id="rId2"/>
    <sheet name="3.Pü.mérleg" sheetId="33" r:id="rId3"/>
    <sheet name="4.Pénzmaradv." sheetId="37" r:id="rId4"/>
    <sheet name="5.Bevétel" sheetId="39" r:id="rId5"/>
    <sheet name="6.Kiadások" sheetId="34" r:id="rId6"/>
    <sheet name="7.Rovatrend szerint" sheetId="30" r:id="rId7"/>
    <sheet name="8.Felhalm.kiadások" sheetId="13" r:id="rId8"/>
    <sheet name="9.Támogatások" sheetId="11" r:id="rId9"/>
    <sheet name="10.Létszám" sheetId="40" r:id="rId10"/>
    <sheet name="11.Intézm." sheetId="42" r:id="rId11"/>
    <sheet name="Több éves" sheetId="41" r:id="rId12"/>
    <sheet name="Ei ütemterv" sheetId="31" r:id="rId13"/>
  </sheets>
  <definedNames>
    <definedName name="_xlnm.Print_Titles" localSheetId="0">'1.Címrend'!$1:$1</definedName>
    <definedName name="_xlnm.Print_Titles" localSheetId="10">'11.Intézm.'!$1:$1</definedName>
    <definedName name="_xlnm.Print_Titles" localSheetId="4">'5.Bevétel'!$3:$4</definedName>
    <definedName name="_xlnm.Print_Titles" localSheetId="5">'6.Kiadások'!$1:$3</definedName>
    <definedName name="_xlnm.Print_Titles" localSheetId="6">'7.Rovatrend szerint'!$1:$1</definedName>
    <definedName name="_xlnm.Print_Titles" localSheetId="8">'9.Támogatások'!$1:$6</definedName>
    <definedName name="_xlnm.Print_Titles" localSheetId="12">'Ei ütemterv'!$2:$3</definedName>
  </definedNames>
  <calcPr calcId="145621"/>
</workbook>
</file>

<file path=xl/calcChain.xml><?xml version="1.0" encoding="utf-8"?>
<calcChain xmlns="http://schemas.openxmlformats.org/spreadsheetml/2006/main">
  <c r="C11" i="30" l="1"/>
  <c r="C27" i="30"/>
  <c r="C29" i="30"/>
  <c r="C32" i="30"/>
  <c r="D26" i="37"/>
  <c r="D11" i="37"/>
  <c r="P18" i="31"/>
  <c r="P4" i="31"/>
  <c r="P6" i="31"/>
  <c r="P8" i="31"/>
  <c r="P10" i="31"/>
  <c r="P12" i="31"/>
  <c r="P14" i="31"/>
  <c r="P20" i="31"/>
  <c r="P22" i="31"/>
  <c r="P24" i="31"/>
  <c r="O16" i="31"/>
  <c r="H18" i="40"/>
  <c r="H5" i="40"/>
  <c r="H24" i="40" s="1"/>
  <c r="H25" i="40" s="1"/>
  <c r="D25" i="40"/>
  <c r="G10" i="40"/>
  <c r="H10" i="40" s="1"/>
  <c r="G14" i="40"/>
  <c r="D12" i="40"/>
  <c r="H12" i="40" s="1"/>
  <c r="H14" i="40" s="1"/>
  <c r="H11" i="40"/>
  <c r="C28" i="11"/>
  <c r="C36" i="11" s="1"/>
  <c r="F14" i="13"/>
  <c r="E9" i="13"/>
  <c r="E8" i="13"/>
  <c r="C25" i="30"/>
  <c r="C132" i="30"/>
  <c r="C130" i="30"/>
  <c r="C127" i="30"/>
  <c r="C124" i="30"/>
  <c r="C112" i="30"/>
  <c r="C107" i="30"/>
  <c r="C102" i="30"/>
  <c r="C97" i="30"/>
  <c r="C90" i="30"/>
  <c r="C85" i="30"/>
  <c r="C66" i="30"/>
  <c r="C61" i="30"/>
  <c r="C49" i="30"/>
  <c r="C44" i="30"/>
  <c r="C16" i="30"/>
  <c r="C9" i="30"/>
  <c r="F30" i="34"/>
  <c r="E30" i="34"/>
  <c r="K30" i="34"/>
  <c r="J30" i="34"/>
  <c r="I30" i="34"/>
  <c r="H30" i="34"/>
  <c r="G30" i="34"/>
  <c r="L24" i="34"/>
  <c r="L25" i="34"/>
  <c r="L23" i="34"/>
  <c r="L22" i="34"/>
  <c r="L28" i="34"/>
  <c r="L11" i="34"/>
  <c r="L20" i="34"/>
  <c r="L19" i="34"/>
  <c r="L18" i="34"/>
  <c r="L8" i="34"/>
  <c r="L4" i="34"/>
  <c r="C11" i="39"/>
  <c r="E23" i="33"/>
  <c r="E15" i="35"/>
  <c r="D37" i="11"/>
  <c r="C37" i="11"/>
  <c r="D28" i="11"/>
  <c r="D36" i="11" s="1"/>
  <c r="D32" i="31"/>
  <c r="D16" i="31"/>
  <c r="D52" i="31"/>
  <c r="D56" i="31" s="1"/>
  <c r="D99" i="31"/>
  <c r="D101" i="31" s="1"/>
  <c r="D65" i="31"/>
  <c r="D79" i="31"/>
  <c r="E32" i="31"/>
  <c r="E16" i="31"/>
  <c r="E52" i="31"/>
  <c r="E56" i="31" s="1"/>
  <c r="E99" i="31"/>
  <c r="E101" i="31" s="1"/>
  <c r="E65" i="31"/>
  <c r="E79" i="31"/>
  <c r="F32" i="31"/>
  <c r="F16" i="31"/>
  <c r="F52" i="31"/>
  <c r="F56" i="31" s="1"/>
  <c r="F99" i="31"/>
  <c r="F101" i="31" s="1"/>
  <c r="F65" i="31"/>
  <c r="F79" i="31"/>
  <c r="G32" i="31"/>
  <c r="G16" i="31"/>
  <c r="G52" i="31"/>
  <c r="G56" i="31" s="1"/>
  <c r="G99" i="31"/>
  <c r="G101" i="31" s="1"/>
  <c r="G65" i="31"/>
  <c r="G79" i="31"/>
  <c r="G91" i="31" s="1"/>
  <c r="H32" i="31"/>
  <c r="H16" i="31"/>
  <c r="H52" i="31"/>
  <c r="H56" i="31" s="1"/>
  <c r="H99" i="31"/>
  <c r="H101" i="31" s="1"/>
  <c r="H65" i="31"/>
  <c r="H79" i="31"/>
  <c r="I32" i="31"/>
  <c r="I16" i="31"/>
  <c r="I52" i="31"/>
  <c r="I56" i="31" s="1"/>
  <c r="I99" i="31"/>
  <c r="I101" i="31" s="1"/>
  <c r="I65" i="31"/>
  <c r="I79" i="31"/>
  <c r="I91" i="31" s="1"/>
  <c r="J32" i="31"/>
  <c r="J16" i="31"/>
  <c r="J52" i="31"/>
  <c r="J56" i="31" s="1"/>
  <c r="J99" i="31"/>
  <c r="J101" i="31" s="1"/>
  <c r="J65" i="31"/>
  <c r="J79" i="31"/>
  <c r="K32" i="31"/>
  <c r="K16" i="31"/>
  <c r="K52" i="31"/>
  <c r="K56" i="31" s="1"/>
  <c r="K99" i="31"/>
  <c r="K101" i="31" s="1"/>
  <c r="K65" i="31"/>
  <c r="K79" i="31"/>
  <c r="K91" i="31" s="1"/>
  <c r="L32" i="31"/>
  <c r="L16" i="31"/>
  <c r="L52" i="31"/>
  <c r="L56" i="31" s="1"/>
  <c r="L99" i="31"/>
  <c r="L101" i="31" s="1"/>
  <c r="L65" i="31"/>
  <c r="L79" i="31"/>
  <c r="M32" i="31"/>
  <c r="M16" i="31"/>
  <c r="M52" i="31"/>
  <c r="M56" i="31" s="1"/>
  <c r="M99" i="31"/>
  <c r="M101" i="31" s="1"/>
  <c r="M65" i="31"/>
  <c r="M79" i="31"/>
  <c r="M91" i="31" s="1"/>
  <c r="N32" i="31"/>
  <c r="N16" i="31"/>
  <c r="N52" i="31"/>
  <c r="N56" i="31" s="1"/>
  <c r="N99" i="31"/>
  <c r="N101" i="31" s="1"/>
  <c r="N65" i="31"/>
  <c r="N79" i="31"/>
  <c r="O32" i="31"/>
  <c r="O52" i="31"/>
  <c r="O56" i="31" s="1"/>
  <c r="O99" i="31"/>
  <c r="O101" i="31" s="1"/>
  <c r="O65" i="31"/>
  <c r="O79" i="31"/>
  <c r="P100" i="31"/>
  <c r="P98" i="31"/>
  <c r="P97" i="31"/>
  <c r="P96" i="31"/>
  <c r="P95" i="31"/>
  <c r="P94" i="31"/>
  <c r="P93" i="31"/>
  <c r="P90" i="31"/>
  <c r="P89" i="31"/>
  <c r="P88" i="31"/>
  <c r="P87" i="31"/>
  <c r="P86" i="31"/>
  <c r="P85" i="31"/>
  <c r="P84" i="31"/>
  <c r="P83" i="31"/>
  <c r="P82" i="31"/>
  <c r="P81" i="31"/>
  <c r="P80" i="31"/>
  <c r="P78" i="31"/>
  <c r="P77" i="31"/>
  <c r="P76" i="31"/>
  <c r="P75" i="31"/>
  <c r="P74" i="31"/>
  <c r="P73" i="31"/>
  <c r="P72" i="31"/>
  <c r="P71" i="31"/>
  <c r="P70" i="31"/>
  <c r="P69" i="31"/>
  <c r="P68" i="31"/>
  <c r="P67" i="31"/>
  <c r="P66" i="31"/>
  <c r="P64" i="31"/>
  <c r="P63" i="31"/>
  <c r="P62" i="31"/>
  <c r="P61" i="31"/>
  <c r="P55" i="31"/>
  <c r="P54" i="31"/>
  <c r="P53" i="31"/>
  <c r="P51" i="31"/>
  <c r="P50" i="31"/>
  <c r="P49" i="31"/>
  <c r="P48" i="31"/>
  <c r="P47" i="31"/>
  <c r="P46" i="31"/>
  <c r="P45" i="31"/>
  <c r="P44" i="31"/>
  <c r="P40" i="31"/>
  <c r="P38" i="31"/>
  <c r="P36" i="31"/>
  <c r="P34" i="31"/>
  <c r="P41" i="31"/>
  <c r="P39" i="31"/>
  <c r="P37" i="31"/>
  <c r="P35" i="31"/>
  <c r="P33" i="31"/>
  <c r="P31" i="31"/>
  <c r="P30" i="31"/>
  <c r="P29" i="31"/>
  <c r="P28" i="31"/>
  <c r="P27" i="31"/>
  <c r="P26" i="31"/>
  <c r="P25" i="31"/>
  <c r="P23" i="31"/>
  <c r="P21" i="31"/>
  <c r="P19" i="31"/>
  <c r="P17" i="31"/>
  <c r="P15" i="31"/>
  <c r="P13" i="31"/>
  <c r="P11" i="31"/>
  <c r="P9" i="31"/>
  <c r="P7" i="31"/>
  <c r="P5" i="31"/>
  <c r="H9" i="40"/>
  <c r="F12" i="40"/>
  <c r="F14" i="40" s="1"/>
  <c r="F21" i="40" s="1"/>
  <c r="E12" i="40"/>
  <c r="E14" i="40" s="1"/>
  <c r="D19" i="40"/>
  <c r="D26" i="40" s="1"/>
  <c r="G19" i="40"/>
  <c r="F19" i="40"/>
  <c r="E19" i="40"/>
  <c r="E21" i="40" s="1"/>
  <c r="E28" i="35"/>
  <c r="B7" i="35"/>
  <c r="B8" i="35"/>
  <c r="B28" i="35"/>
  <c r="D34" i="11"/>
  <c r="D38" i="11" s="1"/>
  <c r="C34" i="11"/>
  <c r="C38" i="11" s="1"/>
  <c r="F10" i="13"/>
  <c r="E13" i="13"/>
  <c r="E14" i="13" s="1"/>
  <c r="D10" i="13"/>
  <c r="D16" i="13" s="1"/>
  <c r="D14" i="13"/>
  <c r="C10" i="13"/>
  <c r="C16" i="13" s="1"/>
  <c r="C14" i="13"/>
  <c r="M30" i="34"/>
  <c r="L5" i="34"/>
  <c r="L6" i="34"/>
  <c r="L7" i="34"/>
  <c r="L9" i="34"/>
  <c r="L10" i="34"/>
  <c r="L12" i="34"/>
  <c r="L13" i="34"/>
  <c r="L14" i="34"/>
  <c r="L15" i="34"/>
  <c r="L16" i="34"/>
  <c r="L17" i="34"/>
  <c r="L21" i="34"/>
  <c r="L26" i="34"/>
  <c r="L27" i="34"/>
  <c r="L29" i="34"/>
  <c r="D30" i="34"/>
  <c r="C30" i="34"/>
  <c r="D11" i="39"/>
  <c r="E11" i="39"/>
  <c r="F11" i="39"/>
  <c r="G11" i="39"/>
  <c r="H11" i="39"/>
  <c r="I11" i="39"/>
  <c r="J8" i="39"/>
  <c r="J10" i="39"/>
  <c r="J7" i="39"/>
  <c r="J5" i="39"/>
  <c r="J6" i="39"/>
  <c r="J9" i="39"/>
  <c r="B11" i="33"/>
  <c r="B13" i="33"/>
  <c r="G25" i="40"/>
  <c r="G27" i="40" s="1"/>
  <c r="H16" i="42"/>
  <c r="H9" i="42"/>
  <c r="D10" i="42"/>
  <c r="D15" i="42"/>
  <c r="B12" i="37"/>
  <c r="C12" i="37"/>
  <c r="F16" i="13" l="1"/>
  <c r="C39" i="11"/>
  <c r="D27" i="40"/>
  <c r="L91" i="31"/>
  <c r="H91" i="31"/>
  <c r="H42" i="31"/>
  <c r="D12" i="37"/>
  <c r="D15" i="37" s="1"/>
  <c r="P65" i="31"/>
  <c r="N91" i="31"/>
  <c r="J91" i="31"/>
  <c r="J103" i="31" s="1"/>
  <c r="J110" i="31" s="1"/>
  <c r="F91" i="31"/>
  <c r="F103" i="31" s="1"/>
  <c r="F110" i="31" s="1"/>
  <c r="E91" i="31"/>
  <c r="E103" i="31" s="1"/>
  <c r="E110" i="31" s="1"/>
  <c r="D91" i="31"/>
  <c r="D103" i="31" s="1"/>
  <c r="P32" i="31"/>
  <c r="L42" i="31"/>
  <c r="L58" i="31" s="1"/>
  <c r="L109" i="31" s="1"/>
  <c r="O42" i="31"/>
  <c r="O58" i="31" s="1"/>
  <c r="O109" i="31" s="1"/>
  <c r="N42" i="31"/>
  <c r="J42" i="31"/>
  <c r="F42" i="31"/>
  <c r="D42" i="31"/>
  <c r="D58" i="31" s="1"/>
  <c r="P16" i="31"/>
  <c r="H18" i="42"/>
  <c r="D18" i="42"/>
  <c r="G21" i="40"/>
  <c r="D14" i="40"/>
  <c r="D21" i="40" s="1"/>
  <c r="H19" i="40"/>
  <c r="H26" i="40" s="1"/>
  <c r="C33" i="30"/>
  <c r="C98" i="30"/>
  <c r="C133" i="30" s="1"/>
  <c r="L30" i="34"/>
  <c r="E10" i="13"/>
  <c r="E16" i="13" s="1"/>
  <c r="E25" i="40"/>
  <c r="E27" i="40" s="1"/>
  <c r="L103" i="31"/>
  <c r="L110" i="31" s="1"/>
  <c r="H103" i="31"/>
  <c r="H110" i="31" s="1"/>
  <c r="J11" i="39"/>
  <c r="F25" i="40"/>
  <c r="F27" i="40" s="1"/>
  <c r="P52" i="31"/>
  <c r="O91" i="31"/>
  <c r="O103" i="31" s="1"/>
  <c r="O110" i="31" s="1"/>
  <c r="M103" i="31"/>
  <c r="M110" i="31" s="1"/>
  <c r="M42" i="31"/>
  <c r="M58" i="31" s="1"/>
  <c r="M109" i="31" s="1"/>
  <c r="K103" i="31"/>
  <c r="K110" i="31" s="1"/>
  <c r="K42" i="31"/>
  <c r="K58" i="31" s="1"/>
  <c r="K109" i="31" s="1"/>
  <c r="I103" i="31"/>
  <c r="I110" i="31" s="1"/>
  <c r="I42" i="31"/>
  <c r="I58" i="31" s="1"/>
  <c r="I109" i="31" s="1"/>
  <c r="G103" i="31"/>
  <c r="G110" i="31" s="1"/>
  <c r="G42" i="31"/>
  <c r="G58" i="31" s="1"/>
  <c r="G109" i="31" s="1"/>
  <c r="E42" i="31"/>
  <c r="E58" i="31" s="1"/>
  <c r="E109" i="31" s="1"/>
  <c r="D39" i="11"/>
  <c r="B23" i="33"/>
  <c r="E33" i="35"/>
  <c r="B15" i="35"/>
  <c r="B33" i="35" s="1"/>
  <c r="P101" i="31"/>
  <c r="N103" i="31"/>
  <c r="N110" i="31" s="1"/>
  <c r="N58" i="31"/>
  <c r="N109" i="31" s="1"/>
  <c r="J58" i="31"/>
  <c r="J109" i="31" s="1"/>
  <c r="H58" i="31"/>
  <c r="H109" i="31" s="1"/>
  <c r="F58" i="31"/>
  <c r="F109" i="31" s="1"/>
  <c r="P56" i="31"/>
  <c r="P79" i="31"/>
  <c r="P99" i="31"/>
  <c r="P42" i="31" l="1"/>
  <c r="H21" i="40"/>
  <c r="H27" i="40"/>
  <c r="P91" i="31"/>
  <c r="D109" i="31"/>
  <c r="P58" i="31"/>
  <c r="D110" i="31"/>
  <c r="P110" i="31" s="1"/>
  <c r="P103" i="31"/>
  <c r="D111" i="31" l="1"/>
  <c r="P109" i="31"/>
  <c r="E108" i="31" l="1"/>
  <c r="E111" i="31" s="1"/>
  <c r="F108" i="31" s="1"/>
  <c r="F111" i="31" s="1"/>
  <c r="G108" i="31" s="1"/>
  <c r="G111" i="31" s="1"/>
  <c r="H108" i="31" s="1"/>
  <c r="H111" i="31" s="1"/>
  <c r="I108" i="31" s="1"/>
  <c r="I111" i="31" s="1"/>
  <c r="J108" i="31" s="1"/>
  <c r="J111" i="31" s="1"/>
  <c r="K108" i="31" s="1"/>
  <c r="K111" i="31" s="1"/>
  <c r="L108" i="31" s="1"/>
  <c r="L111" i="31" s="1"/>
  <c r="M108" i="31" s="1"/>
  <c r="M111" i="31" s="1"/>
  <c r="N108" i="31" s="1"/>
  <c r="N111" i="31" s="1"/>
  <c r="O108" i="31" s="1"/>
  <c r="O111" i="31" s="1"/>
  <c r="P108" i="31" s="1"/>
</calcChain>
</file>

<file path=xl/sharedStrings.xml><?xml version="1.0" encoding="utf-8"?>
<sst xmlns="http://schemas.openxmlformats.org/spreadsheetml/2006/main" count="893" uniqueCount="574">
  <si>
    <t>Alap</t>
  </si>
  <si>
    <t xml:space="preserve">ÁFA </t>
  </si>
  <si>
    <t xml:space="preserve">                   - informatikai eszközök beszerzése</t>
  </si>
  <si>
    <t>Sorsz.</t>
  </si>
  <si>
    <t xml:space="preserve">   - Aktív korúak ellátása</t>
  </si>
  <si>
    <t xml:space="preserve">   - Lakásfenntartási támogatás normatív alapon (50 fő x 5000 Ft)</t>
  </si>
  <si>
    <t xml:space="preserve">                    - Önkormányzat tartaléka (felhasználásáról a képviselőtestület dönt)</t>
  </si>
  <si>
    <t>Szervezeti egység megnevezése</t>
  </si>
  <si>
    <t>Részletező megnevezése</t>
  </si>
  <si>
    <t>Ezek a szakfeladatok, cofogok használhatók az egységen belül</t>
  </si>
  <si>
    <t>1. Jogalkotás, elszámolások,támogatások</t>
  </si>
  <si>
    <t>Nincs</t>
  </si>
  <si>
    <t>Támogatási célú elszámolások</t>
  </si>
  <si>
    <t>Város, községgazdálkodási egyéb szolgáltatások</t>
  </si>
  <si>
    <t>3.2. Városgazdálkodás</t>
  </si>
  <si>
    <t>813000</t>
  </si>
  <si>
    <t>960302</t>
  </si>
  <si>
    <t>Köztemető fenntartás, működtetés</t>
  </si>
  <si>
    <t>Közutak, hidak üzemeltetése</t>
  </si>
  <si>
    <t>680001</t>
  </si>
  <si>
    <t>Önkormányzati vagyonnal való gazdálkodás, lakóingatlan bérbeadása</t>
  </si>
  <si>
    <t>680002</t>
  </si>
  <si>
    <t>Önkormányzati vagyonnal való gazdálkodás,  nem lakóingatlan bérbeadása</t>
  </si>
  <si>
    <t>Nem veszélyes hulladék begyűjtése</t>
  </si>
  <si>
    <t>Család és nővédelmi eü gondozás</t>
  </si>
  <si>
    <t>562913</t>
  </si>
  <si>
    <t>Vagyoni típusú adók (építmény, telek, kommunális)</t>
  </si>
  <si>
    <t>Értékesítési és forgalmi adók (iparűzési)</t>
  </si>
  <si>
    <t>Kölcsön vissza</t>
  </si>
  <si>
    <t>Központi, irányítószervi támogatás - állami tám.</t>
  </si>
  <si>
    <t>Béren kívüli jutt. - étkezési hozzájárulás</t>
  </si>
  <si>
    <t>K1110</t>
  </si>
  <si>
    <t>Egyéb költségtérítések - továbbképzés</t>
  </si>
  <si>
    <t>K21</t>
  </si>
  <si>
    <t xml:space="preserve"> - Szociális hozzájárulási adó 27 %</t>
  </si>
  <si>
    <t>K22</t>
  </si>
  <si>
    <t xml:space="preserve"> - Egészségügyi hozzájárulás 16,67 %</t>
  </si>
  <si>
    <t>K25</t>
  </si>
  <si>
    <t xml:space="preserve"> - Táppénz hozzájárulás</t>
  </si>
  <si>
    <t>K27</t>
  </si>
  <si>
    <t xml:space="preserve"> - Munkáltatót terhelő SZJA 19,04 %</t>
  </si>
  <si>
    <t xml:space="preserve"> - számítástechnikai eszközök</t>
  </si>
  <si>
    <t>Felhalmozáci célra átvett pénzeszközök</t>
  </si>
  <si>
    <t>Önkorm.</t>
  </si>
  <si>
    <t>2015. évi bevételek és kiadások rovatrend szerinti előirányzata</t>
  </si>
  <si>
    <t>1.) Előző évi (2014.) pénzmaradvány felhasználása</t>
  </si>
  <si>
    <t>Bevételek mindösszesen</t>
  </si>
  <si>
    <t>Kiadások mindösszesen:</t>
  </si>
  <si>
    <t>K506</t>
  </si>
  <si>
    <t>K511</t>
  </si>
  <si>
    <t>B402</t>
  </si>
  <si>
    <t>B8131</t>
  </si>
  <si>
    <t>Előző évi ktgv.maradvány</t>
  </si>
  <si>
    <t>B816</t>
  </si>
  <si>
    <t>Központi, irányítószervi támogatás</t>
  </si>
  <si>
    <t>K71</t>
  </si>
  <si>
    <t>Ingatlanok felújítása</t>
  </si>
  <si>
    <t>K74</t>
  </si>
  <si>
    <t>Felújítási célú előzetes áfa</t>
  </si>
  <si>
    <t>K62</t>
  </si>
  <si>
    <t>Ingatlanok beszerzése</t>
  </si>
  <si>
    <t>K63</t>
  </si>
  <si>
    <t>Informatikai eszk.besz</t>
  </si>
  <si>
    <t>K67</t>
  </si>
  <si>
    <t>Beruházási célú el. Áfa</t>
  </si>
  <si>
    <t>Egyéb műk.céú támogatás áhtn belül</t>
  </si>
  <si>
    <t>K915</t>
  </si>
  <si>
    <t>Irányító szervi műk.támog.foly</t>
  </si>
  <si>
    <t>Egyéb műk.célú tám.áhtn kívülre</t>
  </si>
  <si>
    <t>K87</t>
  </si>
  <si>
    <t>Lakástámogatás</t>
  </si>
  <si>
    <t>K86</t>
  </si>
  <si>
    <t>Felhalm.célú visszatér. Tám, kölcs.nyújt.áht-n kív.</t>
  </si>
  <si>
    <t>Tartalék</t>
  </si>
  <si>
    <t>B</t>
  </si>
  <si>
    <t>B401</t>
  </si>
  <si>
    <t>B410</t>
  </si>
  <si>
    <t>B403</t>
  </si>
  <si>
    <t>B406</t>
  </si>
  <si>
    <t>B407</t>
  </si>
  <si>
    <t>B408</t>
  </si>
  <si>
    <t>B354</t>
  </si>
  <si>
    <t>B34</t>
  </si>
  <si>
    <t>B351</t>
  </si>
  <si>
    <t>B355</t>
  </si>
  <si>
    <t>B16</t>
  </si>
  <si>
    <t>B52</t>
  </si>
  <si>
    <t>B404</t>
  </si>
  <si>
    <t>B25</t>
  </si>
  <si>
    <t>Készletértékesítés</t>
  </si>
  <si>
    <t>Szolgáltatások ellenértéke</t>
  </si>
  <si>
    <t>Közvetített szolgáltatások ellenértéke</t>
  </si>
  <si>
    <t>Kiszámlázott áfa</t>
  </si>
  <si>
    <t>Vagyoni típusú adók</t>
  </si>
  <si>
    <t>Értékesítési és forgalmi adók</t>
  </si>
  <si>
    <t>Helyi önkormányzatok műk.ált.tám</t>
  </si>
  <si>
    <t>B111</t>
  </si>
  <si>
    <t>B112</t>
  </si>
  <si>
    <t>Tel.önk.egyes köznevelési fa.tám.</t>
  </si>
  <si>
    <t>B113</t>
  </si>
  <si>
    <t>Tel.önk.szoc.gyermekjóléti és gyermekétk.tám.</t>
  </si>
  <si>
    <t>Tel.önk.kultúrális tám.</t>
  </si>
  <si>
    <t>B114</t>
  </si>
  <si>
    <t>Egyéb műk. Célú támogatások bev.áhtn belülről</t>
  </si>
  <si>
    <t>Ingatlanok értékesítése</t>
  </si>
  <si>
    <t>Egyéb felhalmozási célú tám.bev. Áhtn belülről</t>
  </si>
  <si>
    <t>Összes kiadás</t>
  </si>
  <si>
    <t>Összes bevétel</t>
  </si>
  <si>
    <t>K11</t>
  </si>
  <si>
    <t>Foglalkoztatottak személyi juttatásai</t>
  </si>
  <si>
    <t>K12</t>
  </si>
  <si>
    <t>Külső személyi juttatások</t>
  </si>
  <si>
    <t>K1</t>
  </si>
  <si>
    <t>Személyi juttatások összesen</t>
  </si>
  <si>
    <t>K31</t>
  </si>
  <si>
    <t>Készletbeszerzés</t>
  </si>
  <si>
    <t>K32</t>
  </si>
  <si>
    <t>Kommunikációs szolg.</t>
  </si>
  <si>
    <t>K33</t>
  </si>
  <si>
    <t>Szolgáltatási kiadások</t>
  </si>
  <si>
    <t>K34</t>
  </si>
  <si>
    <t>Kiküldetések, reklám és propagandakiadások</t>
  </si>
  <si>
    <t>K35</t>
  </si>
  <si>
    <t>Különféle befizetések és egyéb dologi kiadások</t>
  </si>
  <si>
    <t>K3</t>
  </si>
  <si>
    <t>Dologi kiadások összesen</t>
  </si>
  <si>
    <t>K4</t>
  </si>
  <si>
    <t>Ellátottak pénzbeli juttatásai</t>
  </si>
  <si>
    <t>K5</t>
  </si>
  <si>
    <t>Egyéb működési célú kiadások</t>
  </si>
  <si>
    <t>K6</t>
  </si>
  <si>
    <t>Beruházások</t>
  </si>
  <si>
    <t>K7</t>
  </si>
  <si>
    <t xml:space="preserve">Felújítások </t>
  </si>
  <si>
    <t>K8</t>
  </si>
  <si>
    <t>Egyéb felhalmozási célú kiadások</t>
  </si>
  <si>
    <t>K91</t>
  </si>
  <si>
    <t>Belföldi finanszírozás kiadásai</t>
  </si>
  <si>
    <t>K9</t>
  </si>
  <si>
    <t>Finanszírozási kiadások</t>
  </si>
  <si>
    <t>B11</t>
  </si>
  <si>
    <t>Önkormányzatok működési támogatásai</t>
  </si>
  <si>
    <t>B1</t>
  </si>
  <si>
    <t>Működési célú támogatások államháztartáson bel.</t>
  </si>
  <si>
    <t>Felhalmozási célú támogatások áhtn belülről</t>
  </si>
  <si>
    <t>B35</t>
  </si>
  <si>
    <t>Termékek és szolgáltatások adói</t>
  </si>
  <si>
    <t>B3</t>
  </si>
  <si>
    <t>Közhatalmi bevételek</t>
  </si>
  <si>
    <t>B4</t>
  </si>
  <si>
    <t>Működési bevételek</t>
  </si>
  <si>
    <t>Felhalmozási bevételek</t>
  </si>
  <si>
    <t>B5</t>
  </si>
  <si>
    <t>B7</t>
  </si>
  <si>
    <t>Felhalmozási célú átvett pénzeszközök</t>
  </si>
  <si>
    <t>B81</t>
  </si>
  <si>
    <t>Belföldi finanszírozás bevételei</t>
  </si>
  <si>
    <t>B8</t>
  </si>
  <si>
    <t>Finanszírozási bevételek</t>
  </si>
  <si>
    <t>Szakfeladat</t>
  </si>
  <si>
    <t>013350</t>
  </si>
  <si>
    <t>011130</t>
  </si>
  <si>
    <t>066020</t>
  </si>
  <si>
    <t>018010</t>
  </si>
  <si>
    <t>074031</t>
  </si>
  <si>
    <t>013320</t>
  </si>
  <si>
    <t>082092</t>
  </si>
  <si>
    <t>Megnevezés</t>
  </si>
  <si>
    <t>051030</t>
  </si>
  <si>
    <t>045160</t>
  </si>
  <si>
    <t>066010</t>
  </si>
  <si>
    <t>064010</t>
  </si>
  <si>
    <t>082044</t>
  </si>
  <si>
    <t>Elvonások és befizetések bevételei</t>
  </si>
  <si>
    <t>Működési célú garancia- és kezességvállalásból származó megtérülések államháztartáson belülről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</si>
  <si>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</si>
  <si>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</si>
  <si>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</si>
  <si>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Működési célú támogatások államháztartáson belülről</t>
  </si>
  <si>
    <t>B2</t>
  </si>
  <si>
    <t>Felhalmozási célú támogatások államháztartáson belülről</t>
  </si>
  <si>
    <t>Gépjárműadók</t>
  </si>
  <si>
    <t>Egyéb áruhasználati és szolgáltatási adók</t>
  </si>
  <si>
    <t>B36</t>
  </si>
  <si>
    <t>Egyéb közhatalmi bevételek</t>
  </si>
  <si>
    <t>B6</t>
  </si>
  <si>
    <t>Működési célú átvett pénzeszközök</t>
  </si>
  <si>
    <t>B1-7</t>
  </si>
  <si>
    <t>Költségvetési bevételek</t>
  </si>
  <si>
    <t>B811</t>
  </si>
  <si>
    <t>Hitel-, kölcsönfelvétel államháztartáson kívülről</t>
  </si>
  <si>
    <t>B812</t>
  </si>
  <si>
    <t>Belföldi értékpapírok bevételei</t>
  </si>
  <si>
    <t>B813</t>
  </si>
  <si>
    <t>Maradvány igénybevétele</t>
  </si>
  <si>
    <t>Központi, irányító szervi támogatás</t>
  </si>
  <si>
    <t>B82</t>
  </si>
  <si>
    <t>Külföldi finanszírozás bevételei</t>
  </si>
  <si>
    <t>Bevételek összesen</t>
  </si>
  <si>
    <t>Személyi juttatások</t>
  </si>
  <si>
    <t xml:space="preserve">Munkaadókat terhelő járulékok és szociális hozzájárulási adó                                                                            </t>
  </si>
  <si>
    <t>Kommunikációs szolgáltatások</t>
  </si>
  <si>
    <t>Kiküldetések, reklám- és propagandakiadások</t>
  </si>
  <si>
    <t>Dologi kiadások</t>
  </si>
  <si>
    <t>Felújítások</t>
  </si>
  <si>
    <t>K1-K8</t>
  </si>
  <si>
    <t>Költségvetési kiadások</t>
  </si>
  <si>
    <t>K911</t>
  </si>
  <si>
    <t>Hitel-, kölcsöntörlesztés államháztartáson kívülre</t>
  </si>
  <si>
    <t>K912</t>
  </si>
  <si>
    <t>Belföldi értékpapírok kiadásai</t>
  </si>
  <si>
    <t>Központi, irányító szervi támogatás folyósítása</t>
  </si>
  <si>
    <t>Eredeti ei</t>
  </si>
  <si>
    <t>Mód.ei.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</si>
  <si>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</si>
  <si>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</si>
  <si>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</si>
  <si>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</si>
  <si>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</si>
  <si>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</si>
  <si>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</si>
  <si>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</si>
  <si>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 hó</t>
  </si>
  <si>
    <t>X. hó</t>
  </si>
  <si>
    <t>XI. hó</t>
  </si>
  <si>
    <t>XII. hó</t>
  </si>
  <si>
    <t>Megnev.</t>
  </si>
  <si>
    <t>K</t>
  </si>
  <si>
    <t>Kiadások összesen</t>
  </si>
  <si>
    <t>Eredeti előirányzat</t>
  </si>
  <si>
    <t>Nyitó pénzmaradvány</t>
  </si>
  <si>
    <t>Bevétel</t>
  </si>
  <si>
    <t>Kiadás</t>
  </si>
  <si>
    <t>Egyenleg</t>
  </si>
  <si>
    <t>Cofog</t>
  </si>
  <si>
    <t>Teljes munka-idős</t>
  </si>
  <si>
    <t>Engedélyezett létszám összesen:</t>
  </si>
  <si>
    <t>Közfoglalkoztatottak tervezett létszáma</t>
  </si>
  <si>
    <t>Közfoglalkoztatottak összesen:</t>
  </si>
  <si>
    <t>Létszám összesen:</t>
  </si>
  <si>
    <t>Önkormányzatok elszámolásai a központi költségvetéssel</t>
  </si>
  <si>
    <t>018030</t>
  </si>
  <si>
    <t>Zöldterület kezelés</t>
  </si>
  <si>
    <t>105010</t>
  </si>
  <si>
    <t>106020</t>
  </si>
  <si>
    <t>107060</t>
  </si>
  <si>
    <t>061030</t>
  </si>
  <si>
    <t>041232</t>
  </si>
  <si>
    <t>084031</t>
  </si>
  <si>
    <t>Civil szervezetek működési támogatása</t>
  </si>
  <si>
    <t>BEVÉTELEK</t>
  </si>
  <si>
    <t>KIADÁSOK</t>
  </si>
  <si>
    <t xml:space="preserve">M e g n e  v e z é s </t>
  </si>
  <si>
    <t>Eredeti</t>
  </si>
  <si>
    <t xml:space="preserve">       - vagyoni típusú adók</t>
  </si>
  <si>
    <t xml:space="preserve">       - Termékek és szolgáltatások adói</t>
  </si>
  <si>
    <t>Teljesít.</t>
  </si>
  <si>
    <t>Egyéb felhalmozási célú kiad.</t>
  </si>
  <si>
    <t>Önkormányzatok működési támogat.</t>
  </si>
  <si>
    <t>Egyéb működési célú ÁH belülről</t>
  </si>
  <si>
    <t>Felhalm.célú tám.ÁH belülről</t>
  </si>
  <si>
    <t>Működési bevételek - felhalm.céllal</t>
  </si>
  <si>
    <t>Felhalm.célra átvett pénzeszközök</t>
  </si>
  <si>
    <t>Felhalmozási kölcsönök visszatérül.</t>
  </si>
  <si>
    <t>Működési kölcsönök visszatérülése</t>
  </si>
  <si>
    <t xml:space="preserve">Működési bevételek  </t>
  </si>
  <si>
    <t>Aktív korúk ellátása</t>
  </si>
  <si>
    <t>Lakásfenntartási támogatás normatív alapon</t>
  </si>
  <si>
    <t>Civil szervezetek műk.támogatása (sport, Fogy.véd., ifj.egy.)</t>
  </si>
  <si>
    <t xml:space="preserve">              - Első lakáshoz jutók támogatása</t>
  </si>
  <si>
    <t xml:space="preserve">   - Önkormányzatok által nyújtott lakástámogatás</t>
  </si>
  <si>
    <t>Mindösszesen:</t>
  </si>
  <si>
    <t>Család- és nővédelmi eü.gond. (védőnők)</t>
  </si>
  <si>
    <t>Összesen :</t>
  </si>
  <si>
    <t>Zöldterület-kezelés</t>
  </si>
  <si>
    <t>5.</t>
  </si>
  <si>
    <t xml:space="preserve">   - Civil szervezetek működési támogatása</t>
  </si>
  <si>
    <t>Tartalékok</t>
  </si>
  <si>
    <t>Köztemető-fenntartás és működtetés</t>
  </si>
  <si>
    <t>Támogatás</t>
  </si>
  <si>
    <t>Kiadások megnevezése</t>
  </si>
  <si>
    <t>Felújítási kiadások</t>
  </si>
  <si>
    <t>14.</t>
  </si>
  <si>
    <t>4.</t>
  </si>
  <si>
    <t>8.</t>
  </si>
  <si>
    <t>12.</t>
  </si>
  <si>
    <t>13.</t>
  </si>
  <si>
    <t xml:space="preserve">   - Önkormányzati jogalkotás</t>
  </si>
  <si>
    <t>7.</t>
  </si>
  <si>
    <t>össz.</t>
  </si>
  <si>
    <t>6.</t>
  </si>
  <si>
    <t>10.</t>
  </si>
  <si>
    <t>előző évi pénzmaradvány felhasználásának terve</t>
  </si>
  <si>
    <t>Részmunkaidős</t>
  </si>
  <si>
    <t>száma</t>
  </si>
  <si>
    <t>megnevezése</t>
  </si>
  <si>
    <t>fő</t>
  </si>
  <si>
    <t>óra</t>
  </si>
  <si>
    <t>átlag</t>
  </si>
  <si>
    <t>Mód.</t>
  </si>
  <si>
    <t xml:space="preserve">Választott tisztségviselők </t>
  </si>
  <si>
    <t>Közalkalmazottak</t>
  </si>
  <si>
    <t>Önkormányzat összesen:</t>
  </si>
  <si>
    <t>Közalkalmazottak összesen:</t>
  </si>
  <si>
    <t>Foglalkoztatottak létszáma összesen:</t>
  </si>
  <si>
    <t>éves bontásban</t>
  </si>
  <si>
    <t>2015.</t>
  </si>
  <si>
    <t xml:space="preserve">Közfoglalkoztatottak </t>
  </si>
  <si>
    <t>kötelező és nem kötelező feladatok összesen</t>
  </si>
  <si>
    <t>Működés</t>
  </si>
  <si>
    <t xml:space="preserve">Személyi juttatások </t>
  </si>
  <si>
    <t>Munkaadókat terhelő járulékok</t>
  </si>
  <si>
    <t>Előző évi pénzmaradv. igénybev.</t>
  </si>
  <si>
    <t>Felhalmozás</t>
  </si>
  <si>
    <t>Műk.bev.össz.</t>
  </si>
  <si>
    <t>Felhalm.bev.össz.</t>
  </si>
  <si>
    <t>Létszám-előirányzat (fő) :</t>
  </si>
  <si>
    <t xml:space="preserve">Összesen: </t>
  </si>
  <si>
    <t>Pénzmaradvány</t>
  </si>
  <si>
    <t>Gépjárműadó</t>
  </si>
  <si>
    <t>Lakóingatlan bérbeadása, üzemeltetése</t>
  </si>
  <si>
    <t>Összesen:</t>
  </si>
  <si>
    <t>Önkormányzatok elszámolásai</t>
  </si>
  <si>
    <t>9.</t>
  </si>
  <si>
    <t>Tervezett pénzmaradvány:</t>
  </si>
  <si>
    <t>Szabadon felhasználható</t>
  </si>
  <si>
    <t xml:space="preserve">Felhalmozási kiadások </t>
  </si>
  <si>
    <t>Összesen</t>
  </si>
  <si>
    <t>Könyvtári szolgáltatások</t>
  </si>
  <si>
    <t>Önkormányzati jogalkotás</t>
  </si>
  <si>
    <t>Közvilágítás</t>
  </si>
  <si>
    <t xml:space="preserve">   - Nem lakóingatlan bérbeadása</t>
  </si>
  <si>
    <t>Önkormányzat</t>
  </si>
  <si>
    <t>Sor-szám</t>
  </si>
  <si>
    <t>1.</t>
  </si>
  <si>
    <t>2.</t>
  </si>
  <si>
    <t>3.</t>
  </si>
  <si>
    <t>Létszám</t>
  </si>
  <si>
    <t>Közutak, hidak,  üzemelt.-Buszváró</t>
  </si>
  <si>
    <t>Város-, községgazdálkodás m.n.s. szolgáltatások</t>
  </si>
  <si>
    <t>Települési hull.vegyes begyűjtése, szállítása</t>
  </si>
  <si>
    <t xml:space="preserve">Nem lakóingatlan bérbeadása, üzemeltetése </t>
  </si>
  <si>
    <t>K1101</t>
  </si>
  <si>
    <t>K1106</t>
  </si>
  <si>
    <t>K1113</t>
  </si>
  <si>
    <t>K1109</t>
  </si>
  <si>
    <t>K1107</t>
  </si>
  <si>
    <t>K123</t>
  </si>
  <si>
    <t>K2</t>
  </si>
  <si>
    <t>K312</t>
  </si>
  <si>
    <t>B e v é t e l e k</t>
  </si>
  <si>
    <t>K i a d á s o k</t>
  </si>
  <si>
    <t>Önkormányzatok működési támogatásai (B11)</t>
  </si>
  <si>
    <t>Egyéb működési célú támogatások bevételei államháztartáson belülről (B16)</t>
  </si>
  <si>
    <t>Költségvetési bevételek összesen:</t>
  </si>
  <si>
    <t>Működési bevételek mindösszesen:</t>
  </si>
  <si>
    <t>Működési kiadások mindösszesen:</t>
  </si>
  <si>
    <t>Felhalmozási bevételek mindösszesen:</t>
  </si>
  <si>
    <t>Felhalmozási kiadások mindösszesen:</t>
  </si>
  <si>
    <t>Kiadások összesen:</t>
  </si>
  <si>
    <t>Bevételek összesen:</t>
  </si>
  <si>
    <t>(ezer Ft-ban)</t>
  </si>
  <si>
    <t>Intézmény megnevezése</t>
  </si>
  <si>
    <t>Kötelezett-séggel terhelt</t>
  </si>
  <si>
    <t xml:space="preserve">Szabad pénzmaradvány </t>
  </si>
  <si>
    <t xml:space="preserve">A szabad pénzmaradványt felhasználását a képviselőtestület az alábbiak szerint </t>
  </si>
  <si>
    <t>határozza meg:</t>
  </si>
  <si>
    <t>K311</t>
  </si>
  <si>
    <t>K64</t>
  </si>
  <si>
    <t>K322</t>
  </si>
  <si>
    <t>K321</t>
  </si>
  <si>
    <t>K332</t>
  </si>
  <si>
    <t>K333</t>
  </si>
  <si>
    <t>K337</t>
  </si>
  <si>
    <t>K331</t>
  </si>
  <si>
    <t>K334</t>
  </si>
  <si>
    <t>K336</t>
  </si>
  <si>
    <t>K335</t>
  </si>
  <si>
    <t>K351</t>
  </si>
  <si>
    <t>K352</t>
  </si>
  <si>
    <t>K341</t>
  </si>
  <si>
    <t>K342</t>
  </si>
  <si>
    <t>K355</t>
  </si>
  <si>
    <t>K502</t>
  </si>
  <si>
    <t>Rovat</t>
  </si>
  <si>
    <t>Rovat megnevezése</t>
  </si>
  <si>
    <t>Törvény szerinti illetmények</t>
  </si>
  <si>
    <t>Jubileumi jutalom</t>
  </si>
  <si>
    <t>Foglalk.egyéb szem.jutt.</t>
  </si>
  <si>
    <t>Közl.ktg.</t>
  </si>
  <si>
    <t>Mkaadókat terh.jár.</t>
  </si>
  <si>
    <t>Egyéb tárgyi eszk.besz.</t>
  </si>
  <si>
    <t>Vásárolt élelmezés</t>
  </si>
  <si>
    <t>Bérleti és lízingdíj</t>
  </si>
  <si>
    <t>Egyéb szolgáltatás</t>
  </si>
  <si>
    <t>Közüzemi díjak</t>
  </si>
  <si>
    <t>Karbantartási szolg.</t>
  </si>
  <si>
    <t>Szakmai tev.seg.szolg.</t>
  </si>
  <si>
    <t>Közvtített szolgáltatások</t>
  </si>
  <si>
    <t>Működési célú előzet.áfa</t>
  </si>
  <si>
    <t>Fizetendő áfa</t>
  </si>
  <si>
    <t>Kiküldetés</t>
  </si>
  <si>
    <t>Elvonások és befizetések</t>
  </si>
  <si>
    <t>Tulajdonosi bevételek</t>
  </si>
  <si>
    <t>Áfa visszatérítése</t>
  </si>
  <si>
    <t>Kamatbevételek</t>
  </si>
  <si>
    <t>Egyéb működési bevétel alk.</t>
  </si>
  <si>
    <t>K122</t>
  </si>
  <si>
    <t xml:space="preserve">Munkavégzésre irányuló e. jogv. - megbízási díj </t>
  </si>
  <si>
    <t>Egyéb külső szem.j. - szoc.gond., lelki segítségny.</t>
  </si>
  <si>
    <t>Szakmai agyag</t>
  </si>
  <si>
    <t xml:space="preserve"> - Gyógyszer, vegyszer</t>
  </si>
  <si>
    <t xml:space="preserve"> - Könyv, folyóirat</t>
  </si>
  <si>
    <t xml:space="preserve"> - Egyéb szakmai anyag</t>
  </si>
  <si>
    <t>Üzemeltetési agyag</t>
  </si>
  <si>
    <t xml:space="preserve"> - Élelmiszer-beszerzés</t>
  </si>
  <si>
    <t xml:space="preserve"> - Élelmiszer őstermelőktől</t>
  </si>
  <si>
    <t xml:space="preserve"> - Irodaszer, nyomtatvány</t>
  </si>
  <si>
    <t xml:space="preserve"> - Hajtó- és kenőanyag</t>
  </si>
  <si>
    <t xml:space="preserve"> - Munkaruha</t>
  </si>
  <si>
    <t xml:space="preserve"> - Egyéb üzemeltetési anyag</t>
  </si>
  <si>
    <t>Informatikai szolg. - internet</t>
  </si>
  <si>
    <t xml:space="preserve"> - informatikai szolg.</t>
  </si>
  <si>
    <t>Egyéb komm.szolg. - telefon</t>
  </si>
  <si>
    <t>K3311</t>
  </si>
  <si>
    <t xml:space="preserve"> - Gázenergia-szolgáltatás díja</t>
  </si>
  <si>
    <t>K3312</t>
  </si>
  <si>
    <t xml:space="preserve"> - Villamosenergia-szolgáltatás díja</t>
  </si>
  <si>
    <t>K3313</t>
  </si>
  <si>
    <t xml:space="preserve"> - Távhő- és melegvíz-szolgáltatás díja</t>
  </si>
  <si>
    <t>K3314</t>
  </si>
  <si>
    <t xml:space="preserve"> - Víz- és csatornadíjak</t>
  </si>
  <si>
    <t xml:space="preserve"> - Eü.,okt., szoc., körny.véd.szolgáltatások</t>
  </si>
  <si>
    <t xml:space="preserve"> - Egyéb szakmai tevékenységet segítő szolg.</t>
  </si>
  <si>
    <t xml:space="preserve"> - Takarítás, mosatás</t>
  </si>
  <si>
    <t xml:space="preserve"> - Posta</t>
  </si>
  <si>
    <t xml:space="preserve"> - Pénzügyi szolgáltatás</t>
  </si>
  <si>
    <t xml:space="preserve"> - Biztosítás</t>
  </si>
  <si>
    <t xml:space="preserve"> - Egyéb szolgáltatás</t>
  </si>
  <si>
    <t xml:space="preserve"> - Belföldi kiküldetés</t>
  </si>
  <si>
    <t xml:space="preserve"> - Külföldi kiküldetés</t>
  </si>
  <si>
    <t>Reklám és propaganda</t>
  </si>
  <si>
    <t xml:space="preserve">Egyéb dologi kiadás </t>
  </si>
  <si>
    <t xml:space="preserve"> - Kerekítési különbözet</t>
  </si>
  <si>
    <t xml:space="preserve"> - Adó, vám, illeték és más adójellegű befizetés</t>
  </si>
  <si>
    <t xml:space="preserve"> - Földterületek</t>
  </si>
  <si>
    <t xml:space="preserve"> - Épületek</t>
  </si>
  <si>
    <t xml:space="preserve"> - Építmény</t>
  </si>
  <si>
    <t xml:space="preserve"> - Informatikai eszközök beszerzése</t>
  </si>
  <si>
    <t xml:space="preserve"> - Gépek, berend.,felsz.beszerzése</t>
  </si>
  <si>
    <t xml:space="preserve"> - Járművek beszerzése</t>
  </si>
  <si>
    <t xml:space="preserve"> - Kisértékű gépek, berend.és felsz.beszerzése</t>
  </si>
  <si>
    <t>2015. év</t>
  </si>
  <si>
    <t>2015.évi egyesített költségvetési bevételek és kiadások előirányzata (ezer Ft-ban)</t>
  </si>
  <si>
    <r>
      <t>2015.évi működési költségvetési bevételek és kiadások előirányzata (ezer Ft-ban)</t>
    </r>
    <r>
      <rPr>
        <sz val="12"/>
        <rFont val="Times New Roman"/>
        <family val="1"/>
        <charset val="238"/>
      </rPr>
      <t xml:space="preserve">                                     </t>
    </r>
  </si>
  <si>
    <t>2015.évi felhalmozási költségvetési bevételek és kiadások előirányzata(ezer Ft-ban)</t>
  </si>
  <si>
    <t xml:space="preserve">       - Gépjárműadó</t>
  </si>
  <si>
    <t xml:space="preserve">B1 Működési célú támogatások államháztartáson belülről </t>
  </si>
  <si>
    <t>B2 Felhalmozási célú tám.államháztartáson belülről</t>
  </si>
  <si>
    <t>B3  Közhatalmi bevételek</t>
  </si>
  <si>
    <t>B4 Működési bevételek</t>
  </si>
  <si>
    <t>B5 Felhalmozási bevételek</t>
  </si>
  <si>
    <t>B7 Felhalmozái célra átvett pénzeszközök</t>
  </si>
  <si>
    <t xml:space="preserve">           - kölcsön visszatérülés</t>
  </si>
  <si>
    <t>B8 Finanszírozási bevételek</t>
  </si>
  <si>
    <t xml:space="preserve">            - előző évi pénzmaradvány igénybevétele</t>
  </si>
  <si>
    <t>K1 Személyi juttatások</t>
  </si>
  <si>
    <t>K2 Munkaadókat terhelő járulékok</t>
  </si>
  <si>
    <t>K3 Dologi kiadások</t>
  </si>
  <si>
    <t>K5 Egyéb működési célú kiadások</t>
  </si>
  <si>
    <t>K6 Beruházások</t>
  </si>
  <si>
    <t>K7 Felújítások</t>
  </si>
  <si>
    <t>K8 Egyéb felhalmozási célú kiadás</t>
  </si>
  <si>
    <t xml:space="preserve">         - ebből tartalék</t>
  </si>
  <si>
    <t>COFOG</t>
  </si>
  <si>
    <t>Bevételek megnevezése</t>
  </si>
  <si>
    <t>B1 Önkorm. működési tám.</t>
  </si>
  <si>
    <t>B2 Felhalm.c. tám.ÁH belül</t>
  </si>
  <si>
    <t>B3 Közhatalmi bevételek</t>
  </si>
  <si>
    <t>B5 Felhalm. bevételek</t>
  </si>
  <si>
    <t>B7 Felhalm.c. átvett pénzeszk.</t>
  </si>
  <si>
    <t>B8 Finanszí-rozási bev.</t>
  </si>
  <si>
    <t>Közfoglalkoztatás - Start közmunkaprogram - minta</t>
  </si>
  <si>
    <t>K5 Egyéb műk.célú kiad.</t>
  </si>
  <si>
    <t>K8 Egyéb felhalm. célú kiadás</t>
  </si>
  <si>
    <t>K9 Finanszí-rozási kiadások</t>
  </si>
  <si>
    <t>Lakáshoz jutást segítő támogatás</t>
  </si>
  <si>
    <t>2015. évi létszám-előirányzat (főben)</t>
  </si>
  <si>
    <t>K2 Munka-adókat terh.járulékok</t>
  </si>
  <si>
    <t>2015. évi várható havi előirányzatok</t>
  </si>
  <si>
    <t>B115</t>
  </si>
  <si>
    <t>Egyéb felhalmozási célú kiadás</t>
  </si>
  <si>
    <t>Borjád Község Önkormányzata</t>
  </si>
  <si>
    <t>081045</t>
  </si>
  <si>
    <t>Szabadidősport tevékenység és támogatása</t>
  </si>
  <si>
    <t>900020</t>
  </si>
  <si>
    <t>Önkormányzatok sajátos működési bevételei, Helyi adók</t>
  </si>
  <si>
    <t>Közművelődés, hagyományos közösségi és kulturális értékek gondozására</t>
  </si>
  <si>
    <t>2. Település üzemeltetés</t>
  </si>
  <si>
    <t>047410</t>
  </si>
  <si>
    <t>Ár és belvízvédelemmel összefüggő tevékenység</t>
  </si>
  <si>
    <t>107055</t>
  </si>
  <si>
    <t>889928</t>
  </si>
  <si>
    <t>Falugondnoki, tanyagondnoki szolgáltatás</t>
  </si>
  <si>
    <t>3. Egészségügy</t>
  </si>
  <si>
    <t>4. Étkeztetés</t>
  </si>
  <si>
    <t>096020</t>
  </si>
  <si>
    <t>Iskolai intézményi étkeztetés</t>
  </si>
  <si>
    <t>5. Közfoglalkoztatás</t>
  </si>
  <si>
    <t>Start-téli közfogalkoztatás</t>
  </si>
  <si>
    <t>6. Segélyek, szociális ellátások</t>
  </si>
  <si>
    <t>103010</t>
  </si>
  <si>
    <t>Elhunyt személyek hátramaradottainak pénzbeli ellátása</t>
  </si>
  <si>
    <t>18.3. Rendszeres Gyv.tám</t>
  </si>
  <si>
    <t>104051</t>
  </si>
  <si>
    <t>Gyermekvédelmi pénzbeli és természetbeni ellátások</t>
  </si>
  <si>
    <t>18.4. Kiegészítő gyv.tám</t>
  </si>
  <si>
    <t>Munkanélküli aktív korúak ellátásai</t>
  </si>
  <si>
    <t>Lakásfenntartással, lakhatással összefüggő ellátások</t>
  </si>
  <si>
    <t>18.8. Átmeneti segély</t>
  </si>
  <si>
    <t>Egyéb szociális pénzbeli és természetbeni ellátások</t>
  </si>
  <si>
    <t>7. Közvilágítás</t>
  </si>
  <si>
    <t>8. Átvezetések/átfutó tételek (kp előleg,bér,bérlet,idegen pe.)</t>
  </si>
  <si>
    <t>K4 Ellátottak Pénzbeli Juttatásai</t>
  </si>
  <si>
    <t>Borjád Község Önkormányzata 2015.évi költségvetési bevételeinek előirányzata (ezer Ft-ban)</t>
  </si>
  <si>
    <t>Elhunyt személyek hátramaradottainak pénzbeli ell.</t>
  </si>
  <si>
    <t>Gyermekvédelmi pénzbeli és természetbeni ellátások - Rendszeres Gyv.tám</t>
  </si>
  <si>
    <t>Egyéb szociális ellátátások - települési tám. - átmeneti segély</t>
  </si>
  <si>
    <t xml:space="preserve"> - Kiegészítő gyv.tám</t>
  </si>
  <si>
    <t>Működési célú központosított ei</t>
  </si>
  <si>
    <t>K121</t>
  </si>
  <si>
    <t>Választott tisztségviselők juttatásai</t>
  </si>
  <si>
    <t>K353</t>
  </si>
  <si>
    <t>Kamatkiadások</t>
  </si>
  <si>
    <t>K421</t>
  </si>
  <si>
    <t>Rendszeres gyermekvédelmi pénzbeli tám.</t>
  </si>
  <si>
    <t>K451</t>
  </si>
  <si>
    <t>Foglalkoztatást Helyettesítő Támogatás</t>
  </si>
  <si>
    <t>K461</t>
  </si>
  <si>
    <t>Lakásfenntartási támogatás</t>
  </si>
  <si>
    <t>K48</t>
  </si>
  <si>
    <t>Települési támogatás</t>
  </si>
  <si>
    <t xml:space="preserve"> - Átmeneti segély</t>
  </si>
  <si>
    <t xml:space="preserve"> - Temetési segély</t>
  </si>
  <si>
    <t xml:space="preserve"> - Beiskolázási támogatás</t>
  </si>
  <si>
    <t xml:space="preserve"> - Lakásvásárlási, letelepedési támogatás</t>
  </si>
  <si>
    <t>Ellátottak Pénzbeli Juttatásai</t>
  </si>
  <si>
    <t>K513</t>
  </si>
  <si>
    <t xml:space="preserve">                  - Polgármesteri Hivatal és Orvosi rendelő felújítása</t>
  </si>
  <si>
    <t xml:space="preserve">                  - Sportöltöző felújítás</t>
  </si>
  <si>
    <t>Borjád Község Önkormányzata 2015. évi                                                                                                                                                 felújításra és felhalmozásra tervezett kiadásainak előirányzata (ezer Ft-ban)</t>
  </si>
  <si>
    <t xml:space="preserve">   - Települési támogatások - Átmeneti segély</t>
  </si>
  <si>
    <t xml:space="preserve">                                                - Beiskolázási támogatás</t>
  </si>
  <si>
    <t xml:space="preserve">   - Rendszeres gyermekvédelmi pénzbeli támogatás</t>
  </si>
  <si>
    <t xml:space="preserve">                                                - Temetési segély</t>
  </si>
  <si>
    <t xml:space="preserve">                    - Polgárőrség támogatása</t>
  </si>
  <si>
    <t xml:space="preserve">                    - Nyugdíjas klub</t>
  </si>
  <si>
    <t xml:space="preserve">                    - Ifjúsági alapítvány</t>
  </si>
  <si>
    <t xml:space="preserve">                    - Tánccsoport támogatása</t>
  </si>
  <si>
    <t xml:space="preserve">   - Szabadidősport tevékenység és támogatása</t>
  </si>
  <si>
    <t xml:space="preserve">                    - Futballcsapat támogatása</t>
  </si>
  <si>
    <t xml:space="preserve">                    - Lábtolllabda támogatása</t>
  </si>
  <si>
    <t xml:space="preserve">                    - Lövész klub támogatása</t>
  </si>
  <si>
    <t xml:space="preserve">                    - Szabadidő sport támogatása</t>
  </si>
  <si>
    <t xml:space="preserve">   - Támogatási célú finanszírozási műveletek</t>
  </si>
  <si>
    <t xml:space="preserve">                     - Nemzetiségi Önk. Támogatása</t>
  </si>
  <si>
    <t xml:space="preserve">                     - Borjádi Óvodai Társulás támogatása</t>
  </si>
  <si>
    <t xml:space="preserve">                     - BISZK támogatása</t>
  </si>
  <si>
    <t xml:space="preserve">                     - Hétvégi ügyelet támogatása</t>
  </si>
  <si>
    <t>Borjád Község Önkormányzata 2015. évi                                                                                                      pénzeszközátadásaira, egyéb támogatásaira és ellátottak pénzbeli juttatásaira                                                                                       tervezett kiadásainak előirányzata (ezer Ft-ban)</t>
  </si>
  <si>
    <t>Borjádi Önkormányzat (Összesen)</t>
  </si>
  <si>
    <t>Borjád Község Önkormányzata 2015.évi kiadási és bevételi előirányzata (ezer Ft-ban)</t>
  </si>
  <si>
    <t>Borjád Község Önkormányzata több éves kihatással járó feladatainak előirányzata</t>
  </si>
  <si>
    <t>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</si>
</sst>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\ ##########"/>
  </numFmts>
  <fonts count="2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10"/>
      <name val="Arial CE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MS Sans Serif"/>
      <family val="2"/>
      <charset val="238"/>
    </font>
    <font>
      <b/>
      <sz val="14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3" fontId="0" fillId="0" borderId="0" xfId="0" applyNumberFormat="1"/>
    <xf numFmtId="3" fontId="4" fillId="0" borderId="1" xfId="0" applyNumberFormat="1" applyFont="1" applyBorder="1"/>
    <xf numFmtId="3" fontId="0" fillId="0" borderId="1" xfId="0" applyNumberFormat="1" applyBorder="1"/>
    <xf numFmtId="0" fontId="11" fillId="0" borderId="1" xfId="0" applyFont="1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right"/>
    </xf>
    <xf numFmtId="0" fontId="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Fill="1" applyBorder="1"/>
    <xf numFmtId="0" fontId="8" fillId="0" borderId="1" xfId="0" applyFont="1" applyBorder="1"/>
    <xf numFmtId="3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11" fillId="0" borderId="1" xfId="0" applyFont="1" applyFill="1" applyBorder="1"/>
    <xf numFmtId="3" fontId="5" fillId="0" borderId="1" xfId="0" applyNumberFormat="1" applyFont="1" applyFill="1" applyBorder="1" applyAlignment="1">
      <alignment horizontal="right"/>
    </xf>
    <xf numFmtId="0" fontId="11" fillId="0" borderId="0" xfId="0" applyFont="1"/>
    <xf numFmtId="3" fontId="5" fillId="0" borderId="1" xfId="0" applyNumberFormat="1" applyFont="1" applyFill="1" applyBorder="1"/>
    <xf numFmtId="3" fontId="4" fillId="0" borderId="1" xfId="0" applyNumberFormat="1" applyFont="1" applyFill="1" applyBorder="1"/>
    <xf numFmtId="3" fontId="0" fillId="0" borderId="0" xfId="0" applyNumberFormat="1" applyBorder="1"/>
    <xf numFmtId="0" fontId="14" fillId="0" borderId="1" xfId="0" applyFont="1" applyBorder="1"/>
    <xf numFmtId="3" fontId="14" fillId="0" borderId="1" xfId="0" applyNumberFormat="1" applyFont="1" applyBorder="1"/>
    <xf numFmtId="3" fontId="14" fillId="0" borderId="1" xfId="0" applyNumberFormat="1" applyFont="1" applyFill="1" applyBorder="1"/>
    <xf numFmtId="0" fontId="14" fillId="0" borderId="0" xfId="0" applyFont="1"/>
    <xf numFmtId="0" fontId="14" fillId="0" borderId="1" xfId="0" applyFont="1" applyFill="1" applyBorder="1"/>
    <xf numFmtId="0" fontId="7" fillId="0" borderId="1" xfId="0" applyFont="1" applyFill="1" applyBorder="1"/>
    <xf numFmtId="0" fontId="11" fillId="0" borderId="0" xfId="0" applyFont="1" applyAlignment="1">
      <alignment horizontal="left"/>
    </xf>
    <xf numFmtId="3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0" fillId="0" borderId="0" xfId="0" applyBorder="1"/>
    <xf numFmtId="3" fontId="14" fillId="0" borderId="0" xfId="0" applyNumberFormat="1" applyFont="1"/>
    <xf numFmtId="3" fontId="0" fillId="0" borderId="1" xfId="1" applyNumberFormat="1" applyFont="1" applyBorder="1"/>
    <xf numFmtId="3" fontId="3" fillId="0" borderId="1" xfId="0" applyNumberFormat="1" applyFont="1" applyBorder="1" applyAlignment="1">
      <alignment horizontal="right" vertical="top" wrapText="1"/>
    </xf>
    <xf numFmtId="0" fontId="19" fillId="0" borderId="1" xfId="0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3" fontId="4" fillId="0" borderId="0" xfId="0" applyNumberFormat="1" applyFont="1" applyBorder="1"/>
    <xf numFmtId="3" fontId="22" fillId="0" borderId="0" xfId="0" applyNumberFormat="1" applyFont="1" applyAlignment="1">
      <alignment horizontal="right" vertical="top" wrapText="1"/>
    </xf>
    <xf numFmtId="0" fontId="18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18" fillId="0" borderId="0" xfId="0" applyFont="1"/>
    <xf numFmtId="0" fontId="18" fillId="0" borderId="1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left"/>
    </xf>
    <xf numFmtId="0" fontId="2" fillId="0" borderId="0" xfId="0" applyFont="1" applyAlignment="1">
      <alignment horizontal="left" indent="2"/>
    </xf>
    <xf numFmtId="0" fontId="21" fillId="0" borderId="0" xfId="0" applyFont="1"/>
    <xf numFmtId="3" fontId="11" fillId="0" borderId="1" xfId="0" applyNumberFormat="1" applyFont="1" applyBorder="1"/>
    <xf numFmtId="0" fontId="6" fillId="0" borderId="0" xfId="0" applyFont="1" applyFill="1" applyBorder="1"/>
    <xf numFmtId="0" fontId="0" fillId="0" borderId="1" xfId="0" applyBorder="1" applyAlignment="1">
      <alignment horizontal="center"/>
    </xf>
    <xf numFmtId="0" fontId="2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4" fillId="0" borderId="1" xfId="0" applyNumberFormat="1" applyFont="1" applyBorder="1"/>
    <xf numFmtId="0" fontId="4" fillId="0" borderId="1" xfId="0" applyFont="1" applyBorder="1"/>
    <xf numFmtId="0" fontId="11" fillId="0" borderId="1" xfId="0" applyFont="1" applyBorder="1" applyAlignment="1">
      <alignment horizontal="right" vertical="top"/>
    </xf>
    <xf numFmtId="2" fontId="0" fillId="0" borderId="1" xfId="0" applyNumberFormat="1" applyBorder="1"/>
    <xf numFmtId="0" fontId="4" fillId="0" borderId="1" xfId="0" applyFont="1" applyBorder="1" applyAlignment="1">
      <alignment horizontal="right" vertical="top"/>
    </xf>
    <xf numFmtId="2" fontId="4" fillId="0" borderId="0" xfId="0" applyNumberFormat="1" applyFont="1"/>
    <xf numFmtId="0" fontId="4" fillId="0" borderId="0" xfId="0" applyFont="1" applyBorder="1"/>
    <xf numFmtId="2" fontId="4" fillId="0" borderId="0" xfId="0" applyNumberFormat="1" applyFont="1" applyBorder="1"/>
    <xf numFmtId="1" fontId="4" fillId="0" borderId="0" xfId="0" applyNumberFormat="1" applyFont="1" applyBorder="1"/>
    <xf numFmtId="2" fontId="0" fillId="0" borderId="0" xfId="0" applyNumberFormat="1"/>
    <xf numFmtId="0" fontId="0" fillId="0" borderId="0" xfId="0" applyAlignment="1"/>
    <xf numFmtId="3" fontId="7" fillId="0" borderId="1" xfId="0" applyNumberFormat="1" applyFont="1" applyBorder="1"/>
    <xf numFmtId="49" fontId="0" fillId="0" borderId="1" xfId="0" applyNumberFormat="1" applyBorder="1"/>
    <xf numFmtId="0" fontId="0" fillId="0" borderId="0" xfId="0" applyBorder="1" applyAlignment="1">
      <alignment horizontal="right"/>
    </xf>
    <xf numFmtId="0" fontId="3" fillId="2" borderId="1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/>
    </xf>
    <xf numFmtId="0" fontId="7" fillId="0" borderId="1" xfId="0" applyFont="1" applyBorder="1" applyAlignment="1">
      <alignment horizontal="right"/>
    </xf>
    <xf numFmtId="3" fontId="5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" fontId="7" fillId="0" borderId="1" xfId="0" applyNumberFormat="1" applyFont="1" applyBorder="1"/>
    <xf numFmtId="3" fontId="5" fillId="0" borderId="1" xfId="0" applyNumberFormat="1" applyFont="1" applyBorder="1" applyAlignment="1"/>
    <xf numFmtId="0" fontId="0" fillId="0" borderId="0" xfId="0" applyBorder="1" applyAlignment="1">
      <alignment horizontal="center" vertical="center" wrapText="1"/>
    </xf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4" fontId="7" fillId="0" borderId="0" xfId="0" applyNumberFormat="1" applyFont="1" applyBorder="1"/>
    <xf numFmtId="3" fontId="5" fillId="0" borderId="0" xfId="0" applyNumberFormat="1" applyFont="1" applyBorder="1" applyAlignment="1"/>
    <xf numFmtId="0" fontId="5" fillId="0" borderId="1" xfId="0" applyFont="1" applyBorder="1" applyAlignment="1">
      <alignment horizontal="right"/>
    </xf>
    <xf numFmtId="3" fontId="0" fillId="2" borderId="1" xfId="0" applyNumberFormat="1" applyFill="1" applyBorder="1"/>
    <xf numFmtId="0" fontId="3" fillId="0" borderId="1" xfId="0" applyFont="1" applyFill="1" applyBorder="1" applyAlignment="1">
      <alignment horizontal="right" vertical="top" wrapText="1"/>
    </xf>
    <xf numFmtId="3" fontId="14" fillId="2" borderId="1" xfId="0" applyNumberFormat="1" applyFont="1" applyFill="1" applyBorder="1"/>
    <xf numFmtId="1" fontId="4" fillId="0" borderId="1" xfId="0" applyNumberFormat="1" applyFont="1" applyBorder="1"/>
    <xf numFmtId="0" fontId="4" fillId="0" borderId="4" xfId="0" applyFont="1" applyBorder="1"/>
    <xf numFmtId="0" fontId="0" fillId="0" borderId="1" xfId="0" applyFont="1" applyFill="1" applyBorder="1"/>
    <xf numFmtId="0" fontId="4" fillId="0" borderId="1" xfId="0" applyFont="1" applyFill="1" applyBorder="1"/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3" fontId="4" fillId="0" borderId="6" xfId="0" applyNumberFormat="1" applyFont="1" applyBorder="1"/>
    <xf numFmtId="0" fontId="2" fillId="0" borderId="5" xfId="0" applyFont="1" applyBorder="1" applyAlignment="1">
      <alignment vertical="top" wrapText="1"/>
    </xf>
    <xf numFmtId="3" fontId="11" fillId="0" borderId="6" xfId="0" applyNumberFormat="1" applyFont="1" applyBorder="1"/>
    <xf numFmtId="0" fontId="0" fillId="0" borderId="7" xfId="0" applyBorder="1"/>
    <xf numFmtId="0" fontId="0" fillId="0" borderId="8" xfId="0" applyBorder="1"/>
    <xf numFmtId="3" fontId="3" fillId="2" borderId="9" xfId="0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top" wrapText="1"/>
    </xf>
    <xf numFmtId="3" fontId="4" fillId="2" borderId="10" xfId="0" applyNumberFormat="1" applyFont="1" applyFill="1" applyBorder="1"/>
    <xf numFmtId="0" fontId="14" fillId="2" borderId="1" xfId="0" applyFont="1" applyFill="1" applyBorder="1"/>
    <xf numFmtId="4" fontId="14" fillId="0" borderId="1" xfId="0" applyNumberFormat="1" applyFont="1" applyFill="1" applyBorder="1"/>
    <xf numFmtId="0" fontId="12" fillId="0" borderId="1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26" fillId="0" borderId="1" xfId="0" applyFont="1" applyBorder="1"/>
    <xf numFmtId="0" fontId="8" fillId="0" borderId="1" xfId="0" applyFont="1" applyBorder="1" applyAlignment="1">
      <alignment horizontal="left"/>
    </xf>
    <xf numFmtId="49" fontId="0" fillId="0" borderId="1" xfId="0" applyNumberFormat="1" applyFill="1" applyBorder="1"/>
    <xf numFmtId="49" fontId="0" fillId="0" borderId="0" xfId="0" applyNumberFormat="1"/>
    <xf numFmtId="0" fontId="25" fillId="0" borderId="1" xfId="0" applyFont="1" applyBorder="1" applyAlignment="1">
      <alignment horizontal="center" vertical="center"/>
    </xf>
    <xf numFmtId="0" fontId="14" fillId="3" borderId="1" xfId="0" applyFont="1" applyFill="1" applyBorder="1"/>
    <xf numFmtId="0" fontId="4" fillId="2" borderId="1" xfId="0" applyFont="1" applyFill="1" applyBorder="1"/>
    <xf numFmtId="0" fontId="0" fillId="2" borderId="1" xfId="0" applyFill="1" applyBorder="1"/>
    <xf numFmtId="3" fontId="4" fillId="3" borderId="1" xfId="0" applyNumberFormat="1" applyFont="1" applyFill="1" applyBorder="1"/>
    <xf numFmtId="0" fontId="1" fillId="0" borderId="0" xfId="0" applyFont="1"/>
    <xf numFmtId="3" fontId="4" fillId="2" borderId="1" xfId="0" applyNumberFormat="1" applyFont="1" applyFill="1" applyBorder="1"/>
    <xf numFmtId="1" fontId="0" fillId="0" borderId="1" xfId="0" applyNumberFormat="1" applyBorder="1"/>
    <xf numFmtId="0" fontId="0" fillId="0" borderId="0" xfId="0" applyFill="1" applyBorder="1"/>
    <xf numFmtId="49" fontId="0" fillId="0" borderId="1" xfId="0" applyNumberFormat="1" applyBorder="1" applyAlignment="1">
      <alignment horizontal="right"/>
    </xf>
    <xf numFmtId="3" fontId="4" fillId="0" borderId="13" xfId="0" applyNumberFormat="1" applyFont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0" fillId="0" borderId="0" xfId="0" applyNumberForma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/>
    </xf>
    <xf numFmtId="49" fontId="0" fillId="0" borderId="0" xfId="0" applyNumberFormat="1" applyFill="1" applyBorder="1"/>
    <xf numFmtId="0" fontId="7" fillId="0" borderId="0" xfId="0" applyFont="1" applyFill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/>
    <xf numFmtId="49" fontId="0" fillId="4" borderId="1" xfId="0" applyNumberFormat="1" applyFill="1" applyBorder="1"/>
    <xf numFmtId="0" fontId="21" fillId="0" borderId="1" xfId="0" applyFont="1" applyBorder="1"/>
    <xf numFmtId="49" fontId="0" fillId="4" borderId="1" xfId="0" applyNumberFormat="1" applyFill="1" applyBorder="1" applyAlignment="1"/>
    <xf numFmtId="0" fontId="0" fillId="0" borderId="21" xfId="0" applyBorder="1"/>
    <xf numFmtId="49" fontId="0" fillId="4" borderId="21" xfId="0" applyNumberFormat="1" applyFill="1" applyBorder="1" applyAlignment="1"/>
    <xf numFmtId="49" fontId="0" fillId="0" borderId="21" xfId="0" applyNumberFormat="1" applyBorder="1"/>
    <xf numFmtId="0" fontId="21" fillId="0" borderId="23" xfId="0" applyFont="1" applyBorder="1"/>
    <xf numFmtId="49" fontId="0" fillId="4" borderId="23" xfId="0" applyNumberFormat="1" applyFill="1" applyBorder="1" applyAlignment="1"/>
    <xf numFmtId="49" fontId="0" fillId="0" borderId="23" xfId="0" applyNumberFormat="1" applyBorder="1"/>
    <xf numFmtId="0" fontId="21" fillId="0" borderId="11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left" vertical="center" wrapText="1"/>
    </xf>
    <xf numFmtId="49" fontId="21" fillId="4" borderId="1" xfId="0" applyNumberFormat="1" applyFont="1" applyFill="1" applyBorder="1"/>
    <xf numFmtId="49" fontId="21" fillId="0" borderId="1" xfId="0" applyNumberFormat="1" applyFont="1" applyBorder="1"/>
    <xf numFmtId="49" fontId="0" fillId="4" borderId="12" xfId="0" applyNumberFormat="1" applyFill="1" applyBorder="1" applyAlignment="1">
      <alignment vertical="center" wrapText="1"/>
    </xf>
    <xf numFmtId="49" fontId="0" fillId="0" borderId="12" xfId="0" applyNumberFormat="1" applyBorder="1" applyAlignment="1">
      <alignment vertical="center" wrapText="1"/>
    </xf>
    <xf numFmtId="49" fontId="0" fillId="4" borderId="21" xfId="0" applyNumberFormat="1" applyFill="1" applyBorder="1"/>
    <xf numFmtId="49" fontId="0" fillId="0" borderId="21" xfId="0" applyNumberFormat="1" applyFill="1" applyBorder="1"/>
    <xf numFmtId="0" fontId="21" fillId="0" borderId="24" xfId="0" applyFont="1" applyBorder="1" applyAlignment="1">
      <alignment vertical="center" wrapText="1"/>
    </xf>
    <xf numFmtId="0" fontId="0" fillId="0" borderId="24" xfId="0" applyBorder="1"/>
    <xf numFmtId="49" fontId="0" fillId="0" borderId="24" xfId="0" applyNumberFormat="1" applyBorder="1"/>
    <xf numFmtId="49" fontId="0" fillId="0" borderId="24" xfId="0" applyNumberFormat="1" applyFill="1" applyBorder="1"/>
    <xf numFmtId="49" fontId="0" fillId="4" borderId="23" xfId="0" applyNumberFormat="1" applyFill="1" applyBorder="1"/>
    <xf numFmtId="0" fontId="0" fillId="0" borderId="23" xfId="0" applyBorder="1"/>
    <xf numFmtId="0" fontId="21" fillId="0" borderId="1" xfId="0" applyFont="1" applyFill="1" applyBorder="1"/>
    <xf numFmtId="0" fontId="21" fillId="0" borderId="21" xfId="0" applyFont="1" applyFill="1" applyBorder="1"/>
    <xf numFmtId="0" fontId="21" fillId="0" borderId="20" xfId="0" applyFont="1" applyBorder="1" applyAlignment="1">
      <alignment horizontal="left"/>
    </xf>
    <xf numFmtId="0" fontId="0" fillId="0" borderId="20" xfId="0" applyBorder="1"/>
    <xf numFmtId="49" fontId="0" fillId="0" borderId="20" xfId="0" applyNumberFormat="1" applyBorder="1"/>
    <xf numFmtId="0" fontId="21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/>
    </xf>
    <xf numFmtId="0" fontId="7" fillId="4" borderId="1" xfId="0" applyFont="1" applyFill="1" applyBorder="1"/>
    <xf numFmtId="49" fontId="1" fillId="4" borderId="1" xfId="0" applyNumberFormat="1" applyFont="1" applyFill="1" applyBorder="1"/>
    <xf numFmtId="3" fontId="0" fillId="4" borderId="1" xfId="0" applyNumberFormat="1" applyFill="1" applyBorder="1"/>
    <xf numFmtId="3" fontId="18" fillId="4" borderId="1" xfId="0" applyNumberFormat="1" applyFont="1" applyFill="1" applyBorder="1"/>
    <xf numFmtId="2" fontId="0" fillId="4" borderId="1" xfId="0" applyNumberFormat="1" applyFill="1" applyBorder="1"/>
    <xf numFmtId="49" fontId="1" fillId="4" borderId="1" xfId="0" applyNumberFormat="1" applyFont="1" applyFill="1" applyBorder="1" applyAlignment="1"/>
    <xf numFmtId="0" fontId="0" fillId="4" borderId="1" xfId="0" applyFill="1" applyBorder="1"/>
    <xf numFmtId="0" fontId="1" fillId="4" borderId="1" xfId="0" applyFont="1" applyFill="1" applyBorder="1"/>
    <xf numFmtId="3" fontId="1" fillId="4" borderId="1" xfId="0" applyNumberFormat="1" applyFont="1" applyFill="1" applyBorder="1"/>
    <xf numFmtId="3" fontId="4" fillId="4" borderId="1" xfId="0" applyNumberFormat="1" applyFont="1" applyFill="1" applyBorder="1"/>
    <xf numFmtId="2" fontId="1" fillId="4" borderId="1" xfId="0" applyNumberFormat="1" applyFont="1" applyFill="1" applyBorder="1"/>
    <xf numFmtId="0" fontId="0" fillId="4" borderId="0" xfId="0" applyFill="1"/>
    <xf numFmtId="0" fontId="1" fillId="4" borderId="4" xfId="0" applyFont="1" applyFill="1" applyBorder="1" applyAlignment="1">
      <alignment wrapText="1"/>
    </xf>
    <xf numFmtId="0" fontId="4" fillId="0" borderId="1" xfId="0" applyFont="1" applyFill="1" applyBorder="1" applyAlignment="1"/>
    <xf numFmtId="0" fontId="4" fillId="0" borderId="19" xfId="0" applyFont="1" applyBorder="1" applyAlignment="1"/>
    <xf numFmtId="0" fontId="4" fillId="0" borderId="0" xfId="0" applyFont="1" applyAlignment="1"/>
    <xf numFmtId="0" fontId="4" fillId="0" borderId="3" xfId="0" applyFont="1" applyBorder="1" applyAlignment="1"/>
    <xf numFmtId="0" fontId="1" fillId="0" borderId="1" xfId="0" applyFont="1" applyFill="1" applyBorder="1"/>
    <xf numFmtId="0" fontId="0" fillId="0" borderId="13" xfId="0" applyFill="1" applyBorder="1"/>
    <xf numFmtId="0" fontId="1" fillId="0" borderId="1" xfId="0" applyFont="1" applyBorder="1"/>
    <xf numFmtId="0" fontId="1" fillId="0" borderId="13" xfId="0" applyFont="1" applyBorder="1"/>
    <xf numFmtId="0" fontId="21" fillId="0" borderId="13" xfId="0" applyFont="1" applyBorder="1"/>
    <xf numFmtId="0" fontId="14" fillId="4" borderId="1" xfId="0" applyFont="1" applyFill="1" applyBorder="1"/>
    <xf numFmtId="0" fontId="14" fillId="4" borderId="13" xfId="0" applyFont="1" applyFill="1" applyBorder="1"/>
    <xf numFmtId="0" fontId="14" fillId="3" borderId="13" xfId="0" applyFont="1" applyFill="1" applyBorder="1"/>
    <xf numFmtId="3" fontId="21" fillId="4" borderId="1" xfId="0" applyNumberFormat="1" applyFont="1" applyFill="1" applyBorder="1"/>
    <xf numFmtId="0" fontId="4" fillId="4" borderId="1" xfId="0" applyFont="1" applyFill="1" applyBorder="1"/>
    <xf numFmtId="3" fontId="14" fillId="4" borderId="1" xfId="0" applyNumberFormat="1" applyFont="1" applyFill="1" applyBorder="1"/>
    <xf numFmtId="0" fontId="1" fillId="4" borderId="13" xfId="0" applyFont="1" applyFill="1" applyBorder="1"/>
    <xf numFmtId="0" fontId="1" fillId="4" borderId="13" xfId="0" applyNumberFormat="1" applyFont="1" applyFill="1" applyBorder="1"/>
    <xf numFmtId="0" fontId="1" fillId="0" borderId="1" xfId="0" applyFont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11" fillId="4" borderId="1" xfId="0" applyFont="1" applyFill="1" applyBorder="1"/>
    <xf numFmtId="2" fontId="4" fillId="4" borderId="1" xfId="0" applyNumberFormat="1" applyFont="1" applyFill="1" applyBorder="1"/>
    <xf numFmtId="0" fontId="11" fillId="4" borderId="0" xfId="0" applyFont="1" applyFill="1" applyBorder="1"/>
    <xf numFmtId="0" fontId="4" fillId="4" borderId="0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right" wrapText="1"/>
    </xf>
    <xf numFmtId="3" fontId="0" fillId="4" borderId="0" xfId="0" applyNumberFormat="1" applyFill="1"/>
    <xf numFmtId="49" fontId="2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1" fillId="0" borderId="2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7" fillId="0" borderId="3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24" fillId="0" borderId="12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4" borderId="0" xfId="0" applyFont="1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17" fillId="2" borderId="1" xfId="0" applyNumberFormat="1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E76"/>
  <sheetViews>
    <sheetView view="pageLayout" zoomScaleNormal="100" workbookViewId="0">
      <selection sqref="A1:E1"/>
    </sheetView>
  </sheetViews>
  <sheetFormatPr defaultRowHeight="12.75" x14ac:dyDescent="0.2"/>
  <cols>
    <col min="1" max="1" width="33.85546875" customWidth="1"/>
    <col min="2" max="2" width="28.5703125" bestFit="1" customWidth="1"/>
    <col min="3" max="3" width="7.85546875" style="126" bestFit="1" customWidth="1"/>
    <col min="4" max="4" width="10.140625" style="126" customWidth="1"/>
    <col min="5" max="5" width="68.28515625" customWidth="1"/>
  </cols>
  <sheetData>
    <row r="1" spans="1:5" ht="15" customHeight="1" x14ac:dyDescent="0.3">
      <c r="A1" s="228" t="s">
        <v>492</v>
      </c>
      <c r="B1" s="228"/>
      <c r="C1" s="228"/>
      <c r="D1" s="228"/>
      <c r="E1" s="228"/>
    </row>
    <row r="2" spans="1:5" ht="15" x14ac:dyDescent="0.2">
      <c r="A2" s="229" t="s">
        <v>7</v>
      </c>
      <c r="B2" s="230" t="s">
        <v>8</v>
      </c>
      <c r="C2" s="231" t="s">
        <v>9</v>
      </c>
      <c r="D2" s="231"/>
      <c r="E2" s="231"/>
    </row>
    <row r="3" spans="1:5" ht="15.75" customHeight="1" x14ac:dyDescent="0.25">
      <c r="A3" s="229"/>
      <c r="B3" s="230"/>
      <c r="C3" s="139" t="s">
        <v>234</v>
      </c>
      <c r="D3" s="139" t="s">
        <v>159</v>
      </c>
      <c r="E3" s="138" t="s">
        <v>167</v>
      </c>
    </row>
    <row r="4" spans="1:5" x14ac:dyDescent="0.2">
      <c r="A4" s="232" t="s">
        <v>10</v>
      </c>
      <c r="B4" s="2" t="s">
        <v>11</v>
      </c>
      <c r="C4" s="152" t="s">
        <v>161</v>
      </c>
      <c r="D4" s="79"/>
      <c r="E4" s="79" t="s">
        <v>329</v>
      </c>
    </row>
    <row r="5" spans="1:5" x14ac:dyDescent="0.2">
      <c r="A5" s="226"/>
      <c r="B5" s="2" t="s">
        <v>11</v>
      </c>
      <c r="C5" s="152" t="s">
        <v>241</v>
      </c>
      <c r="D5" s="79"/>
      <c r="E5" s="2" t="s">
        <v>12</v>
      </c>
    </row>
    <row r="6" spans="1:5" x14ac:dyDescent="0.2">
      <c r="A6" s="226"/>
      <c r="B6" s="2" t="s">
        <v>11</v>
      </c>
      <c r="C6" s="152" t="s">
        <v>163</v>
      </c>
      <c r="D6" s="79"/>
      <c r="E6" s="2" t="s">
        <v>240</v>
      </c>
    </row>
    <row r="7" spans="1:5" ht="15.75" x14ac:dyDescent="0.25">
      <c r="A7" s="226"/>
      <c r="B7" s="153" t="s">
        <v>11</v>
      </c>
      <c r="C7" s="154" t="s">
        <v>493</v>
      </c>
      <c r="D7" s="79"/>
      <c r="E7" s="2" t="s">
        <v>494</v>
      </c>
    </row>
    <row r="8" spans="1:5" x14ac:dyDescent="0.2">
      <c r="A8" s="226"/>
      <c r="B8" s="2" t="s">
        <v>11</v>
      </c>
      <c r="C8" s="152" t="s">
        <v>248</v>
      </c>
      <c r="D8" s="79"/>
      <c r="E8" s="2" t="s">
        <v>249</v>
      </c>
    </row>
    <row r="9" spans="1:5" ht="15.75" x14ac:dyDescent="0.25">
      <c r="A9" s="226"/>
      <c r="B9" s="153" t="s">
        <v>11</v>
      </c>
      <c r="C9" s="154" t="s">
        <v>495</v>
      </c>
      <c r="D9" s="79"/>
      <c r="E9" s="2" t="s">
        <v>496</v>
      </c>
    </row>
    <row r="10" spans="1:5" ht="15.75" x14ac:dyDescent="0.25">
      <c r="A10" s="226"/>
      <c r="B10" s="153" t="s">
        <v>11</v>
      </c>
      <c r="C10" s="154" t="s">
        <v>166</v>
      </c>
      <c r="D10" s="79"/>
      <c r="E10" s="2" t="s">
        <v>497</v>
      </c>
    </row>
    <row r="11" spans="1:5" ht="13.5" thickBot="1" x14ac:dyDescent="0.25">
      <c r="A11" s="227"/>
      <c r="B11" s="155" t="s">
        <v>11</v>
      </c>
      <c r="C11" s="156" t="s">
        <v>172</v>
      </c>
      <c r="D11" s="157"/>
      <c r="E11" s="155" t="s">
        <v>328</v>
      </c>
    </row>
    <row r="12" spans="1:5" ht="16.5" thickTop="1" x14ac:dyDescent="0.25">
      <c r="A12" s="225" t="s">
        <v>498</v>
      </c>
      <c r="B12" s="158" t="s">
        <v>11</v>
      </c>
      <c r="C12" s="159" t="s">
        <v>499</v>
      </c>
      <c r="D12" s="160"/>
      <c r="E12" s="160" t="s">
        <v>500</v>
      </c>
    </row>
    <row r="13" spans="1:5" x14ac:dyDescent="0.2">
      <c r="A13" s="226"/>
      <c r="B13" s="2" t="s">
        <v>14</v>
      </c>
      <c r="C13" s="152" t="s">
        <v>162</v>
      </c>
      <c r="D13" s="79"/>
      <c r="E13" s="79" t="s">
        <v>13</v>
      </c>
    </row>
    <row r="14" spans="1:5" ht="15.75" x14ac:dyDescent="0.2">
      <c r="A14" s="226"/>
      <c r="B14" s="161" t="s">
        <v>11</v>
      </c>
      <c r="C14" s="152" t="s">
        <v>170</v>
      </c>
      <c r="D14" s="79" t="s">
        <v>15</v>
      </c>
      <c r="E14" s="125" t="s">
        <v>242</v>
      </c>
    </row>
    <row r="15" spans="1:5" ht="15.75" x14ac:dyDescent="0.2">
      <c r="A15" s="226"/>
      <c r="B15" s="161" t="s">
        <v>11</v>
      </c>
      <c r="C15" s="152" t="s">
        <v>165</v>
      </c>
      <c r="D15" s="79" t="s">
        <v>16</v>
      </c>
      <c r="E15" s="79" t="s">
        <v>17</v>
      </c>
    </row>
    <row r="16" spans="1:5" ht="15" customHeight="1" x14ac:dyDescent="0.2">
      <c r="A16" s="226"/>
      <c r="B16" s="162" t="s">
        <v>11</v>
      </c>
      <c r="C16" s="152" t="s">
        <v>169</v>
      </c>
      <c r="D16" s="79"/>
      <c r="E16" s="2" t="s">
        <v>18</v>
      </c>
    </row>
    <row r="17" spans="1:5" ht="15.75" x14ac:dyDescent="0.25">
      <c r="A17" s="226"/>
      <c r="B17" s="163" t="s">
        <v>11</v>
      </c>
      <c r="C17" s="164" t="s">
        <v>501</v>
      </c>
      <c r="D17" s="165" t="s">
        <v>502</v>
      </c>
      <c r="E17" s="153" t="s">
        <v>503</v>
      </c>
    </row>
    <row r="18" spans="1:5" x14ac:dyDescent="0.2">
      <c r="A18" s="226"/>
      <c r="B18" s="2" t="s">
        <v>11</v>
      </c>
      <c r="C18" s="152" t="s">
        <v>160</v>
      </c>
      <c r="D18" s="79" t="s">
        <v>19</v>
      </c>
      <c r="E18" s="79" t="s">
        <v>20</v>
      </c>
    </row>
    <row r="19" spans="1:5" ht="15.75" x14ac:dyDescent="0.25">
      <c r="A19" s="226"/>
      <c r="B19" s="153" t="s">
        <v>11</v>
      </c>
      <c r="C19" s="166" t="s">
        <v>160</v>
      </c>
      <c r="D19" s="167" t="s">
        <v>21</v>
      </c>
      <c r="E19" s="167" t="s">
        <v>22</v>
      </c>
    </row>
    <row r="20" spans="1:5" ht="13.5" thickBot="1" x14ac:dyDescent="0.25">
      <c r="A20" s="227"/>
      <c r="B20" s="155" t="s">
        <v>11</v>
      </c>
      <c r="C20" s="168" t="s">
        <v>168</v>
      </c>
      <c r="D20" s="157"/>
      <c r="E20" s="169" t="s">
        <v>23</v>
      </c>
    </row>
    <row r="21" spans="1:5" ht="17.25" thickTop="1" thickBot="1" x14ac:dyDescent="0.25">
      <c r="A21" s="170" t="s">
        <v>504</v>
      </c>
      <c r="B21" s="171" t="s">
        <v>11</v>
      </c>
      <c r="C21" s="172" t="s">
        <v>164</v>
      </c>
      <c r="D21" s="172"/>
      <c r="E21" s="173" t="s">
        <v>24</v>
      </c>
    </row>
    <row r="22" spans="1:5" ht="17.25" thickTop="1" thickBot="1" x14ac:dyDescent="0.25">
      <c r="A22" s="170" t="s">
        <v>505</v>
      </c>
      <c r="B22" s="171" t="s">
        <v>11</v>
      </c>
      <c r="C22" s="172" t="s">
        <v>506</v>
      </c>
      <c r="D22" s="172" t="s">
        <v>25</v>
      </c>
      <c r="E22" s="173" t="s">
        <v>507</v>
      </c>
    </row>
    <row r="23" spans="1:5" ht="17.25" thickTop="1" thickBot="1" x14ac:dyDescent="0.25">
      <c r="A23" s="170" t="s">
        <v>508</v>
      </c>
      <c r="B23" s="171" t="s">
        <v>11</v>
      </c>
      <c r="C23" s="172" t="s">
        <v>247</v>
      </c>
      <c r="D23" s="172"/>
      <c r="E23" s="173" t="s">
        <v>509</v>
      </c>
    </row>
    <row r="24" spans="1:5" ht="16.5" thickTop="1" x14ac:dyDescent="0.25">
      <c r="A24" s="225" t="s">
        <v>510</v>
      </c>
      <c r="B24" s="158" t="s">
        <v>11</v>
      </c>
      <c r="C24" s="174" t="s">
        <v>511</v>
      </c>
      <c r="D24" s="160"/>
      <c r="E24" s="175" t="s">
        <v>512</v>
      </c>
    </row>
    <row r="25" spans="1:5" x14ac:dyDescent="0.2">
      <c r="A25" s="226"/>
      <c r="B25" s="2" t="s">
        <v>513</v>
      </c>
      <c r="C25" s="152" t="s">
        <v>514</v>
      </c>
      <c r="D25" s="79"/>
      <c r="E25" s="2" t="s">
        <v>515</v>
      </c>
    </row>
    <row r="26" spans="1:5" x14ac:dyDescent="0.2">
      <c r="A26" s="226"/>
      <c r="B26" s="2" t="s">
        <v>516</v>
      </c>
      <c r="C26" s="152" t="s">
        <v>514</v>
      </c>
      <c r="D26" s="79"/>
      <c r="E26" s="2" t="s">
        <v>515</v>
      </c>
    </row>
    <row r="27" spans="1:5" ht="15.75" x14ac:dyDescent="0.25">
      <c r="A27" s="226"/>
      <c r="B27" s="176" t="s">
        <v>11</v>
      </c>
      <c r="C27" s="152" t="s">
        <v>243</v>
      </c>
      <c r="D27" s="79"/>
      <c r="E27" s="18" t="s">
        <v>517</v>
      </c>
    </row>
    <row r="28" spans="1:5" ht="15.75" x14ac:dyDescent="0.25">
      <c r="A28" s="226"/>
      <c r="B28" s="176" t="s">
        <v>11</v>
      </c>
      <c r="C28" s="152" t="s">
        <v>244</v>
      </c>
      <c r="D28" s="79"/>
      <c r="E28" s="18" t="s">
        <v>518</v>
      </c>
    </row>
    <row r="29" spans="1:5" x14ac:dyDescent="0.2">
      <c r="A29" s="226"/>
      <c r="B29" s="18" t="s">
        <v>519</v>
      </c>
      <c r="C29" s="152" t="s">
        <v>245</v>
      </c>
      <c r="D29" s="79"/>
      <c r="E29" s="18" t="s">
        <v>520</v>
      </c>
    </row>
    <row r="30" spans="1:5" ht="16.5" thickBot="1" x14ac:dyDescent="0.3">
      <c r="A30" s="227"/>
      <c r="B30" s="177" t="s">
        <v>11</v>
      </c>
      <c r="C30" s="168" t="s">
        <v>246</v>
      </c>
      <c r="D30" s="157"/>
      <c r="E30" s="169" t="s">
        <v>486</v>
      </c>
    </row>
    <row r="31" spans="1:5" ht="17.25" thickTop="1" thickBot="1" x14ac:dyDescent="0.3">
      <c r="A31" s="178" t="s">
        <v>521</v>
      </c>
      <c r="B31" s="179" t="s">
        <v>11</v>
      </c>
      <c r="C31" s="180" t="s">
        <v>171</v>
      </c>
      <c r="D31" s="180"/>
      <c r="E31" s="179" t="s">
        <v>330</v>
      </c>
    </row>
    <row r="32" spans="1:5" ht="16.5" thickTop="1" x14ac:dyDescent="0.25">
      <c r="A32" s="181" t="s">
        <v>522</v>
      </c>
    </row>
    <row r="33" spans="1:5" x14ac:dyDescent="0.2">
      <c r="A33" s="141"/>
      <c r="B33" s="36"/>
      <c r="C33" s="140"/>
      <c r="D33" s="140"/>
      <c r="E33" s="143"/>
    </row>
    <row r="34" spans="1:5" x14ac:dyDescent="0.2">
      <c r="A34" s="141"/>
      <c r="B34" s="36"/>
      <c r="C34" s="140"/>
      <c r="D34" s="140"/>
      <c r="E34" s="143"/>
    </row>
    <row r="35" spans="1:5" x14ac:dyDescent="0.2">
      <c r="A35" s="141"/>
      <c r="B35" s="36"/>
      <c r="C35" s="140"/>
      <c r="D35" s="140"/>
      <c r="E35" s="143"/>
    </row>
    <row r="36" spans="1:5" x14ac:dyDescent="0.2">
      <c r="A36" s="141"/>
      <c r="B36" s="36"/>
      <c r="C36" s="140"/>
      <c r="D36" s="140"/>
      <c r="E36" s="144"/>
    </row>
    <row r="37" spans="1:5" x14ac:dyDescent="0.2">
      <c r="A37" s="141"/>
      <c r="B37" s="36"/>
      <c r="C37" s="140"/>
      <c r="D37" s="140"/>
      <c r="E37" s="144"/>
    </row>
    <row r="38" spans="1:5" x14ac:dyDescent="0.2">
      <c r="A38" s="141"/>
      <c r="B38" s="36"/>
      <c r="C38" s="140"/>
      <c r="D38" s="142"/>
      <c r="E38" s="144"/>
    </row>
    <row r="39" spans="1:5" x14ac:dyDescent="0.2">
      <c r="A39" s="145"/>
      <c r="B39" s="36"/>
      <c r="C39" s="140"/>
      <c r="D39" s="140"/>
      <c r="E39" s="140"/>
    </row>
    <row r="40" spans="1:5" x14ac:dyDescent="0.2">
      <c r="A40" s="141"/>
      <c r="B40" s="36"/>
      <c r="C40" s="140"/>
      <c r="D40" s="140"/>
      <c r="E40" s="143"/>
    </row>
    <row r="41" spans="1:5" x14ac:dyDescent="0.2">
      <c r="A41" s="141"/>
      <c r="B41" s="36"/>
      <c r="C41" s="140"/>
      <c r="D41" s="140"/>
      <c r="E41" s="144"/>
    </row>
    <row r="42" spans="1:5" x14ac:dyDescent="0.2">
      <c r="A42" s="141"/>
      <c r="B42" s="36"/>
      <c r="C42" s="140"/>
      <c r="D42" s="140"/>
      <c r="E42" s="144"/>
    </row>
    <row r="43" spans="1:5" x14ac:dyDescent="0.2">
      <c r="A43" s="141"/>
      <c r="B43" s="36"/>
      <c r="C43" s="140"/>
      <c r="D43" s="140"/>
      <c r="E43" s="143"/>
    </row>
    <row r="44" spans="1:5" x14ac:dyDescent="0.2">
      <c r="A44" s="142"/>
      <c r="B44" s="36"/>
      <c r="C44" s="140"/>
      <c r="D44" s="140"/>
      <c r="E44" s="143"/>
    </row>
    <row r="45" spans="1:5" x14ac:dyDescent="0.2">
      <c r="A45" s="141"/>
      <c r="B45" s="36"/>
      <c r="C45" s="140"/>
      <c r="D45" s="140"/>
      <c r="E45" s="144"/>
    </row>
    <row r="46" spans="1:5" x14ac:dyDescent="0.2">
      <c r="A46" s="141"/>
      <c r="B46" s="36"/>
      <c r="C46" s="140"/>
      <c r="D46" s="140"/>
      <c r="E46" s="144"/>
    </row>
    <row r="47" spans="1:5" x14ac:dyDescent="0.2">
      <c r="A47" s="141"/>
      <c r="B47" s="36"/>
      <c r="C47" s="140"/>
      <c r="D47" s="140"/>
      <c r="E47" s="144"/>
    </row>
    <row r="48" spans="1:5" x14ac:dyDescent="0.2">
      <c r="A48" s="141"/>
      <c r="B48" s="36"/>
      <c r="C48" s="140"/>
      <c r="D48" s="140"/>
      <c r="E48" s="144"/>
    </row>
    <row r="49" spans="1:5" x14ac:dyDescent="0.2">
      <c r="A49" s="141"/>
      <c r="B49" s="36"/>
      <c r="C49" s="140"/>
      <c r="D49" s="140"/>
      <c r="E49" s="144"/>
    </row>
    <row r="50" spans="1:5" x14ac:dyDescent="0.2">
      <c r="A50" s="141"/>
      <c r="B50" s="36"/>
      <c r="C50" s="140"/>
      <c r="D50" s="140"/>
      <c r="E50" s="144"/>
    </row>
    <row r="51" spans="1:5" x14ac:dyDescent="0.2">
      <c r="A51" s="141"/>
      <c r="B51" s="135"/>
      <c r="C51" s="140"/>
      <c r="D51" s="140"/>
      <c r="E51" s="144"/>
    </row>
    <row r="52" spans="1:5" ht="15" customHeight="1" x14ac:dyDescent="0.2">
      <c r="A52" s="149"/>
      <c r="B52" s="36"/>
      <c r="C52" s="148"/>
      <c r="D52" s="148"/>
      <c r="E52" s="141"/>
    </row>
    <row r="53" spans="1:5" x14ac:dyDescent="0.2">
      <c r="A53" s="149"/>
      <c r="B53" s="36"/>
      <c r="C53" s="148"/>
      <c r="D53" s="148"/>
      <c r="E53" s="141"/>
    </row>
    <row r="54" spans="1:5" x14ac:dyDescent="0.2">
      <c r="A54" s="149"/>
      <c r="B54" s="36"/>
      <c r="C54" s="148"/>
      <c r="D54" s="148"/>
      <c r="E54" s="141"/>
    </row>
    <row r="55" spans="1:5" x14ac:dyDescent="0.2">
      <c r="A55" s="149"/>
      <c r="B55" s="36"/>
      <c r="C55" s="148"/>
      <c r="D55" s="148"/>
      <c r="E55" s="141"/>
    </row>
    <row r="56" spans="1:5" x14ac:dyDescent="0.2">
      <c r="A56" s="149"/>
      <c r="B56" s="36"/>
      <c r="C56" s="148"/>
      <c r="D56" s="148"/>
      <c r="E56" s="141"/>
    </row>
    <row r="57" spans="1:5" x14ac:dyDescent="0.2">
      <c r="A57" s="149"/>
      <c r="B57" s="36"/>
      <c r="C57" s="148"/>
      <c r="D57" s="148"/>
      <c r="E57" s="141"/>
    </row>
    <row r="58" spans="1:5" x14ac:dyDescent="0.2">
      <c r="A58" s="149"/>
      <c r="B58" s="135"/>
      <c r="C58" s="140"/>
      <c r="D58" s="140"/>
      <c r="E58" s="143"/>
    </row>
    <row r="59" spans="1:5" x14ac:dyDescent="0.2">
      <c r="A59" s="146"/>
      <c r="B59" s="135"/>
      <c r="C59" s="150"/>
      <c r="D59" s="150"/>
      <c r="E59" s="150"/>
    </row>
    <row r="60" spans="1:5" x14ac:dyDescent="0.2">
      <c r="A60" s="146"/>
      <c r="B60" s="135"/>
      <c r="C60" s="150"/>
      <c r="D60" s="150"/>
      <c r="E60" s="150"/>
    </row>
    <row r="61" spans="1:5" x14ac:dyDescent="0.2">
      <c r="A61" s="146"/>
      <c r="B61" s="135"/>
      <c r="C61" s="150"/>
      <c r="D61" s="150"/>
      <c r="E61" s="150"/>
    </row>
    <row r="62" spans="1:5" x14ac:dyDescent="0.2">
      <c r="A62" s="142"/>
      <c r="B62" s="36"/>
      <c r="C62" s="140"/>
      <c r="D62" s="140"/>
      <c r="E62" s="36"/>
    </row>
    <row r="63" spans="1:5" x14ac:dyDescent="0.2">
      <c r="A63" s="142"/>
      <c r="B63" s="36"/>
      <c r="C63" s="140"/>
      <c r="D63" s="140"/>
      <c r="E63" s="36"/>
    </row>
    <row r="64" spans="1:5" x14ac:dyDescent="0.2">
      <c r="A64" s="142"/>
      <c r="B64" s="36"/>
      <c r="C64" s="140"/>
      <c r="D64" s="140"/>
      <c r="E64" s="36"/>
    </row>
    <row r="65" spans="1:5" s="151" customFormat="1" x14ac:dyDescent="0.2"/>
    <row r="66" spans="1:5" s="151" customFormat="1" ht="18.75" customHeight="1" x14ac:dyDescent="0.2"/>
    <row r="67" spans="1:5" s="151" customFormat="1" x14ac:dyDescent="0.2"/>
    <row r="68" spans="1:5" x14ac:dyDescent="0.2">
      <c r="A68" s="141"/>
      <c r="B68" s="147"/>
      <c r="C68" s="140"/>
      <c r="D68" s="140"/>
      <c r="E68" s="140"/>
    </row>
    <row r="69" spans="1:5" x14ac:dyDescent="0.2">
      <c r="A69" s="141"/>
      <c r="B69" s="147"/>
      <c r="C69" s="140"/>
      <c r="D69" s="140"/>
      <c r="E69" s="140"/>
    </row>
    <row r="70" spans="1:5" x14ac:dyDescent="0.2">
      <c r="A70" s="141"/>
      <c r="B70" s="147"/>
      <c r="C70" s="140"/>
      <c r="D70" s="140"/>
      <c r="E70" s="36"/>
    </row>
    <row r="71" spans="1:5" x14ac:dyDescent="0.2">
      <c r="A71" s="141"/>
      <c r="B71" s="147"/>
      <c r="C71" s="140"/>
      <c r="D71" s="140"/>
      <c r="E71" s="140"/>
    </row>
    <row r="72" spans="1:5" x14ac:dyDescent="0.2">
      <c r="A72" s="142"/>
      <c r="B72" s="36"/>
      <c r="C72" s="140"/>
      <c r="D72" s="140"/>
      <c r="E72" s="36"/>
    </row>
    <row r="73" spans="1:5" s="151" customFormat="1" x14ac:dyDescent="0.2"/>
    <row r="74" spans="1:5" s="151" customFormat="1" ht="18.75" customHeight="1" x14ac:dyDescent="0.2"/>
    <row r="75" spans="1:5" s="151" customFormat="1" x14ac:dyDescent="0.2"/>
    <row r="76" spans="1:5" x14ac:dyDescent="0.2">
      <c r="A76" s="36"/>
      <c r="B76" s="140"/>
      <c r="C76" s="140"/>
      <c r="D76" s="140"/>
      <c r="E76" s="140"/>
    </row>
  </sheetData>
  <mergeCells count="7">
    <mergeCell ref="A12:A20"/>
    <mergeCell ref="A24:A30"/>
    <mergeCell ref="A1:E1"/>
    <mergeCell ref="A2:A3"/>
    <mergeCell ref="B2:B3"/>
    <mergeCell ref="C2:E2"/>
    <mergeCell ref="A4:A11"/>
  </mergeCells>
  <phoneticPr fontId="20" type="noConversion"/>
  <pageMargins left="0.27559055118110237" right="0.19685039370078741" top="0.74803149606299213" bottom="0.74803149606299213" header="0.27559055118110237" footer="0.23622047244094491"/>
  <pageSetup paperSize="9" scale="95" orientation="landscape" r:id="rId1"/>
  <headerFooter>
    <oddHeader xml:space="preserve">&amp;L1. melléklet az 1/2015.(III.27.) önkormányzati rendelethez&amp;CBorjád Község Önkormányzata 2015. évi címrendje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27"/>
  <sheetViews>
    <sheetView view="pageLayout" zoomScaleNormal="100" workbookViewId="0">
      <selection sqref="A1:H1"/>
    </sheetView>
  </sheetViews>
  <sheetFormatPr defaultRowHeight="12.75" x14ac:dyDescent="0.2"/>
  <cols>
    <col min="1" max="1" width="5" customWidth="1"/>
    <col min="2" max="2" width="7" bestFit="1" customWidth="1"/>
    <col min="3" max="3" width="57.85546875" customWidth="1"/>
    <col min="4" max="4" width="8" customWidth="1"/>
    <col min="5" max="5" width="5.7109375" bestFit="1" customWidth="1"/>
    <col min="6" max="6" width="5.5703125" bestFit="1" customWidth="1"/>
    <col min="7" max="7" width="5" bestFit="1" customWidth="1"/>
    <col min="8" max="8" width="6.5703125" bestFit="1" customWidth="1"/>
  </cols>
  <sheetData>
    <row r="1" spans="1:8" ht="15.75" x14ac:dyDescent="0.25">
      <c r="A1" s="276" t="s">
        <v>487</v>
      </c>
      <c r="B1" s="276"/>
      <c r="C1" s="276"/>
      <c r="D1" s="276"/>
      <c r="E1" s="276"/>
      <c r="F1" s="276"/>
      <c r="G1" s="276"/>
      <c r="H1" s="276"/>
    </row>
    <row r="2" spans="1:8" ht="12.75" customHeight="1" x14ac:dyDescent="0.2">
      <c r="A2" s="280" t="s">
        <v>333</v>
      </c>
      <c r="B2" s="281" t="s">
        <v>474</v>
      </c>
      <c r="C2" s="282"/>
      <c r="D2" s="280" t="s">
        <v>235</v>
      </c>
      <c r="E2" s="261" t="s">
        <v>293</v>
      </c>
      <c r="F2" s="261"/>
      <c r="G2" s="261"/>
      <c r="H2" s="277" t="s">
        <v>253</v>
      </c>
    </row>
    <row r="3" spans="1:8" ht="27" customHeight="1" x14ac:dyDescent="0.2">
      <c r="A3" s="280"/>
      <c r="B3" s="64" t="s">
        <v>294</v>
      </c>
      <c r="C3" s="64" t="s">
        <v>295</v>
      </c>
      <c r="D3" s="280"/>
      <c r="E3" s="64" t="s">
        <v>296</v>
      </c>
      <c r="F3" s="64" t="s">
        <v>297</v>
      </c>
      <c r="G3" s="64" t="s">
        <v>298</v>
      </c>
      <c r="H3" s="277"/>
    </row>
    <row r="4" spans="1:8" x14ac:dyDescent="0.2">
      <c r="A4" s="278" t="s">
        <v>300</v>
      </c>
      <c r="B4" s="278"/>
      <c r="C4" s="278"/>
      <c r="D4" s="278"/>
      <c r="E4" s="278"/>
      <c r="F4" s="278"/>
      <c r="G4" s="278"/>
      <c r="H4" s="66"/>
    </row>
    <row r="5" spans="1:8" s="194" customFormat="1" x14ac:dyDescent="0.2">
      <c r="A5" s="214" t="s">
        <v>334</v>
      </c>
      <c r="B5" s="152" t="s">
        <v>161</v>
      </c>
      <c r="C5" s="183" t="s">
        <v>329</v>
      </c>
      <c r="D5" s="216">
        <v>1</v>
      </c>
      <c r="E5" s="209"/>
      <c r="F5" s="209"/>
      <c r="G5" s="209"/>
      <c r="H5" s="216">
        <f>D5+G5</f>
        <v>1</v>
      </c>
    </row>
    <row r="6" spans="1:8" s="194" customFormat="1" x14ac:dyDescent="0.2">
      <c r="B6" s="217"/>
      <c r="C6" s="217"/>
    </row>
    <row r="7" spans="1:8" s="194" customFormat="1" x14ac:dyDescent="0.2">
      <c r="A7" s="279" t="s">
        <v>301</v>
      </c>
      <c r="B7" s="279"/>
      <c r="C7" s="279"/>
      <c r="D7" s="279"/>
      <c r="E7" s="279"/>
      <c r="F7" s="279"/>
      <c r="G7" s="279"/>
      <c r="H7" s="218"/>
    </row>
    <row r="8" spans="1:8" s="194" customFormat="1" x14ac:dyDescent="0.2">
      <c r="A8" s="219"/>
      <c r="B8" s="219"/>
      <c r="C8" s="219" t="s">
        <v>332</v>
      </c>
      <c r="D8" s="219"/>
      <c r="E8" s="219"/>
      <c r="F8" s="219"/>
      <c r="G8" s="219"/>
      <c r="H8" s="219"/>
    </row>
    <row r="9" spans="1:8" s="194" customFormat="1" x14ac:dyDescent="0.2">
      <c r="A9" s="220" t="s">
        <v>323</v>
      </c>
      <c r="B9" s="152" t="s">
        <v>164</v>
      </c>
      <c r="C9" s="183" t="s">
        <v>272</v>
      </c>
      <c r="D9" s="221">
        <v>1</v>
      </c>
      <c r="E9" s="189"/>
      <c r="F9" s="189"/>
      <c r="G9" s="189"/>
      <c r="H9" s="216">
        <f t="shared" ref="H9:H12" si="0">D9+G9</f>
        <v>1</v>
      </c>
    </row>
    <row r="10" spans="1:8" s="194" customFormat="1" x14ac:dyDescent="0.2">
      <c r="A10" s="220" t="s">
        <v>291</v>
      </c>
      <c r="B10" s="152" t="s">
        <v>172</v>
      </c>
      <c r="C10" s="183" t="s">
        <v>328</v>
      </c>
      <c r="D10" s="187">
        <v>1</v>
      </c>
      <c r="E10" s="189"/>
      <c r="F10" s="189"/>
      <c r="G10" s="189">
        <f>F10/8</f>
        <v>0</v>
      </c>
      <c r="H10" s="216">
        <f>D10+G10</f>
        <v>1</v>
      </c>
    </row>
    <row r="11" spans="1:8" s="194" customFormat="1" x14ac:dyDescent="0.2">
      <c r="A11" s="220"/>
      <c r="B11" s="184" t="s">
        <v>501</v>
      </c>
      <c r="C11" s="190" t="s">
        <v>503</v>
      </c>
      <c r="D11" s="221">
        <v>1</v>
      </c>
      <c r="E11" s="214"/>
      <c r="F11" s="214"/>
      <c r="G11" s="214"/>
      <c r="H11" s="216">
        <f t="shared" si="0"/>
        <v>1</v>
      </c>
    </row>
    <row r="12" spans="1:8" x14ac:dyDescent="0.2">
      <c r="A12" s="136" t="s">
        <v>285</v>
      </c>
      <c r="B12" s="69"/>
      <c r="C12" s="71" t="s">
        <v>302</v>
      </c>
      <c r="D12" s="67">
        <f>SUM(D9:D11)</f>
        <v>3</v>
      </c>
      <c r="E12" s="98">
        <f>SUM(E9:E10)</f>
        <v>0</v>
      </c>
      <c r="F12" s="98">
        <f>SUM(F9:F10)</f>
        <v>0</v>
      </c>
      <c r="G12" s="67">
        <v>0</v>
      </c>
      <c r="H12" s="67">
        <f t="shared" si="0"/>
        <v>3</v>
      </c>
    </row>
    <row r="13" spans="1:8" x14ac:dyDescent="0.2">
      <c r="D13" s="9"/>
      <c r="E13" s="9"/>
      <c r="F13" s="9"/>
      <c r="G13" s="9"/>
      <c r="H13" s="72"/>
    </row>
    <row r="14" spans="1:8" x14ac:dyDescent="0.2">
      <c r="C14" s="68" t="s">
        <v>303</v>
      </c>
      <c r="D14" s="67">
        <f>D12</f>
        <v>3</v>
      </c>
      <c r="E14" s="98">
        <f>E12</f>
        <v>0</v>
      </c>
      <c r="F14" s="98">
        <f>F12</f>
        <v>0</v>
      </c>
      <c r="G14" s="67">
        <f>G12</f>
        <v>0</v>
      </c>
      <c r="H14" s="67">
        <f>H12</f>
        <v>3</v>
      </c>
    </row>
    <row r="15" spans="1:8" x14ac:dyDescent="0.2">
      <c r="C15" s="73"/>
      <c r="D15" s="74"/>
      <c r="E15" s="75"/>
      <c r="F15" s="74"/>
      <c r="G15" s="74"/>
      <c r="H15" s="74"/>
    </row>
    <row r="16" spans="1:8" x14ac:dyDescent="0.2">
      <c r="A16" s="17"/>
      <c r="B16" s="17"/>
      <c r="C16" s="17"/>
      <c r="D16" s="74"/>
      <c r="E16" s="74"/>
      <c r="F16" s="74"/>
      <c r="G16" s="74"/>
      <c r="H16" s="74"/>
    </row>
    <row r="17" spans="1:8" x14ac:dyDescent="0.2">
      <c r="A17" s="283" t="s">
        <v>307</v>
      </c>
      <c r="B17" s="283"/>
      <c r="C17" s="283"/>
      <c r="D17" s="74"/>
      <c r="E17" s="74"/>
      <c r="F17" s="74"/>
      <c r="G17" s="74"/>
      <c r="H17" s="74"/>
    </row>
    <row r="18" spans="1:8" s="194" customFormat="1" x14ac:dyDescent="0.2">
      <c r="A18" s="214" t="s">
        <v>334</v>
      </c>
      <c r="B18" s="152" t="s">
        <v>247</v>
      </c>
      <c r="C18" s="183" t="s">
        <v>482</v>
      </c>
      <c r="D18" s="216">
        <v>6</v>
      </c>
      <c r="E18" s="189"/>
      <c r="F18" s="216"/>
      <c r="G18" s="216"/>
      <c r="H18" s="216">
        <f>D18+G18</f>
        <v>6</v>
      </c>
    </row>
    <row r="19" spans="1:8" x14ac:dyDescent="0.2">
      <c r="A19" s="80"/>
      <c r="B19" s="36"/>
      <c r="C19" s="99" t="s">
        <v>238</v>
      </c>
      <c r="D19" s="67">
        <f>SUM(D18:D18)</f>
        <v>6</v>
      </c>
      <c r="E19" s="98">
        <f>SUM(E18:E18)</f>
        <v>0</v>
      </c>
      <c r="F19" s="98">
        <f>SUM(F18:F18)</f>
        <v>0</v>
      </c>
      <c r="G19" s="67">
        <f>SUM(G18:G18)</f>
        <v>0</v>
      </c>
      <c r="H19" s="67">
        <f>D19+G19</f>
        <v>6</v>
      </c>
    </row>
    <row r="21" spans="1:8" x14ac:dyDescent="0.2">
      <c r="C21" s="68" t="s">
        <v>304</v>
      </c>
      <c r="D21" s="67">
        <f>D5+D14+D19</f>
        <v>10</v>
      </c>
      <c r="E21" s="98">
        <f>E5+E14+E19</f>
        <v>0</v>
      </c>
      <c r="F21" s="98">
        <f>F5+F14+F19</f>
        <v>0</v>
      </c>
      <c r="G21" s="67">
        <f>G5+G14+G19</f>
        <v>0</v>
      </c>
      <c r="H21" s="67">
        <f>H5+H14+H19</f>
        <v>10</v>
      </c>
    </row>
    <row r="22" spans="1:8" ht="10.5" customHeight="1" x14ac:dyDescent="0.2">
      <c r="H22" s="76"/>
    </row>
    <row r="23" spans="1:8" x14ac:dyDescent="0.2">
      <c r="A23" s="278" t="s">
        <v>236</v>
      </c>
      <c r="B23" s="278"/>
      <c r="C23" s="278"/>
    </row>
    <row r="24" spans="1:8" x14ac:dyDescent="0.2">
      <c r="C24" s="202" t="s">
        <v>492</v>
      </c>
      <c r="D24" s="70">
        <v>4</v>
      </c>
      <c r="E24" s="134"/>
      <c r="F24" s="134"/>
      <c r="G24" s="70"/>
      <c r="H24" s="70">
        <f>H5+H14</f>
        <v>4</v>
      </c>
    </row>
    <row r="25" spans="1:8" x14ac:dyDescent="0.2">
      <c r="C25" s="8" t="s">
        <v>236</v>
      </c>
      <c r="D25" s="67">
        <f>SUM(D24:D24)</f>
        <v>4</v>
      </c>
      <c r="E25" s="98">
        <f>SUM(E24:E24)</f>
        <v>0</v>
      </c>
      <c r="F25" s="98">
        <f>SUM(F24:F24)</f>
        <v>0</v>
      </c>
      <c r="G25" s="67">
        <f>SUM(G24:G24)</f>
        <v>0</v>
      </c>
      <c r="H25" s="67">
        <f>SUM(H24:H24)</f>
        <v>4</v>
      </c>
    </row>
    <row r="26" spans="1:8" x14ac:dyDescent="0.2">
      <c r="C26" s="2" t="s">
        <v>237</v>
      </c>
      <c r="D26" s="70">
        <f>D19</f>
        <v>6</v>
      </c>
      <c r="E26" s="134"/>
      <c r="F26" s="134"/>
      <c r="G26" s="70"/>
      <c r="H26" s="70">
        <f>H19</f>
        <v>6</v>
      </c>
    </row>
    <row r="27" spans="1:8" x14ac:dyDescent="0.2">
      <c r="C27" s="7" t="s">
        <v>239</v>
      </c>
      <c r="D27" s="70">
        <f>SUM(D25:D26)</f>
        <v>10</v>
      </c>
      <c r="E27" s="134">
        <f>SUM(E25:E26)</f>
        <v>0</v>
      </c>
      <c r="F27" s="134">
        <f>SUM(F25:F26)</f>
        <v>0</v>
      </c>
      <c r="G27" s="70">
        <f>SUM(G25:G26)</f>
        <v>0</v>
      </c>
      <c r="H27" s="67">
        <f>SUM(H25:H26)</f>
        <v>10</v>
      </c>
    </row>
  </sheetData>
  <mergeCells count="10">
    <mergeCell ref="A23:C23"/>
    <mergeCell ref="A2:A3"/>
    <mergeCell ref="B2:C2"/>
    <mergeCell ref="D2:D3"/>
    <mergeCell ref="A17:C17"/>
    <mergeCell ref="A1:H1"/>
    <mergeCell ref="H2:H3"/>
    <mergeCell ref="A4:G4"/>
    <mergeCell ref="A7:G7"/>
    <mergeCell ref="E2:G2"/>
  </mergeCells>
  <phoneticPr fontId="20" type="noConversion"/>
  <pageMargins left="0.23622047244094491" right="0.19685039370078741" top="0.62992125984251968" bottom="0.62992125984251968" header="0.19685039370078741" footer="0.19685039370078741"/>
  <pageSetup paperSize="9" orientation="portrait" r:id="rId1"/>
  <headerFooter alignWithMargins="0">
    <oddHeader xml:space="preserve">&amp;L10. melléklet az 2/2015.(III.27.) önkormányzati rendelethez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M21"/>
  <sheetViews>
    <sheetView view="pageLayout" zoomScaleNormal="100" workbookViewId="0">
      <selection sqref="A1:J1"/>
    </sheetView>
  </sheetViews>
  <sheetFormatPr defaultRowHeight="12.75" x14ac:dyDescent="0.2"/>
  <cols>
    <col min="2" max="2" width="12.140625" bestFit="1" customWidth="1"/>
    <col min="3" max="3" width="26.5703125" bestFit="1" customWidth="1"/>
    <col min="4" max="4" width="9.5703125" bestFit="1" customWidth="1"/>
    <col min="5" max="5" width="9.5703125" customWidth="1"/>
    <col min="6" max="6" width="9.5703125" bestFit="1" customWidth="1"/>
    <col min="7" max="7" width="32" customWidth="1"/>
    <col min="10" max="10" width="9.85546875" customWidth="1"/>
  </cols>
  <sheetData>
    <row r="1" spans="1:13" x14ac:dyDescent="0.2">
      <c r="A1" s="264" t="s">
        <v>571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3" ht="13.5" customHeight="1" x14ac:dyDescent="0.2">
      <c r="A2" s="285" t="s">
        <v>570</v>
      </c>
      <c r="B2" s="285"/>
      <c r="C2" s="285"/>
      <c r="D2" s="287">
        <v>2015</v>
      </c>
      <c r="E2" s="287"/>
      <c r="F2" s="287"/>
      <c r="G2" s="286"/>
      <c r="H2" s="287">
        <v>2015</v>
      </c>
      <c r="I2" s="287"/>
      <c r="J2" s="287"/>
    </row>
    <row r="3" spans="1:13" ht="12.75" customHeight="1" x14ac:dyDescent="0.2">
      <c r="A3" s="285"/>
      <c r="B3" s="285"/>
      <c r="C3" s="285"/>
      <c r="D3" s="81" t="s">
        <v>253</v>
      </c>
      <c r="E3" s="81" t="s">
        <v>299</v>
      </c>
      <c r="F3" s="81" t="s">
        <v>256</v>
      </c>
      <c r="G3" s="286"/>
      <c r="H3" s="81" t="s">
        <v>253</v>
      </c>
      <c r="I3" s="81" t="s">
        <v>299</v>
      </c>
      <c r="J3" s="81" t="s">
        <v>256</v>
      </c>
      <c r="K3" s="82"/>
      <c r="L3" s="82"/>
      <c r="M3" s="82"/>
    </row>
    <row r="4" spans="1:13" x14ac:dyDescent="0.2">
      <c r="A4" s="284" t="s">
        <v>308</v>
      </c>
      <c r="B4" s="288" t="s">
        <v>309</v>
      </c>
      <c r="C4" s="11" t="s">
        <v>310</v>
      </c>
      <c r="D4" s="78">
        <v>12573</v>
      </c>
      <c r="E4" s="78"/>
      <c r="F4" s="78"/>
      <c r="G4" s="11" t="s">
        <v>258</v>
      </c>
      <c r="H4" s="5">
        <v>24411</v>
      </c>
      <c r="I4" s="5"/>
      <c r="J4" s="78"/>
    </row>
    <row r="5" spans="1:13" x14ac:dyDescent="0.2">
      <c r="A5" s="284"/>
      <c r="B5" s="288"/>
      <c r="C5" s="11" t="s">
        <v>311</v>
      </c>
      <c r="D5" s="78">
        <v>3531</v>
      </c>
      <c r="E5" s="78"/>
      <c r="F5" s="78"/>
      <c r="G5" s="11" t="s">
        <v>259</v>
      </c>
      <c r="H5" s="5">
        <v>12001</v>
      </c>
      <c r="I5" s="5"/>
      <c r="J5" s="78"/>
    </row>
    <row r="6" spans="1:13" x14ac:dyDescent="0.2">
      <c r="A6" s="284"/>
      <c r="B6" s="288"/>
      <c r="C6" s="11" t="s">
        <v>203</v>
      </c>
      <c r="D6" s="78">
        <v>16148</v>
      </c>
      <c r="E6" s="78"/>
      <c r="F6" s="78"/>
      <c r="G6" s="11" t="s">
        <v>265</v>
      </c>
      <c r="H6" s="5">
        <v>15680</v>
      </c>
      <c r="I6" s="5"/>
      <c r="J6" s="78"/>
    </row>
    <row r="7" spans="1:13" x14ac:dyDescent="0.2">
      <c r="A7" s="284"/>
      <c r="B7" s="288"/>
      <c r="C7" s="11" t="s">
        <v>127</v>
      </c>
      <c r="D7" s="78">
        <v>1348</v>
      </c>
      <c r="E7" s="78"/>
      <c r="F7" s="78"/>
      <c r="G7" s="11" t="s">
        <v>264</v>
      </c>
      <c r="H7" s="5"/>
      <c r="I7" s="5"/>
      <c r="J7" s="78"/>
    </row>
    <row r="8" spans="1:13" x14ac:dyDescent="0.2">
      <c r="A8" s="284"/>
      <c r="B8" s="288"/>
      <c r="C8" s="11" t="s">
        <v>129</v>
      </c>
      <c r="D8" s="78">
        <v>18783</v>
      </c>
      <c r="E8" s="78"/>
      <c r="F8" s="78"/>
      <c r="G8" s="11" t="s">
        <v>312</v>
      </c>
      <c r="H8" s="5"/>
      <c r="I8" s="5"/>
      <c r="J8" s="78"/>
    </row>
    <row r="9" spans="1:13" x14ac:dyDescent="0.2">
      <c r="A9" s="284"/>
      <c r="B9" s="288"/>
      <c r="C9" s="11"/>
      <c r="D9" s="78"/>
      <c r="E9" s="78"/>
      <c r="F9" s="78"/>
      <c r="G9" s="83" t="s">
        <v>314</v>
      </c>
      <c r="H9" s="84">
        <f>SUM(H4:H8)</f>
        <v>52092</v>
      </c>
      <c r="I9" s="84"/>
      <c r="J9" s="84"/>
    </row>
    <row r="10" spans="1:13" x14ac:dyDescent="0.2">
      <c r="A10" s="284"/>
      <c r="B10" s="288" t="s">
        <v>313</v>
      </c>
      <c r="C10" s="94" t="s">
        <v>321</v>
      </c>
      <c r="D10" s="84">
        <f>SUM(D4:D8)</f>
        <v>52383</v>
      </c>
      <c r="E10" s="84"/>
      <c r="F10" s="84"/>
      <c r="G10" s="11" t="s">
        <v>260</v>
      </c>
      <c r="H10" s="5">
        <v>13678</v>
      </c>
      <c r="I10" s="5"/>
      <c r="J10" s="78"/>
    </row>
    <row r="11" spans="1:13" x14ac:dyDescent="0.2">
      <c r="A11" s="284"/>
      <c r="B11" s="288"/>
      <c r="C11" s="11" t="s">
        <v>131</v>
      </c>
      <c r="D11" s="78">
        <v>30</v>
      </c>
      <c r="E11" s="78"/>
      <c r="F11" s="78"/>
      <c r="G11" s="11" t="s">
        <v>261</v>
      </c>
      <c r="H11" s="5"/>
      <c r="I11" s="5"/>
      <c r="J11" s="78"/>
    </row>
    <row r="12" spans="1:13" x14ac:dyDescent="0.2">
      <c r="A12" s="284"/>
      <c r="B12" s="288"/>
      <c r="C12" s="11" t="s">
        <v>204</v>
      </c>
      <c r="D12" s="78">
        <v>15053</v>
      </c>
      <c r="E12" s="78"/>
      <c r="F12" s="78"/>
      <c r="G12" s="11" t="s">
        <v>151</v>
      </c>
      <c r="H12" s="5"/>
      <c r="I12" s="5"/>
      <c r="J12" s="78"/>
    </row>
    <row r="13" spans="1:13" x14ac:dyDescent="0.2">
      <c r="A13" s="284"/>
      <c r="B13" s="288"/>
      <c r="C13" s="11" t="s">
        <v>257</v>
      </c>
      <c r="D13" s="78"/>
      <c r="E13" s="78"/>
      <c r="F13" s="78"/>
      <c r="G13" s="11" t="s">
        <v>262</v>
      </c>
      <c r="H13" s="5"/>
      <c r="I13" s="5"/>
      <c r="J13" s="78"/>
    </row>
    <row r="14" spans="1:13" x14ac:dyDescent="0.2">
      <c r="A14" s="284"/>
      <c r="B14" s="288"/>
      <c r="C14" s="83"/>
      <c r="D14" s="84"/>
      <c r="E14" s="84"/>
      <c r="F14" s="84"/>
      <c r="G14" s="30" t="s">
        <v>263</v>
      </c>
      <c r="H14" s="5"/>
      <c r="I14" s="5"/>
      <c r="J14" s="78"/>
    </row>
    <row r="15" spans="1:13" x14ac:dyDescent="0.2">
      <c r="A15" s="284"/>
      <c r="B15" s="288"/>
      <c r="C15" s="94" t="s">
        <v>321</v>
      </c>
      <c r="D15" s="84">
        <f>SUM(D11:D14)</f>
        <v>15083</v>
      </c>
      <c r="E15" s="78"/>
      <c r="F15" s="78"/>
      <c r="G15" s="11" t="s">
        <v>312</v>
      </c>
      <c r="H15" s="5">
        <v>1696</v>
      </c>
      <c r="I15" s="5"/>
      <c r="J15" s="78"/>
    </row>
    <row r="16" spans="1:13" x14ac:dyDescent="0.2">
      <c r="A16" s="284"/>
      <c r="B16" s="104"/>
      <c r="C16" s="104"/>
      <c r="D16" s="78"/>
      <c r="E16" s="78"/>
      <c r="F16" s="78"/>
      <c r="G16" s="83" t="s">
        <v>315</v>
      </c>
      <c r="H16" s="84">
        <f>SUM(H10:H15)</f>
        <v>15374</v>
      </c>
      <c r="I16" s="84"/>
      <c r="J16" s="84"/>
    </row>
    <row r="17" spans="1:10" x14ac:dyDescent="0.2">
      <c r="A17" s="284"/>
      <c r="B17" s="85"/>
      <c r="C17" s="85"/>
      <c r="D17" s="78"/>
      <c r="E17" s="78"/>
      <c r="F17" s="78"/>
      <c r="G17" s="11" t="s">
        <v>54</v>
      </c>
      <c r="H17" s="5"/>
      <c r="I17" s="84"/>
      <c r="J17" s="84"/>
    </row>
    <row r="18" spans="1:10" x14ac:dyDescent="0.2">
      <c r="A18" s="284"/>
      <c r="B18" s="86" t="s">
        <v>359</v>
      </c>
      <c r="C18" s="86"/>
      <c r="D18" s="84">
        <f>D10+D15+D16+D17</f>
        <v>67466</v>
      </c>
      <c r="E18" s="84"/>
      <c r="F18" s="84"/>
      <c r="G18" s="86" t="s">
        <v>360</v>
      </c>
      <c r="H18" s="84">
        <f>H16+H9+H17</f>
        <v>67466</v>
      </c>
      <c r="I18" s="84"/>
      <c r="J18" s="84"/>
    </row>
    <row r="19" spans="1:10" x14ac:dyDescent="0.2">
      <c r="A19" s="284"/>
      <c r="B19" s="85"/>
      <c r="C19" s="85"/>
      <c r="D19" s="84"/>
      <c r="E19" s="84"/>
      <c r="F19" s="84"/>
      <c r="G19" s="13"/>
      <c r="H19" s="84"/>
      <c r="I19" s="84"/>
      <c r="J19" s="84"/>
    </row>
    <row r="20" spans="1:10" x14ac:dyDescent="0.2">
      <c r="A20" s="284"/>
      <c r="B20" s="12"/>
      <c r="C20" s="83" t="s">
        <v>316</v>
      </c>
      <c r="D20" s="87">
        <v>10</v>
      </c>
      <c r="E20" s="87"/>
      <c r="F20" s="87"/>
      <c r="G20" s="83"/>
      <c r="H20" s="88"/>
      <c r="I20" s="88"/>
      <c r="J20" s="88"/>
    </row>
    <row r="21" spans="1:10" x14ac:dyDescent="0.2">
      <c r="A21" s="89"/>
      <c r="B21" s="90"/>
      <c r="C21" s="91"/>
      <c r="D21" s="92"/>
      <c r="E21" s="92"/>
      <c r="F21" s="92"/>
      <c r="G21" s="91"/>
      <c r="H21" s="93"/>
      <c r="I21" s="93"/>
      <c r="J21" s="93"/>
    </row>
  </sheetData>
  <mergeCells count="8">
    <mergeCell ref="A4:A20"/>
    <mergeCell ref="A1:J1"/>
    <mergeCell ref="A2:C3"/>
    <mergeCell ref="G2:G3"/>
    <mergeCell ref="D2:F2"/>
    <mergeCell ref="H2:J2"/>
    <mergeCell ref="B4:B9"/>
    <mergeCell ref="B10:B15"/>
  </mergeCells>
  <phoneticPr fontId="20" type="noConversion"/>
  <pageMargins left="0.59055118110236227" right="0.19685039370078741" top="0.55118110236220474" bottom="0.39370078740157483" header="0.27559055118110237" footer="0.19685039370078741"/>
  <pageSetup paperSize="9" orientation="landscape" r:id="rId1"/>
  <headerFooter alignWithMargins="0">
    <oddHeader xml:space="preserve">&amp;L11. melléklet az 2/2015.(III.27.) önkormányzati rendelethez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2:F3"/>
  <sheetViews>
    <sheetView view="pageLayout" zoomScaleNormal="100" workbookViewId="0">
      <selection activeCell="E1" sqref="E1"/>
    </sheetView>
  </sheetViews>
  <sheetFormatPr defaultRowHeight="12.75" x14ac:dyDescent="0.2"/>
  <cols>
    <col min="1" max="1" width="51.7109375" bestFit="1" customWidth="1"/>
    <col min="2" max="2" width="10.7109375" customWidth="1"/>
    <col min="3" max="3" width="11" customWidth="1"/>
    <col min="4" max="4" width="9.85546875" customWidth="1"/>
    <col min="5" max="5" width="13.5703125" customWidth="1"/>
    <col min="6" max="6" width="10.42578125" customWidth="1"/>
  </cols>
  <sheetData>
    <row r="2" spans="1:6" x14ac:dyDescent="0.2">
      <c r="A2" s="289" t="s">
        <v>572</v>
      </c>
      <c r="B2" s="289"/>
      <c r="C2" s="289"/>
      <c r="D2" s="289"/>
      <c r="E2" s="289"/>
      <c r="F2" s="289"/>
    </row>
    <row r="3" spans="1:6" x14ac:dyDescent="0.2">
      <c r="A3" s="289" t="s">
        <v>305</v>
      </c>
      <c r="B3" s="289"/>
      <c r="C3" s="289"/>
      <c r="D3" s="289"/>
      <c r="E3" s="289"/>
      <c r="F3" s="289"/>
    </row>
  </sheetData>
  <mergeCells count="2">
    <mergeCell ref="A2:F2"/>
    <mergeCell ref="A3:F3"/>
  </mergeCells>
  <phoneticPr fontId="20" type="noConversion"/>
  <pageMargins left="1.0629921259842521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&amp;L12. melléklet az 1/2015.(II.27.) önkormányzati rendelethez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2:Q111"/>
  <sheetViews>
    <sheetView view="pageLayout" zoomScaleNormal="100" workbookViewId="0">
      <selection activeCell="E3" sqref="E3"/>
    </sheetView>
  </sheetViews>
  <sheetFormatPr defaultRowHeight="12.75" x14ac:dyDescent="0.2"/>
  <cols>
    <col min="1" max="1" width="6" style="21" customWidth="1"/>
    <col min="2" max="2" width="38.85546875" style="31" customWidth="1"/>
    <col min="4" max="8" width="8.140625" style="3" bestFit="1" customWidth="1"/>
    <col min="9" max="16" width="9.7109375" style="3" bestFit="1" customWidth="1"/>
    <col min="17" max="17" width="9.140625" style="3"/>
  </cols>
  <sheetData>
    <row r="2" spans="1:17" x14ac:dyDescent="0.2">
      <c r="A2" s="308" t="s">
        <v>384</v>
      </c>
      <c r="B2" s="308" t="s">
        <v>167</v>
      </c>
      <c r="C2" s="308" t="s">
        <v>226</v>
      </c>
      <c r="D2" s="307" t="s">
        <v>489</v>
      </c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17" x14ac:dyDescent="0.2">
      <c r="A3" s="308"/>
      <c r="B3" s="308"/>
      <c r="C3" s="284"/>
      <c r="D3" s="32" t="s">
        <v>214</v>
      </c>
      <c r="E3" s="32" t="s">
        <v>215</v>
      </c>
      <c r="F3" s="32" t="s">
        <v>216</v>
      </c>
      <c r="G3" s="32" t="s">
        <v>217</v>
      </c>
      <c r="H3" s="32" t="s">
        <v>218</v>
      </c>
      <c r="I3" s="32" t="s">
        <v>219</v>
      </c>
      <c r="J3" s="32" t="s">
        <v>220</v>
      </c>
      <c r="K3" s="32" t="s">
        <v>221</v>
      </c>
      <c r="L3" s="32" t="s">
        <v>222</v>
      </c>
      <c r="M3" s="32" t="s">
        <v>223</v>
      </c>
      <c r="N3" s="32" t="s">
        <v>224</v>
      </c>
      <c r="O3" s="32" t="s">
        <v>225</v>
      </c>
      <c r="P3" s="33" t="s">
        <v>327</v>
      </c>
    </row>
    <row r="4" spans="1:17" s="194" customFormat="1" x14ac:dyDescent="0.2">
      <c r="A4" s="291" t="s">
        <v>140</v>
      </c>
      <c r="B4" s="290" t="s">
        <v>141</v>
      </c>
      <c r="C4" s="215" t="s">
        <v>212</v>
      </c>
      <c r="D4" s="185">
        <v>388</v>
      </c>
      <c r="E4" s="185">
        <v>388</v>
      </c>
      <c r="F4" s="185">
        <v>388</v>
      </c>
      <c r="G4" s="185">
        <v>388</v>
      </c>
      <c r="H4" s="185">
        <v>388</v>
      </c>
      <c r="I4" s="185">
        <v>389</v>
      </c>
      <c r="J4" s="185">
        <v>388</v>
      </c>
      <c r="K4" s="185">
        <v>388</v>
      </c>
      <c r="L4" s="185">
        <v>388</v>
      </c>
      <c r="M4" s="185">
        <v>388</v>
      </c>
      <c r="N4" s="185">
        <v>388</v>
      </c>
      <c r="O4" s="185">
        <v>389</v>
      </c>
      <c r="P4" s="185">
        <f>SUM(D4:O4)</f>
        <v>4658</v>
      </c>
      <c r="Q4" s="222"/>
    </row>
    <row r="5" spans="1:17" x14ac:dyDescent="0.2">
      <c r="A5" s="291"/>
      <c r="B5" s="290"/>
      <c r="C5" s="6" t="s">
        <v>213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>
        <f t="shared" ref="P5:P41" si="0">SUM(D5:O5)</f>
        <v>0</v>
      </c>
    </row>
    <row r="6" spans="1:17" s="194" customFormat="1" x14ac:dyDescent="0.2">
      <c r="A6" s="291" t="s">
        <v>97</v>
      </c>
      <c r="B6" s="290" t="s">
        <v>173</v>
      </c>
      <c r="C6" s="215" t="s">
        <v>212</v>
      </c>
      <c r="D6" s="185">
        <v>884</v>
      </c>
      <c r="E6" s="185">
        <v>884</v>
      </c>
      <c r="F6" s="185">
        <v>884</v>
      </c>
      <c r="G6" s="185">
        <v>884</v>
      </c>
      <c r="H6" s="185">
        <v>883</v>
      </c>
      <c r="I6" s="185">
        <v>884</v>
      </c>
      <c r="J6" s="185">
        <v>884</v>
      </c>
      <c r="K6" s="185">
        <v>884</v>
      </c>
      <c r="L6" s="185">
        <v>884</v>
      </c>
      <c r="M6" s="185">
        <v>883</v>
      </c>
      <c r="N6" s="185">
        <v>884</v>
      </c>
      <c r="O6" s="185">
        <v>884</v>
      </c>
      <c r="P6" s="185">
        <f t="shared" si="0"/>
        <v>10606</v>
      </c>
      <c r="Q6" s="222"/>
    </row>
    <row r="7" spans="1:17" x14ac:dyDescent="0.2">
      <c r="A7" s="291"/>
      <c r="B7" s="290"/>
      <c r="C7" s="6" t="s">
        <v>213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>
        <f t="shared" si="0"/>
        <v>0</v>
      </c>
    </row>
    <row r="8" spans="1:17" s="194" customFormat="1" x14ac:dyDescent="0.2">
      <c r="A8" s="291" t="s">
        <v>99</v>
      </c>
      <c r="B8" s="292" t="s">
        <v>174</v>
      </c>
      <c r="C8" s="215" t="s">
        <v>212</v>
      </c>
      <c r="D8" s="185">
        <v>537</v>
      </c>
      <c r="E8" s="185">
        <v>537</v>
      </c>
      <c r="F8" s="185">
        <v>537</v>
      </c>
      <c r="G8" s="185">
        <v>538</v>
      </c>
      <c r="H8" s="185">
        <v>537</v>
      </c>
      <c r="I8" s="185">
        <v>537</v>
      </c>
      <c r="J8" s="185">
        <v>538</v>
      </c>
      <c r="K8" s="185">
        <v>537</v>
      </c>
      <c r="L8" s="185">
        <v>537</v>
      </c>
      <c r="M8" s="185">
        <v>537</v>
      </c>
      <c r="N8" s="185">
        <v>538</v>
      </c>
      <c r="O8" s="185">
        <v>537</v>
      </c>
      <c r="P8" s="185">
        <f t="shared" si="0"/>
        <v>6447</v>
      </c>
      <c r="Q8" s="222"/>
    </row>
    <row r="9" spans="1:17" x14ac:dyDescent="0.2">
      <c r="A9" s="291"/>
      <c r="B9" s="292"/>
      <c r="C9" s="6" t="s">
        <v>213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>
        <f t="shared" si="0"/>
        <v>0</v>
      </c>
    </row>
    <row r="10" spans="1:17" s="194" customFormat="1" x14ac:dyDescent="0.2">
      <c r="A10" s="291" t="s">
        <v>102</v>
      </c>
      <c r="B10" s="290" t="s">
        <v>175</v>
      </c>
      <c r="C10" s="215" t="s">
        <v>212</v>
      </c>
      <c r="D10" s="185">
        <v>100</v>
      </c>
      <c r="E10" s="185">
        <v>100</v>
      </c>
      <c r="F10" s="185">
        <v>100</v>
      </c>
      <c r="G10" s="185">
        <v>100</v>
      </c>
      <c r="H10" s="185">
        <v>100</v>
      </c>
      <c r="I10" s="185">
        <v>100</v>
      </c>
      <c r="J10" s="185">
        <v>100</v>
      </c>
      <c r="K10" s="185">
        <v>100</v>
      </c>
      <c r="L10" s="185">
        <v>100</v>
      </c>
      <c r="M10" s="185">
        <v>100</v>
      </c>
      <c r="N10" s="185">
        <v>100</v>
      </c>
      <c r="O10" s="185">
        <v>100</v>
      </c>
      <c r="P10" s="185">
        <f t="shared" si="0"/>
        <v>1200</v>
      </c>
      <c r="Q10" s="222"/>
    </row>
    <row r="11" spans="1:17" x14ac:dyDescent="0.2">
      <c r="A11" s="291"/>
      <c r="B11" s="290"/>
      <c r="C11" s="6" t="s">
        <v>213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f t="shared" si="0"/>
        <v>0</v>
      </c>
    </row>
    <row r="12" spans="1:17" s="194" customFormat="1" x14ac:dyDescent="0.2">
      <c r="A12" s="291" t="s">
        <v>490</v>
      </c>
      <c r="B12" s="290" t="s">
        <v>176</v>
      </c>
      <c r="C12" s="215" t="s">
        <v>212</v>
      </c>
      <c r="D12" s="185">
        <v>125</v>
      </c>
      <c r="E12" s="185">
        <v>125</v>
      </c>
      <c r="F12" s="185">
        <v>125</v>
      </c>
      <c r="G12" s="185">
        <v>125</v>
      </c>
      <c r="H12" s="185">
        <v>125</v>
      </c>
      <c r="I12" s="185">
        <v>125</v>
      </c>
      <c r="J12" s="185">
        <v>125</v>
      </c>
      <c r="K12" s="185">
        <v>125</v>
      </c>
      <c r="L12" s="185">
        <v>125</v>
      </c>
      <c r="M12" s="185">
        <v>125</v>
      </c>
      <c r="N12" s="185">
        <v>125</v>
      </c>
      <c r="O12" s="185">
        <v>125</v>
      </c>
      <c r="P12" s="185">
        <f t="shared" si="0"/>
        <v>1500</v>
      </c>
      <c r="Q12" s="222"/>
    </row>
    <row r="13" spans="1:17" x14ac:dyDescent="0.2">
      <c r="A13" s="291"/>
      <c r="B13" s="290"/>
      <c r="C13" s="6" t="s">
        <v>213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>
        <f t="shared" si="0"/>
        <v>0</v>
      </c>
    </row>
    <row r="14" spans="1:17" s="194" customFormat="1" x14ac:dyDescent="0.2">
      <c r="A14" s="291" t="s">
        <v>85</v>
      </c>
      <c r="B14" s="290" t="s">
        <v>177</v>
      </c>
      <c r="C14" s="215" t="s">
        <v>212</v>
      </c>
      <c r="D14" s="185">
        <v>1000</v>
      </c>
      <c r="E14" s="185">
        <v>1000</v>
      </c>
      <c r="F14" s="185">
        <v>1000</v>
      </c>
      <c r="G14" s="185">
        <v>1000</v>
      </c>
      <c r="H14" s="185">
        <v>1000</v>
      </c>
      <c r="I14" s="185">
        <v>1000</v>
      </c>
      <c r="J14" s="185">
        <v>1001</v>
      </c>
      <c r="K14" s="185">
        <v>1000</v>
      </c>
      <c r="L14" s="185">
        <v>1000</v>
      </c>
      <c r="M14" s="185">
        <v>1000</v>
      </c>
      <c r="N14" s="185">
        <v>1000</v>
      </c>
      <c r="O14" s="185">
        <v>1000</v>
      </c>
      <c r="P14" s="185">
        <f t="shared" si="0"/>
        <v>12001</v>
      </c>
      <c r="Q14" s="222"/>
    </row>
    <row r="15" spans="1:17" x14ac:dyDescent="0.2">
      <c r="A15" s="291"/>
      <c r="B15" s="290"/>
      <c r="C15" s="6" t="s">
        <v>213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>
        <f t="shared" si="0"/>
        <v>0</v>
      </c>
    </row>
    <row r="16" spans="1:17" s="194" customFormat="1" x14ac:dyDescent="0.2">
      <c r="A16" s="293" t="s">
        <v>142</v>
      </c>
      <c r="B16" s="294" t="s">
        <v>178</v>
      </c>
      <c r="C16" s="205" t="s">
        <v>212</v>
      </c>
      <c r="D16" s="210">
        <f>D4+D6+D8+D10+D12+D14</f>
        <v>3034</v>
      </c>
      <c r="E16" s="210">
        <f t="shared" ref="E16:O16" si="1">E4+E6+E8+E10+E12+E14</f>
        <v>3034</v>
      </c>
      <c r="F16" s="210">
        <f t="shared" si="1"/>
        <v>3034</v>
      </c>
      <c r="G16" s="210">
        <f t="shared" si="1"/>
        <v>3035</v>
      </c>
      <c r="H16" s="210">
        <f t="shared" si="1"/>
        <v>3033</v>
      </c>
      <c r="I16" s="210">
        <f t="shared" si="1"/>
        <v>3035</v>
      </c>
      <c r="J16" s="210">
        <f t="shared" si="1"/>
        <v>3036</v>
      </c>
      <c r="K16" s="210">
        <f t="shared" si="1"/>
        <v>3034</v>
      </c>
      <c r="L16" s="210">
        <f t="shared" si="1"/>
        <v>3034</v>
      </c>
      <c r="M16" s="210">
        <f t="shared" si="1"/>
        <v>3033</v>
      </c>
      <c r="N16" s="210">
        <f t="shared" si="1"/>
        <v>3035</v>
      </c>
      <c r="O16" s="210">
        <f t="shared" si="1"/>
        <v>3035</v>
      </c>
      <c r="P16" s="185">
        <f t="shared" si="0"/>
        <v>36412</v>
      </c>
      <c r="Q16" s="222"/>
    </row>
    <row r="17" spans="1:17" x14ac:dyDescent="0.2">
      <c r="A17" s="293"/>
      <c r="B17" s="294"/>
      <c r="C17" s="29" t="s">
        <v>213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5">
        <f t="shared" si="0"/>
        <v>0</v>
      </c>
    </row>
    <row r="18" spans="1:17" s="194" customFormat="1" x14ac:dyDescent="0.2">
      <c r="A18" s="296" t="s">
        <v>179</v>
      </c>
      <c r="B18" s="295" t="s">
        <v>180</v>
      </c>
      <c r="C18" s="205" t="s">
        <v>212</v>
      </c>
      <c r="D18" s="210"/>
      <c r="E18" s="210"/>
      <c r="F18" s="210"/>
      <c r="G18" s="210">
        <v>3419</v>
      </c>
      <c r="H18" s="210">
        <v>3420</v>
      </c>
      <c r="I18" s="210">
        <v>3420</v>
      </c>
      <c r="J18" s="210">
        <v>3419</v>
      </c>
      <c r="K18" s="210"/>
      <c r="L18" s="210"/>
      <c r="M18" s="210"/>
      <c r="N18" s="210"/>
      <c r="O18" s="210"/>
      <c r="P18" s="185">
        <f>SUM(D18:O18)</f>
        <v>13678</v>
      </c>
      <c r="Q18" s="222"/>
    </row>
    <row r="19" spans="1:17" s="194" customFormat="1" x14ac:dyDescent="0.2">
      <c r="A19" s="296"/>
      <c r="B19" s="295"/>
      <c r="C19" s="205" t="s">
        <v>213</v>
      </c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185">
        <f t="shared" si="0"/>
        <v>0</v>
      </c>
      <c r="Q19" s="222"/>
    </row>
    <row r="20" spans="1:17" s="194" customFormat="1" x14ac:dyDescent="0.2">
      <c r="A20" s="298" t="s">
        <v>82</v>
      </c>
      <c r="B20" s="297" t="s">
        <v>93</v>
      </c>
      <c r="C20" s="215" t="s">
        <v>212</v>
      </c>
      <c r="D20" s="185"/>
      <c r="E20" s="185"/>
      <c r="F20" s="185">
        <v>800</v>
      </c>
      <c r="G20" s="185"/>
      <c r="H20" s="185"/>
      <c r="I20" s="185"/>
      <c r="J20" s="185"/>
      <c r="K20" s="185"/>
      <c r="L20" s="185">
        <v>800</v>
      </c>
      <c r="M20" s="185"/>
      <c r="N20" s="185"/>
      <c r="O20" s="185"/>
      <c r="P20" s="185">
        <f t="shared" si="0"/>
        <v>1600</v>
      </c>
      <c r="Q20" s="222"/>
    </row>
    <row r="21" spans="1:17" s="194" customFormat="1" x14ac:dyDescent="0.2">
      <c r="A21" s="298"/>
      <c r="B21" s="297"/>
      <c r="C21" s="215" t="s">
        <v>213</v>
      </c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>
        <f t="shared" si="0"/>
        <v>0</v>
      </c>
      <c r="Q21" s="222"/>
    </row>
    <row r="22" spans="1:17" s="194" customFormat="1" x14ac:dyDescent="0.2">
      <c r="A22" s="298" t="s">
        <v>83</v>
      </c>
      <c r="B22" s="297" t="s">
        <v>94</v>
      </c>
      <c r="C22" s="215" t="s">
        <v>212</v>
      </c>
      <c r="D22" s="185"/>
      <c r="E22" s="185"/>
      <c r="F22" s="185">
        <v>6000</v>
      </c>
      <c r="G22" s="185"/>
      <c r="H22" s="185"/>
      <c r="I22" s="185"/>
      <c r="J22" s="185"/>
      <c r="K22" s="185"/>
      <c r="L22" s="185">
        <v>6000</v>
      </c>
      <c r="M22" s="185"/>
      <c r="N22" s="185"/>
      <c r="O22" s="185"/>
      <c r="P22" s="185">
        <f t="shared" si="0"/>
        <v>12000</v>
      </c>
      <c r="Q22" s="222"/>
    </row>
    <row r="23" spans="1:17" s="194" customFormat="1" x14ac:dyDescent="0.2">
      <c r="A23" s="298"/>
      <c r="B23" s="297"/>
      <c r="C23" s="215" t="s">
        <v>213</v>
      </c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>
        <f t="shared" si="0"/>
        <v>0</v>
      </c>
      <c r="Q23" s="222"/>
    </row>
    <row r="24" spans="1:17" s="194" customFormat="1" x14ac:dyDescent="0.2">
      <c r="A24" s="298" t="s">
        <v>81</v>
      </c>
      <c r="B24" s="297" t="s">
        <v>181</v>
      </c>
      <c r="C24" s="215" t="s">
        <v>212</v>
      </c>
      <c r="D24" s="185"/>
      <c r="E24" s="185"/>
      <c r="F24" s="185">
        <v>1015</v>
      </c>
      <c r="G24" s="185"/>
      <c r="H24" s="185"/>
      <c r="I24" s="185"/>
      <c r="J24" s="185"/>
      <c r="K24" s="185"/>
      <c r="L24" s="185">
        <v>1015</v>
      </c>
      <c r="M24" s="185"/>
      <c r="N24" s="185"/>
      <c r="O24" s="185"/>
      <c r="P24" s="185">
        <f t="shared" si="0"/>
        <v>2030</v>
      </c>
      <c r="Q24" s="222"/>
    </row>
    <row r="25" spans="1:17" s="194" customFormat="1" x14ac:dyDescent="0.2">
      <c r="A25" s="298"/>
      <c r="B25" s="297"/>
      <c r="C25" s="215" t="s">
        <v>213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>
        <f t="shared" si="0"/>
        <v>0</v>
      </c>
      <c r="Q25" s="222"/>
    </row>
    <row r="26" spans="1:17" s="194" customFormat="1" x14ac:dyDescent="0.2">
      <c r="A26" s="298" t="s">
        <v>84</v>
      </c>
      <c r="B26" s="297" t="s">
        <v>182</v>
      </c>
      <c r="C26" s="215" t="s">
        <v>212</v>
      </c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>
        <f t="shared" si="0"/>
        <v>0</v>
      </c>
      <c r="Q26" s="222"/>
    </row>
    <row r="27" spans="1:17" s="194" customFormat="1" x14ac:dyDescent="0.2">
      <c r="A27" s="298"/>
      <c r="B27" s="297"/>
      <c r="C27" s="215" t="s">
        <v>213</v>
      </c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>
        <f t="shared" si="0"/>
        <v>0</v>
      </c>
      <c r="Q27" s="222"/>
    </row>
    <row r="28" spans="1:17" s="194" customFormat="1" x14ac:dyDescent="0.2">
      <c r="A28" s="298" t="s">
        <v>145</v>
      </c>
      <c r="B28" s="297" t="s">
        <v>146</v>
      </c>
      <c r="C28" s="215" t="s">
        <v>212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>
        <f t="shared" si="0"/>
        <v>0</v>
      </c>
      <c r="Q28" s="222"/>
    </row>
    <row r="29" spans="1:17" s="194" customFormat="1" x14ac:dyDescent="0.2">
      <c r="A29" s="298"/>
      <c r="B29" s="297"/>
      <c r="C29" s="215" t="s">
        <v>213</v>
      </c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>
        <f t="shared" si="0"/>
        <v>0</v>
      </c>
      <c r="Q29" s="222"/>
    </row>
    <row r="30" spans="1:17" s="194" customFormat="1" x14ac:dyDescent="0.2">
      <c r="A30" s="298" t="s">
        <v>183</v>
      </c>
      <c r="B30" s="297" t="s">
        <v>184</v>
      </c>
      <c r="C30" s="215" t="s">
        <v>212</v>
      </c>
      <c r="D30" s="185"/>
      <c r="E30" s="185"/>
      <c r="F30" s="185"/>
      <c r="G30" s="185"/>
      <c r="H30" s="185"/>
      <c r="I30" s="185"/>
      <c r="J30" s="185">
        <v>50</v>
      </c>
      <c r="K30" s="185"/>
      <c r="L30" s="185"/>
      <c r="M30" s="185"/>
      <c r="N30" s="185"/>
      <c r="O30" s="185"/>
      <c r="P30" s="185">
        <f t="shared" si="0"/>
        <v>50</v>
      </c>
      <c r="Q30" s="222"/>
    </row>
    <row r="31" spans="1:17" s="194" customFormat="1" x14ac:dyDescent="0.2">
      <c r="A31" s="298"/>
      <c r="B31" s="297"/>
      <c r="C31" s="215" t="s">
        <v>213</v>
      </c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>
        <f t="shared" si="0"/>
        <v>0</v>
      </c>
      <c r="Q31" s="222"/>
    </row>
    <row r="32" spans="1:17" s="194" customFormat="1" x14ac:dyDescent="0.2">
      <c r="A32" s="293" t="s">
        <v>147</v>
      </c>
      <c r="B32" s="294" t="s">
        <v>148</v>
      </c>
      <c r="C32" s="205" t="s">
        <v>212</v>
      </c>
      <c r="D32" s="210">
        <f>D20+D22+D24+D26+D28+D30</f>
        <v>0</v>
      </c>
      <c r="E32" s="210">
        <f t="shared" ref="E32:O32" si="2">E20+E22+E24+E26+E28+E30</f>
        <v>0</v>
      </c>
      <c r="F32" s="210">
        <f t="shared" si="2"/>
        <v>7815</v>
      </c>
      <c r="G32" s="210">
        <f t="shared" si="2"/>
        <v>0</v>
      </c>
      <c r="H32" s="210">
        <f t="shared" si="2"/>
        <v>0</v>
      </c>
      <c r="I32" s="210">
        <f t="shared" si="2"/>
        <v>0</v>
      </c>
      <c r="J32" s="210">
        <f t="shared" si="2"/>
        <v>50</v>
      </c>
      <c r="K32" s="210">
        <f t="shared" si="2"/>
        <v>0</v>
      </c>
      <c r="L32" s="210">
        <f t="shared" si="2"/>
        <v>7815</v>
      </c>
      <c r="M32" s="210">
        <f t="shared" si="2"/>
        <v>0</v>
      </c>
      <c r="N32" s="210">
        <f t="shared" si="2"/>
        <v>0</v>
      </c>
      <c r="O32" s="210">
        <f t="shared" si="2"/>
        <v>0</v>
      </c>
      <c r="P32" s="185">
        <f t="shared" si="0"/>
        <v>15680</v>
      </c>
      <c r="Q32" s="222"/>
    </row>
    <row r="33" spans="1:17" x14ac:dyDescent="0.2">
      <c r="A33" s="293"/>
      <c r="B33" s="294"/>
      <c r="C33" s="25" t="s">
        <v>213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5">
        <f t="shared" si="0"/>
        <v>0</v>
      </c>
    </row>
    <row r="34" spans="1:17" x14ac:dyDescent="0.2">
      <c r="A34" s="293" t="s">
        <v>149</v>
      </c>
      <c r="B34" s="294" t="s">
        <v>150</v>
      </c>
      <c r="C34" s="25" t="s">
        <v>212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5">
        <f t="shared" si="0"/>
        <v>0</v>
      </c>
    </row>
    <row r="35" spans="1:17" x14ac:dyDescent="0.2">
      <c r="A35" s="293"/>
      <c r="B35" s="294"/>
      <c r="C35" s="25" t="s">
        <v>213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5">
        <f t="shared" si="0"/>
        <v>0</v>
      </c>
    </row>
    <row r="36" spans="1:17" x14ac:dyDescent="0.2">
      <c r="A36" s="293" t="s">
        <v>152</v>
      </c>
      <c r="B36" s="294" t="s">
        <v>151</v>
      </c>
      <c r="C36" s="25" t="s">
        <v>212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5">
        <f t="shared" si="0"/>
        <v>0</v>
      </c>
    </row>
    <row r="37" spans="1:17" x14ac:dyDescent="0.2">
      <c r="A37" s="293"/>
      <c r="B37" s="294"/>
      <c r="C37" s="25" t="s">
        <v>213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5">
        <f t="shared" si="0"/>
        <v>0</v>
      </c>
    </row>
    <row r="38" spans="1:17" x14ac:dyDescent="0.2">
      <c r="A38" s="293" t="s">
        <v>185</v>
      </c>
      <c r="B38" s="294" t="s">
        <v>186</v>
      </c>
      <c r="C38" s="25" t="s">
        <v>212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5">
        <f t="shared" si="0"/>
        <v>0</v>
      </c>
    </row>
    <row r="39" spans="1:17" x14ac:dyDescent="0.2">
      <c r="A39" s="293"/>
      <c r="B39" s="294"/>
      <c r="C39" s="25" t="s">
        <v>213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5">
        <f t="shared" si="0"/>
        <v>0</v>
      </c>
    </row>
    <row r="40" spans="1:17" x14ac:dyDescent="0.2">
      <c r="A40" s="293" t="s">
        <v>153</v>
      </c>
      <c r="B40" s="294" t="s">
        <v>154</v>
      </c>
      <c r="C40" s="25" t="s">
        <v>212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5">
        <f t="shared" si="0"/>
        <v>0</v>
      </c>
    </row>
    <row r="41" spans="1:17" x14ac:dyDescent="0.2">
      <c r="A41" s="293"/>
      <c r="B41" s="294"/>
      <c r="C41" s="25" t="s">
        <v>213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5">
        <f t="shared" si="0"/>
        <v>0</v>
      </c>
    </row>
    <row r="42" spans="1:17" x14ac:dyDescent="0.2">
      <c r="A42" s="301" t="s">
        <v>187</v>
      </c>
      <c r="B42" s="300" t="s">
        <v>188</v>
      </c>
      <c r="C42" s="116" t="s">
        <v>212</v>
      </c>
      <c r="D42" s="97">
        <f>D40+D38+D36+D34+D32+D18+D16</f>
        <v>3034</v>
      </c>
      <c r="E42" s="97">
        <f t="shared" ref="E42:P42" si="3">E40+E38+E36+E34+E32+E18+E16</f>
        <v>3034</v>
      </c>
      <c r="F42" s="97">
        <f t="shared" si="3"/>
        <v>10849</v>
      </c>
      <c r="G42" s="97">
        <f t="shared" si="3"/>
        <v>6454</v>
      </c>
      <c r="H42" s="97">
        <f t="shared" si="3"/>
        <v>6453</v>
      </c>
      <c r="I42" s="97">
        <f t="shared" si="3"/>
        <v>6455</v>
      </c>
      <c r="J42" s="97">
        <f t="shared" si="3"/>
        <v>6505</v>
      </c>
      <c r="K42" s="97">
        <f t="shared" si="3"/>
        <v>3034</v>
      </c>
      <c r="L42" s="97">
        <f t="shared" si="3"/>
        <v>10849</v>
      </c>
      <c r="M42" s="97">
        <f t="shared" si="3"/>
        <v>3033</v>
      </c>
      <c r="N42" s="97">
        <f t="shared" si="3"/>
        <v>3035</v>
      </c>
      <c r="O42" s="97">
        <f t="shared" si="3"/>
        <v>3035</v>
      </c>
      <c r="P42" s="97">
        <f t="shared" si="3"/>
        <v>65770</v>
      </c>
    </row>
    <row r="43" spans="1:17" x14ac:dyDescent="0.2">
      <c r="A43" s="301"/>
      <c r="B43" s="300"/>
      <c r="C43" s="116" t="s">
        <v>213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</row>
    <row r="44" spans="1:17" x14ac:dyDescent="0.2">
      <c r="A44" s="291" t="s">
        <v>189</v>
      </c>
      <c r="B44" s="290" t="s">
        <v>190</v>
      </c>
      <c r="C44" s="6" t="s">
        <v>212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>
        <f>SUM(D44:O44)</f>
        <v>0</v>
      </c>
    </row>
    <row r="45" spans="1:17" x14ac:dyDescent="0.2">
      <c r="A45" s="291"/>
      <c r="B45" s="290"/>
      <c r="C45" s="6" t="s">
        <v>213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>
        <f t="shared" ref="P45:P55" si="4">SUM(D45:O45)</f>
        <v>0</v>
      </c>
    </row>
    <row r="46" spans="1:17" x14ac:dyDescent="0.2">
      <c r="A46" s="291" t="s">
        <v>191</v>
      </c>
      <c r="B46" s="290" t="s">
        <v>192</v>
      </c>
      <c r="C46" s="6" t="s">
        <v>212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>
        <f t="shared" si="4"/>
        <v>0</v>
      </c>
    </row>
    <row r="47" spans="1:17" x14ac:dyDescent="0.2">
      <c r="A47" s="291"/>
      <c r="B47" s="290"/>
      <c r="C47" s="6" t="s">
        <v>213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>
        <f t="shared" si="4"/>
        <v>0</v>
      </c>
    </row>
    <row r="48" spans="1:17" s="194" customFormat="1" x14ac:dyDescent="0.2">
      <c r="A48" s="291" t="s">
        <v>193</v>
      </c>
      <c r="B48" s="290" t="s">
        <v>194</v>
      </c>
      <c r="C48" s="215" t="s">
        <v>212</v>
      </c>
      <c r="D48" s="185">
        <v>1696</v>
      </c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>
        <f t="shared" si="4"/>
        <v>1696</v>
      </c>
      <c r="Q48" s="222"/>
    </row>
    <row r="49" spans="1:17" x14ac:dyDescent="0.2">
      <c r="A49" s="291"/>
      <c r="B49" s="290"/>
      <c r="C49" s="6" t="s">
        <v>213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>
        <f t="shared" si="4"/>
        <v>0</v>
      </c>
    </row>
    <row r="50" spans="1:17" x14ac:dyDescent="0.2">
      <c r="A50" s="291" t="s">
        <v>53</v>
      </c>
      <c r="B50" s="290" t="s">
        <v>195</v>
      </c>
      <c r="C50" s="6" t="s">
        <v>212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>
        <f t="shared" si="4"/>
        <v>0</v>
      </c>
    </row>
    <row r="51" spans="1:17" x14ac:dyDescent="0.2">
      <c r="A51" s="291"/>
      <c r="B51" s="290"/>
      <c r="C51" s="6" t="s">
        <v>213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>
        <f t="shared" si="4"/>
        <v>0</v>
      </c>
    </row>
    <row r="52" spans="1:17" x14ac:dyDescent="0.2">
      <c r="A52" s="293" t="s">
        <v>155</v>
      </c>
      <c r="B52" s="294" t="s">
        <v>156</v>
      </c>
      <c r="C52" s="25" t="s">
        <v>212</v>
      </c>
      <c r="D52" s="26">
        <f>D44+D46+D48+D50</f>
        <v>1696</v>
      </c>
      <c r="E52" s="26">
        <f t="shared" ref="E52:O52" si="5">E44+E46+E48+E50</f>
        <v>0</v>
      </c>
      <c r="F52" s="26">
        <f t="shared" si="5"/>
        <v>0</v>
      </c>
      <c r="G52" s="26">
        <f t="shared" si="5"/>
        <v>0</v>
      </c>
      <c r="H52" s="26">
        <f t="shared" si="5"/>
        <v>0</v>
      </c>
      <c r="I52" s="26">
        <f t="shared" si="5"/>
        <v>0</v>
      </c>
      <c r="J52" s="26">
        <f t="shared" si="5"/>
        <v>0</v>
      </c>
      <c r="K52" s="26">
        <f t="shared" si="5"/>
        <v>0</v>
      </c>
      <c r="L52" s="26">
        <f t="shared" si="5"/>
        <v>0</v>
      </c>
      <c r="M52" s="26">
        <f t="shared" si="5"/>
        <v>0</v>
      </c>
      <c r="N52" s="26">
        <f t="shared" si="5"/>
        <v>0</v>
      </c>
      <c r="O52" s="26">
        <f t="shared" si="5"/>
        <v>0</v>
      </c>
      <c r="P52" s="5">
        <f t="shared" si="4"/>
        <v>1696</v>
      </c>
    </row>
    <row r="53" spans="1:17" x14ac:dyDescent="0.2">
      <c r="A53" s="293"/>
      <c r="B53" s="294"/>
      <c r="C53" s="25" t="s">
        <v>213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5">
        <f t="shared" si="4"/>
        <v>0</v>
      </c>
    </row>
    <row r="54" spans="1:17" x14ac:dyDescent="0.2">
      <c r="A54" s="293" t="s">
        <v>196</v>
      </c>
      <c r="B54" s="294" t="s">
        <v>197</v>
      </c>
      <c r="C54" s="25" t="s">
        <v>212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5">
        <f t="shared" si="4"/>
        <v>0</v>
      </c>
    </row>
    <row r="55" spans="1:17" x14ac:dyDescent="0.2">
      <c r="A55" s="293"/>
      <c r="B55" s="294"/>
      <c r="C55" s="25" t="s">
        <v>213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5">
        <f t="shared" si="4"/>
        <v>0</v>
      </c>
    </row>
    <row r="56" spans="1:17" x14ac:dyDescent="0.2">
      <c r="A56" s="301" t="s">
        <v>157</v>
      </c>
      <c r="B56" s="300" t="s">
        <v>158</v>
      </c>
      <c r="C56" s="116" t="s">
        <v>212</v>
      </c>
      <c r="D56" s="97">
        <f>D54+D52</f>
        <v>1696</v>
      </c>
      <c r="E56" s="97">
        <f t="shared" ref="E56:O56" si="6">E54+E52</f>
        <v>0</v>
      </c>
      <c r="F56" s="97">
        <f t="shared" si="6"/>
        <v>0</v>
      </c>
      <c r="G56" s="97">
        <f t="shared" si="6"/>
        <v>0</v>
      </c>
      <c r="H56" s="97">
        <f t="shared" si="6"/>
        <v>0</v>
      </c>
      <c r="I56" s="97">
        <f t="shared" si="6"/>
        <v>0</v>
      </c>
      <c r="J56" s="97">
        <f t="shared" si="6"/>
        <v>0</v>
      </c>
      <c r="K56" s="97">
        <f t="shared" si="6"/>
        <v>0</v>
      </c>
      <c r="L56" s="97">
        <f t="shared" si="6"/>
        <v>0</v>
      </c>
      <c r="M56" s="97">
        <f t="shared" si="6"/>
        <v>0</v>
      </c>
      <c r="N56" s="97">
        <f t="shared" si="6"/>
        <v>0</v>
      </c>
      <c r="O56" s="97">
        <f t="shared" si="6"/>
        <v>0</v>
      </c>
      <c r="P56" s="97">
        <f>SUM(D56:O56)</f>
        <v>1696</v>
      </c>
    </row>
    <row r="57" spans="1:17" x14ac:dyDescent="0.2">
      <c r="A57" s="301"/>
      <c r="B57" s="300"/>
      <c r="C57" s="116" t="s">
        <v>213</v>
      </c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</row>
    <row r="58" spans="1:17" x14ac:dyDescent="0.2">
      <c r="A58" s="309" t="s">
        <v>74</v>
      </c>
      <c r="B58" s="306" t="s">
        <v>198</v>
      </c>
      <c r="C58" s="129" t="s">
        <v>212</v>
      </c>
      <c r="D58" s="133">
        <f>D42+D56</f>
        <v>4730</v>
      </c>
      <c r="E58" s="133">
        <f t="shared" ref="E58:O58" si="7">E42+E56</f>
        <v>3034</v>
      </c>
      <c r="F58" s="133">
        <f t="shared" si="7"/>
        <v>10849</v>
      </c>
      <c r="G58" s="133">
        <f t="shared" si="7"/>
        <v>6454</v>
      </c>
      <c r="H58" s="133">
        <f t="shared" si="7"/>
        <v>6453</v>
      </c>
      <c r="I58" s="133">
        <f t="shared" si="7"/>
        <v>6455</v>
      </c>
      <c r="J58" s="133">
        <f t="shared" si="7"/>
        <v>6505</v>
      </c>
      <c r="K58" s="133">
        <f t="shared" si="7"/>
        <v>3034</v>
      </c>
      <c r="L58" s="133">
        <f t="shared" si="7"/>
        <v>10849</v>
      </c>
      <c r="M58" s="133">
        <f t="shared" si="7"/>
        <v>3033</v>
      </c>
      <c r="N58" s="133">
        <f t="shared" si="7"/>
        <v>3035</v>
      </c>
      <c r="O58" s="133">
        <f t="shared" si="7"/>
        <v>3035</v>
      </c>
      <c r="P58" s="133">
        <f>SUM(D58:O58)</f>
        <v>67466</v>
      </c>
    </row>
    <row r="59" spans="1:17" x14ac:dyDescent="0.2">
      <c r="A59" s="309"/>
      <c r="B59" s="306"/>
      <c r="C59" s="129" t="s">
        <v>213</v>
      </c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</row>
    <row r="60" spans="1:17" x14ac:dyDescent="0.2">
      <c r="A60" s="34"/>
      <c r="B60" s="35"/>
      <c r="C60" s="36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7" s="194" customFormat="1" x14ac:dyDescent="0.2">
      <c r="A61" s="299" t="s">
        <v>108</v>
      </c>
      <c r="B61" s="297" t="s">
        <v>109</v>
      </c>
      <c r="C61" s="215" t="s">
        <v>212</v>
      </c>
      <c r="D61" s="185">
        <v>898</v>
      </c>
      <c r="E61" s="185">
        <v>898</v>
      </c>
      <c r="F61" s="185">
        <v>898</v>
      </c>
      <c r="G61" s="185">
        <v>898</v>
      </c>
      <c r="H61" s="185">
        <v>898</v>
      </c>
      <c r="I61" s="185">
        <v>898</v>
      </c>
      <c r="J61" s="185">
        <v>898</v>
      </c>
      <c r="K61" s="185">
        <v>898</v>
      </c>
      <c r="L61" s="185">
        <v>898</v>
      </c>
      <c r="M61" s="185">
        <v>898</v>
      </c>
      <c r="N61" s="185">
        <v>898</v>
      </c>
      <c r="O61" s="185">
        <v>898</v>
      </c>
      <c r="P61" s="185">
        <f>SUM(D61:O61)</f>
        <v>10776</v>
      </c>
      <c r="Q61" s="222"/>
    </row>
    <row r="62" spans="1:17" s="194" customFormat="1" x14ac:dyDescent="0.2">
      <c r="A62" s="299"/>
      <c r="B62" s="297"/>
      <c r="C62" s="215" t="s">
        <v>213</v>
      </c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>
        <f t="shared" ref="P62:P90" si="8">SUM(D62:O62)</f>
        <v>0</v>
      </c>
      <c r="Q62" s="222"/>
    </row>
    <row r="63" spans="1:17" s="194" customFormat="1" x14ac:dyDescent="0.2">
      <c r="A63" s="299" t="s">
        <v>110</v>
      </c>
      <c r="B63" s="297" t="s">
        <v>111</v>
      </c>
      <c r="C63" s="215" t="s">
        <v>212</v>
      </c>
      <c r="D63" s="185">
        <v>150</v>
      </c>
      <c r="E63" s="185">
        <v>150</v>
      </c>
      <c r="F63" s="185">
        <v>150</v>
      </c>
      <c r="G63" s="185">
        <v>149</v>
      </c>
      <c r="H63" s="185">
        <v>150</v>
      </c>
      <c r="I63" s="185">
        <v>150</v>
      </c>
      <c r="J63" s="185">
        <v>149</v>
      </c>
      <c r="K63" s="185">
        <v>150</v>
      </c>
      <c r="L63" s="185">
        <v>150</v>
      </c>
      <c r="M63" s="185">
        <v>150</v>
      </c>
      <c r="N63" s="185">
        <v>149</v>
      </c>
      <c r="O63" s="185">
        <v>150</v>
      </c>
      <c r="P63" s="185">
        <f t="shared" si="8"/>
        <v>1797</v>
      </c>
      <c r="Q63" s="222"/>
    </row>
    <row r="64" spans="1:17" s="194" customFormat="1" x14ac:dyDescent="0.2">
      <c r="A64" s="299"/>
      <c r="B64" s="297"/>
      <c r="C64" s="215" t="s">
        <v>213</v>
      </c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>
        <f t="shared" si="8"/>
        <v>0</v>
      </c>
      <c r="Q64" s="222"/>
    </row>
    <row r="65" spans="1:17" s="194" customFormat="1" x14ac:dyDescent="0.2">
      <c r="A65" s="304" t="s">
        <v>112</v>
      </c>
      <c r="B65" s="295" t="s">
        <v>199</v>
      </c>
      <c r="C65" s="205" t="s">
        <v>212</v>
      </c>
      <c r="D65" s="210">
        <f>D61+D63</f>
        <v>1048</v>
      </c>
      <c r="E65" s="210">
        <f t="shared" ref="E65:O65" si="9">E61+E63</f>
        <v>1048</v>
      </c>
      <c r="F65" s="210">
        <f t="shared" si="9"/>
        <v>1048</v>
      </c>
      <c r="G65" s="210">
        <f t="shared" si="9"/>
        <v>1047</v>
      </c>
      <c r="H65" s="210">
        <f t="shared" si="9"/>
        <v>1048</v>
      </c>
      <c r="I65" s="210">
        <f t="shared" si="9"/>
        <v>1048</v>
      </c>
      <c r="J65" s="210">
        <f t="shared" si="9"/>
        <v>1047</v>
      </c>
      <c r="K65" s="210">
        <f t="shared" si="9"/>
        <v>1048</v>
      </c>
      <c r="L65" s="210">
        <f t="shared" si="9"/>
        <v>1048</v>
      </c>
      <c r="M65" s="210">
        <f t="shared" si="9"/>
        <v>1048</v>
      </c>
      <c r="N65" s="210">
        <f t="shared" si="9"/>
        <v>1047</v>
      </c>
      <c r="O65" s="210">
        <f t="shared" si="9"/>
        <v>1048</v>
      </c>
      <c r="P65" s="185">
        <f t="shared" si="8"/>
        <v>12573</v>
      </c>
      <c r="Q65" s="222"/>
    </row>
    <row r="66" spans="1:17" s="194" customFormat="1" x14ac:dyDescent="0.2">
      <c r="A66" s="304"/>
      <c r="B66" s="295"/>
      <c r="C66" s="205" t="s">
        <v>213</v>
      </c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185">
        <f t="shared" si="8"/>
        <v>0</v>
      </c>
      <c r="Q66" s="222"/>
    </row>
    <row r="67" spans="1:17" s="194" customFormat="1" x14ac:dyDescent="0.2">
      <c r="A67" s="304" t="s">
        <v>348</v>
      </c>
      <c r="B67" s="295" t="s">
        <v>200</v>
      </c>
      <c r="C67" s="205" t="s">
        <v>212</v>
      </c>
      <c r="D67" s="210">
        <v>294</v>
      </c>
      <c r="E67" s="210">
        <v>295</v>
      </c>
      <c r="F67" s="210">
        <v>294</v>
      </c>
      <c r="G67" s="210">
        <v>294</v>
      </c>
      <c r="H67" s="210">
        <v>294</v>
      </c>
      <c r="I67" s="210">
        <v>295</v>
      </c>
      <c r="J67" s="210">
        <v>294</v>
      </c>
      <c r="K67" s="210">
        <v>294</v>
      </c>
      <c r="L67" s="210">
        <v>295</v>
      </c>
      <c r="M67" s="210">
        <v>294</v>
      </c>
      <c r="N67" s="210">
        <v>294</v>
      </c>
      <c r="O67" s="210">
        <v>294</v>
      </c>
      <c r="P67" s="185">
        <f t="shared" si="8"/>
        <v>3531</v>
      </c>
      <c r="Q67" s="222"/>
    </row>
    <row r="68" spans="1:17" s="194" customFormat="1" x14ac:dyDescent="0.2">
      <c r="A68" s="304"/>
      <c r="B68" s="295"/>
      <c r="C68" s="205" t="s">
        <v>213</v>
      </c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185">
        <f t="shared" si="8"/>
        <v>0</v>
      </c>
      <c r="Q68" s="222"/>
    </row>
    <row r="69" spans="1:17" s="194" customFormat="1" x14ac:dyDescent="0.2">
      <c r="A69" s="299" t="s">
        <v>114</v>
      </c>
      <c r="B69" s="297" t="s">
        <v>115</v>
      </c>
      <c r="C69" s="215" t="s">
        <v>212</v>
      </c>
      <c r="D69" s="185">
        <v>262</v>
      </c>
      <c r="E69" s="185">
        <v>62</v>
      </c>
      <c r="F69" s="185">
        <v>262</v>
      </c>
      <c r="G69" s="185">
        <v>262</v>
      </c>
      <c r="H69" s="185">
        <v>262</v>
      </c>
      <c r="I69" s="185">
        <v>362</v>
      </c>
      <c r="J69" s="185">
        <v>262</v>
      </c>
      <c r="K69" s="185">
        <v>262</v>
      </c>
      <c r="L69" s="185">
        <v>362</v>
      </c>
      <c r="M69" s="185">
        <v>262</v>
      </c>
      <c r="N69" s="185">
        <v>262</v>
      </c>
      <c r="O69" s="185">
        <v>262</v>
      </c>
      <c r="P69" s="185">
        <f t="shared" si="8"/>
        <v>3144</v>
      </c>
      <c r="Q69" s="222"/>
    </row>
    <row r="70" spans="1:17" s="194" customFormat="1" x14ac:dyDescent="0.2">
      <c r="A70" s="299"/>
      <c r="B70" s="297"/>
      <c r="C70" s="215" t="s">
        <v>213</v>
      </c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>
        <f t="shared" si="8"/>
        <v>0</v>
      </c>
      <c r="Q70" s="222"/>
    </row>
    <row r="71" spans="1:17" s="194" customFormat="1" x14ac:dyDescent="0.2">
      <c r="A71" s="299" t="s">
        <v>116</v>
      </c>
      <c r="B71" s="297" t="s">
        <v>201</v>
      </c>
      <c r="C71" s="215" t="s">
        <v>212</v>
      </c>
      <c r="D71" s="185">
        <v>9</v>
      </c>
      <c r="E71" s="185">
        <v>9</v>
      </c>
      <c r="F71" s="185">
        <v>9</v>
      </c>
      <c r="G71" s="185">
        <v>9</v>
      </c>
      <c r="H71" s="185">
        <v>10</v>
      </c>
      <c r="I71" s="185">
        <v>9</v>
      </c>
      <c r="J71" s="185">
        <v>9</v>
      </c>
      <c r="K71" s="185">
        <v>10</v>
      </c>
      <c r="L71" s="185">
        <v>9</v>
      </c>
      <c r="M71" s="185">
        <v>9</v>
      </c>
      <c r="N71" s="185">
        <v>9</v>
      </c>
      <c r="O71" s="185">
        <v>9</v>
      </c>
      <c r="P71" s="185">
        <f t="shared" si="8"/>
        <v>110</v>
      </c>
      <c r="Q71" s="222"/>
    </row>
    <row r="72" spans="1:17" s="194" customFormat="1" x14ac:dyDescent="0.2">
      <c r="A72" s="299"/>
      <c r="B72" s="297"/>
      <c r="C72" s="215" t="s">
        <v>213</v>
      </c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>
        <f t="shared" si="8"/>
        <v>0</v>
      </c>
      <c r="Q72" s="222"/>
    </row>
    <row r="73" spans="1:17" s="194" customFormat="1" x14ac:dyDescent="0.2">
      <c r="A73" s="299" t="s">
        <v>118</v>
      </c>
      <c r="B73" s="297" t="s">
        <v>119</v>
      </c>
      <c r="C73" s="215" t="s">
        <v>212</v>
      </c>
      <c r="D73" s="185">
        <v>844</v>
      </c>
      <c r="E73" s="185">
        <v>144</v>
      </c>
      <c r="F73" s="185">
        <v>844</v>
      </c>
      <c r="G73" s="185">
        <v>743</v>
      </c>
      <c r="H73" s="185">
        <v>844</v>
      </c>
      <c r="I73" s="185">
        <v>844</v>
      </c>
      <c r="J73" s="185">
        <v>844</v>
      </c>
      <c r="K73" s="185">
        <v>744</v>
      </c>
      <c r="L73" s="185">
        <v>744</v>
      </c>
      <c r="M73" s="185">
        <v>744</v>
      </c>
      <c r="N73" s="185">
        <v>743</v>
      </c>
      <c r="O73" s="185">
        <v>844</v>
      </c>
      <c r="P73" s="185">
        <f t="shared" si="8"/>
        <v>8926</v>
      </c>
      <c r="Q73" s="222"/>
    </row>
    <row r="74" spans="1:17" s="194" customFormat="1" x14ac:dyDescent="0.2">
      <c r="A74" s="299"/>
      <c r="B74" s="297"/>
      <c r="C74" s="215" t="s">
        <v>213</v>
      </c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>
        <f t="shared" si="8"/>
        <v>0</v>
      </c>
      <c r="Q74" s="222"/>
    </row>
    <row r="75" spans="1:17" s="194" customFormat="1" x14ac:dyDescent="0.2">
      <c r="A75" s="299" t="s">
        <v>120</v>
      </c>
      <c r="B75" s="297" t="s">
        <v>202</v>
      </c>
      <c r="C75" s="215" t="s">
        <v>212</v>
      </c>
      <c r="D75" s="185">
        <v>42</v>
      </c>
      <c r="E75" s="185">
        <v>42</v>
      </c>
      <c r="F75" s="185">
        <v>41</v>
      </c>
      <c r="G75" s="185">
        <v>42</v>
      </c>
      <c r="H75" s="185">
        <v>41</v>
      </c>
      <c r="I75" s="185">
        <v>42</v>
      </c>
      <c r="J75" s="185">
        <v>41</v>
      </c>
      <c r="K75" s="185">
        <v>42</v>
      </c>
      <c r="L75" s="185">
        <v>42</v>
      </c>
      <c r="M75" s="185">
        <v>42</v>
      </c>
      <c r="N75" s="185">
        <v>42</v>
      </c>
      <c r="O75" s="185">
        <v>41</v>
      </c>
      <c r="P75" s="185">
        <f t="shared" si="8"/>
        <v>500</v>
      </c>
      <c r="Q75" s="222"/>
    </row>
    <row r="76" spans="1:17" s="194" customFormat="1" x14ac:dyDescent="0.2">
      <c r="A76" s="299"/>
      <c r="B76" s="297"/>
      <c r="C76" s="215" t="s">
        <v>213</v>
      </c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>
        <f t="shared" si="8"/>
        <v>0</v>
      </c>
      <c r="Q76" s="222"/>
    </row>
    <row r="77" spans="1:17" s="194" customFormat="1" x14ac:dyDescent="0.2">
      <c r="A77" s="299" t="s">
        <v>122</v>
      </c>
      <c r="B77" s="297" t="s">
        <v>123</v>
      </c>
      <c r="C77" s="215" t="s">
        <v>212</v>
      </c>
      <c r="D77" s="185">
        <v>289</v>
      </c>
      <c r="E77" s="185">
        <v>89</v>
      </c>
      <c r="F77" s="185">
        <v>389</v>
      </c>
      <c r="G77" s="185">
        <v>289</v>
      </c>
      <c r="H77" s="185">
        <v>289</v>
      </c>
      <c r="I77" s="185">
        <v>289</v>
      </c>
      <c r="J77" s="185">
        <v>389</v>
      </c>
      <c r="K77" s="185">
        <v>289</v>
      </c>
      <c r="L77" s="185">
        <v>289</v>
      </c>
      <c r="M77" s="185">
        <v>289</v>
      </c>
      <c r="N77" s="185">
        <v>289</v>
      </c>
      <c r="O77" s="185">
        <v>289</v>
      </c>
      <c r="P77" s="185">
        <f t="shared" si="8"/>
        <v>3468</v>
      </c>
      <c r="Q77" s="222"/>
    </row>
    <row r="78" spans="1:17" s="194" customFormat="1" x14ac:dyDescent="0.2">
      <c r="A78" s="299"/>
      <c r="B78" s="297"/>
      <c r="C78" s="215" t="s">
        <v>213</v>
      </c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>
        <f t="shared" si="8"/>
        <v>0</v>
      </c>
      <c r="Q78" s="222"/>
    </row>
    <row r="79" spans="1:17" s="194" customFormat="1" x14ac:dyDescent="0.2">
      <c r="A79" s="304" t="s">
        <v>124</v>
      </c>
      <c r="B79" s="295" t="s">
        <v>203</v>
      </c>
      <c r="C79" s="205" t="s">
        <v>212</v>
      </c>
      <c r="D79" s="210">
        <f>D77+D75+D73+D71+D69</f>
        <v>1446</v>
      </c>
      <c r="E79" s="210">
        <f t="shared" ref="E79:O79" si="10">E77+E75+E73+E71+E69</f>
        <v>346</v>
      </c>
      <c r="F79" s="210">
        <f t="shared" si="10"/>
        <v>1545</v>
      </c>
      <c r="G79" s="210">
        <f t="shared" si="10"/>
        <v>1345</v>
      </c>
      <c r="H79" s="210">
        <f t="shared" si="10"/>
        <v>1446</v>
      </c>
      <c r="I79" s="210">
        <f t="shared" si="10"/>
        <v>1546</v>
      </c>
      <c r="J79" s="210">
        <f t="shared" si="10"/>
        <v>1545</v>
      </c>
      <c r="K79" s="210">
        <f t="shared" si="10"/>
        <v>1347</v>
      </c>
      <c r="L79" s="210">
        <f t="shared" si="10"/>
        <v>1446</v>
      </c>
      <c r="M79" s="210">
        <f t="shared" si="10"/>
        <v>1346</v>
      </c>
      <c r="N79" s="210">
        <f t="shared" si="10"/>
        <v>1345</v>
      </c>
      <c r="O79" s="210">
        <f t="shared" si="10"/>
        <v>1445</v>
      </c>
      <c r="P79" s="185">
        <f t="shared" si="8"/>
        <v>16148</v>
      </c>
      <c r="Q79" s="222"/>
    </row>
    <row r="80" spans="1:17" s="194" customFormat="1" x14ac:dyDescent="0.2">
      <c r="A80" s="304"/>
      <c r="B80" s="295"/>
      <c r="C80" s="205" t="s">
        <v>213</v>
      </c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185">
        <f t="shared" si="8"/>
        <v>0</v>
      </c>
      <c r="Q80" s="222"/>
    </row>
    <row r="81" spans="1:17" s="194" customFormat="1" x14ac:dyDescent="0.2">
      <c r="A81" s="304" t="s">
        <v>126</v>
      </c>
      <c r="B81" s="305" t="s">
        <v>127</v>
      </c>
      <c r="C81" s="205" t="s">
        <v>212</v>
      </c>
      <c r="D81" s="210">
        <v>112</v>
      </c>
      <c r="E81" s="210">
        <v>112</v>
      </c>
      <c r="F81" s="210">
        <v>112</v>
      </c>
      <c r="G81" s="210">
        <v>113</v>
      </c>
      <c r="H81" s="210">
        <v>112</v>
      </c>
      <c r="I81" s="210">
        <v>113</v>
      </c>
      <c r="J81" s="210">
        <v>112</v>
      </c>
      <c r="K81" s="210">
        <v>113</v>
      </c>
      <c r="L81" s="210">
        <v>112</v>
      </c>
      <c r="M81" s="210">
        <v>113</v>
      </c>
      <c r="N81" s="210">
        <v>112</v>
      </c>
      <c r="O81" s="210">
        <v>112</v>
      </c>
      <c r="P81" s="185">
        <f t="shared" si="8"/>
        <v>1348</v>
      </c>
      <c r="Q81" s="222"/>
    </row>
    <row r="82" spans="1:17" s="194" customFormat="1" x14ac:dyDescent="0.2">
      <c r="A82" s="304"/>
      <c r="B82" s="305"/>
      <c r="C82" s="205" t="s">
        <v>213</v>
      </c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185">
        <f t="shared" si="8"/>
        <v>0</v>
      </c>
      <c r="Q82" s="222"/>
    </row>
    <row r="83" spans="1:17" s="194" customFormat="1" x14ac:dyDescent="0.2">
      <c r="A83" s="304" t="s">
        <v>128</v>
      </c>
      <c r="B83" s="305" t="s">
        <v>129</v>
      </c>
      <c r="C83" s="205" t="s">
        <v>212</v>
      </c>
      <c r="D83" s="210">
        <v>1565</v>
      </c>
      <c r="E83" s="210">
        <v>1400</v>
      </c>
      <c r="F83" s="210">
        <v>1565</v>
      </c>
      <c r="G83" s="210">
        <v>1565</v>
      </c>
      <c r="H83" s="210">
        <v>1565</v>
      </c>
      <c r="I83" s="210">
        <v>1566</v>
      </c>
      <c r="J83" s="210">
        <v>1566</v>
      </c>
      <c r="K83" s="210">
        <v>1566</v>
      </c>
      <c r="L83" s="210">
        <v>1730</v>
      </c>
      <c r="M83" s="210">
        <v>1565</v>
      </c>
      <c r="N83" s="210">
        <v>1565</v>
      </c>
      <c r="O83" s="210">
        <v>1565</v>
      </c>
      <c r="P83" s="185">
        <f t="shared" si="8"/>
        <v>18783</v>
      </c>
      <c r="Q83" s="222"/>
    </row>
    <row r="84" spans="1:17" s="194" customFormat="1" x14ac:dyDescent="0.2">
      <c r="A84" s="304"/>
      <c r="B84" s="305"/>
      <c r="C84" s="205" t="s">
        <v>213</v>
      </c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185">
        <f t="shared" si="8"/>
        <v>0</v>
      </c>
      <c r="Q84" s="222"/>
    </row>
    <row r="85" spans="1:17" s="194" customFormat="1" x14ac:dyDescent="0.2">
      <c r="A85" s="304" t="s">
        <v>130</v>
      </c>
      <c r="B85" s="295" t="s">
        <v>131</v>
      </c>
      <c r="C85" s="205" t="s">
        <v>212</v>
      </c>
      <c r="D85" s="210"/>
      <c r="E85" s="210"/>
      <c r="F85" s="210"/>
      <c r="G85" s="210"/>
      <c r="H85" s="210"/>
      <c r="I85" s="210"/>
      <c r="J85" s="210">
        <v>30</v>
      </c>
      <c r="K85" s="210"/>
      <c r="L85" s="210"/>
      <c r="M85" s="210"/>
      <c r="N85" s="210"/>
      <c r="O85" s="210"/>
      <c r="P85" s="185">
        <f t="shared" si="8"/>
        <v>30</v>
      </c>
      <c r="Q85" s="222"/>
    </row>
    <row r="86" spans="1:17" s="194" customFormat="1" x14ac:dyDescent="0.2">
      <c r="A86" s="304"/>
      <c r="B86" s="295"/>
      <c r="C86" s="205" t="s">
        <v>213</v>
      </c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185">
        <f t="shared" si="8"/>
        <v>0</v>
      </c>
      <c r="Q86" s="222"/>
    </row>
    <row r="87" spans="1:17" s="194" customFormat="1" x14ac:dyDescent="0.2">
      <c r="A87" s="303" t="s">
        <v>132</v>
      </c>
      <c r="B87" s="302" t="s">
        <v>204</v>
      </c>
      <c r="C87" s="205" t="s">
        <v>212</v>
      </c>
      <c r="D87" s="210"/>
      <c r="E87" s="210"/>
      <c r="F87" s="210">
        <v>1505</v>
      </c>
      <c r="G87" s="210">
        <v>1505</v>
      </c>
      <c r="H87" s="210">
        <v>1505</v>
      </c>
      <c r="I87" s="210">
        <v>1505</v>
      </c>
      <c r="J87" s="210">
        <v>1508</v>
      </c>
      <c r="K87" s="210">
        <v>1505</v>
      </c>
      <c r="L87" s="210">
        <v>1505</v>
      </c>
      <c r="M87" s="210">
        <v>1505</v>
      </c>
      <c r="N87" s="210">
        <v>1505</v>
      </c>
      <c r="O87" s="210">
        <v>1505</v>
      </c>
      <c r="P87" s="185">
        <f t="shared" si="8"/>
        <v>15053</v>
      </c>
      <c r="Q87" s="222"/>
    </row>
    <row r="88" spans="1:17" x14ac:dyDescent="0.2">
      <c r="A88" s="303"/>
      <c r="B88" s="302"/>
      <c r="C88" s="25" t="s">
        <v>213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5">
        <f t="shared" si="8"/>
        <v>0</v>
      </c>
    </row>
    <row r="89" spans="1:17" x14ac:dyDescent="0.2">
      <c r="A89" s="303" t="s">
        <v>134</v>
      </c>
      <c r="B89" s="302" t="s">
        <v>135</v>
      </c>
      <c r="C89" s="25" t="s">
        <v>212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5">
        <f t="shared" si="8"/>
        <v>0</v>
      </c>
    </row>
    <row r="90" spans="1:17" x14ac:dyDescent="0.2">
      <c r="A90" s="303"/>
      <c r="B90" s="302"/>
      <c r="C90" s="25" t="s">
        <v>213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5">
        <f t="shared" si="8"/>
        <v>0</v>
      </c>
    </row>
    <row r="91" spans="1:17" x14ac:dyDescent="0.2">
      <c r="A91" s="312" t="s">
        <v>205</v>
      </c>
      <c r="B91" s="300" t="s">
        <v>206</v>
      </c>
      <c r="C91" s="116" t="s">
        <v>212</v>
      </c>
      <c r="D91" s="97">
        <f>D65+D67+D79+D81+D83+D85+D87+D89</f>
        <v>4465</v>
      </c>
      <c r="E91" s="97">
        <f t="shared" ref="E91:O91" si="11">E65+E67+E79+E81+E83+E85+E87+E89</f>
        <v>3201</v>
      </c>
      <c r="F91" s="97">
        <f t="shared" si="11"/>
        <v>6069</v>
      </c>
      <c r="G91" s="97">
        <f t="shared" si="11"/>
        <v>5869</v>
      </c>
      <c r="H91" s="97">
        <f t="shared" si="11"/>
        <v>5970</v>
      </c>
      <c r="I91" s="97">
        <f t="shared" si="11"/>
        <v>6073</v>
      </c>
      <c r="J91" s="97">
        <f t="shared" si="11"/>
        <v>6102</v>
      </c>
      <c r="K91" s="97">
        <f t="shared" si="11"/>
        <v>5873</v>
      </c>
      <c r="L91" s="97">
        <f t="shared" si="11"/>
        <v>6136</v>
      </c>
      <c r="M91" s="97">
        <f t="shared" si="11"/>
        <v>5871</v>
      </c>
      <c r="N91" s="97">
        <f t="shared" si="11"/>
        <v>5868</v>
      </c>
      <c r="O91" s="97">
        <f t="shared" si="11"/>
        <v>5969</v>
      </c>
      <c r="P91" s="97">
        <f>SUM(D91:O91)</f>
        <v>67466</v>
      </c>
    </row>
    <row r="92" spans="1:17" x14ac:dyDescent="0.2">
      <c r="A92" s="312"/>
      <c r="B92" s="300"/>
      <c r="C92" s="116" t="s">
        <v>213</v>
      </c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</row>
    <row r="93" spans="1:17" x14ac:dyDescent="0.2">
      <c r="A93" s="291" t="s">
        <v>207</v>
      </c>
      <c r="B93" s="290" t="s">
        <v>208</v>
      </c>
      <c r="C93" s="6" t="s">
        <v>212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>
        <f>SUM(D93:O93)</f>
        <v>0</v>
      </c>
    </row>
    <row r="94" spans="1:17" x14ac:dyDescent="0.2">
      <c r="A94" s="291"/>
      <c r="B94" s="290"/>
      <c r="C94" s="6" t="s">
        <v>213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>
        <f t="shared" ref="P94:P100" si="12">SUM(D94:O94)</f>
        <v>0</v>
      </c>
    </row>
    <row r="95" spans="1:17" x14ac:dyDescent="0.2">
      <c r="A95" s="291" t="s">
        <v>209</v>
      </c>
      <c r="B95" s="290" t="s">
        <v>210</v>
      </c>
      <c r="C95" s="6" t="s">
        <v>212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>
        <f t="shared" si="12"/>
        <v>0</v>
      </c>
    </row>
    <row r="96" spans="1:17" x14ac:dyDescent="0.2">
      <c r="A96" s="291"/>
      <c r="B96" s="290"/>
      <c r="C96" s="6" t="s">
        <v>213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>
        <f t="shared" si="12"/>
        <v>0</v>
      </c>
    </row>
    <row r="97" spans="1:17" x14ac:dyDescent="0.2">
      <c r="A97" s="291" t="s">
        <v>66</v>
      </c>
      <c r="B97" s="290" t="s">
        <v>211</v>
      </c>
      <c r="C97" s="6" t="s">
        <v>212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>
        <f t="shared" si="12"/>
        <v>0</v>
      </c>
    </row>
    <row r="98" spans="1:17" x14ac:dyDescent="0.2">
      <c r="A98" s="291"/>
      <c r="B98" s="290"/>
      <c r="C98" s="6" t="s">
        <v>213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>
        <f t="shared" si="12"/>
        <v>0</v>
      </c>
    </row>
    <row r="99" spans="1:17" s="28" customFormat="1" x14ac:dyDescent="0.2">
      <c r="A99" s="293" t="s">
        <v>136</v>
      </c>
      <c r="B99" s="294" t="s">
        <v>137</v>
      </c>
      <c r="C99" s="25" t="s">
        <v>212</v>
      </c>
      <c r="D99" s="26">
        <f>D93+D95+D97</f>
        <v>0</v>
      </c>
      <c r="E99" s="26">
        <f t="shared" ref="E99:O99" si="13">E93+E95+E97</f>
        <v>0</v>
      </c>
      <c r="F99" s="26">
        <f t="shared" si="13"/>
        <v>0</v>
      </c>
      <c r="G99" s="26">
        <f t="shared" si="13"/>
        <v>0</v>
      </c>
      <c r="H99" s="26">
        <f t="shared" si="13"/>
        <v>0</v>
      </c>
      <c r="I99" s="26">
        <f t="shared" si="13"/>
        <v>0</v>
      </c>
      <c r="J99" s="26">
        <f t="shared" si="13"/>
        <v>0</v>
      </c>
      <c r="K99" s="26">
        <f t="shared" si="13"/>
        <v>0</v>
      </c>
      <c r="L99" s="26">
        <f t="shared" si="13"/>
        <v>0</v>
      </c>
      <c r="M99" s="26">
        <f t="shared" si="13"/>
        <v>0</v>
      </c>
      <c r="N99" s="26">
        <f t="shared" si="13"/>
        <v>0</v>
      </c>
      <c r="O99" s="26">
        <f t="shared" si="13"/>
        <v>0</v>
      </c>
      <c r="P99" s="26">
        <f t="shared" si="12"/>
        <v>0</v>
      </c>
      <c r="Q99" s="37"/>
    </row>
    <row r="100" spans="1:17" s="28" customFormat="1" x14ac:dyDescent="0.2">
      <c r="A100" s="293"/>
      <c r="B100" s="294"/>
      <c r="C100" s="25" t="s">
        <v>213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>
        <f t="shared" si="12"/>
        <v>0</v>
      </c>
      <c r="Q100" s="37"/>
    </row>
    <row r="101" spans="1:17" x14ac:dyDescent="0.2">
      <c r="A101" s="301" t="s">
        <v>138</v>
      </c>
      <c r="B101" s="300" t="s">
        <v>139</v>
      </c>
      <c r="C101" s="116" t="s">
        <v>212</v>
      </c>
      <c r="D101" s="97">
        <f>D99</f>
        <v>0</v>
      </c>
      <c r="E101" s="97">
        <f t="shared" ref="E101:O101" si="14">E99</f>
        <v>0</v>
      </c>
      <c r="F101" s="97">
        <f t="shared" si="14"/>
        <v>0</v>
      </c>
      <c r="G101" s="97">
        <f t="shared" si="14"/>
        <v>0</v>
      </c>
      <c r="H101" s="97">
        <f t="shared" si="14"/>
        <v>0</v>
      </c>
      <c r="I101" s="97">
        <f t="shared" si="14"/>
        <v>0</v>
      </c>
      <c r="J101" s="97">
        <f t="shared" si="14"/>
        <v>0</v>
      </c>
      <c r="K101" s="97">
        <f t="shared" si="14"/>
        <v>0</v>
      </c>
      <c r="L101" s="97">
        <f t="shared" si="14"/>
        <v>0</v>
      </c>
      <c r="M101" s="97">
        <f t="shared" si="14"/>
        <v>0</v>
      </c>
      <c r="N101" s="97">
        <f t="shared" si="14"/>
        <v>0</v>
      </c>
      <c r="O101" s="97">
        <f t="shared" si="14"/>
        <v>0</v>
      </c>
      <c r="P101" s="97">
        <f>SUM(D101:O101)</f>
        <v>0</v>
      </c>
    </row>
    <row r="102" spans="1:17" x14ac:dyDescent="0.2">
      <c r="A102" s="301"/>
      <c r="B102" s="300"/>
      <c r="C102" s="116" t="s">
        <v>213</v>
      </c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</row>
    <row r="103" spans="1:17" x14ac:dyDescent="0.2">
      <c r="A103" s="309" t="s">
        <v>227</v>
      </c>
      <c r="B103" s="306" t="s">
        <v>228</v>
      </c>
      <c r="C103" s="129" t="s">
        <v>212</v>
      </c>
      <c r="D103" s="133">
        <f>D101+D91</f>
        <v>4465</v>
      </c>
      <c r="E103" s="133">
        <f t="shared" ref="E103:O103" si="15">E101+E91</f>
        <v>3201</v>
      </c>
      <c r="F103" s="133">
        <f t="shared" si="15"/>
        <v>6069</v>
      </c>
      <c r="G103" s="133">
        <f t="shared" si="15"/>
        <v>5869</v>
      </c>
      <c r="H103" s="133">
        <f t="shared" si="15"/>
        <v>5970</v>
      </c>
      <c r="I103" s="133">
        <f t="shared" si="15"/>
        <v>6073</v>
      </c>
      <c r="J103" s="133">
        <f t="shared" si="15"/>
        <v>6102</v>
      </c>
      <c r="K103" s="133">
        <f t="shared" si="15"/>
        <v>5873</v>
      </c>
      <c r="L103" s="133">
        <f t="shared" si="15"/>
        <v>6136</v>
      </c>
      <c r="M103" s="133">
        <f t="shared" si="15"/>
        <v>5871</v>
      </c>
      <c r="N103" s="133">
        <f t="shared" si="15"/>
        <v>5868</v>
      </c>
      <c r="O103" s="133">
        <f t="shared" si="15"/>
        <v>5969</v>
      </c>
      <c r="P103" s="133">
        <f>SUM(D103:O103)</f>
        <v>67466</v>
      </c>
    </row>
    <row r="104" spans="1:17" x14ac:dyDescent="0.2">
      <c r="A104" s="309"/>
      <c r="B104" s="306"/>
      <c r="C104" s="129" t="s">
        <v>213</v>
      </c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</row>
    <row r="107" spans="1:17" x14ac:dyDescent="0.2">
      <c r="B107" s="310" t="s">
        <v>229</v>
      </c>
      <c r="C107" s="310"/>
    </row>
    <row r="108" spans="1:17" x14ac:dyDescent="0.2">
      <c r="B108" s="311" t="s">
        <v>230</v>
      </c>
      <c r="C108" s="311"/>
      <c r="D108" s="5">
        <v>0</v>
      </c>
      <c r="E108" s="5">
        <f>D111</f>
        <v>265</v>
      </c>
      <c r="F108" s="5">
        <f>E111</f>
        <v>98</v>
      </c>
      <c r="G108" s="5">
        <f t="shared" ref="G108:O108" si="16">F111</f>
        <v>4878</v>
      </c>
      <c r="H108" s="5">
        <f t="shared" si="16"/>
        <v>5463</v>
      </c>
      <c r="I108" s="5">
        <f t="shared" si="16"/>
        <v>5946</v>
      </c>
      <c r="J108" s="5">
        <f>I111</f>
        <v>6328</v>
      </c>
      <c r="K108" s="5">
        <f t="shared" si="16"/>
        <v>6731</v>
      </c>
      <c r="L108" s="5">
        <f t="shared" si="16"/>
        <v>3892</v>
      </c>
      <c r="M108" s="5">
        <f t="shared" si="16"/>
        <v>8605</v>
      </c>
      <c r="N108" s="5">
        <f t="shared" si="16"/>
        <v>5767</v>
      </c>
      <c r="O108" s="5">
        <f t="shared" si="16"/>
        <v>2934</v>
      </c>
      <c r="P108" s="5">
        <f>O111</f>
        <v>0</v>
      </c>
    </row>
    <row r="109" spans="1:17" x14ac:dyDescent="0.2">
      <c r="B109" s="311" t="s">
        <v>231</v>
      </c>
      <c r="C109" s="311"/>
      <c r="D109" s="5">
        <f>D58</f>
        <v>4730</v>
      </c>
      <c r="E109" s="5">
        <f t="shared" ref="E109:O109" si="17">E58</f>
        <v>3034</v>
      </c>
      <c r="F109" s="5">
        <f t="shared" si="17"/>
        <v>10849</v>
      </c>
      <c r="G109" s="5">
        <f t="shared" si="17"/>
        <v>6454</v>
      </c>
      <c r="H109" s="5">
        <f t="shared" si="17"/>
        <v>6453</v>
      </c>
      <c r="I109" s="5">
        <f t="shared" si="17"/>
        <v>6455</v>
      </c>
      <c r="J109" s="5">
        <f t="shared" si="17"/>
        <v>6505</v>
      </c>
      <c r="K109" s="5">
        <f t="shared" si="17"/>
        <v>3034</v>
      </c>
      <c r="L109" s="5">
        <f t="shared" si="17"/>
        <v>10849</v>
      </c>
      <c r="M109" s="5">
        <f t="shared" si="17"/>
        <v>3033</v>
      </c>
      <c r="N109" s="5">
        <f t="shared" si="17"/>
        <v>3035</v>
      </c>
      <c r="O109" s="5">
        <f t="shared" si="17"/>
        <v>3035</v>
      </c>
      <c r="P109" s="5">
        <f>SUM(D109:O109)</f>
        <v>67466</v>
      </c>
    </row>
    <row r="110" spans="1:17" x14ac:dyDescent="0.2">
      <c r="B110" s="311" t="s">
        <v>232</v>
      </c>
      <c r="C110" s="311"/>
      <c r="D110" s="5">
        <f>D103</f>
        <v>4465</v>
      </c>
      <c r="E110" s="5">
        <f t="shared" ref="E110:O110" si="18">E103</f>
        <v>3201</v>
      </c>
      <c r="F110" s="5">
        <f t="shared" si="18"/>
        <v>6069</v>
      </c>
      <c r="G110" s="5">
        <f t="shared" si="18"/>
        <v>5869</v>
      </c>
      <c r="H110" s="5">
        <f t="shared" si="18"/>
        <v>5970</v>
      </c>
      <c r="I110" s="5">
        <f t="shared" si="18"/>
        <v>6073</v>
      </c>
      <c r="J110" s="5">
        <f t="shared" si="18"/>
        <v>6102</v>
      </c>
      <c r="K110" s="5">
        <f t="shared" si="18"/>
        <v>5873</v>
      </c>
      <c r="L110" s="5">
        <f t="shared" si="18"/>
        <v>6136</v>
      </c>
      <c r="M110" s="5">
        <f t="shared" si="18"/>
        <v>5871</v>
      </c>
      <c r="N110" s="5">
        <f t="shared" si="18"/>
        <v>5868</v>
      </c>
      <c r="O110" s="5">
        <f t="shared" si="18"/>
        <v>5969</v>
      </c>
      <c r="P110" s="5">
        <f>SUM(D110:O110)</f>
        <v>67466</v>
      </c>
    </row>
    <row r="111" spans="1:17" x14ac:dyDescent="0.2">
      <c r="B111" s="311" t="s">
        <v>233</v>
      </c>
      <c r="C111" s="311"/>
      <c r="D111" s="5">
        <f>D108+D109-D110</f>
        <v>265</v>
      </c>
      <c r="E111" s="5">
        <f>E108+E109-E110</f>
        <v>98</v>
      </c>
      <c r="F111" s="5">
        <f t="shared" ref="F111:N111" si="19">F108+F109-F110</f>
        <v>4878</v>
      </c>
      <c r="G111" s="5">
        <f t="shared" si="19"/>
        <v>5463</v>
      </c>
      <c r="H111" s="5">
        <f t="shared" si="19"/>
        <v>5946</v>
      </c>
      <c r="I111" s="5">
        <f>I108+I109-I110</f>
        <v>6328</v>
      </c>
      <c r="J111" s="5">
        <f>J108+J109-J110</f>
        <v>6731</v>
      </c>
      <c r="K111" s="5">
        <f t="shared" si="19"/>
        <v>3892</v>
      </c>
      <c r="L111" s="5">
        <f t="shared" si="19"/>
        <v>8605</v>
      </c>
      <c r="M111" s="5">
        <f t="shared" si="19"/>
        <v>5767</v>
      </c>
      <c r="N111" s="5">
        <f t="shared" si="19"/>
        <v>2934</v>
      </c>
      <c r="O111" s="5">
        <f>O108+O109-O110</f>
        <v>0</v>
      </c>
      <c r="P111" s="38">
        <v>0</v>
      </c>
    </row>
  </sheetData>
  <mergeCells count="109">
    <mergeCell ref="B107:C107"/>
    <mergeCell ref="B108:C108"/>
    <mergeCell ref="B109:C109"/>
    <mergeCell ref="B110:C110"/>
    <mergeCell ref="B111:C111"/>
    <mergeCell ref="B103:B104"/>
    <mergeCell ref="A103:A104"/>
    <mergeCell ref="B89:B90"/>
    <mergeCell ref="A89:A90"/>
    <mergeCell ref="B95:B96"/>
    <mergeCell ref="A95:A96"/>
    <mergeCell ref="B93:B94"/>
    <mergeCell ref="A93:A94"/>
    <mergeCell ref="B91:B92"/>
    <mergeCell ref="A97:A98"/>
    <mergeCell ref="B101:B102"/>
    <mergeCell ref="A101:A102"/>
    <mergeCell ref="B99:B100"/>
    <mergeCell ref="A99:A100"/>
    <mergeCell ref="A91:A92"/>
    <mergeCell ref="D2:P2"/>
    <mergeCell ref="A2:A3"/>
    <mergeCell ref="B2:B3"/>
    <mergeCell ref="C2:C3"/>
    <mergeCell ref="B67:B68"/>
    <mergeCell ref="A67:A68"/>
    <mergeCell ref="B65:B66"/>
    <mergeCell ref="A65:A66"/>
    <mergeCell ref="B50:B51"/>
    <mergeCell ref="A50:A51"/>
    <mergeCell ref="A58:A59"/>
    <mergeCell ref="B56:B57"/>
    <mergeCell ref="A56:A57"/>
    <mergeCell ref="B54:B55"/>
    <mergeCell ref="A54:A55"/>
    <mergeCell ref="B30:B31"/>
    <mergeCell ref="A30:A31"/>
    <mergeCell ref="B28:B29"/>
    <mergeCell ref="A28:A29"/>
    <mergeCell ref="B34:B35"/>
    <mergeCell ref="A34:A35"/>
    <mergeCell ref="B32:B33"/>
    <mergeCell ref="A32:A33"/>
    <mergeCell ref="B38:B39"/>
    <mergeCell ref="B87:B88"/>
    <mergeCell ref="A87:A88"/>
    <mergeCell ref="B97:B98"/>
    <mergeCell ref="B77:B78"/>
    <mergeCell ref="A77:A78"/>
    <mergeCell ref="B79:B80"/>
    <mergeCell ref="A79:A80"/>
    <mergeCell ref="B52:B53"/>
    <mergeCell ref="A52:A53"/>
    <mergeCell ref="B63:B64"/>
    <mergeCell ref="A63:A64"/>
    <mergeCell ref="B61:B62"/>
    <mergeCell ref="A61:A62"/>
    <mergeCell ref="B85:B86"/>
    <mergeCell ref="A85:A86"/>
    <mergeCell ref="B83:B84"/>
    <mergeCell ref="A83:A84"/>
    <mergeCell ref="B73:B74"/>
    <mergeCell ref="A73:A74"/>
    <mergeCell ref="B81:B82"/>
    <mergeCell ref="A81:A82"/>
    <mergeCell ref="B75:B76"/>
    <mergeCell ref="A75:A76"/>
    <mergeCell ref="B58:B59"/>
    <mergeCell ref="B71:B72"/>
    <mergeCell ref="A71:A72"/>
    <mergeCell ref="B69:B70"/>
    <mergeCell ref="A69:A70"/>
    <mergeCell ref="B42:B43"/>
    <mergeCell ref="A42:A43"/>
    <mergeCell ref="B40:B41"/>
    <mergeCell ref="A40:A41"/>
    <mergeCell ref="B46:B47"/>
    <mergeCell ref="A46:A47"/>
    <mergeCell ref="B44:B45"/>
    <mergeCell ref="A44:A45"/>
    <mergeCell ref="B48:B49"/>
    <mergeCell ref="A48:A49"/>
    <mergeCell ref="A38:A39"/>
    <mergeCell ref="B36:B37"/>
    <mergeCell ref="A36:A37"/>
    <mergeCell ref="B18:B19"/>
    <mergeCell ref="A18:A19"/>
    <mergeCell ref="B16:B17"/>
    <mergeCell ref="A16:A17"/>
    <mergeCell ref="B22:B23"/>
    <mergeCell ref="A22:A23"/>
    <mergeCell ref="B20:B21"/>
    <mergeCell ref="A20:A21"/>
    <mergeCell ref="B26:B27"/>
    <mergeCell ref="A26:A27"/>
    <mergeCell ref="B24:B25"/>
    <mergeCell ref="A24:A25"/>
    <mergeCell ref="B4:B5"/>
    <mergeCell ref="A4:A5"/>
    <mergeCell ref="B10:B11"/>
    <mergeCell ref="A10:A11"/>
    <mergeCell ref="B8:B9"/>
    <mergeCell ref="A8:A9"/>
    <mergeCell ref="B6:B7"/>
    <mergeCell ref="A6:A7"/>
    <mergeCell ref="B14:B15"/>
    <mergeCell ref="A14:A15"/>
    <mergeCell ref="B12:B13"/>
    <mergeCell ref="A12:A13"/>
  </mergeCells>
  <phoneticPr fontId="20" type="noConversion"/>
  <pageMargins left="0.23622047244094491" right="0.19685039370078741" top="0.74803149606299213" bottom="0.74803149606299213" header="0.31496062992125984" footer="0.31496062992125984"/>
  <pageSetup paperSize="9" scale="90" orientation="landscape" r:id="rId1"/>
  <headerFooter>
    <oddHeader>&amp;L13. melléklet az 2/2015.(III.27.) önkormányzati rendelethez &amp;C
Borjád Község Önkormányzata 2015. évi előirányzatfelhasználási és lkividítási ütemterve (ezer Ft-ban)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J33"/>
  <sheetViews>
    <sheetView view="pageLayout" zoomScaleNormal="100" workbookViewId="0">
      <selection sqref="A1:E1"/>
    </sheetView>
  </sheetViews>
  <sheetFormatPr defaultRowHeight="12.75" x14ac:dyDescent="0.2"/>
  <cols>
    <col min="1" max="1" width="65.28515625" bestFit="1" customWidth="1"/>
    <col min="2" max="2" width="10.42578125" customWidth="1"/>
    <col min="3" max="3" width="1.7109375" customWidth="1"/>
    <col min="4" max="4" width="54.85546875" bestFit="1" customWidth="1"/>
    <col min="5" max="5" width="10.140625" customWidth="1"/>
  </cols>
  <sheetData>
    <row r="1" spans="1:5" ht="15.75" customHeight="1" x14ac:dyDescent="0.2">
      <c r="A1" s="236" t="s">
        <v>454</v>
      </c>
      <c r="B1" s="236"/>
      <c r="C1" s="236"/>
      <c r="D1" s="236"/>
      <c r="E1" s="236"/>
    </row>
    <row r="2" spans="1:5" ht="15.75" customHeight="1" x14ac:dyDescent="0.2">
      <c r="A2" s="44"/>
      <c r="B2" s="44"/>
      <c r="C2" s="44"/>
      <c r="D2" s="44"/>
    </row>
    <row r="3" spans="1:5" ht="15.75" x14ac:dyDescent="0.25">
      <c r="A3" s="233" t="s">
        <v>350</v>
      </c>
      <c r="B3" s="234"/>
      <c r="C3" s="240"/>
      <c r="D3" s="243" t="s">
        <v>351</v>
      </c>
      <c r="E3" s="243"/>
    </row>
    <row r="4" spans="1:5" ht="12.75" customHeight="1" x14ac:dyDescent="0.2">
      <c r="A4" s="45" t="s">
        <v>252</v>
      </c>
      <c r="B4" s="42" t="s">
        <v>253</v>
      </c>
      <c r="C4" s="241"/>
      <c r="D4" s="45" t="s">
        <v>252</v>
      </c>
      <c r="E4" s="42" t="s">
        <v>253</v>
      </c>
    </row>
    <row r="5" spans="1:5" ht="12.75" customHeight="1" x14ac:dyDescent="0.2">
      <c r="A5" s="109" t="s">
        <v>352</v>
      </c>
      <c r="B5" s="110">
        <v>24411</v>
      </c>
      <c r="C5" s="241"/>
      <c r="D5" s="107" t="s">
        <v>466</v>
      </c>
      <c r="E5" s="108">
        <v>12573</v>
      </c>
    </row>
    <row r="6" spans="1:5" ht="12.75" customHeight="1" x14ac:dyDescent="0.2">
      <c r="A6" s="109" t="s">
        <v>353</v>
      </c>
      <c r="B6" s="110">
        <v>12001</v>
      </c>
      <c r="C6" s="241"/>
      <c r="D6" s="107" t="s">
        <v>467</v>
      </c>
      <c r="E6" s="108">
        <v>3531</v>
      </c>
    </row>
    <row r="7" spans="1:5" ht="12.75" customHeight="1" x14ac:dyDescent="0.2">
      <c r="A7" s="107" t="s">
        <v>457</v>
      </c>
      <c r="B7" s="108">
        <f>SUM(B5:B6)</f>
        <v>36412</v>
      </c>
      <c r="C7" s="241"/>
      <c r="D7" s="107" t="s">
        <v>468</v>
      </c>
      <c r="E7" s="108">
        <v>16148</v>
      </c>
    </row>
    <row r="8" spans="1:5" x14ac:dyDescent="0.2">
      <c r="A8" s="107" t="s">
        <v>459</v>
      </c>
      <c r="B8" s="108">
        <f>B9+B10+B11</f>
        <v>15680</v>
      </c>
      <c r="C8" s="241"/>
      <c r="D8" s="107" t="s">
        <v>523</v>
      </c>
      <c r="E8" s="108">
        <v>1348</v>
      </c>
    </row>
    <row r="9" spans="1:5" x14ac:dyDescent="0.2">
      <c r="A9" s="109" t="s">
        <v>254</v>
      </c>
      <c r="B9" s="110">
        <v>1600</v>
      </c>
      <c r="C9" s="241"/>
      <c r="D9" s="107" t="s">
        <v>469</v>
      </c>
      <c r="E9" s="108">
        <v>18783</v>
      </c>
    </row>
    <row r="10" spans="1:5" x14ac:dyDescent="0.2">
      <c r="A10" s="109" t="s">
        <v>255</v>
      </c>
      <c r="B10" s="110">
        <v>12050</v>
      </c>
      <c r="C10" s="241"/>
      <c r="D10" s="109" t="s">
        <v>473</v>
      </c>
      <c r="E10" s="110">
        <v>725</v>
      </c>
    </row>
    <row r="11" spans="1:5" x14ac:dyDescent="0.2">
      <c r="A11" s="109" t="s">
        <v>456</v>
      </c>
      <c r="B11" s="110">
        <v>2030</v>
      </c>
      <c r="C11" s="241"/>
      <c r="D11" s="46"/>
      <c r="E11" s="2"/>
    </row>
    <row r="12" spans="1:5" x14ac:dyDescent="0.2">
      <c r="A12" s="107" t="s">
        <v>460</v>
      </c>
      <c r="B12" s="108">
        <v>0</v>
      </c>
      <c r="C12" s="241"/>
      <c r="D12" s="46"/>
      <c r="E12" s="2"/>
    </row>
    <row r="13" spans="1:5" x14ac:dyDescent="0.2">
      <c r="A13" s="107" t="s">
        <v>464</v>
      </c>
      <c r="B13" s="137"/>
      <c r="C13" s="241"/>
      <c r="D13" s="46"/>
      <c r="E13" s="2"/>
    </row>
    <row r="14" spans="1:5" x14ac:dyDescent="0.2">
      <c r="A14" s="109" t="s">
        <v>465</v>
      </c>
      <c r="B14" s="137"/>
      <c r="C14" s="241"/>
      <c r="D14" s="46"/>
      <c r="E14" s="2"/>
    </row>
    <row r="15" spans="1:5" x14ac:dyDescent="0.2">
      <c r="A15" s="48" t="s">
        <v>355</v>
      </c>
      <c r="B15" s="39">
        <f>B7+B8+B12+B14</f>
        <v>52092</v>
      </c>
      <c r="C15" s="242"/>
      <c r="D15" s="48" t="s">
        <v>356</v>
      </c>
      <c r="E15" s="4">
        <f>SUM(E5:E12)-E10</f>
        <v>52383</v>
      </c>
    </row>
    <row r="16" spans="1:5" x14ac:dyDescent="0.2">
      <c r="A16" s="49"/>
      <c r="B16" s="51"/>
      <c r="D16" s="49"/>
    </row>
    <row r="17" spans="1:10" x14ac:dyDescent="0.2">
      <c r="A17" s="49"/>
      <c r="B17" s="51"/>
      <c r="D17" s="49"/>
    </row>
    <row r="18" spans="1:10" ht="15.75" x14ac:dyDescent="0.25">
      <c r="A18" s="237" t="s">
        <v>455</v>
      </c>
      <c r="B18" s="237"/>
      <c r="C18" s="237"/>
      <c r="D18" s="237"/>
      <c r="E18" s="237"/>
      <c r="F18" s="52"/>
      <c r="G18" s="52"/>
      <c r="H18" s="52"/>
      <c r="I18" s="52"/>
      <c r="J18" s="52"/>
    </row>
    <row r="19" spans="1:10" ht="15.75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15.75" x14ac:dyDescent="0.25">
      <c r="A20" s="235" t="s">
        <v>350</v>
      </c>
      <c r="B20" s="235"/>
      <c r="C20" s="238"/>
      <c r="D20" s="235" t="s">
        <v>351</v>
      </c>
      <c r="E20" s="235"/>
    </row>
    <row r="21" spans="1:10" ht="15.75" customHeight="1" x14ac:dyDescent="0.2">
      <c r="A21" s="53" t="s">
        <v>252</v>
      </c>
      <c r="B21" s="42" t="s">
        <v>253</v>
      </c>
      <c r="C21" s="239"/>
      <c r="D21" s="53" t="s">
        <v>252</v>
      </c>
      <c r="E21" s="42" t="s">
        <v>253</v>
      </c>
    </row>
    <row r="22" spans="1:10" ht="15.75" customHeight="1" x14ac:dyDescent="0.2">
      <c r="A22" s="107" t="s">
        <v>458</v>
      </c>
      <c r="B22" s="108">
        <v>13678</v>
      </c>
      <c r="C22" s="239"/>
      <c r="D22" s="107" t="s">
        <v>470</v>
      </c>
      <c r="E22" s="108">
        <v>30</v>
      </c>
    </row>
    <row r="23" spans="1:10" ht="15.75" customHeight="1" x14ac:dyDescent="0.2">
      <c r="A23" s="107" t="s">
        <v>461</v>
      </c>
      <c r="B23" s="108">
        <v>0</v>
      </c>
      <c r="C23" s="239"/>
      <c r="D23" s="107" t="s">
        <v>471</v>
      </c>
      <c r="E23" s="108">
        <v>15053</v>
      </c>
    </row>
    <row r="24" spans="1:10" ht="15.75" customHeight="1" x14ac:dyDescent="0.2">
      <c r="A24" s="107" t="s">
        <v>462</v>
      </c>
      <c r="B24" s="108"/>
      <c r="C24" s="239"/>
      <c r="D24" s="107" t="s">
        <v>472</v>
      </c>
      <c r="E24" s="108">
        <v>0</v>
      </c>
    </row>
    <row r="25" spans="1:10" ht="15.75" customHeight="1" x14ac:dyDescent="0.2">
      <c r="A25" s="109" t="s">
        <v>463</v>
      </c>
      <c r="B25" s="108">
        <v>0</v>
      </c>
      <c r="C25" s="239"/>
      <c r="D25" s="46"/>
      <c r="E25" s="2"/>
    </row>
    <row r="26" spans="1:10" ht="15.75" customHeight="1" x14ac:dyDescent="0.2">
      <c r="A26" s="107" t="s">
        <v>464</v>
      </c>
      <c r="B26" s="108"/>
      <c r="C26" s="239"/>
      <c r="D26" s="47"/>
      <c r="E26" s="2"/>
    </row>
    <row r="27" spans="1:10" ht="15.75" customHeight="1" x14ac:dyDescent="0.2">
      <c r="A27" s="109" t="s">
        <v>465</v>
      </c>
      <c r="B27" s="108">
        <v>1696</v>
      </c>
      <c r="C27" s="239"/>
      <c r="D27" s="46"/>
      <c r="E27" s="2"/>
    </row>
    <row r="28" spans="1:10" ht="12.75" customHeight="1" x14ac:dyDescent="0.2">
      <c r="A28" s="48" t="s">
        <v>357</v>
      </c>
      <c r="B28" s="39">
        <f>SUM(B22:B27)</f>
        <v>15374</v>
      </c>
      <c r="C28" s="239"/>
      <c r="D28" s="96" t="s">
        <v>358</v>
      </c>
      <c r="E28" s="4">
        <f>SUM(E22:E27)</f>
        <v>15083</v>
      </c>
    </row>
    <row r="30" spans="1:10" x14ac:dyDescent="0.2">
      <c r="E30" s="9"/>
    </row>
    <row r="33" spans="1:5" x14ac:dyDescent="0.2">
      <c r="A33" s="129" t="s">
        <v>46</v>
      </c>
      <c r="B33" s="133">
        <f>B15+B28</f>
        <v>67466</v>
      </c>
      <c r="D33" s="129" t="s">
        <v>47</v>
      </c>
      <c r="E33" s="133">
        <f>E15+E28</f>
        <v>67466</v>
      </c>
    </row>
  </sheetData>
  <mergeCells count="8">
    <mergeCell ref="A3:B3"/>
    <mergeCell ref="A20:B20"/>
    <mergeCell ref="A1:E1"/>
    <mergeCell ref="A18:E18"/>
    <mergeCell ref="D20:E20"/>
    <mergeCell ref="C20:C28"/>
    <mergeCell ref="C3:C15"/>
    <mergeCell ref="D3:E3"/>
  </mergeCells>
  <phoneticPr fontId="20" type="noConversion"/>
  <pageMargins left="0.39370078740157483" right="0.15748031496062992" top="0.74803149606299213" bottom="0.47244094488188981" header="0.15748031496062992" footer="0.19685039370078741"/>
  <pageSetup paperSize="9" orientation="landscape" r:id="rId1"/>
  <headerFooter alignWithMargins="0">
    <oddHeader>&amp;L2. melléklet az 2/2015.(III.27.) önkormányzati rendelethez&amp;CBorjád Község Önkormányzata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3:E30"/>
  <sheetViews>
    <sheetView view="pageLayout" zoomScaleNormal="100" workbookViewId="0">
      <selection activeCell="A3" sqref="A3:E3"/>
    </sheetView>
  </sheetViews>
  <sheetFormatPr defaultRowHeight="12.75" x14ac:dyDescent="0.2"/>
  <cols>
    <col min="1" max="1" width="61.28515625" customWidth="1"/>
    <col min="2" max="2" width="13.85546875" customWidth="1"/>
    <col min="3" max="3" width="3.7109375" customWidth="1"/>
    <col min="4" max="4" width="44.7109375" customWidth="1"/>
    <col min="5" max="5" width="12.28515625" customWidth="1"/>
  </cols>
  <sheetData>
    <row r="3" spans="1:5" ht="15.75" x14ac:dyDescent="0.25">
      <c r="A3" s="237" t="s">
        <v>453</v>
      </c>
      <c r="B3" s="237"/>
      <c r="C3" s="237"/>
      <c r="D3" s="237"/>
      <c r="E3" s="237"/>
    </row>
    <row r="4" spans="1:5" ht="15.75" x14ac:dyDescent="0.25">
      <c r="A4" s="41"/>
      <c r="B4" s="41"/>
      <c r="C4" s="41"/>
      <c r="D4" s="41"/>
    </row>
    <row r="5" spans="1:5" ht="13.5" thickBot="1" x14ac:dyDescent="0.25">
      <c r="A5" s="244"/>
      <c r="B5" s="244"/>
      <c r="C5" s="244"/>
      <c r="D5" s="244"/>
    </row>
    <row r="6" spans="1:5" x14ac:dyDescent="0.2">
      <c r="A6" s="251" t="s">
        <v>250</v>
      </c>
      <c r="B6" s="252"/>
      <c r="C6" s="245"/>
      <c r="D6" s="247" t="s">
        <v>251</v>
      </c>
      <c r="E6" s="248"/>
    </row>
    <row r="7" spans="1:5" x14ac:dyDescent="0.2">
      <c r="A7" s="253"/>
      <c r="B7" s="254"/>
      <c r="C7" s="246"/>
      <c r="D7" s="249"/>
      <c r="E7" s="250"/>
    </row>
    <row r="8" spans="1:5" x14ac:dyDescent="0.2">
      <c r="A8" s="105" t="s">
        <v>252</v>
      </c>
      <c r="B8" s="106" t="s">
        <v>452</v>
      </c>
      <c r="C8" s="246"/>
      <c r="D8" s="105" t="s">
        <v>252</v>
      </c>
      <c r="E8" s="106" t="s">
        <v>452</v>
      </c>
    </row>
    <row r="9" spans="1:5" x14ac:dyDescent="0.2">
      <c r="A9" s="109" t="s">
        <v>352</v>
      </c>
      <c r="B9" s="110">
        <v>24411</v>
      </c>
      <c r="C9" s="246"/>
      <c r="D9" s="107" t="s">
        <v>466</v>
      </c>
      <c r="E9" s="108">
        <v>12573</v>
      </c>
    </row>
    <row r="10" spans="1:5" x14ac:dyDescent="0.2">
      <c r="A10" s="109" t="s">
        <v>353</v>
      </c>
      <c r="B10" s="110">
        <v>12001</v>
      </c>
      <c r="C10" s="246"/>
      <c r="D10" s="107" t="s">
        <v>467</v>
      </c>
      <c r="E10" s="108">
        <v>3531</v>
      </c>
    </row>
    <row r="11" spans="1:5" x14ac:dyDescent="0.2">
      <c r="A11" s="107" t="s">
        <v>457</v>
      </c>
      <c r="B11" s="108">
        <f>SUM(B9:B10)</f>
        <v>36412</v>
      </c>
      <c r="C11" s="246"/>
      <c r="D11" s="107" t="s">
        <v>468</v>
      </c>
      <c r="E11" s="108">
        <v>16148</v>
      </c>
    </row>
    <row r="12" spans="1:5" x14ac:dyDescent="0.2">
      <c r="A12" s="107" t="s">
        <v>458</v>
      </c>
      <c r="B12" s="108">
        <v>13678</v>
      </c>
      <c r="C12" s="246"/>
      <c r="D12" s="107" t="s">
        <v>523</v>
      </c>
      <c r="E12" s="108">
        <v>1348</v>
      </c>
    </row>
    <row r="13" spans="1:5" x14ac:dyDescent="0.2">
      <c r="A13" s="107" t="s">
        <v>459</v>
      </c>
      <c r="B13" s="108">
        <f>B14+B15+B16</f>
        <v>15680</v>
      </c>
      <c r="C13" s="246"/>
      <c r="D13" s="107" t="s">
        <v>469</v>
      </c>
      <c r="E13" s="108">
        <v>18783</v>
      </c>
    </row>
    <row r="14" spans="1:5" x14ac:dyDescent="0.2">
      <c r="A14" s="109" t="s">
        <v>254</v>
      </c>
      <c r="B14" s="110">
        <v>1600</v>
      </c>
      <c r="C14" s="246"/>
      <c r="D14" s="109" t="s">
        <v>473</v>
      </c>
      <c r="E14" s="110">
        <v>725</v>
      </c>
    </row>
    <row r="15" spans="1:5" x14ac:dyDescent="0.2">
      <c r="A15" s="109" t="s">
        <v>255</v>
      </c>
      <c r="B15" s="110">
        <v>12050</v>
      </c>
      <c r="C15" s="246"/>
      <c r="D15" s="107" t="s">
        <v>470</v>
      </c>
      <c r="E15" s="108">
        <v>30</v>
      </c>
    </row>
    <row r="16" spans="1:5" x14ac:dyDescent="0.2">
      <c r="A16" s="109" t="s">
        <v>456</v>
      </c>
      <c r="B16" s="110">
        <v>2030</v>
      </c>
      <c r="C16" s="246"/>
      <c r="D16" s="107" t="s">
        <v>471</v>
      </c>
      <c r="E16" s="108">
        <v>15053</v>
      </c>
    </row>
    <row r="17" spans="1:5" x14ac:dyDescent="0.2">
      <c r="A17" s="107" t="s">
        <v>460</v>
      </c>
      <c r="B17" s="108">
        <v>0</v>
      </c>
      <c r="C17" s="246"/>
      <c r="D17" s="107" t="s">
        <v>472</v>
      </c>
      <c r="E17" s="108">
        <v>0</v>
      </c>
    </row>
    <row r="18" spans="1:5" x14ac:dyDescent="0.2">
      <c r="A18" s="107" t="s">
        <v>461</v>
      </c>
      <c r="B18" s="108">
        <v>0</v>
      </c>
      <c r="C18" s="246"/>
      <c r="D18" s="111"/>
      <c r="E18" s="112"/>
    </row>
    <row r="19" spans="1:5" x14ac:dyDescent="0.2">
      <c r="A19" s="107" t="s">
        <v>462</v>
      </c>
      <c r="B19" s="108"/>
      <c r="C19" s="246"/>
      <c r="D19" s="111"/>
      <c r="E19" s="112"/>
    </row>
    <row r="20" spans="1:5" x14ac:dyDescent="0.2">
      <c r="A20" s="109" t="s">
        <v>463</v>
      </c>
      <c r="B20" s="108">
        <v>0</v>
      </c>
      <c r="C20" s="246"/>
      <c r="D20" s="111"/>
      <c r="E20" s="112"/>
    </row>
    <row r="21" spans="1:5" x14ac:dyDescent="0.2">
      <c r="A21" s="107" t="s">
        <v>464</v>
      </c>
      <c r="B21" s="108"/>
      <c r="C21" s="246"/>
      <c r="D21" s="111"/>
      <c r="E21" s="112"/>
    </row>
    <row r="22" spans="1:5" x14ac:dyDescent="0.2">
      <c r="A22" s="109" t="s">
        <v>465</v>
      </c>
      <c r="B22" s="137">
        <v>1696</v>
      </c>
      <c r="C22" s="246"/>
      <c r="D22" s="111"/>
      <c r="E22" s="112"/>
    </row>
    <row r="23" spans="1:5" ht="13.5" thickBot="1" x14ac:dyDescent="0.25">
      <c r="A23" s="113" t="s">
        <v>354</v>
      </c>
      <c r="B23" s="115">
        <f>B11+B12+B13+B17+B18+B20+B22</f>
        <v>67466</v>
      </c>
      <c r="C23" s="246"/>
      <c r="D23" s="114" t="s">
        <v>359</v>
      </c>
      <c r="E23" s="115">
        <f>SUM(E9:E16)-E14</f>
        <v>67466</v>
      </c>
    </row>
    <row r="24" spans="1:5" x14ac:dyDescent="0.2">
      <c r="C24" s="54"/>
    </row>
    <row r="25" spans="1:5" x14ac:dyDescent="0.2">
      <c r="C25" s="54"/>
      <c r="E25" s="9"/>
    </row>
    <row r="26" spans="1:5" x14ac:dyDescent="0.2">
      <c r="C26" s="54"/>
    </row>
    <row r="27" spans="1:5" x14ac:dyDescent="0.2">
      <c r="C27" s="54"/>
    </row>
    <row r="28" spans="1:5" x14ac:dyDescent="0.2">
      <c r="C28" s="54"/>
    </row>
    <row r="29" spans="1:5" x14ac:dyDescent="0.2">
      <c r="C29" s="54"/>
    </row>
    <row r="30" spans="1:5" x14ac:dyDescent="0.2">
      <c r="C30" s="54"/>
    </row>
  </sheetData>
  <mergeCells count="5">
    <mergeCell ref="A3:E3"/>
    <mergeCell ref="A5:D5"/>
    <mergeCell ref="C6:C23"/>
    <mergeCell ref="D6:E7"/>
    <mergeCell ref="A6:B7"/>
  </mergeCells>
  <phoneticPr fontId="20" type="noConversion"/>
  <pageMargins left="0.55118110236220474" right="0.39370078740157483" top="0.86614173228346458" bottom="0.9055118110236221" header="0.31496062992125984" footer="0.47244094488188981"/>
  <pageSetup paperSize="9" orientation="landscape" r:id="rId1"/>
  <headerFooter>
    <oddHeader>&amp;L3. melléklet az 2/2015.(III.27.) önkormányzati rendelethez&amp;CBorjád Község Önkormányzata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D28"/>
  <sheetViews>
    <sheetView view="pageLayout" zoomScaleNormal="100" workbookViewId="0">
      <selection sqref="A1:D1"/>
    </sheetView>
  </sheetViews>
  <sheetFormatPr defaultRowHeight="12.75" x14ac:dyDescent="0.2"/>
  <cols>
    <col min="1" max="1" width="49.5703125" customWidth="1"/>
    <col min="2" max="2" width="11.85546875" customWidth="1"/>
    <col min="3" max="3" width="14.140625" customWidth="1"/>
    <col min="4" max="4" width="12.85546875" bestFit="1" customWidth="1"/>
  </cols>
  <sheetData>
    <row r="1" spans="1:4" ht="15.75" x14ac:dyDescent="0.25">
      <c r="A1" s="237" t="s">
        <v>492</v>
      </c>
      <c r="B1" s="237"/>
      <c r="C1" s="237"/>
      <c r="D1" s="237"/>
    </row>
    <row r="2" spans="1:4" ht="15.75" x14ac:dyDescent="0.25">
      <c r="A2" s="237" t="s">
        <v>292</v>
      </c>
      <c r="B2" s="237"/>
      <c r="C2" s="237"/>
      <c r="D2" s="237"/>
    </row>
    <row r="3" spans="1:4" ht="18.75" x14ac:dyDescent="0.3">
      <c r="A3" s="65"/>
      <c r="B3" s="65"/>
      <c r="C3" s="65"/>
      <c r="D3" s="65"/>
    </row>
    <row r="5" spans="1:4" ht="15.75" x14ac:dyDescent="0.25">
      <c r="A5" s="55" t="s">
        <v>45</v>
      </c>
      <c r="C5" s="259" t="s">
        <v>361</v>
      </c>
      <c r="D5" s="259"/>
    </row>
    <row r="7" spans="1:4" ht="15.75" x14ac:dyDescent="0.25">
      <c r="A7" s="56" t="s">
        <v>324</v>
      </c>
      <c r="B7" s="5">
        <v>1696</v>
      </c>
    </row>
    <row r="8" spans="1:4" ht="15.75" x14ac:dyDescent="0.25">
      <c r="A8" s="57"/>
    </row>
    <row r="9" spans="1:4" x14ac:dyDescent="0.2">
      <c r="A9" s="260" t="s">
        <v>362</v>
      </c>
      <c r="B9" s="261" t="s">
        <v>318</v>
      </c>
      <c r="C9" s="261"/>
      <c r="D9" s="261"/>
    </row>
    <row r="10" spans="1:4" ht="31.5" x14ac:dyDescent="0.25">
      <c r="A10" s="260"/>
      <c r="B10" s="2" t="s">
        <v>327</v>
      </c>
      <c r="C10" s="58" t="s">
        <v>363</v>
      </c>
      <c r="D10" s="58" t="s">
        <v>325</v>
      </c>
    </row>
    <row r="11" spans="1:4" ht="15.75" x14ac:dyDescent="0.25">
      <c r="A11" s="59" t="s">
        <v>332</v>
      </c>
      <c r="B11" s="5">
        <v>1696</v>
      </c>
      <c r="C11" s="5"/>
      <c r="D11" s="5">
        <f>B11-C11</f>
        <v>1696</v>
      </c>
    </row>
    <row r="12" spans="1:4" x14ac:dyDescent="0.2">
      <c r="A12" s="8" t="s">
        <v>317</v>
      </c>
      <c r="B12" s="4">
        <f>SUM(B11:B11)</f>
        <v>1696</v>
      </c>
      <c r="C12" s="4">
        <f>SUM(C11:C11)</f>
        <v>0</v>
      </c>
      <c r="D12" s="4">
        <f>B12-C12</f>
        <v>1696</v>
      </c>
    </row>
    <row r="15" spans="1:4" ht="15.75" x14ac:dyDescent="0.25">
      <c r="A15" s="235" t="s">
        <v>364</v>
      </c>
      <c r="B15" s="235"/>
      <c r="C15" s="235"/>
      <c r="D15" s="4">
        <f>D12</f>
        <v>1696</v>
      </c>
    </row>
    <row r="16" spans="1:4" x14ac:dyDescent="0.2">
      <c r="A16" s="60"/>
    </row>
    <row r="17" spans="1:4" x14ac:dyDescent="0.2">
      <c r="A17" s="60"/>
    </row>
    <row r="18" spans="1:4" x14ac:dyDescent="0.2">
      <c r="A18" s="60"/>
    </row>
    <row r="19" spans="1:4" x14ac:dyDescent="0.2">
      <c r="A19" s="60"/>
    </row>
    <row r="20" spans="1:4" x14ac:dyDescent="0.2">
      <c r="A20" s="60"/>
    </row>
    <row r="21" spans="1:4" ht="15.75" customHeight="1" x14ac:dyDescent="0.2">
      <c r="A21" s="256" t="s">
        <v>365</v>
      </c>
      <c r="B21" s="256"/>
      <c r="C21" s="256"/>
      <c r="D21" s="256"/>
    </row>
    <row r="22" spans="1:4" ht="15.75" x14ac:dyDescent="0.25">
      <c r="A22" t="s">
        <v>366</v>
      </c>
      <c r="C22" s="61"/>
    </row>
    <row r="23" spans="1:4" ht="15.75" x14ac:dyDescent="0.25">
      <c r="A23" s="224" t="s">
        <v>474</v>
      </c>
      <c r="B23" s="2"/>
      <c r="C23" s="153"/>
      <c r="D23" s="2"/>
    </row>
    <row r="24" spans="1:4" ht="15.75" x14ac:dyDescent="0.25">
      <c r="A24" s="223" t="s">
        <v>248</v>
      </c>
      <c r="B24" s="257" t="s">
        <v>573</v>
      </c>
      <c r="C24" s="258"/>
      <c r="D24" s="62">
        <v>396</v>
      </c>
    </row>
    <row r="25" spans="1:4" ht="15.75" x14ac:dyDescent="0.25">
      <c r="A25" s="223" t="s">
        <v>493</v>
      </c>
      <c r="B25" s="257" t="s">
        <v>573</v>
      </c>
      <c r="C25" s="258"/>
      <c r="D25" s="62">
        <v>1300</v>
      </c>
    </row>
    <row r="26" spans="1:4" x14ac:dyDescent="0.2">
      <c r="A26" s="255" t="s">
        <v>321</v>
      </c>
      <c r="B26" s="255"/>
      <c r="C26" s="255"/>
      <c r="D26" s="4">
        <f>SUM(D24:D25)</f>
        <v>1696</v>
      </c>
    </row>
    <row r="27" spans="1:4" x14ac:dyDescent="0.2">
      <c r="A27" s="63"/>
      <c r="B27" s="36"/>
      <c r="C27" s="36"/>
      <c r="D27" s="50"/>
    </row>
    <row r="28" spans="1:4" x14ac:dyDescent="0.2">
      <c r="A28" s="63"/>
      <c r="B28" s="36"/>
      <c r="C28" s="36"/>
      <c r="D28" s="50"/>
    </row>
  </sheetData>
  <mergeCells count="10">
    <mergeCell ref="A1:D1"/>
    <mergeCell ref="C5:D5"/>
    <mergeCell ref="A9:A10"/>
    <mergeCell ref="B9:D9"/>
    <mergeCell ref="A2:D2"/>
    <mergeCell ref="A26:C26"/>
    <mergeCell ref="A15:C15"/>
    <mergeCell ref="A21:D21"/>
    <mergeCell ref="B24:C24"/>
    <mergeCell ref="B25:C25"/>
  </mergeCells>
  <phoneticPr fontId="20" type="noConversion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>
    <oddHeader>&amp;L4. melléklet az 2/2015.(III.27.) önkormányzati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J11"/>
  <sheetViews>
    <sheetView view="pageLayout" zoomScaleNormal="100" workbookViewId="0">
      <selection activeCell="B1" sqref="B1:J1"/>
    </sheetView>
  </sheetViews>
  <sheetFormatPr defaultRowHeight="12.75" x14ac:dyDescent="0.2"/>
  <cols>
    <col min="1" max="1" width="7.85546875" bestFit="1" customWidth="1"/>
    <col min="2" max="2" width="54.140625" customWidth="1"/>
    <col min="3" max="3" width="11.42578125" customWidth="1"/>
    <col min="4" max="4" width="13" customWidth="1"/>
    <col min="5" max="5" width="11" customWidth="1"/>
    <col min="7" max="7" width="10.140625" customWidth="1"/>
    <col min="8" max="8" width="13.28515625" customWidth="1"/>
    <col min="9" max="9" width="10.85546875" customWidth="1"/>
    <col min="10" max="10" width="11" customWidth="1"/>
  </cols>
  <sheetData>
    <row r="1" spans="1:10" x14ac:dyDescent="0.2">
      <c r="B1" s="264" t="s">
        <v>524</v>
      </c>
      <c r="C1" s="256"/>
      <c r="D1" s="256"/>
      <c r="E1" s="256"/>
      <c r="F1" s="256"/>
      <c r="G1" s="256"/>
      <c r="H1" s="256"/>
      <c r="I1" s="256"/>
      <c r="J1" s="256"/>
    </row>
    <row r="2" spans="1:10" s="9" customFormat="1" ht="43.5" customHeight="1" x14ac:dyDescent="0.2">
      <c r="A2" s="265" t="s">
        <v>474</v>
      </c>
      <c r="B2" s="265" t="s">
        <v>475</v>
      </c>
      <c r="C2" s="267" t="s">
        <v>476</v>
      </c>
      <c r="D2" s="267" t="s">
        <v>477</v>
      </c>
      <c r="E2" s="267" t="s">
        <v>478</v>
      </c>
      <c r="F2" s="267" t="s">
        <v>460</v>
      </c>
      <c r="G2" s="267" t="s">
        <v>479</v>
      </c>
      <c r="H2" s="267" t="s">
        <v>480</v>
      </c>
      <c r="I2" s="267" t="s">
        <v>481</v>
      </c>
      <c r="J2" s="267" t="s">
        <v>327</v>
      </c>
    </row>
    <row r="3" spans="1:10" s="9" customFormat="1" x14ac:dyDescent="0.2">
      <c r="A3" s="266"/>
      <c r="B3" s="266"/>
      <c r="C3" s="267" t="s">
        <v>289</v>
      </c>
      <c r="D3" s="267"/>
      <c r="E3" s="267"/>
      <c r="F3" s="267"/>
      <c r="G3" s="267"/>
      <c r="H3" s="267"/>
      <c r="I3" s="267"/>
      <c r="J3" s="267"/>
    </row>
    <row r="4" spans="1:10" x14ac:dyDescent="0.2">
      <c r="A4" s="262" t="s">
        <v>332</v>
      </c>
      <c r="B4" s="263"/>
      <c r="C4" s="18"/>
      <c r="D4" s="18"/>
      <c r="E4" s="18"/>
      <c r="F4" s="18"/>
      <c r="G4" s="18"/>
      <c r="H4" s="18"/>
      <c r="I4" s="18"/>
      <c r="J4" s="2"/>
    </row>
    <row r="5" spans="1:10" x14ac:dyDescent="0.2">
      <c r="A5" s="152" t="s">
        <v>161</v>
      </c>
      <c r="B5" s="183" t="s">
        <v>329</v>
      </c>
      <c r="C5" s="16"/>
      <c r="D5" s="16"/>
      <c r="E5" s="16"/>
      <c r="F5" s="16"/>
      <c r="G5" s="16"/>
      <c r="H5" s="16"/>
      <c r="I5" s="16">
        <v>1696</v>
      </c>
      <c r="J5" s="16">
        <f t="shared" ref="J5:J11" si="0">SUM(C5:I5)</f>
        <v>1696</v>
      </c>
    </row>
    <row r="6" spans="1:10" x14ac:dyDescent="0.2">
      <c r="A6" s="184" t="s">
        <v>241</v>
      </c>
      <c r="B6" s="183" t="s">
        <v>12</v>
      </c>
      <c r="C6" s="16">
        <v>2022</v>
      </c>
      <c r="D6" s="16"/>
      <c r="E6" s="16"/>
      <c r="F6" s="16"/>
      <c r="G6" s="16"/>
      <c r="H6" s="18"/>
      <c r="I6" s="18"/>
      <c r="J6" s="16">
        <f t="shared" si="0"/>
        <v>2022</v>
      </c>
    </row>
    <row r="7" spans="1:10" x14ac:dyDescent="0.2">
      <c r="A7" s="152" t="s">
        <v>163</v>
      </c>
      <c r="B7" s="183" t="s">
        <v>322</v>
      </c>
      <c r="C7" s="16">
        <v>22989</v>
      </c>
      <c r="D7" s="16">
        <v>13678</v>
      </c>
      <c r="E7" s="16"/>
      <c r="F7" s="16"/>
      <c r="G7" s="16"/>
      <c r="H7" s="18"/>
      <c r="I7" s="18"/>
      <c r="J7" s="16">
        <f t="shared" si="0"/>
        <v>36667</v>
      </c>
    </row>
    <row r="8" spans="1:10" x14ac:dyDescent="0.2">
      <c r="A8" s="152" t="s">
        <v>247</v>
      </c>
      <c r="B8" s="183" t="s">
        <v>482</v>
      </c>
      <c r="C8" s="16">
        <v>5800</v>
      </c>
      <c r="D8" s="16"/>
      <c r="E8" s="16"/>
      <c r="F8" s="16"/>
      <c r="G8" s="16"/>
      <c r="H8" s="18"/>
      <c r="I8" s="18"/>
      <c r="J8" s="16">
        <f t="shared" si="0"/>
        <v>5800</v>
      </c>
    </row>
    <row r="9" spans="1:10" x14ac:dyDescent="0.2">
      <c r="A9" s="184" t="s">
        <v>495</v>
      </c>
      <c r="B9" s="183" t="s">
        <v>496</v>
      </c>
      <c r="C9" s="16"/>
      <c r="D9" s="16"/>
      <c r="E9" s="16">
        <v>15680</v>
      </c>
      <c r="F9" s="16"/>
      <c r="G9" s="16"/>
      <c r="H9" s="18"/>
      <c r="I9" s="18"/>
      <c r="J9" s="16">
        <f t="shared" si="0"/>
        <v>15680</v>
      </c>
    </row>
    <row r="10" spans="1:10" x14ac:dyDescent="0.2">
      <c r="A10" s="152" t="s">
        <v>164</v>
      </c>
      <c r="B10" s="183" t="s">
        <v>272</v>
      </c>
      <c r="C10" s="16">
        <v>5601</v>
      </c>
      <c r="D10" s="16"/>
      <c r="E10" s="16"/>
      <c r="F10" s="16"/>
      <c r="G10" s="16"/>
      <c r="H10" s="18"/>
      <c r="I10" s="18"/>
      <c r="J10" s="16">
        <f t="shared" si="0"/>
        <v>5601</v>
      </c>
    </row>
    <row r="11" spans="1:10" s="28" customFormat="1" x14ac:dyDescent="0.2">
      <c r="A11" s="25"/>
      <c r="B11" s="40" t="s">
        <v>273</v>
      </c>
      <c r="C11" s="27">
        <f t="shared" ref="C11:I11" si="1">SUM(C5:C10)</f>
        <v>36412</v>
      </c>
      <c r="D11" s="27">
        <f t="shared" si="1"/>
        <v>13678</v>
      </c>
      <c r="E11" s="27">
        <f t="shared" si="1"/>
        <v>15680</v>
      </c>
      <c r="F11" s="27">
        <f t="shared" si="1"/>
        <v>0</v>
      </c>
      <c r="G11" s="27">
        <f t="shared" si="1"/>
        <v>0</v>
      </c>
      <c r="H11" s="27">
        <f t="shared" si="1"/>
        <v>0</v>
      </c>
      <c r="I11" s="27">
        <f t="shared" si="1"/>
        <v>1696</v>
      </c>
      <c r="J11" s="27">
        <f t="shared" si="0"/>
        <v>67466</v>
      </c>
    </row>
  </sheetData>
  <mergeCells count="12">
    <mergeCell ref="A4:B4"/>
    <mergeCell ref="B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20" type="noConversion"/>
  <pageMargins left="0.35433070866141736" right="0.15748031496062992" top="0.74803149606299213" bottom="0.39370078740157483" header="0.15748031496062992" footer="0.19685039370078741"/>
  <pageSetup paperSize="9" scale="95" orientation="landscape" r:id="rId1"/>
  <headerFooter alignWithMargins="0">
    <oddHeader>&amp;L5. melléklet az 2/2015.(III.27.)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AR36"/>
  <sheetViews>
    <sheetView view="pageLayout" zoomScaleNormal="100" workbookViewId="0">
      <selection activeCell="H1" sqref="H1:H2"/>
    </sheetView>
  </sheetViews>
  <sheetFormatPr defaultRowHeight="12.75" x14ac:dyDescent="0.2"/>
  <cols>
    <col min="1" max="1" width="8" bestFit="1" customWidth="1"/>
    <col min="2" max="2" width="65" bestFit="1" customWidth="1"/>
    <col min="3" max="3" width="10.140625" customWidth="1"/>
    <col min="4" max="4" width="11" customWidth="1"/>
    <col min="5" max="6" width="9.5703125" customWidth="1"/>
    <col min="7" max="7" width="8.28515625" bestFit="1" customWidth="1"/>
    <col min="8" max="8" width="10.42578125" customWidth="1"/>
    <col min="9" max="9" width="8.28515625" customWidth="1"/>
    <col min="10" max="10" width="10" customWidth="1"/>
    <col min="11" max="11" width="9.5703125" customWidth="1"/>
    <col min="12" max="12" width="11" customWidth="1"/>
    <col min="13" max="13" width="8.5703125" bestFit="1" customWidth="1"/>
  </cols>
  <sheetData>
    <row r="1" spans="1:44" s="9" customFormat="1" ht="39.75" customHeight="1" x14ac:dyDescent="0.2">
      <c r="A1" s="265" t="s">
        <v>474</v>
      </c>
      <c r="B1" s="265" t="s">
        <v>280</v>
      </c>
      <c r="C1" s="268" t="s">
        <v>466</v>
      </c>
      <c r="D1" s="268" t="s">
        <v>488</v>
      </c>
      <c r="E1" s="268" t="s">
        <v>468</v>
      </c>
      <c r="F1" s="268" t="s">
        <v>523</v>
      </c>
      <c r="G1" s="268" t="s">
        <v>483</v>
      </c>
      <c r="H1" s="268" t="s">
        <v>470</v>
      </c>
      <c r="I1" s="268" t="s">
        <v>471</v>
      </c>
      <c r="J1" s="268" t="s">
        <v>484</v>
      </c>
      <c r="K1" s="268" t="s">
        <v>485</v>
      </c>
      <c r="L1" s="268" t="s">
        <v>327</v>
      </c>
      <c r="M1" s="196" t="s">
        <v>337</v>
      </c>
      <c r="N1" s="197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</row>
    <row r="2" spans="1:44" s="9" customFormat="1" x14ac:dyDescent="0.2">
      <c r="A2" s="266"/>
      <c r="B2" s="266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182" t="s">
        <v>306</v>
      </c>
      <c r="N2" s="197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</row>
    <row r="3" spans="1:44" x14ac:dyDescent="0.2">
      <c r="A3" s="262" t="s">
        <v>332</v>
      </c>
      <c r="B3" s="26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7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</row>
    <row r="4" spans="1:44" s="194" customFormat="1" ht="15.75" x14ac:dyDescent="0.25">
      <c r="A4" s="152" t="s">
        <v>161</v>
      </c>
      <c r="B4" s="183" t="s">
        <v>329</v>
      </c>
      <c r="C4" s="185">
        <v>2417</v>
      </c>
      <c r="D4" s="185">
        <v>437</v>
      </c>
      <c r="E4" s="185">
        <v>2202</v>
      </c>
      <c r="F4" s="185"/>
      <c r="G4" s="185">
        <v>725</v>
      </c>
      <c r="H4" s="185">
        <v>30</v>
      </c>
      <c r="I4" s="185">
        <v>5654</v>
      </c>
      <c r="J4" s="185"/>
      <c r="K4" s="185"/>
      <c r="L4" s="186">
        <f>SUM(C4:K4)</f>
        <v>11465</v>
      </c>
      <c r="M4" s="187">
        <v>1</v>
      </c>
      <c r="N4" s="197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</row>
    <row r="5" spans="1:44" ht="15.75" x14ac:dyDescent="0.25">
      <c r="A5" s="154" t="s">
        <v>165</v>
      </c>
      <c r="B5" s="183" t="s">
        <v>278</v>
      </c>
      <c r="C5" s="185"/>
      <c r="D5" s="185"/>
      <c r="E5" s="185">
        <v>200</v>
      </c>
      <c r="F5" s="185"/>
      <c r="G5" s="185"/>
      <c r="H5" s="185"/>
      <c r="I5" s="185"/>
      <c r="J5" s="185"/>
      <c r="K5" s="185"/>
      <c r="L5" s="186">
        <f t="shared" ref="L5:L29" si="0">SUM(C5:K5)</f>
        <v>200</v>
      </c>
      <c r="M5" s="187"/>
      <c r="N5" s="197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</row>
    <row r="6" spans="1:44" s="194" customFormat="1" ht="15.75" x14ac:dyDescent="0.25">
      <c r="A6" s="154" t="s">
        <v>160</v>
      </c>
      <c r="B6" s="183" t="s">
        <v>320</v>
      </c>
      <c r="C6" s="185"/>
      <c r="D6" s="185"/>
      <c r="E6" s="185">
        <v>99</v>
      </c>
      <c r="F6" s="185"/>
      <c r="G6" s="185"/>
      <c r="H6" s="185"/>
      <c r="I6" s="185"/>
      <c r="J6" s="185"/>
      <c r="K6" s="185"/>
      <c r="L6" s="186">
        <f t="shared" si="0"/>
        <v>99</v>
      </c>
      <c r="M6" s="189"/>
      <c r="N6" s="197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</row>
    <row r="7" spans="1:44" s="194" customFormat="1" ht="15.75" x14ac:dyDescent="0.25">
      <c r="A7" s="154" t="s">
        <v>160</v>
      </c>
      <c r="B7" s="183" t="s">
        <v>341</v>
      </c>
      <c r="C7" s="185"/>
      <c r="D7" s="185"/>
      <c r="E7" s="185">
        <v>246</v>
      </c>
      <c r="F7" s="185"/>
      <c r="G7" s="185"/>
      <c r="H7" s="185"/>
      <c r="I7" s="185"/>
      <c r="J7" s="185"/>
      <c r="K7" s="185"/>
      <c r="L7" s="186">
        <f t="shared" si="0"/>
        <v>246</v>
      </c>
      <c r="M7" s="189"/>
      <c r="N7" s="197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</row>
    <row r="8" spans="1:44" ht="15.75" x14ac:dyDescent="0.25">
      <c r="A8" s="188" t="s">
        <v>241</v>
      </c>
      <c r="B8" s="183" t="s">
        <v>12</v>
      </c>
      <c r="C8" s="185"/>
      <c r="D8" s="185"/>
      <c r="E8" s="185"/>
      <c r="F8" s="185"/>
      <c r="G8" s="185">
        <v>16058</v>
      </c>
      <c r="H8" s="185"/>
      <c r="I8" s="185"/>
      <c r="J8" s="185"/>
      <c r="K8" s="185"/>
      <c r="L8" s="186">
        <f>SUM(C8:K8)</f>
        <v>16058</v>
      </c>
      <c r="M8" s="187"/>
      <c r="N8" s="197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</row>
    <row r="9" spans="1:44" s="194" customFormat="1" ht="15.75" x14ac:dyDescent="0.25">
      <c r="A9" s="154" t="s">
        <v>247</v>
      </c>
      <c r="B9" s="183" t="s">
        <v>482</v>
      </c>
      <c r="C9" s="185">
        <v>4234</v>
      </c>
      <c r="D9" s="185">
        <v>1566</v>
      </c>
      <c r="E9" s="185"/>
      <c r="F9" s="185"/>
      <c r="G9" s="185"/>
      <c r="H9" s="185"/>
      <c r="I9" s="185"/>
      <c r="J9" s="185"/>
      <c r="K9" s="185"/>
      <c r="L9" s="186">
        <f t="shared" si="0"/>
        <v>5800</v>
      </c>
      <c r="M9" s="187">
        <v>6</v>
      </c>
      <c r="N9" s="197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</row>
    <row r="10" spans="1:44" ht="15.75" x14ac:dyDescent="0.25">
      <c r="A10" s="154" t="s">
        <v>169</v>
      </c>
      <c r="B10" s="183" t="s">
        <v>338</v>
      </c>
      <c r="C10" s="185"/>
      <c r="D10" s="185"/>
      <c r="E10" s="185">
        <v>1163</v>
      </c>
      <c r="F10" s="185"/>
      <c r="G10" s="185"/>
      <c r="H10" s="185"/>
      <c r="I10" s="185"/>
      <c r="J10" s="185"/>
      <c r="K10" s="185"/>
      <c r="L10" s="186">
        <f t="shared" si="0"/>
        <v>1163</v>
      </c>
      <c r="M10" s="187"/>
      <c r="N10" s="197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</row>
    <row r="11" spans="1:44" ht="15.75" x14ac:dyDescent="0.25">
      <c r="A11" s="154" t="s">
        <v>499</v>
      </c>
      <c r="B11" s="183" t="s">
        <v>500</v>
      </c>
      <c r="C11" s="185"/>
      <c r="D11" s="185"/>
      <c r="E11" s="185">
        <v>400</v>
      </c>
      <c r="F11" s="185"/>
      <c r="G11" s="185"/>
      <c r="H11" s="185"/>
      <c r="I11" s="185"/>
      <c r="J11" s="185"/>
      <c r="K11" s="185"/>
      <c r="L11" s="186">
        <f t="shared" si="0"/>
        <v>400</v>
      </c>
      <c r="M11" s="189"/>
      <c r="N11" s="197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</row>
    <row r="12" spans="1:44" s="194" customFormat="1" ht="15.75" x14ac:dyDescent="0.25">
      <c r="A12" s="154" t="s">
        <v>168</v>
      </c>
      <c r="B12" s="183" t="s">
        <v>340</v>
      </c>
      <c r="C12" s="189"/>
      <c r="D12" s="189"/>
      <c r="E12" s="185">
        <v>2113</v>
      </c>
      <c r="F12" s="185"/>
      <c r="G12" s="185"/>
      <c r="H12" s="185"/>
      <c r="I12" s="185"/>
      <c r="J12" s="185"/>
      <c r="K12" s="185"/>
      <c r="L12" s="186">
        <f t="shared" si="0"/>
        <v>2113</v>
      </c>
      <c r="M12" s="189"/>
      <c r="N12" s="197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</row>
    <row r="13" spans="1:44" s="194" customFormat="1" ht="15.75" x14ac:dyDescent="0.25">
      <c r="A13" s="154" t="s">
        <v>246</v>
      </c>
      <c r="B13" s="183" t="s">
        <v>486</v>
      </c>
      <c r="C13" s="185"/>
      <c r="D13" s="185"/>
      <c r="E13" s="185"/>
      <c r="F13" s="185">
        <v>200</v>
      </c>
      <c r="G13" s="185"/>
      <c r="H13" s="185"/>
      <c r="I13" s="185"/>
      <c r="J13" s="185"/>
      <c r="K13" s="185"/>
      <c r="L13" s="186">
        <f t="shared" si="0"/>
        <v>200</v>
      </c>
      <c r="M13" s="187"/>
      <c r="N13" s="197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</row>
    <row r="14" spans="1:44" s="194" customFormat="1" ht="15.75" x14ac:dyDescent="0.25">
      <c r="A14" s="154" t="s">
        <v>171</v>
      </c>
      <c r="B14" s="183" t="s">
        <v>330</v>
      </c>
      <c r="C14" s="185"/>
      <c r="D14" s="185"/>
      <c r="E14" s="185">
        <v>1500</v>
      </c>
      <c r="F14" s="185"/>
      <c r="G14" s="185"/>
      <c r="H14" s="185"/>
      <c r="I14" s="185"/>
      <c r="J14" s="185"/>
      <c r="K14" s="185"/>
      <c r="L14" s="186">
        <f t="shared" si="0"/>
        <v>1500</v>
      </c>
      <c r="M14" s="187"/>
      <c r="N14" s="197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</row>
    <row r="15" spans="1:44" ht="15.75" x14ac:dyDescent="0.25">
      <c r="A15" s="154" t="s">
        <v>170</v>
      </c>
      <c r="B15" s="183" t="s">
        <v>274</v>
      </c>
      <c r="C15" s="185"/>
      <c r="D15" s="185"/>
      <c r="E15" s="185">
        <v>1877</v>
      </c>
      <c r="F15" s="185"/>
      <c r="G15" s="185"/>
      <c r="H15" s="185"/>
      <c r="I15" s="185"/>
      <c r="J15" s="185"/>
      <c r="K15" s="185"/>
      <c r="L15" s="186">
        <f t="shared" si="0"/>
        <v>1877</v>
      </c>
      <c r="M15" s="187"/>
      <c r="N15" s="197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</row>
    <row r="16" spans="1:44" ht="15.75" x14ac:dyDescent="0.25">
      <c r="A16" s="154" t="s">
        <v>162</v>
      </c>
      <c r="B16" s="183" t="s">
        <v>339</v>
      </c>
      <c r="C16" s="185"/>
      <c r="D16" s="185"/>
      <c r="E16" s="185">
        <v>2060</v>
      </c>
      <c r="F16" s="185"/>
      <c r="G16" s="185"/>
      <c r="H16" s="185"/>
      <c r="I16" s="185"/>
      <c r="J16" s="185"/>
      <c r="K16" s="185"/>
      <c r="L16" s="186">
        <f t="shared" si="0"/>
        <v>2060</v>
      </c>
      <c r="M16" s="187"/>
      <c r="N16" s="197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</row>
    <row r="17" spans="1:44" s="194" customFormat="1" ht="15.75" x14ac:dyDescent="0.25">
      <c r="A17" s="154" t="s">
        <v>164</v>
      </c>
      <c r="B17" s="183" t="s">
        <v>272</v>
      </c>
      <c r="C17" s="185">
        <v>4246</v>
      </c>
      <c r="D17" s="185">
        <v>1097</v>
      </c>
      <c r="E17" s="185">
        <v>260</v>
      </c>
      <c r="F17" s="185"/>
      <c r="G17" s="185"/>
      <c r="H17" s="185"/>
      <c r="I17" s="185"/>
      <c r="J17" s="185"/>
      <c r="K17" s="185"/>
      <c r="L17" s="186">
        <f t="shared" si="0"/>
        <v>5603</v>
      </c>
      <c r="M17" s="187">
        <v>1</v>
      </c>
      <c r="N17" s="197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</row>
    <row r="18" spans="1:44" ht="15.75" x14ac:dyDescent="0.25">
      <c r="A18" s="154" t="s">
        <v>493</v>
      </c>
      <c r="B18" s="183" t="s">
        <v>494</v>
      </c>
      <c r="C18" s="185"/>
      <c r="D18" s="185"/>
      <c r="E18" s="185"/>
      <c r="F18" s="185"/>
      <c r="G18" s="185">
        <v>1300</v>
      </c>
      <c r="H18" s="185"/>
      <c r="I18" s="185"/>
      <c r="J18" s="185"/>
      <c r="K18" s="185"/>
      <c r="L18" s="186">
        <f t="shared" si="0"/>
        <v>1300</v>
      </c>
      <c r="M18" s="187"/>
      <c r="N18" s="197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</row>
    <row r="19" spans="1:44" ht="15.75" x14ac:dyDescent="0.25">
      <c r="A19" s="154" t="s">
        <v>166</v>
      </c>
      <c r="B19" s="183" t="s">
        <v>497</v>
      </c>
      <c r="C19" s="185"/>
      <c r="D19" s="185"/>
      <c r="E19" s="185">
        <v>1435</v>
      </c>
      <c r="F19" s="185"/>
      <c r="G19" s="185"/>
      <c r="H19" s="185"/>
      <c r="I19" s="185">
        <v>9399</v>
      </c>
      <c r="J19" s="185"/>
      <c r="K19" s="185"/>
      <c r="L19" s="186">
        <f t="shared" si="0"/>
        <v>10834</v>
      </c>
      <c r="M19" s="187"/>
      <c r="N19" s="197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</row>
    <row r="20" spans="1:44" s="194" customFormat="1" ht="15.75" x14ac:dyDescent="0.25">
      <c r="A20" s="154" t="s">
        <v>172</v>
      </c>
      <c r="B20" s="183" t="s">
        <v>328</v>
      </c>
      <c r="C20" s="185">
        <v>180</v>
      </c>
      <c r="D20" s="185">
        <v>49</v>
      </c>
      <c r="E20" s="185">
        <v>895</v>
      </c>
      <c r="F20" s="185"/>
      <c r="G20" s="185"/>
      <c r="H20" s="185"/>
      <c r="I20" s="185"/>
      <c r="J20" s="185"/>
      <c r="K20" s="185"/>
      <c r="L20" s="186">
        <f>SUM(C20:K20)</f>
        <v>1124</v>
      </c>
      <c r="M20" s="187">
        <v>1</v>
      </c>
      <c r="N20" s="197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</row>
    <row r="21" spans="1:44" ht="15.75" x14ac:dyDescent="0.25">
      <c r="A21" s="154" t="s">
        <v>248</v>
      </c>
      <c r="B21" s="183" t="s">
        <v>268</v>
      </c>
      <c r="C21" s="185"/>
      <c r="D21" s="185"/>
      <c r="E21" s="185"/>
      <c r="F21" s="185"/>
      <c r="G21" s="185">
        <v>700</v>
      </c>
      <c r="H21" s="185"/>
      <c r="I21" s="185"/>
      <c r="J21" s="185"/>
      <c r="K21" s="185"/>
      <c r="L21" s="186">
        <f t="shared" si="0"/>
        <v>700</v>
      </c>
      <c r="M21" s="187"/>
      <c r="N21" s="197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</row>
    <row r="22" spans="1:44" ht="15.75" x14ac:dyDescent="0.25">
      <c r="A22" s="188" t="s">
        <v>506</v>
      </c>
      <c r="B22" s="183" t="s">
        <v>507</v>
      </c>
      <c r="C22" s="185"/>
      <c r="D22" s="185"/>
      <c r="E22" s="185">
        <v>1000</v>
      </c>
      <c r="F22" s="185"/>
      <c r="G22" s="185"/>
      <c r="H22" s="185"/>
      <c r="I22" s="185"/>
      <c r="J22" s="185"/>
      <c r="K22" s="185"/>
      <c r="L22" s="186">
        <f t="shared" si="0"/>
        <v>1000</v>
      </c>
      <c r="M22" s="187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</row>
    <row r="23" spans="1:44" ht="15.75" x14ac:dyDescent="0.25">
      <c r="A23" s="154" t="s">
        <v>511</v>
      </c>
      <c r="B23" s="183" t="s">
        <v>525</v>
      </c>
      <c r="C23" s="185"/>
      <c r="D23" s="185"/>
      <c r="E23" s="185"/>
      <c r="F23" s="185">
        <v>150</v>
      </c>
      <c r="G23" s="185"/>
      <c r="H23" s="185"/>
      <c r="I23" s="185"/>
      <c r="J23" s="185"/>
      <c r="K23" s="185"/>
      <c r="L23" s="186">
        <f t="shared" si="0"/>
        <v>150</v>
      </c>
      <c r="M23" s="187"/>
      <c r="N23" s="77"/>
      <c r="O23" s="77"/>
      <c r="P23" s="77"/>
      <c r="Q23" s="77"/>
      <c r="R23" s="77"/>
      <c r="S23" s="77"/>
      <c r="T23" s="77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</row>
    <row r="24" spans="1:44" ht="15.75" x14ac:dyDescent="0.25">
      <c r="A24" s="188" t="s">
        <v>514</v>
      </c>
      <c r="B24" s="190" t="s">
        <v>526</v>
      </c>
      <c r="C24" s="185"/>
      <c r="D24" s="185"/>
      <c r="E24" s="185"/>
      <c r="F24" s="185">
        <v>290</v>
      </c>
      <c r="G24" s="185"/>
      <c r="H24" s="185"/>
      <c r="I24" s="185"/>
      <c r="J24" s="185"/>
      <c r="K24" s="185"/>
      <c r="L24" s="186">
        <f t="shared" si="0"/>
        <v>290</v>
      </c>
      <c r="M24" s="18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</row>
    <row r="25" spans="1:44" ht="15.75" x14ac:dyDescent="0.25">
      <c r="A25" s="188" t="s">
        <v>514</v>
      </c>
      <c r="B25" s="195" t="s">
        <v>528</v>
      </c>
      <c r="C25" s="185"/>
      <c r="D25" s="185"/>
      <c r="E25" s="185"/>
      <c r="F25" s="185">
        <v>300</v>
      </c>
      <c r="G25" s="185"/>
      <c r="H25" s="185"/>
      <c r="I25" s="185"/>
      <c r="J25" s="185"/>
      <c r="K25" s="185"/>
      <c r="L25" s="186">
        <f t="shared" si="0"/>
        <v>300</v>
      </c>
      <c r="M25" s="18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</row>
    <row r="26" spans="1:44" ht="15.75" x14ac:dyDescent="0.25">
      <c r="A26" s="154" t="s">
        <v>243</v>
      </c>
      <c r="B26" s="183" t="s">
        <v>266</v>
      </c>
      <c r="C26" s="185"/>
      <c r="D26" s="185"/>
      <c r="E26" s="185"/>
      <c r="F26" s="185">
        <v>46</v>
      </c>
      <c r="G26" s="185"/>
      <c r="H26" s="185"/>
      <c r="I26" s="185"/>
      <c r="J26" s="185"/>
      <c r="K26" s="185"/>
      <c r="L26" s="186">
        <f t="shared" si="0"/>
        <v>46</v>
      </c>
      <c r="M26" s="18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</row>
    <row r="27" spans="1:44" ht="15.75" x14ac:dyDescent="0.25">
      <c r="A27" s="154" t="s">
        <v>244</v>
      </c>
      <c r="B27" s="183" t="s">
        <v>267</v>
      </c>
      <c r="C27" s="185"/>
      <c r="D27" s="185"/>
      <c r="E27" s="185"/>
      <c r="F27" s="185">
        <v>212</v>
      </c>
      <c r="G27" s="185"/>
      <c r="H27" s="185"/>
      <c r="I27" s="185"/>
      <c r="J27" s="185"/>
      <c r="K27" s="185"/>
      <c r="L27" s="186">
        <f t="shared" si="0"/>
        <v>212</v>
      </c>
      <c r="M27" s="18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</row>
    <row r="28" spans="1:44" s="194" customFormat="1" x14ac:dyDescent="0.2">
      <c r="A28" s="188" t="s">
        <v>501</v>
      </c>
      <c r="B28" s="190" t="s">
        <v>503</v>
      </c>
      <c r="C28" s="191">
        <v>1496</v>
      </c>
      <c r="D28" s="191">
        <v>382</v>
      </c>
      <c r="E28" s="191">
        <v>698</v>
      </c>
      <c r="F28" s="191"/>
      <c r="G28" s="191"/>
      <c r="H28" s="191"/>
      <c r="I28" s="191"/>
      <c r="J28" s="191"/>
      <c r="K28" s="191"/>
      <c r="L28" s="192">
        <f t="shared" si="0"/>
        <v>2576</v>
      </c>
      <c r="M28" s="193">
        <v>1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</row>
    <row r="29" spans="1:44" s="194" customFormat="1" ht="15.75" x14ac:dyDescent="0.25">
      <c r="A29" s="152" t="s">
        <v>245</v>
      </c>
      <c r="B29" s="183" t="s">
        <v>527</v>
      </c>
      <c r="C29" s="185"/>
      <c r="D29" s="185"/>
      <c r="E29" s="185"/>
      <c r="F29" s="185">
        <v>150</v>
      </c>
      <c r="G29" s="189"/>
      <c r="H29" s="185"/>
      <c r="I29" s="185"/>
      <c r="J29" s="185"/>
      <c r="K29" s="185"/>
      <c r="L29" s="186">
        <f t="shared" si="0"/>
        <v>150</v>
      </c>
      <c r="M29" s="18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</row>
    <row r="30" spans="1:44" s="28" customFormat="1" x14ac:dyDescent="0.2">
      <c r="A30" s="79"/>
      <c r="B30" s="40" t="s">
        <v>273</v>
      </c>
      <c r="C30" s="27">
        <f t="shared" ref="C30:M30" si="1">SUM(C4:C29)</f>
        <v>12573</v>
      </c>
      <c r="D30" s="27">
        <f t="shared" si="1"/>
        <v>3531</v>
      </c>
      <c r="E30" s="27">
        <f t="shared" si="1"/>
        <v>16148</v>
      </c>
      <c r="F30" s="27">
        <f t="shared" si="1"/>
        <v>1348</v>
      </c>
      <c r="G30" s="27">
        <f t="shared" si="1"/>
        <v>18783</v>
      </c>
      <c r="H30" s="27">
        <f t="shared" si="1"/>
        <v>30</v>
      </c>
      <c r="I30" s="27">
        <f t="shared" si="1"/>
        <v>15053</v>
      </c>
      <c r="J30" s="27">
        <f t="shared" si="1"/>
        <v>0</v>
      </c>
      <c r="K30" s="27">
        <f t="shared" si="1"/>
        <v>0</v>
      </c>
      <c r="L30" s="27">
        <f t="shared" si="1"/>
        <v>67466</v>
      </c>
      <c r="M30" s="117">
        <f t="shared" si="1"/>
        <v>10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</row>
    <row r="31" spans="1:44" x14ac:dyDescent="0.2"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</row>
    <row r="32" spans="1:44" x14ac:dyDescent="0.2"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</row>
    <row r="33" spans="14:44" x14ac:dyDescent="0.2"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</row>
    <row r="34" spans="14:44" x14ac:dyDescent="0.2"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</row>
    <row r="35" spans="14:44" x14ac:dyDescent="0.2"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</row>
    <row r="36" spans="14:44" x14ac:dyDescent="0.2"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</row>
  </sheetData>
  <mergeCells count="13">
    <mergeCell ref="L1:L2"/>
    <mergeCell ref="A3:B3"/>
    <mergeCell ref="G1:G2"/>
    <mergeCell ref="H1:H2"/>
    <mergeCell ref="I1:I2"/>
    <mergeCell ref="J1:J2"/>
    <mergeCell ref="B1:B2"/>
    <mergeCell ref="C1:C2"/>
    <mergeCell ref="D1:D2"/>
    <mergeCell ref="E1:E2"/>
    <mergeCell ref="A1:A2"/>
    <mergeCell ref="K1:K2"/>
    <mergeCell ref="F1:F2"/>
  </mergeCells>
  <phoneticPr fontId="20" type="noConversion"/>
  <pageMargins left="0.55118110236220474" right="0.23622047244094491" top="0.62992125984251968" bottom="0.55118110236220474" header="0.31496062992125984" footer="0.27559055118110237"/>
  <pageSetup paperSize="9" scale="75" fitToHeight="2" orientation="landscape" r:id="rId1"/>
  <headerFooter>
    <oddHeader>&amp;L6. melléklet az 2/2015.(III.27.) önkormányzati rendelethez &amp;RBorjád Község Önkormányzata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F133"/>
  <sheetViews>
    <sheetView tabSelected="1" view="pageLayout" topLeftCell="A28" zoomScaleNormal="100" workbookViewId="0">
      <selection activeCell="D1" sqref="D1"/>
    </sheetView>
  </sheetViews>
  <sheetFormatPr defaultRowHeight="12.75" x14ac:dyDescent="0.2"/>
  <cols>
    <col min="1" max="1" width="7" bestFit="1" customWidth="1"/>
    <col min="2" max="2" width="47.140625" bestFit="1" customWidth="1"/>
    <col min="3" max="3" width="10" customWidth="1"/>
  </cols>
  <sheetData>
    <row r="1" spans="1:3" x14ac:dyDescent="0.2">
      <c r="A1" s="199" t="s">
        <v>44</v>
      </c>
      <c r="B1" s="199"/>
      <c r="C1" s="199"/>
    </row>
    <row r="2" spans="1:3" ht="15" x14ac:dyDescent="0.2">
      <c r="A2" s="127" t="s">
        <v>384</v>
      </c>
      <c r="B2" s="127" t="s">
        <v>385</v>
      </c>
      <c r="C2" s="68" t="s">
        <v>43</v>
      </c>
    </row>
    <row r="3" spans="1:3" s="28" customFormat="1" x14ac:dyDescent="0.2">
      <c r="A3" s="18" t="s">
        <v>96</v>
      </c>
      <c r="B3" s="18" t="s">
        <v>95</v>
      </c>
      <c r="C3" s="16">
        <v>4658</v>
      </c>
    </row>
    <row r="4" spans="1:3" x14ac:dyDescent="0.2">
      <c r="A4" s="18" t="s">
        <v>97</v>
      </c>
      <c r="B4" s="18" t="s">
        <v>98</v>
      </c>
      <c r="C4" s="16">
        <v>10606</v>
      </c>
    </row>
    <row r="5" spans="1:3" s="28" customFormat="1" x14ac:dyDescent="0.2">
      <c r="A5" s="18" t="s">
        <v>99</v>
      </c>
      <c r="B5" s="18" t="s">
        <v>100</v>
      </c>
      <c r="C5" s="16">
        <v>6447</v>
      </c>
    </row>
    <row r="6" spans="1:3" x14ac:dyDescent="0.2">
      <c r="A6" s="18" t="s">
        <v>102</v>
      </c>
      <c r="B6" s="18" t="s">
        <v>101</v>
      </c>
      <c r="C6" s="16">
        <v>1200</v>
      </c>
    </row>
    <row r="7" spans="1:3" x14ac:dyDescent="0.2">
      <c r="A7" s="200" t="s">
        <v>490</v>
      </c>
      <c r="B7" s="18" t="s">
        <v>529</v>
      </c>
      <c r="C7" s="16">
        <v>1500</v>
      </c>
    </row>
    <row r="8" spans="1:3" s="28" customFormat="1" x14ac:dyDescent="0.2">
      <c r="A8" s="18" t="s">
        <v>85</v>
      </c>
      <c r="B8" s="18" t="s">
        <v>103</v>
      </c>
      <c r="C8" s="16">
        <v>12001</v>
      </c>
    </row>
    <row r="9" spans="1:3" x14ac:dyDescent="0.2">
      <c r="A9" s="128" t="s">
        <v>142</v>
      </c>
      <c r="B9" s="128" t="s">
        <v>143</v>
      </c>
      <c r="C9" s="131">
        <f>SUM(C3:C8)</f>
        <v>36412</v>
      </c>
    </row>
    <row r="10" spans="1:3" x14ac:dyDescent="0.2">
      <c r="A10" s="100" t="s">
        <v>88</v>
      </c>
      <c r="B10" s="100" t="s">
        <v>105</v>
      </c>
      <c r="C10" s="16">
        <v>13678</v>
      </c>
    </row>
    <row r="11" spans="1:3" x14ac:dyDescent="0.2">
      <c r="A11" s="128" t="s">
        <v>179</v>
      </c>
      <c r="B11" s="128" t="s">
        <v>144</v>
      </c>
      <c r="C11" s="131">
        <f>SUM(C10)</f>
        <v>13678</v>
      </c>
    </row>
    <row r="12" spans="1:3" s="28" customFormat="1" x14ac:dyDescent="0.2">
      <c r="A12" s="19" t="s">
        <v>82</v>
      </c>
      <c r="B12" s="19" t="s">
        <v>26</v>
      </c>
      <c r="C12" s="16">
        <v>1600</v>
      </c>
    </row>
    <row r="13" spans="1:3" s="28" customFormat="1" x14ac:dyDescent="0.2">
      <c r="A13" s="18" t="s">
        <v>83</v>
      </c>
      <c r="B13" s="18" t="s">
        <v>27</v>
      </c>
      <c r="C13" s="16">
        <v>12000</v>
      </c>
    </row>
    <row r="14" spans="1:3" x14ac:dyDescent="0.2">
      <c r="A14" s="18" t="s">
        <v>81</v>
      </c>
      <c r="B14" s="18" t="s">
        <v>319</v>
      </c>
      <c r="C14" s="16">
        <v>2030</v>
      </c>
    </row>
    <row r="15" spans="1:3" x14ac:dyDescent="0.2">
      <c r="A15" s="200" t="s">
        <v>183</v>
      </c>
      <c r="B15" s="201" t="s">
        <v>184</v>
      </c>
      <c r="C15" s="16">
        <v>50</v>
      </c>
    </row>
    <row r="16" spans="1:3" x14ac:dyDescent="0.2">
      <c r="A16" s="128" t="s">
        <v>147</v>
      </c>
      <c r="B16" s="128" t="s">
        <v>148</v>
      </c>
      <c r="C16" s="131">
        <f>SUM(C12:C15)</f>
        <v>15680</v>
      </c>
    </row>
    <row r="17" spans="1:6" x14ac:dyDescent="0.2">
      <c r="A17" s="18" t="s">
        <v>75</v>
      </c>
      <c r="B17" s="18" t="s">
        <v>89</v>
      </c>
      <c r="C17" s="16"/>
    </row>
    <row r="18" spans="1:6" x14ac:dyDescent="0.2">
      <c r="A18" s="18" t="s">
        <v>50</v>
      </c>
      <c r="B18" s="18" t="s">
        <v>90</v>
      </c>
      <c r="C18" s="16"/>
    </row>
    <row r="19" spans="1:6" x14ac:dyDescent="0.2">
      <c r="A19" s="18" t="s">
        <v>77</v>
      </c>
      <c r="B19" s="18" t="s">
        <v>91</v>
      </c>
      <c r="C19" s="16"/>
    </row>
    <row r="20" spans="1:6" x14ac:dyDescent="0.2">
      <c r="A20" s="18" t="s">
        <v>87</v>
      </c>
      <c r="B20" s="18" t="s">
        <v>403</v>
      </c>
      <c r="C20" s="16"/>
    </row>
    <row r="21" spans="1:6" x14ac:dyDescent="0.2">
      <c r="A21" s="18" t="s">
        <v>78</v>
      </c>
      <c r="B21" s="18" t="s">
        <v>92</v>
      </c>
      <c r="C21" s="16"/>
      <c r="F21" s="132"/>
    </row>
    <row r="22" spans="1:6" x14ac:dyDescent="0.2">
      <c r="A22" s="18" t="s">
        <v>79</v>
      </c>
      <c r="B22" s="18" t="s">
        <v>404</v>
      </c>
      <c r="C22" s="16"/>
    </row>
    <row r="23" spans="1:6" x14ac:dyDescent="0.2">
      <c r="A23" s="18" t="s">
        <v>80</v>
      </c>
      <c r="B23" s="18" t="s">
        <v>405</v>
      </c>
      <c r="C23" s="16"/>
    </row>
    <row r="24" spans="1:6" x14ac:dyDescent="0.2">
      <c r="A24" s="18" t="s">
        <v>76</v>
      </c>
      <c r="B24" s="18" t="s">
        <v>406</v>
      </c>
      <c r="C24" s="16"/>
    </row>
    <row r="25" spans="1:6" x14ac:dyDescent="0.2">
      <c r="A25" s="128" t="s">
        <v>149</v>
      </c>
      <c r="B25" s="128" t="s">
        <v>150</v>
      </c>
      <c r="C25" s="131">
        <f>SUM(C17:C24)</f>
        <v>0</v>
      </c>
    </row>
    <row r="26" spans="1:6" x14ac:dyDescent="0.2">
      <c r="A26" s="18" t="s">
        <v>86</v>
      </c>
      <c r="B26" s="18" t="s">
        <v>104</v>
      </c>
      <c r="C26" s="16"/>
    </row>
    <row r="27" spans="1:6" x14ac:dyDescent="0.2">
      <c r="A27" s="128" t="s">
        <v>152</v>
      </c>
      <c r="B27" s="128" t="s">
        <v>151</v>
      </c>
      <c r="C27" s="131">
        <f>SUM(C26)</f>
        <v>0</v>
      </c>
    </row>
    <row r="28" spans="1:6" x14ac:dyDescent="0.2">
      <c r="A28" s="2" t="s">
        <v>153</v>
      </c>
      <c r="B28" s="2" t="s">
        <v>28</v>
      </c>
      <c r="C28" s="16"/>
    </row>
    <row r="29" spans="1:6" x14ac:dyDescent="0.2">
      <c r="A29" s="128" t="s">
        <v>153</v>
      </c>
      <c r="B29" s="128" t="s">
        <v>42</v>
      </c>
      <c r="C29" s="131">
        <f>SUM(C28)</f>
        <v>0</v>
      </c>
    </row>
    <row r="30" spans="1:6" x14ac:dyDescent="0.2">
      <c r="A30" s="2" t="s">
        <v>51</v>
      </c>
      <c r="B30" s="2" t="s">
        <v>52</v>
      </c>
      <c r="C30" s="16">
        <v>1696</v>
      </c>
    </row>
    <row r="31" spans="1:6" x14ac:dyDescent="0.2">
      <c r="A31" s="2" t="s">
        <v>53</v>
      </c>
      <c r="B31" s="2" t="s">
        <v>29</v>
      </c>
      <c r="C31" s="16"/>
    </row>
    <row r="32" spans="1:6" x14ac:dyDescent="0.2">
      <c r="A32" s="128" t="s">
        <v>157</v>
      </c>
      <c r="B32" s="128" t="s">
        <v>158</v>
      </c>
      <c r="C32" s="131">
        <f>SUM(C30:C31)</f>
        <v>1696</v>
      </c>
    </row>
    <row r="33" spans="1:3" x14ac:dyDescent="0.2">
      <c r="A33" s="129"/>
      <c r="B33" s="129" t="s">
        <v>107</v>
      </c>
      <c r="C33" s="95">
        <f>C9+C11+C16+C25+C27+C29+C32</f>
        <v>67466</v>
      </c>
    </row>
    <row r="34" spans="1:3" x14ac:dyDescent="0.2">
      <c r="A34" s="101"/>
      <c r="B34" s="101"/>
      <c r="C34" s="16"/>
    </row>
    <row r="35" spans="1:3" x14ac:dyDescent="0.2">
      <c r="A35" s="2" t="s">
        <v>342</v>
      </c>
      <c r="B35" s="2" t="s">
        <v>386</v>
      </c>
      <c r="C35" s="16">
        <v>9317</v>
      </c>
    </row>
    <row r="36" spans="1:3" s="28" customFormat="1" x14ac:dyDescent="0.2">
      <c r="A36" s="6" t="s">
        <v>343</v>
      </c>
      <c r="B36" s="6" t="s">
        <v>387</v>
      </c>
      <c r="C36" s="16">
        <v>1195</v>
      </c>
    </row>
    <row r="37" spans="1:3" x14ac:dyDescent="0.2">
      <c r="A37" s="6" t="s">
        <v>346</v>
      </c>
      <c r="B37" s="6" t="s">
        <v>30</v>
      </c>
      <c r="C37" s="16">
        <v>80</v>
      </c>
    </row>
    <row r="38" spans="1:3" s="28" customFormat="1" x14ac:dyDescent="0.2">
      <c r="A38" s="6" t="s">
        <v>345</v>
      </c>
      <c r="B38" s="6" t="s">
        <v>389</v>
      </c>
      <c r="C38" s="16">
        <v>184</v>
      </c>
    </row>
    <row r="39" spans="1:3" s="28" customFormat="1" x14ac:dyDescent="0.2">
      <c r="A39" s="6" t="s">
        <v>31</v>
      </c>
      <c r="B39" s="6" t="s">
        <v>32</v>
      </c>
      <c r="C39" s="16"/>
    </row>
    <row r="40" spans="1:3" s="28" customFormat="1" x14ac:dyDescent="0.2">
      <c r="A40" s="6" t="s">
        <v>344</v>
      </c>
      <c r="B40" s="6" t="s">
        <v>388</v>
      </c>
      <c r="C40" s="16"/>
    </row>
    <row r="41" spans="1:3" s="28" customFormat="1" x14ac:dyDescent="0.2">
      <c r="A41" s="202" t="s">
        <v>530</v>
      </c>
      <c r="B41" s="203" t="s">
        <v>531</v>
      </c>
      <c r="C41" s="16">
        <v>1617</v>
      </c>
    </row>
    <row r="42" spans="1:3" x14ac:dyDescent="0.2">
      <c r="A42" s="6" t="s">
        <v>407</v>
      </c>
      <c r="B42" s="6" t="s">
        <v>408</v>
      </c>
      <c r="C42" s="16">
        <v>180</v>
      </c>
    </row>
    <row r="43" spans="1:3" s="28" customFormat="1" x14ac:dyDescent="0.2">
      <c r="A43" s="6" t="s">
        <v>347</v>
      </c>
      <c r="B43" s="6" t="s">
        <v>409</v>
      </c>
      <c r="C43" s="16"/>
    </row>
    <row r="44" spans="1:3" x14ac:dyDescent="0.2">
      <c r="A44" s="128" t="s">
        <v>112</v>
      </c>
      <c r="B44" s="128" t="s">
        <v>113</v>
      </c>
      <c r="C44" s="131">
        <f>SUM(C35:C43)</f>
        <v>12573</v>
      </c>
    </row>
    <row r="45" spans="1:3" s="28" customFormat="1" x14ac:dyDescent="0.2">
      <c r="A45" s="6" t="s">
        <v>33</v>
      </c>
      <c r="B45" s="6" t="s">
        <v>34</v>
      </c>
      <c r="C45" s="16">
        <v>3531</v>
      </c>
    </row>
    <row r="46" spans="1:3" x14ac:dyDescent="0.2">
      <c r="A46" s="6" t="s">
        <v>35</v>
      </c>
      <c r="B46" s="6" t="s">
        <v>36</v>
      </c>
      <c r="C46" s="16"/>
    </row>
    <row r="47" spans="1:3" x14ac:dyDescent="0.2">
      <c r="A47" s="6" t="s">
        <v>37</v>
      </c>
      <c r="B47" s="6" t="s">
        <v>38</v>
      </c>
      <c r="C47" s="16"/>
    </row>
    <row r="48" spans="1:3" x14ac:dyDescent="0.2">
      <c r="A48" s="6" t="s">
        <v>39</v>
      </c>
      <c r="B48" s="6" t="s">
        <v>40</v>
      </c>
      <c r="C48" s="16"/>
    </row>
    <row r="49" spans="1:3" x14ac:dyDescent="0.2">
      <c r="A49" s="128" t="s">
        <v>348</v>
      </c>
      <c r="B49" s="128" t="s">
        <v>390</v>
      </c>
      <c r="C49" s="131">
        <f>SUM(C45:C48)</f>
        <v>3531</v>
      </c>
    </row>
    <row r="50" spans="1:3" x14ac:dyDescent="0.2">
      <c r="A50" s="18" t="s">
        <v>367</v>
      </c>
      <c r="B50" s="18" t="s">
        <v>410</v>
      </c>
      <c r="C50" s="16"/>
    </row>
    <row r="51" spans="1:3" x14ac:dyDescent="0.2">
      <c r="A51" s="18"/>
      <c r="B51" s="18" t="s">
        <v>411</v>
      </c>
      <c r="C51" s="16">
        <v>20</v>
      </c>
    </row>
    <row r="52" spans="1:3" x14ac:dyDescent="0.2">
      <c r="A52" s="18"/>
      <c r="B52" s="18" t="s">
        <v>412</v>
      </c>
      <c r="C52" s="16"/>
    </row>
    <row r="53" spans="1:3" s="28" customFormat="1" x14ac:dyDescent="0.2">
      <c r="A53" s="18"/>
      <c r="B53" s="18" t="s">
        <v>413</v>
      </c>
      <c r="C53" s="16"/>
    </row>
    <row r="54" spans="1:3" x14ac:dyDescent="0.2">
      <c r="A54" s="2" t="s">
        <v>349</v>
      </c>
      <c r="B54" s="2" t="s">
        <v>414</v>
      </c>
      <c r="C54" s="16">
        <v>641</v>
      </c>
    </row>
    <row r="55" spans="1:3" x14ac:dyDescent="0.2">
      <c r="A55" s="2"/>
      <c r="B55" s="2" t="s">
        <v>415</v>
      </c>
      <c r="C55" s="16"/>
    </row>
    <row r="56" spans="1:3" s="28" customFormat="1" x14ac:dyDescent="0.2">
      <c r="A56" s="2"/>
      <c r="B56" s="2" t="s">
        <v>416</v>
      </c>
      <c r="C56" s="16"/>
    </row>
    <row r="57" spans="1:3" x14ac:dyDescent="0.2">
      <c r="A57" s="2"/>
      <c r="B57" s="2" t="s">
        <v>417</v>
      </c>
      <c r="C57" s="16">
        <v>81</v>
      </c>
    </row>
    <row r="58" spans="1:3" x14ac:dyDescent="0.2">
      <c r="A58" s="2"/>
      <c r="B58" s="2" t="s">
        <v>418</v>
      </c>
      <c r="C58" s="16">
        <v>1744</v>
      </c>
    </row>
    <row r="59" spans="1:3" x14ac:dyDescent="0.2">
      <c r="A59" s="2"/>
      <c r="B59" s="2" t="s">
        <v>419</v>
      </c>
      <c r="C59" s="16">
        <v>50</v>
      </c>
    </row>
    <row r="60" spans="1:3" s="28" customFormat="1" x14ac:dyDescent="0.2">
      <c r="A60" s="2"/>
      <c r="B60" s="2" t="s">
        <v>420</v>
      </c>
      <c r="C60" s="16">
        <v>608</v>
      </c>
    </row>
    <row r="61" spans="1:3" s="28" customFormat="1" x14ac:dyDescent="0.2">
      <c r="A61" s="25" t="s">
        <v>114</v>
      </c>
      <c r="B61" s="25" t="s">
        <v>115</v>
      </c>
      <c r="C61" s="27">
        <f>SUM(C50:C60)</f>
        <v>3144</v>
      </c>
    </row>
    <row r="62" spans="1:3" x14ac:dyDescent="0.2">
      <c r="A62" s="2" t="s">
        <v>370</v>
      </c>
      <c r="B62" s="2" t="s">
        <v>421</v>
      </c>
      <c r="C62" s="16">
        <v>9</v>
      </c>
    </row>
    <row r="63" spans="1:3" x14ac:dyDescent="0.2">
      <c r="A63" s="2"/>
      <c r="B63" s="2" t="s">
        <v>41</v>
      </c>
      <c r="C63" s="16"/>
    </row>
    <row r="64" spans="1:3" x14ac:dyDescent="0.2">
      <c r="A64" s="2"/>
      <c r="B64" s="2" t="s">
        <v>422</v>
      </c>
      <c r="C64" s="16"/>
    </row>
    <row r="65" spans="1:3" x14ac:dyDescent="0.2">
      <c r="A65" s="2" t="s">
        <v>369</v>
      </c>
      <c r="B65" s="2" t="s">
        <v>423</v>
      </c>
      <c r="C65" s="16">
        <v>101</v>
      </c>
    </row>
    <row r="66" spans="1:3" s="28" customFormat="1" x14ac:dyDescent="0.2">
      <c r="A66" s="25" t="s">
        <v>116</v>
      </c>
      <c r="B66" s="25" t="s">
        <v>117</v>
      </c>
      <c r="C66" s="27">
        <f>SUM(C62:C65)</f>
        <v>110</v>
      </c>
    </row>
    <row r="67" spans="1:3" x14ac:dyDescent="0.2">
      <c r="A67" s="2" t="s">
        <v>374</v>
      </c>
      <c r="B67" s="2" t="s">
        <v>395</v>
      </c>
      <c r="C67" s="16"/>
    </row>
    <row r="68" spans="1:3" x14ac:dyDescent="0.2">
      <c r="A68" s="2" t="s">
        <v>424</v>
      </c>
      <c r="B68" s="2" t="s">
        <v>425</v>
      </c>
      <c r="C68" s="16">
        <v>694</v>
      </c>
    </row>
    <row r="69" spans="1:3" x14ac:dyDescent="0.2">
      <c r="A69" s="2" t="s">
        <v>426</v>
      </c>
      <c r="B69" s="2" t="s">
        <v>427</v>
      </c>
      <c r="C69" s="16">
        <v>1618</v>
      </c>
    </row>
    <row r="70" spans="1:3" x14ac:dyDescent="0.2">
      <c r="A70" s="2" t="s">
        <v>428</v>
      </c>
      <c r="B70" s="2" t="s">
        <v>429</v>
      </c>
      <c r="C70" s="16"/>
    </row>
    <row r="71" spans="1:3" x14ac:dyDescent="0.2">
      <c r="A71" s="2" t="s">
        <v>430</v>
      </c>
      <c r="B71" s="2" t="s">
        <v>431</v>
      </c>
      <c r="C71" s="16">
        <v>172</v>
      </c>
    </row>
    <row r="72" spans="1:3" x14ac:dyDescent="0.2">
      <c r="A72" s="2" t="s">
        <v>371</v>
      </c>
      <c r="B72" s="2" t="s">
        <v>392</v>
      </c>
      <c r="C72" s="16">
        <v>1000</v>
      </c>
    </row>
    <row r="73" spans="1:3" x14ac:dyDescent="0.2">
      <c r="A73" s="2" t="s">
        <v>372</v>
      </c>
      <c r="B73" s="2" t="s">
        <v>393</v>
      </c>
      <c r="C73" s="16"/>
    </row>
    <row r="74" spans="1:3" x14ac:dyDescent="0.2">
      <c r="A74" s="2" t="s">
        <v>375</v>
      </c>
      <c r="B74" s="2" t="s">
        <v>396</v>
      </c>
      <c r="C74" s="16">
        <v>1791</v>
      </c>
    </row>
    <row r="75" spans="1:3" x14ac:dyDescent="0.2">
      <c r="A75" s="2" t="s">
        <v>377</v>
      </c>
      <c r="B75" s="2" t="s">
        <v>398</v>
      </c>
      <c r="C75" s="16"/>
    </row>
    <row r="76" spans="1:3" x14ac:dyDescent="0.2">
      <c r="A76" s="2" t="s">
        <v>376</v>
      </c>
      <c r="B76" s="2" t="s">
        <v>397</v>
      </c>
      <c r="C76" s="16"/>
    </row>
    <row r="77" spans="1:3" x14ac:dyDescent="0.2">
      <c r="A77" s="2"/>
      <c r="B77" s="2" t="s">
        <v>432</v>
      </c>
      <c r="C77" s="16"/>
    </row>
    <row r="78" spans="1:3" x14ac:dyDescent="0.2">
      <c r="A78" s="2"/>
      <c r="B78" s="2" t="s">
        <v>433</v>
      </c>
      <c r="C78" s="16"/>
    </row>
    <row r="79" spans="1:3" x14ac:dyDescent="0.2">
      <c r="A79" s="2" t="s">
        <v>373</v>
      </c>
      <c r="B79" s="2" t="s">
        <v>394</v>
      </c>
      <c r="C79" s="16">
        <v>1172</v>
      </c>
    </row>
    <row r="80" spans="1:3" x14ac:dyDescent="0.2">
      <c r="A80" s="2"/>
      <c r="B80" s="2" t="s">
        <v>434</v>
      </c>
      <c r="C80" s="16"/>
    </row>
    <row r="81" spans="1:3" x14ac:dyDescent="0.2">
      <c r="A81" s="2"/>
      <c r="B81" s="2" t="s">
        <v>435</v>
      </c>
      <c r="C81" s="16"/>
    </row>
    <row r="82" spans="1:3" x14ac:dyDescent="0.2">
      <c r="A82" s="2"/>
      <c r="B82" s="2" t="s">
        <v>436</v>
      </c>
      <c r="C82" s="16">
        <v>500</v>
      </c>
    </row>
    <row r="83" spans="1:3" x14ac:dyDescent="0.2">
      <c r="A83" s="2"/>
      <c r="B83" s="2" t="s">
        <v>437</v>
      </c>
      <c r="C83" s="16">
        <v>313</v>
      </c>
    </row>
    <row r="84" spans="1:3" x14ac:dyDescent="0.2">
      <c r="A84" s="2"/>
      <c r="B84" s="2" t="s">
        <v>438</v>
      </c>
      <c r="C84" s="16">
        <v>1666</v>
      </c>
    </row>
    <row r="85" spans="1:3" x14ac:dyDescent="0.2">
      <c r="A85" s="25" t="s">
        <v>118</v>
      </c>
      <c r="B85" s="25" t="s">
        <v>119</v>
      </c>
      <c r="C85" s="27">
        <f>SUM(C67:C84)</f>
        <v>8926</v>
      </c>
    </row>
    <row r="86" spans="1:3" x14ac:dyDescent="0.2">
      <c r="A86" s="2" t="s">
        <v>380</v>
      </c>
      <c r="B86" s="2" t="s">
        <v>401</v>
      </c>
      <c r="C86" s="16"/>
    </row>
    <row r="87" spans="1:3" x14ac:dyDescent="0.2">
      <c r="A87" s="2"/>
      <c r="B87" s="2" t="s">
        <v>439</v>
      </c>
      <c r="C87" s="16">
        <v>500</v>
      </c>
    </row>
    <row r="88" spans="1:3" x14ac:dyDescent="0.2">
      <c r="A88" s="2"/>
      <c r="B88" s="2" t="s">
        <v>440</v>
      </c>
      <c r="C88" s="16"/>
    </row>
    <row r="89" spans="1:3" x14ac:dyDescent="0.2">
      <c r="A89" s="2" t="s">
        <v>381</v>
      </c>
      <c r="B89" s="2" t="s">
        <v>441</v>
      </c>
      <c r="C89" s="16"/>
    </row>
    <row r="90" spans="1:3" x14ac:dyDescent="0.2">
      <c r="A90" s="25" t="s">
        <v>120</v>
      </c>
      <c r="B90" s="25" t="s">
        <v>121</v>
      </c>
      <c r="C90" s="27">
        <f>SUM(C86:C89)</f>
        <v>500</v>
      </c>
    </row>
    <row r="91" spans="1:3" x14ac:dyDescent="0.2">
      <c r="A91" s="2" t="s">
        <v>378</v>
      </c>
      <c r="B91" s="2" t="s">
        <v>399</v>
      </c>
      <c r="C91" s="16">
        <v>2566</v>
      </c>
    </row>
    <row r="92" spans="1:3" x14ac:dyDescent="0.2">
      <c r="A92" s="2" t="s">
        <v>379</v>
      </c>
      <c r="B92" s="2" t="s">
        <v>400</v>
      </c>
      <c r="C92" s="16"/>
    </row>
    <row r="93" spans="1:3" ht="15.75" x14ac:dyDescent="0.25">
      <c r="A93" s="202" t="s">
        <v>532</v>
      </c>
      <c r="B93" s="204" t="s">
        <v>533</v>
      </c>
      <c r="C93" s="16">
        <v>500</v>
      </c>
    </row>
    <row r="94" spans="1:3" x14ac:dyDescent="0.2">
      <c r="A94" s="2" t="s">
        <v>382</v>
      </c>
      <c r="B94" s="2" t="s">
        <v>442</v>
      </c>
      <c r="C94" s="16">
        <v>402</v>
      </c>
    </row>
    <row r="95" spans="1:3" x14ac:dyDescent="0.2">
      <c r="A95" s="2"/>
      <c r="B95" s="2" t="s">
        <v>443</v>
      </c>
      <c r="C95" s="16"/>
    </row>
    <row r="96" spans="1:3" x14ac:dyDescent="0.2">
      <c r="A96" s="2"/>
      <c r="B96" s="2" t="s">
        <v>444</v>
      </c>
      <c r="C96" s="16"/>
    </row>
    <row r="97" spans="1:3" x14ac:dyDescent="0.2">
      <c r="A97" s="25" t="s">
        <v>122</v>
      </c>
      <c r="B97" s="25" t="s">
        <v>123</v>
      </c>
      <c r="C97" s="27">
        <f>SUM(C91:C96)</f>
        <v>3468</v>
      </c>
    </row>
    <row r="98" spans="1:3" x14ac:dyDescent="0.2">
      <c r="A98" s="128" t="s">
        <v>124</v>
      </c>
      <c r="B98" s="128" t="s">
        <v>125</v>
      </c>
      <c r="C98" s="131">
        <f>C61+C66+C85+C90+C97</f>
        <v>16148</v>
      </c>
    </row>
    <row r="99" spans="1:3" x14ac:dyDescent="0.2">
      <c r="A99" s="190" t="s">
        <v>534</v>
      </c>
      <c r="B99" s="211" t="s">
        <v>535</v>
      </c>
      <c r="C99" s="191">
        <v>290</v>
      </c>
    </row>
    <row r="100" spans="1:3" x14ac:dyDescent="0.2">
      <c r="A100" s="190" t="s">
        <v>536</v>
      </c>
      <c r="B100" s="211" t="s">
        <v>537</v>
      </c>
      <c r="C100" s="191">
        <v>46</v>
      </c>
    </row>
    <row r="101" spans="1:3" x14ac:dyDescent="0.2">
      <c r="A101" s="190" t="s">
        <v>538</v>
      </c>
      <c r="B101" s="211" t="s">
        <v>539</v>
      </c>
      <c r="C101" s="191">
        <v>212</v>
      </c>
    </row>
    <row r="102" spans="1:3" x14ac:dyDescent="0.2">
      <c r="A102" s="205" t="s">
        <v>540</v>
      </c>
      <c r="B102" s="206" t="s">
        <v>541</v>
      </c>
      <c r="C102" s="210">
        <f>SUM(C103:C106)</f>
        <v>800</v>
      </c>
    </row>
    <row r="103" spans="1:3" ht="15.75" x14ac:dyDescent="0.25">
      <c r="A103" s="190"/>
      <c r="B103" s="212" t="s">
        <v>542</v>
      </c>
      <c r="C103" s="208">
        <v>150</v>
      </c>
    </row>
    <row r="104" spans="1:3" ht="15.75" x14ac:dyDescent="0.25">
      <c r="A104" s="190"/>
      <c r="B104" s="211" t="s">
        <v>543</v>
      </c>
      <c r="C104" s="208">
        <v>150</v>
      </c>
    </row>
    <row r="105" spans="1:3" ht="15.75" x14ac:dyDescent="0.25">
      <c r="A105" s="190"/>
      <c r="B105" s="212" t="s">
        <v>544</v>
      </c>
      <c r="C105" s="208">
        <v>300</v>
      </c>
    </row>
    <row r="106" spans="1:3" ht="15.75" x14ac:dyDescent="0.25">
      <c r="A106" s="190"/>
      <c r="B106" s="212" t="s">
        <v>545</v>
      </c>
      <c r="C106" s="208">
        <v>200</v>
      </c>
    </row>
    <row r="107" spans="1:3" x14ac:dyDescent="0.2">
      <c r="A107" s="128" t="s">
        <v>126</v>
      </c>
      <c r="B107" s="207" t="s">
        <v>546</v>
      </c>
      <c r="C107" s="131">
        <f>SUM(C99:C102)</f>
        <v>1348</v>
      </c>
    </row>
    <row r="108" spans="1:3" x14ac:dyDescent="0.2">
      <c r="A108" s="2" t="s">
        <v>383</v>
      </c>
      <c r="B108" s="2" t="s">
        <v>402</v>
      </c>
      <c r="C108" s="16"/>
    </row>
    <row r="109" spans="1:3" x14ac:dyDescent="0.2">
      <c r="A109" s="18" t="s">
        <v>48</v>
      </c>
      <c r="B109" s="18" t="s">
        <v>65</v>
      </c>
      <c r="C109" s="16">
        <v>16058</v>
      </c>
    </row>
    <row r="110" spans="1:3" x14ac:dyDescent="0.2">
      <c r="A110" s="18" t="s">
        <v>49</v>
      </c>
      <c r="B110" s="18" t="s">
        <v>68</v>
      </c>
      <c r="C110" s="16">
        <v>2000</v>
      </c>
    </row>
    <row r="111" spans="1:3" x14ac:dyDescent="0.2">
      <c r="A111" s="200" t="s">
        <v>547</v>
      </c>
      <c r="B111" s="18" t="s">
        <v>73</v>
      </c>
      <c r="C111" s="16">
        <v>725</v>
      </c>
    </row>
    <row r="112" spans="1:3" x14ac:dyDescent="0.2">
      <c r="A112" s="128" t="s">
        <v>128</v>
      </c>
      <c r="B112" s="128" t="s">
        <v>129</v>
      </c>
      <c r="C112" s="131">
        <f>SUM(C108:C111)</f>
        <v>18783</v>
      </c>
    </row>
    <row r="113" spans="1:3" x14ac:dyDescent="0.2">
      <c r="A113" s="2" t="s">
        <v>59</v>
      </c>
      <c r="B113" s="2" t="s">
        <v>60</v>
      </c>
      <c r="C113" s="27"/>
    </row>
    <row r="114" spans="1:3" x14ac:dyDescent="0.2">
      <c r="A114" s="2"/>
      <c r="B114" s="2" t="s">
        <v>445</v>
      </c>
      <c r="C114" s="16"/>
    </row>
    <row r="115" spans="1:3" x14ac:dyDescent="0.2">
      <c r="A115" s="2"/>
      <c r="B115" s="2" t="s">
        <v>446</v>
      </c>
      <c r="C115" s="16"/>
    </row>
    <row r="116" spans="1:3" x14ac:dyDescent="0.2">
      <c r="A116" s="2"/>
      <c r="B116" s="2" t="s">
        <v>447</v>
      </c>
      <c r="C116" s="16"/>
    </row>
    <row r="117" spans="1:3" x14ac:dyDescent="0.2">
      <c r="A117" s="2" t="s">
        <v>61</v>
      </c>
      <c r="B117" s="2" t="s">
        <v>62</v>
      </c>
      <c r="C117" s="27">
        <v>30</v>
      </c>
    </row>
    <row r="118" spans="1:3" x14ac:dyDescent="0.2">
      <c r="A118" s="2"/>
      <c r="B118" s="2" t="s">
        <v>448</v>
      </c>
      <c r="C118" s="16"/>
    </row>
    <row r="119" spans="1:3" x14ac:dyDescent="0.2">
      <c r="A119" s="2" t="s">
        <v>368</v>
      </c>
      <c r="B119" s="2" t="s">
        <v>391</v>
      </c>
      <c r="C119" s="27"/>
    </row>
    <row r="120" spans="1:3" x14ac:dyDescent="0.2">
      <c r="A120" s="2"/>
      <c r="B120" s="2" t="s">
        <v>449</v>
      </c>
      <c r="C120" s="16"/>
    </row>
    <row r="121" spans="1:3" x14ac:dyDescent="0.2">
      <c r="A121" s="2"/>
      <c r="B121" s="2" t="s">
        <v>450</v>
      </c>
      <c r="C121" s="16"/>
    </row>
    <row r="122" spans="1:3" x14ac:dyDescent="0.2">
      <c r="A122" s="2"/>
      <c r="B122" s="2" t="s">
        <v>451</v>
      </c>
      <c r="C122" s="16"/>
    </row>
    <row r="123" spans="1:3" x14ac:dyDescent="0.2">
      <c r="A123" s="2" t="s">
        <v>63</v>
      </c>
      <c r="B123" s="2" t="s">
        <v>64</v>
      </c>
      <c r="C123" s="27"/>
    </row>
    <row r="124" spans="1:3" x14ac:dyDescent="0.2">
      <c r="A124" s="128" t="s">
        <v>130</v>
      </c>
      <c r="B124" s="128" t="s">
        <v>131</v>
      </c>
      <c r="C124" s="131">
        <f>C113+C117+C119+C123</f>
        <v>30</v>
      </c>
    </row>
    <row r="125" spans="1:3" x14ac:dyDescent="0.2">
      <c r="A125" s="2" t="s">
        <v>55</v>
      </c>
      <c r="B125" s="2" t="s">
        <v>56</v>
      </c>
      <c r="C125" s="16">
        <v>11853</v>
      </c>
    </row>
    <row r="126" spans="1:3" x14ac:dyDescent="0.2">
      <c r="A126" s="2" t="s">
        <v>57</v>
      </c>
      <c r="B126" s="2" t="s">
        <v>58</v>
      </c>
      <c r="C126" s="16">
        <v>3200</v>
      </c>
    </row>
    <row r="127" spans="1:3" x14ac:dyDescent="0.2">
      <c r="A127" s="128" t="s">
        <v>132</v>
      </c>
      <c r="B127" s="128" t="s">
        <v>133</v>
      </c>
      <c r="C127" s="131">
        <f>SUM(C125:C126)</f>
        <v>15053</v>
      </c>
    </row>
    <row r="128" spans="1:3" x14ac:dyDescent="0.2">
      <c r="A128" s="18" t="s">
        <v>71</v>
      </c>
      <c r="B128" s="18" t="s">
        <v>72</v>
      </c>
      <c r="C128" s="16"/>
    </row>
    <row r="129" spans="1:3" x14ac:dyDescent="0.2">
      <c r="A129" s="18" t="s">
        <v>69</v>
      </c>
      <c r="B129" s="18" t="s">
        <v>70</v>
      </c>
      <c r="C129" s="16"/>
    </row>
    <row r="130" spans="1:3" x14ac:dyDescent="0.2">
      <c r="A130" s="128" t="s">
        <v>134</v>
      </c>
      <c r="B130" s="128" t="s">
        <v>135</v>
      </c>
      <c r="C130" s="131">
        <f>SUM(C128:C129)</f>
        <v>0</v>
      </c>
    </row>
    <row r="131" spans="1:3" x14ac:dyDescent="0.2">
      <c r="A131" s="18" t="s">
        <v>66</v>
      </c>
      <c r="B131" s="18" t="s">
        <v>67</v>
      </c>
      <c r="C131" s="16"/>
    </row>
    <row r="132" spans="1:3" x14ac:dyDescent="0.2">
      <c r="A132" s="128" t="s">
        <v>138</v>
      </c>
      <c r="B132" s="128" t="s">
        <v>139</v>
      </c>
      <c r="C132" s="131">
        <f>SUM(C131)</f>
        <v>0</v>
      </c>
    </row>
    <row r="133" spans="1:3" x14ac:dyDescent="0.2">
      <c r="A133" s="130"/>
      <c r="B133" s="129" t="s">
        <v>106</v>
      </c>
      <c r="C133" s="95">
        <f>C44+C49+C98+C107+C112+C124+C127+C130+C132</f>
        <v>67466</v>
      </c>
    </row>
  </sheetData>
  <phoneticPr fontId="20" type="noConversion"/>
  <pageMargins left="0.6692913385826772" right="0.31496062992125984" top="0.51181102362204722" bottom="0.59055118110236227" header="0.27559055118110237" footer="0.27559055118110237"/>
  <pageSetup paperSize="9" orientation="portrait" r:id="rId1"/>
  <headerFooter>
    <oddHeader xml:space="preserve">&amp;L7. melléklet az 2/2015.(III.27.) önkormányzati rendelethez&amp;C
 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F284"/>
  <sheetViews>
    <sheetView view="pageLayout" zoomScaleNormal="120" zoomScaleSheetLayoutView="100" workbookViewId="0">
      <selection sqref="A1:F3"/>
    </sheetView>
  </sheetViews>
  <sheetFormatPr defaultRowHeight="12.75" x14ac:dyDescent="0.2"/>
  <cols>
    <col min="1" max="1" width="3.5703125" customWidth="1"/>
    <col min="2" max="2" width="67.42578125" bestFit="1" customWidth="1"/>
    <col min="3" max="4" width="8.42578125" bestFit="1" customWidth="1"/>
    <col min="5" max="5" width="8.140625" bestFit="1" customWidth="1"/>
    <col min="6" max="6" width="8.5703125" bestFit="1" customWidth="1"/>
  </cols>
  <sheetData>
    <row r="1" spans="1:6" ht="12.75" customHeight="1" x14ac:dyDescent="0.2">
      <c r="A1" s="270" t="s">
        <v>550</v>
      </c>
      <c r="B1" s="271"/>
      <c r="C1" s="271"/>
      <c r="D1" s="271"/>
      <c r="E1" s="271"/>
      <c r="F1" s="271"/>
    </row>
    <row r="2" spans="1:6" x14ac:dyDescent="0.2">
      <c r="A2" s="271"/>
      <c r="B2" s="271"/>
      <c r="C2" s="271"/>
      <c r="D2" s="271"/>
      <c r="E2" s="271"/>
      <c r="F2" s="271"/>
    </row>
    <row r="3" spans="1:6" x14ac:dyDescent="0.2">
      <c r="A3" s="272"/>
      <c r="B3" s="272"/>
      <c r="C3" s="272"/>
      <c r="D3" s="272"/>
      <c r="E3" s="272"/>
      <c r="F3" s="272"/>
    </row>
    <row r="4" spans="1:6" ht="12.75" customHeight="1" x14ac:dyDescent="0.2">
      <c r="A4" s="1"/>
      <c r="B4" s="118" t="s">
        <v>280</v>
      </c>
      <c r="C4" s="119" t="s">
        <v>0</v>
      </c>
      <c r="D4" s="119" t="s">
        <v>1</v>
      </c>
      <c r="E4" s="120" t="s">
        <v>327</v>
      </c>
      <c r="F4" s="120" t="s">
        <v>279</v>
      </c>
    </row>
    <row r="5" spans="1:6" x14ac:dyDescent="0.2">
      <c r="A5" s="273" t="s">
        <v>332</v>
      </c>
      <c r="B5" s="273"/>
      <c r="C5" s="18"/>
      <c r="D5" s="18"/>
      <c r="E5" s="18"/>
      <c r="F5" s="18"/>
    </row>
    <row r="6" spans="1:6" x14ac:dyDescent="0.2">
      <c r="A6" s="1"/>
      <c r="B6" s="121" t="s">
        <v>281</v>
      </c>
      <c r="C6" s="18"/>
      <c r="D6" s="18"/>
      <c r="E6" s="18"/>
      <c r="F6" s="18"/>
    </row>
    <row r="7" spans="1:6" x14ac:dyDescent="0.2">
      <c r="A7" s="7" t="s">
        <v>334</v>
      </c>
      <c r="B7" s="14" t="s">
        <v>331</v>
      </c>
      <c r="C7" s="18"/>
      <c r="D7" s="18"/>
      <c r="E7" s="18"/>
      <c r="F7" s="18"/>
    </row>
    <row r="8" spans="1:6" x14ac:dyDescent="0.2">
      <c r="A8" s="7"/>
      <c r="B8" s="12" t="s">
        <v>548</v>
      </c>
      <c r="C8" s="18">
        <v>4452</v>
      </c>
      <c r="D8" s="18">
        <v>1202</v>
      </c>
      <c r="E8" s="18">
        <f>C8+D8</f>
        <v>5654</v>
      </c>
      <c r="F8" s="18">
        <v>4452</v>
      </c>
    </row>
    <row r="9" spans="1:6" x14ac:dyDescent="0.2">
      <c r="A9" s="7"/>
      <c r="B9" s="11" t="s">
        <v>549</v>
      </c>
      <c r="C9" s="18">
        <v>7401</v>
      </c>
      <c r="D9" s="18">
        <v>1998</v>
      </c>
      <c r="E9" s="18">
        <f>C9+D9</f>
        <v>9399</v>
      </c>
      <c r="F9" s="18">
        <v>9226</v>
      </c>
    </row>
    <row r="10" spans="1:6" x14ac:dyDescent="0.2">
      <c r="A10" s="10"/>
      <c r="B10" s="14"/>
      <c r="C10" s="23">
        <f>SUM(C8:C9)</f>
        <v>11853</v>
      </c>
      <c r="D10" s="23">
        <f>SUM(D8:D9)</f>
        <v>3200</v>
      </c>
      <c r="E10" s="23">
        <f>SUM(E8:E9)</f>
        <v>15053</v>
      </c>
      <c r="F10" s="23">
        <f>SUM(F8:F9)</f>
        <v>13678</v>
      </c>
    </row>
    <row r="11" spans="1:6" x14ac:dyDescent="0.2">
      <c r="A11" s="2"/>
      <c r="B11" s="15" t="s">
        <v>326</v>
      </c>
      <c r="C11" s="18"/>
      <c r="D11" s="18"/>
      <c r="E11" s="18"/>
      <c r="F11" s="18"/>
    </row>
    <row r="12" spans="1:6" x14ac:dyDescent="0.2">
      <c r="A12" s="213" t="s">
        <v>335</v>
      </c>
      <c r="B12" s="6" t="s">
        <v>287</v>
      </c>
      <c r="C12" s="16"/>
      <c r="D12" s="16"/>
      <c r="E12" s="16"/>
      <c r="F12" s="16"/>
    </row>
    <row r="13" spans="1:6" x14ac:dyDescent="0.2">
      <c r="A13" s="7"/>
      <c r="B13" s="2" t="s">
        <v>2</v>
      </c>
      <c r="C13" s="16">
        <v>30</v>
      </c>
      <c r="D13" s="16">
        <v>8</v>
      </c>
      <c r="E13" s="16">
        <f>SUM(C13:D13)</f>
        <v>38</v>
      </c>
      <c r="F13" s="16">
        <v>0</v>
      </c>
    </row>
    <row r="14" spans="1:6" x14ac:dyDescent="0.2">
      <c r="A14" s="7"/>
      <c r="B14" s="2"/>
      <c r="C14" s="23">
        <f>SUM(C13:C13)</f>
        <v>30</v>
      </c>
      <c r="D14" s="23">
        <f>SUM(D13:D13)</f>
        <v>8</v>
      </c>
      <c r="E14" s="23">
        <f>SUM(E13:E13)</f>
        <v>38</v>
      </c>
      <c r="F14" s="23">
        <f>SUM(F13:F13)</f>
        <v>0</v>
      </c>
    </row>
    <row r="15" spans="1:6" x14ac:dyDescent="0.2">
      <c r="A15" s="7"/>
      <c r="B15" s="2"/>
      <c r="C15" s="16"/>
      <c r="D15" s="16"/>
      <c r="E15" s="16"/>
      <c r="F15" s="16"/>
    </row>
    <row r="16" spans="1:6" x14ac:dyDescent="0.2">
      <c r="A16" s="10"/>
      <c r="B16" s="43" t="s">
        <v>271</v>
      </c>
      <c r="C16" s="4">
        <f>C10+C14</f>
        <v>11883</v>
      </c>
      <c r="D16" s="4">
        <f>D10+D14</f>
        <v>3208</v>
      </c>
      <c r="E16" s="4">
        <f>E10+E14</f>
        <v>15091</v>
      </c>
      <c r="F16" s="4">
        <f>F10+F14</f>
        <v>13678</v>
      </c>
    </row>
    <row r="17" spans="3:6" x14ac:dyDescent="0.2">
      <c r="C17" s="17"/>
      <c r="D17" s="17"/>
      <c r="E17" s="17"/>
      <c r="F17" s="17"/>
    </row>
    <row r="18" spans="3:6" x14ac:dyDescent="0.2">
      <c r="C18" s="17"/>
      <c r="D18" s="17"/>
      <c r="E18" s="17"/>
      <c r="F18" s="17"/>
    </row>
    <row r="19" spans="3:6" x14ac:dyDescent="0.2">
      <c r="C19" s="17"/>
      <c r="D19" s="17"/>
      <c r="E19" s="17"/>
      <c r="F19" s="17"/>
    </row>
    <row r="20" spans="3:6" x14ac:dyDescent="0.2">
      <c r="C20" s="17"/>
      <c r="D20" s="17"/>
      <c r="E20" s="17"/>
      <c r="F20" s="17"/>
    </row>
    <row r="21" spans="3:6" x14ac:dyDescent="0.2">
      <c r="C21" s="17"/>
      <c r="D21" s="17"/>
      <c r="E21" s="17"/>
      <c r="F21" s="17"/>
    </row>
    <row r="22" spans="3:6" x14ac:dyDescent="0.2">
      <c r="C22" s="17"/>
      <c r="D22" s="17"/>
      <c r="E22" s="17"/>
      <c r="F22" s="17"/>
    </row>
    <row r="23" spans="3:6" x14ac:dyDescent="0.2">
      <c r="C23" s="17"/>
      <c r="D23" s="17"/>
      <c r="E23" s="17"/>
      <c r="F23" s="17"/>
    </row>
    <row r="24" spans="3:6" x14ac:dyDescent="0.2">
      <c r="C24" s="17"/>
      <c r="D24" s="17"/>
      <c r="E24" s="17"/>
      <c r="F24" s="17"/>
    </row>
    <row r="25" spans="3:6" x14ac:dyDescent="0.2">
      <c r="C25" s="17"/>
      <c r="D25" s="17"/>
      <c r="E25" s="17"/>
      <c r="F25" s="17"/>
    </row>
    <row r="26" spans="3:6" x14ac:dyDescent="0.2">
      <c r="C26" s="17"/>
      <c r="D26" s="17"/>
      <c r="E26" s="17"/>
      <c r="F26" s="17"/>
    </row>
    <row r="27" spans="3:6" x14ac:dyDescent="0.2">
      <c r="C27" s="17"/>
      <c r="D27" s="17"/>
      <c r="E27" s="17"/>
      <c r="F27" s="17"/>
    </row>
    <row r="28" spans="3:6" x14ac:dyDescent="0.2">
      <c r="C28" s="17"/>
      <c r="D28" s="17"/>
      <c r="E28" s="17"/>
      <c r="F28" s="17"/>
    </row>
    <row r="29" spans="3:6" x14ac:dyDescent="0.2">
      <c r="C29" s="17"/>
      <c r="D29" s="17"/>
      <c r="E29" s="17"/>
      <c r="F29" s="17"/>
    </row>
    <row r="30" spans="3:6" x14ac:dyDescent="0.2">
      <c r="C30" s="17"/>
      <c r="D30" s="17"/>
      <c r="E30" s="17"/>
      <c r="F30" s="17"/>
    </row>
    <row r="31" spans="3:6" x14ac:dyDescent="0.2">
      <c r="C31" s="17"/>
      <c r="D31" s="17"/>
      <c r="E31" s="17"/>
      <c r="F31" s="17"/>
    </row>
    <row r="32" spans="3:6" x14ac:dyDescent="0.2">
      <c r="C32" s="17"/>
      <c r="D32" s="17"/>
      <c r="E32" s="17"/>
      <c r="F32" s="17"/>
    </row>
    <row r="33" spans="3:6" x14ac:dyDescent="0.2">
      <c r="C33" s="17"/>
      <c r="D33" s="17"/>
      <c r="E33" s="17"/>
      <c r="F33" s="17"/>
    </row>
    <row r="34" spans="3:6" x14ac:dyDescent="0.2">
      <c r="C34" s="17"/>
      <c r="D34" s="17"/>
      <c r="E34" s="17"/>
      <c r="F34" s="17"/>
    </row>
    <row r="35" spans="3:6" x14ac:dyDescent="0.2">
      <c r="C35" s="17"/>
      <c r="D35" s="17"/>
      <c r="E35" s="17"/>
      <c r="F35" s="17"/>
    </row>
    <row r="36" spans="3:6" x14ac:dyDescent="0.2">
      <c r="C36" s="17"/>
      <c r="D36" s="17"/>
      <c r="E36" s="17"/>
      <c r="F36" s="17"/>
    </row>
    <row r="37" spans="3:6" x14ac:dyDescent="0.2">
      <c r="C37" s="17"/>
      <c r="D37" s="17"/>
      <c r="E37" s="17"/>
      <c r="F37" s="17"/>
    </row>
    <row r="38" spans="3:6" x14ac:dyDescent="0.2">
      <c r="C38" s="17"/>
      <c r="D38" s="17"/>
      <c r="E38" s="17"/>
      <c r="F38" s="17"/>
    </row>
    <row r="39" spans="3:6" x14ac:dyDescent="0.2">
      <c r="C39" s="17"/>
      <c r="D39" s="17"/>
      <c r="E39" s="17"/>
      <c r="F39" s="17"/>
    </row>
    <row r="40" spans="3:6" x14ac:dyDescent="0.2">
      <c r="C40" s="17"/>
      <c r="D40" s="17"/>
      <c r="E40" s="17"/>
      <c r="F40" s="17"/>
    </row>
    <row r="41" spans="3:6" x14ac:dyDescent="0.2">
      <c r="C41" s="17"/>
      <c r="D41" s="17"/>
      <c r="E41" s="17"/>
      <c r="F41" s="17"/>
    </row>
    <row r="42" spans="3:6" x14ac:dyDescent="0.2">
      <c r="C42" s="17"/>
      <c r="D42" s="17"/>
      <c r="E42" s="17"/>
      <c r="F42" s="17"/>
    </row>
    <row r="43" spans="3:6" x14ac:dyDescent="0.2">
      <c r="C43" s="17"/>
      <c r="D43" s="17"/>
      <c r="E43" s="17"/>
      <c r="F43" s="17"/>
    </row>
    <row r="44" spans="3:6" x14ac:dyDescent="0.2">
      <c r="C44" s="17"/>
      <c r="D44" s="17"/>
      <c r="E44" s="17"/>
      <c r="F44" s="17"/>
    </row>
    <row r="45" spans="3:6" x14ac:dyDescent="0.2">
      <c r="C45" s="17"/>
      <c r="D45" s="17"/>
      <c r="E45" s="17"/>
      <c r="F45" s="17"/>
    </row>
    <row r="46" spans="3:6" x14ac:dyDescent="0.2">
      <c r="C46" s="17"/>
      <c r="D46" s="17"/>
      <c r="E46" s="17"/>
      <c r="F46" s="17"/>
    </row>
    <row r="47" spans="3:6" x14ac:dyDescent="0.2">
      <c r="C47" s="17"/>
      <c r="D47" s="17"/>
      <c r="E47" s="17"/>
      <c r="F47" s="17"/>
    </row>
    <row r="48" spans="3:6" x14ac:dyDescent="0.2">
      <c r="C48" s="17"/>
      <c r="D48" s="17"/>
      <c r="E48" s="17"/>
      <c r="F48" s="17"/>
    </row>
    <row r="49" spans="3:6" x14ac:dyDescent="0.2">
      <c r="C49" s="17"/>
      <c r="D49" s="17"/>
      <c r="E49" s="17"/>
      <c r="F49" s="17"/>
    </row>
    <row r="50" spans="3:6" x14ac:dyDescent="0.2">
      <c r="C50" s="17"/>
      <c r="D50" s="17"/>
      <c r="E50" s="17"/>
      <c r="F50" s="17"/>
    </row>
    <row r="51" spans="3:6" x14ac:dyDescent="0.2">
      <c r="C51" s="17"/>
      <c r="D51" s="17"/>
      <c r="E51" s="17"/>
      <c r="F51" s="17"/>
    </row>
    <row r="52" spans="3:6" x14ac:dyDescent="0.2">
      <c r="C52" s="17"/>
      <c r="D52" s="17"/>
      <c r="E52" s="17"/>
      <c r="F52" s="17"/>
    </row>
    <row r="53" spans="3:6" x14ac:dyDescent="0.2">
      <c r="C53" s="17"/>
      <c r="D53" s="17"/>
      <c r="E53" s="17"/>
      <c r="F53" s="17"/>
    </row>
    <row r="54" spans="3:6" x14ac:dyDescent="0.2">
      <c r="C54" s="17"/>
      <c r="D54" s="17"/>
      <c r="E54" s="17"/>
      <c r="F54" s="17"/>
    </row>
    <row r="55" spans="3:6" x14ac:dyDescent="0.2">
      <c r="C55" s="17"/>
      <c r="D55" s="17"/>
      <c r="E55" s="17"/>
      <c r="F55" s="17"/>
    </row>
    <row r="56" spans="3:6" x14ac:dyDescent="0.2">
      <c r="C56" s="17"/>
      <c r="D56" s="17"/>
      <c r="E56" s="17"/>
      <c r="F56" s="17"/>
    </row>
    <row r="57" spans="3:6" x14ac:dyDescent="0.2">
      <c r="C57" s="17"/>
      <c r="D57" s="17"/>
      <c r="E57" s="17"/>
      <c r="F57" s="17"/>
    </row>
    <row r="58" spans="3:6" x14ac:dyDescent="0.2">
      <c r="C58" s="17"/>
      <c r="D58" s="17"/>
      <c r="E58" s="17"/>
      <c r="F58" s="17"/>
    </row>
    <row r="59" spans="3:6" x14ac:dyDescent="0.2">
      <c r="C59" s="17"/>
      <c r="D59" s="17"/>
      <c r="E59" s="17"/>
      <c r="F59" s="17"/>
    </row>
    <row r="60" spans="3:6" x14ac:dyDescent="0.2">
      <c r="C60" s="17"/>
      <c r="D60" s="17"/>
      <c r="E60" s="17"/>
      <c r="F60" s="17"/>
    </row>
    <row r="61" spans="3:6" x14ac:dyDescent="0.2">
      <c r="C61" s="17"/>
      <c r="D61" s="17"/>
      <c r="E61" s="17"/>
      <c r="F61" s="17"/>
    </row>
    <row r="62" spans="3:6" x14ac:dyDescent="0.2">
      <c r="C62" s="17"/>
      <c r="D62" s="17"/>
      <c r="E62" s="17"/>
      <c r="F62" s="17"/>
    </row>
    <row r="63" spans="3:6" x14ac:dyDescent="0.2">
      <c r="C63" s="17"/>
      <c r="D63" s="17"/>
      <c r="E63" s="17"/>
      <c r="F63" s="17"/>
    </row>
    <row r="64" spans="3:6" x14ac:dyDescent="0.2">
      <c r="C64" s="17"/>
      <c r="D64" s="17"/>
      <c r="E64" s="17"/>
      <c r="F64" s="17"/>
    </row>
    <row r="65" spans="3:6" x14ac:dyDescent="0.2">
      <c r="C65" s="17"/>
      <c r="D65" s="17"/>
      <c r="E65" s="17"/>
      <c r="F65" s="17"/>
    </row>
    <row r="66" spans="3:6" x14ac:dyDescent="0.2">
      <c r="C66" s="17"/>
      <c r="D66" s="17"/>
      <c r="E66" s="17"/>
      <c r="F66" s="17"/>
    </row>
    <row r="67" spans="3:6" x14ac:dyDescent="0.2">
      <c r="C67" s="17"/>
      <c r="D67" s="17"/>
      <c r="E67" s="17"/>
      <c r="F67" s="17"/>
    </row>
    <row r="68" spans="3:6" x14ac:dyDescent="0.2">
      <c r="C68" s="17"/>
      <c r="D68" s="17"/>
      <c r="E68" s="17"/>
      <c r="F68" s="17"/>
    </row>
    <row r="69" spans="3:6" x14ac:dyDescent="0.2">
      <c r="C69" s="17"/>
      <c r="D69" s="17"/>
      <c r="E69" s="17"/>
      <c r="F69" s="17"/>
    </row>
    <row r="70" spans="3:6" x14ac:dyDescent="0.2">
      <c r="C70" s="17"/>
      <c r="D70" s="17"/>
      <c r="E70" s="17"/>
      <c r="F70" s="17"/>
    </row>
    <row r="71" spans="3:6" x14ac:dyDescent="0.2">
      <c r="C71" s="17"/>
      <c r="D71" s="17"/>
      <c r="E71" s="17"/>
      <c r="F71" s="17"/>
    </row>
    <row r="72" spans="3:6" x14ac:dyDescent="0.2">
      <c r="C72" s="17"/>
      <c r="D72" s="17"/>
      <c r="E72" s="17"/>
      <c r="F72" s="17"/>
    </row>
    <row r="73" spans="3:6" x14ac:dyDescent="0.2">
      <c r="C73" s="17"/>
      <c r="D73" s="17"/>
      <c r="E73" s="17"/>
      <c r="F73" s="17"/>
    </row>
    <row r="74" spans="3:6" x14ac:dyDescent="0.2">
      <c r="C74" s="17"/>
      <c r="D74" s="17"/>
      <c r="E74" s="17"/>
      <c r="F74" s="17"/>
    </row>
    <row r="75" spans="3:6" x14ac:dyDescent="0.2">
      <c r="C75" s="17"/>
      <c r="D75" s="17"/>
      <c r="E75" s="17"/>
      <c r="F75" s="17"/>
    </row>
    <row r="76" spans="3:6" x14ac:dyDescent="0.2">
      <c r="C76" s="17"/>
      <c r="D76" s="17"/>
      <c r="E76" s="17"/>
      <c r="F76" s="17"/>
    </row>
    <row r="77" spans="3:6" x14ac:dyDescent="0.2">
      <c r="C77" s="17"/>
      <c r="D77" s="17"/>
      <c r="E77" s="17"/>
      <c r="F77" s="17"/>
    </row>
    <row r="78" spans="3:6" x14ac:dyDescent="0.2">
      <c r="C78" s="17"/>
      <c r="D78" s="17"/>
      <c r="E78" s="17"/>
      <c r="F78" s="17"/>
    </row>
    <row r="79" spans="3:6" x14ac:dyDescent="0.2">
      <c r="C79" s="17"/>
      <c r="D79" s="17"/>
      <c r="E79" s="17"/>
      <c r="F79" s="17"/>
    </row>
    <row r="80" spans="3:6" x14ac:dyDescent="0.2">
      <c r="C80" s="17"/>
      <c r="D80" s="17"/>
      <c r="E80" s="17"/>
      <c r="F80" s="17"/>
    </row>
    <row r="81" spans="3:6" x14ac:dyDescent="0.2">
      <c r="C81" s="17"/>
      <c r="D81" s="17"/>
      <c r="E81" s="17"/>
      <c r="F81" s="17"/>
    </row>
    <row r="82" spans="3:6" x14ac:dyDescent="0.2">
      <c r="C82" s="17"/>
      <c r="D82" s="17"/>
      <c r="E82" s="17"/>
      <c r="F82" s="17"/>
    </row>
    <row r="83" spans="3:6" x14ac:dyDescent="0.2">
      <c r="C83" s="17"/>
      <c r="D83" s="17"/>
      <c r="E83" s="17"/>
      <c r="F83" s="17"/>
    </row>
    <row r="84" spans="3:6" x14ac:dyDescent="0.2">
      <c r="C84" s="17"/>
      <c r="D84" s="17"/>
      <c r="E84" s="17"/>
      <c r="F84" s="17"/>
    </row>
    <row r="85" spans="3:6" x14ac:dyDescent="0.2">
      <c r="C85" s="17"/>
      <c r="D85" s="17"/>
      <c r="E85" s="17"/>
      <c r="F85" s="17"/>
    </row>
    <row r="86" spans="3:6" x14ac:dyDescent="0.2">
      <c r="C86" s="17"/>
      <c r="D86" s="17"/>
      <c r="E86" s="17"/>
      <c r="F86" s="17"/>
    </row>
    <row r="87" spans="3:6" x14ac:dyDescent="0.2">
      <c r="C87" s="17"/>
      <c r="D87" s="17"/>
      <c r="E87" s="17"/>
      <c r="F87" s="17"/>
    </row>
    <row r="88" spans="3:6" x14ac:dyDescent="0.2">
      <c r="C88" s="17"/>
      <c r="D88" s="17"/>
      <c r="E88" s="17"/>
      <c r="F88" s="17"/>
    </row>
    <row r="89" spans="3:6" x14ac:dyDescent="0.2">
      <c r="C89" s="17"/>
      <c r="D89" s="17"/>
      <c r="E89" s="17"/>
      <c r="F89" s="17"/>
    </row>
    <row r="90" spans="3:6" x14ac:dyDescent="0.2">
      <c r="C90" s="17"/>
      <c r="D90" s="17"/>
      <c r="E90" s="17"/>
      <c r="F90" s="17"/>
    </row>
    <row r="91" spans="3:6" x14ac:dyDescent="0.2">
      <c r="C91" s="17"/>
      <c r="D91" s="17"/>
      <c r="E91" s="17"/>
      <c r="F91" s="17"/>
    </row>
    <row r="92" spans="3:6" x14ac:dyDescent="0.2">
      <c r="C92" s="17"/>
      <c r="D92" s="17"/>
      <c r="E92" s="17"/>
      <c r="F92" s="17"/>
    </row>
    <row r="93" spans="3:6" x14ac:dyDescent="0.2">
      <c r="C93" s="17"/>
      <c r="D93" s="17"/>
      <c r="E93" s="17"/>
      <c r="F93" s="17"/>
    </row>
    <row r="94" spans="3:6" x14ac:dyDescent="0.2">
      <c r="C94" s="17"/>
      <c r="D94" s="17"/>
      <c r="E94" s="17"/>
      <c r="F94" s="17"/>
    </row>
    <row r="95" spans="3:6" x14ac:dyDescent="0.2">
      <c r="C95" s="17"/>
      <c r="D95" s="17"/>
      <c r="E95" s="17"/>
      <c r="F95" s="17"/>
    </row>
    <row r="96" spans="3:6" x14ac:dyDescent="0.2">
      <c r="C96" s="17"/>
      <c r="D96" s="17"/>
      <c r="E96" s="17"/>
      <c r="F96" s="17"/>
    </row>
    <row r="97" spans="3:6" x14ac:dyDescent="0.2">
      <c r="C97" s="17"/>
      <c r="D97" s="17"/>
      <c r="E97" s="17"/>
      <c r="F97" s="17"/>
    </row>
    <row r="98" spans="3:6" x14ac:dyDescent="0.2">
      <c r="C98" s="17"/>
      <c r="D98" s="17"/>
      <c r="E98" s="17"/>
      <c r="F98" s="17"/>
    </row>
    <row r="99" spans="3:6" x14ac:dyDescent="0.2">
      <c r="C99" s="17"/>
      <c r="D99" s="17"/>
      <c r="E99" s="17"/>
      <c r="F99" s="17"/>
    </row>
    <row r="100" spans="3:6" x14ac:dyDescent="0.2">
      <c r="C100" s="17"/>
      <c r="D100" s="17"/>
      <c r="E100" s="17"/>
      <c r="F100" s="17"/>
    </row>
    <row r="101" spans="3:6" x14ac:dyDescent="0.2">
      <c r="C101" s="17"/>
      <c r="D101" s="17"/>
      <c r="E101" s="17"/>
      <c r="F101" s="17"/>
    </row>
    <row r="102" spans="3:6" x14ac:dyDescent="0.2">
      <c r="C102" s="17"/>
      <c r="D102" s="17"/>
      <c r="E102" s="17"/>
      <c r="F102" s="17"/>
    </row>
    <row r="103" spans="3:6" x14ac:dyDescent="0.2">
      <c r="C103" s="17"/>
      <c r="D103" s="17"/>
      <c r="E103" s="17"/>
      <c r="F103" s="17"/>
    </row>
    <row r="104" spans="3:6" x14ac:dyDescent="0.2">
      <c r="C104" s="17"/>
      <c r="D104" s="17"/>
      <c r="E104" s="17"/>
      <c r="F104" s="17"/>
    </row>
    <row r="105" spans="3:6" x14ac:dyDescent="0.2">
      <c r="C105" s="17"/>
      <c r="D105" s="17"/>
      <c r="E105" s="17"/>
      <c r="F105" s="17"/>
    </row>
    <row r="106" spans="3:6" x14ac:dyDescent="0.2">
      <c r="C106" s="17"/>
      <c r="D106" s="17"/>
      <c r="E106" s="17"/>
      <c r="F106" s="17"/>
    </row>
    <row r="107" spans="3:6" x14ac:dyDescent="0.2">
      <c r="C107" s="17"/>
      <c r="D107" s="17"/>
      <c r="E107" s="17"/>
      <c r="F107" s="17"/>
    </row>
    <row r="108" spans="3:6" x14ac:dyDescent="0.2">
      <c r="C108" s="17"/>
      <c r="D108" s="17"/>
      <c r="E108" s="17"/>
      <c r="F108" s="17"/>
    </row>
    <row r="109" spans="3:6" x14ac:dyDescent="0.2">
      <c r="C109" s="17"/>
      <c r="D109" s="17"/>
      <c r="E109" s="17"/>
      <c r="F109" s="17"/>
    </row>
    <row r="110" spans="3:6" x14ac:dyDescent="0.2">
      <c r="C110" s="17"/>
      <c r="D110" s="17"/>
      <c r="E110" s="17"/>
      <c r="F110" s="17"/>
    </row>
    <row r="111" spans="3:6" x14ac:dyDescent="0.2">
      <c r="C111" s="17"/>
      <c r="D111" s="17"/>
      <c r="E111" s="17"/>
      <c r="F111" s="17"/>
    </row>
    <row r="112" spans="3:6" x14ac:dyDescent="0.2">
      <c r="C112" s="17"/>
      <c r="D112" s="17"/>
      <c r="E112" s="17"/>
      <c r="F112" s="17"/>
    </row>
    <row r="113" spans="3:6" x14ac:dyDescent="0.2">
      <c r="C113" s="17"/>
      <c r="D113" s="17"/>
      <c r="E113" s="17"/>
      <c r="F113" s="17"/>
    </row>
    <row r="114" spans="3:6" x14ac:dyDescent="0.2">
      <c r="C114" s="17"/>
      <c r="D114" s="17"/>
      <c r="E114" s="17"/>
      <c r="F114" s="17"/>
    </row>
    <row r="115" spans="3:6" x14ac:dyDescent="0.2">
      <c r="C115" s="17"/>
      <c r="D115" s="17"/>
      <c r="E115" s="17"/>
      <c r="F115" s="17"/>
    </row>
    <row r="116" spans="3:6" x14ac:dyDescent="0.2">
      <c r="C116" s="17"/>
      <c r="D116" s="17"/>
      <c r="E116" s="17"/>
      <c r="F116" s="17"/>
    </row>
    <row r="117" spans="3:6" x14ac:dyDescent="0.2">
      <c r="C117" s="17"/>
      <c r="D117" s="17"/>
      <c r="E117" s="17"/>
      <c r="F117" s="17"/>
    </row>
    <row r="118" spans="3:6" x14ac:dyDescent="0.2">
      <c r="C118" s="17"/>
      <c r="D118" s="17"/>
      <c r="E118" s="17"/>
      <c r="F118" s="17"/>
    </row>
    <row r="119" spans="3:6" x14ac:dyDescent="0.2">
      <c r="C119" s="17"/>
      <c r="D119" s="17"/>
      <c r="E119" s="17"/>
      <c r="F119" s="17"/>
    </row>
    <row r="120" spans="3:6" x14ac:dyDescent="0.2">
      <c r="C120" s="17"/>
      <c r="D120" s="17"/>
      <c r="E120" s="17"/>
      <c r="F120" s="17"/>
    </row>
    <row r="121" spans="3:6" x14ac:dyDescent="0.2">
      <c r="C121" s="17"/>
      <c r="D121" s="17"/>
      <c r="E121" s="17"/>
      <c r="F121" s="17"/>
    </row>
    <row r="122" spans="3:6" x14ac:dyDescent="0.2">
      <c r="C122" s="17"/>
      <c r="D122" s="17"/>
      <c r="E122" s="17"/>
      <c r="F122" s="17"/>
    </row>
    <row r="123" spans="3:6" x14ac:dyDescent="0.2">
      <c r="C123" s="17"/>
      <c r="D123" s="17"/>
      <c r="E123" s="17"/>
      <c r="F123" s="17"/>
    </row>
    <row r="124" spans="3:6" x14ac:dyDescent="0.2">
      <c r="C124" s="17"/>
      <c r="D124" s="17"/>
      <c r="E124" s="17"/>
      <c r="F124" s="17"/>
    </row>
    <row r="125" spans="3:6" x14ac:dyDescent="0.2">
      <c r="C125" s="17"/>
      <c r="D125" s="17"/>
      <c r="E125" s="17"/>
      <c r="F125" s="17"/>
    </row>
    <row r="126" spans="3:6" x14ac:dyDescent="0.2">
      <c r="C126" s="17"/>
      <c r="D126" s="17"/>
      <c r="E126" s="17"/>
      <c r="F126" s="17"/>
    </row>
    <row r="127" spans="3:6" x14ac:dyDescent="0.2">
      <c r="C127" s="17"/>
      <c r="D127" s="17"/>
      <c r="E127" s="17"/>
      <c r="F127" s="17"/>
    </row>
    <row r="128" spans="3:6" x14ac:dyDescent="0.2">
      <c r="C128" s="17"/>
      <c r="D128" s="17"/>
      <c r="E128" s="17"/>
      <c r="F128" s="17"/>
    </row>
    <row r="129" spans="3:6" x14ac:dyDescent="0.2">
      <c r="C129" s="17"/>
      <c r="D129" s="17"/>
      <c r="E129" s="17"/>
      <c r="F129" s="17"/>
    </row>
    <row r="130" spans="3:6" x14ac:dyDescent="0.2">
      <c r="C130" s="17"/>
      <c r="D130" s="17"/>
      <c r="E130" s="17"/>
      <c r="F130" s="17"/>
    </row>
    <row r="131" spans="3:6" x14ac:dyDescent="0.2">
      <c r="C131" s="17"/>
      <c r="D131" s="17"/>
      <c r="E131" s="17"/>
      <c r="F131" s="17"/>
    </row>
    <row r="132" spans="3:6" x14ac:dyDescent="0.2">
      <c r="C132" s="17"/>
      <c r="D132" s="17"/>
      <c r="E132" s="17"/>
      <c r="F132" s="17"/>
    </row>
    <row r="133" spans="3:6" x14ac:dyDescent="0.2">
      <c r="C133" s="17"/>
      <c r="D133" s="17"/>
      <c r="E133" s="17"/>
      <c r="F133" s="17"/>
    </row>
    <row r="134" spans="3:6" x14ac:dyDescent="0.2">
      <c r="C134" s="17"/>
      <c r="D134" s="17"/>
      <c r="E134" s="17"/>
      <c r="F134" s="17"/>
    </row>
    <row r="135" spans="3:6" x14ac:dyDescent="0.2">
      <c r="C135" s="17"/>
      <c r="D135" s="17"/>
      <c r="E135" s="17"/>
      <c r="F135" s="17"/>
    </row>
    <row r="136" spans="3:6" x14ac:dyDescent="0.2">
      <c r="C136" s="17"/>
      <c r="D136" s="17"/>
      <c r="E136" s="17"/>
      <c r="F136" s="17"/>
    </row>
    <row r="137" spans="3:6" x14ac:dyDescent="0.2">
      <c r="C137" s="17"/>
      <c r="D137" s="17"/>
      <c r="E137" s="17"/>
      <c r="F137" s="17"/>
    </row>
    <row r="138" spans="3:6" x14ac:dyDescent="0.2">
      <c r="C138" s="17"/>
      <c r="D138" s="17"/>
      <c r="E138" s="17"/>
      <c r="F138" s="17"/>
    </row>
    <row r="139" spans="3:6" x14ac:dyDescent="0.2">
      <c r="C139" s="17"/>
      <c r="D139" s="17"/>
      <c r="E139" s="17"/>
      <c r="F139" s="17"/>
    </row>
    <row r="140" spans="3:6" x14ac:dyDescent="0.2">
      <c r="C140" s="17"/>
      <c r="D140" s="17"/>
      <c r="E140" s="17"/>
      <c r="F140" s="17"/>
    </row>
    <row r="141" spans="3:6" x14ac:dyDescent="0.2">
      <c r="C141" s="17"/>
      <c r="D141" s="17"/>
      <c r="E141" s="17"/>
      <c r="F141" s="17"/>
    </row>
    <row r="142" spans="3:6" x14ac:dyDescent="0.2">
      <c r="C142" s="17"/>
      <c r="D142" s="17"/>
      <c r="E142" s="17"/>
      <c r="F142" s="17"/>
    </row>
    <row r="143" spans="3:6" x14ac:dyDescent="0.2">
      <c r="C143" s="17"/>
      <c r="D143" s="17"/>
      <c r="E143" s="17"/>
      <c r="F143" s="17"/>
    </row>
    <row r="144" spans="3:6" x14ac:dyDescent="0.2">
      <c r="C144" s="17"/>
      <c r="D144" s="17"/>
      <c r="E144" s="17"/>
      <c r="F144" s="17"/>
    </row>
    <row r="145" spans="3:6" x14ac:dyDescent="0.2">
      <c r="C145" s="17"/>
      <c r="D145" s="17"/>
      <c r="E145" s="17"/>
      <c r="F145" s="17"/>
    </row>
    <row r="146" spans="3:6" x14ac:dyDescent="0.2">
      <c r="C146" s="17"/>
      <c r="D146" s="17"/>
      <c r="E146" s="17"/>
      <c r="F146" s="17"/>
    </row>
    <row r="147" spans="3:6" x14ac:dyDescent="0.2">
      <c r="C147" s="17"/>
      <c r="D147" s="17"/>
      <c r="E147" s="17"/>
      <c r="F147" s="17"/>
    </row>
    <row r="148" spans="3:6" x14ac:dyDescent="0.2">
      <c r="C148" s="17"/>
      <c r="D148" s="17"/>
      <c r="E148" s="17"/>
      <c r="F148" s="17"/>
    </row>
    <row r="149" spans="3:6" x14ac:dyDescent="0.2">
      <c r="C149" s="17"/>
      <c r="D149" s="17"/>
      <c r="E149" s="17"/>
      <c r="F149" s="17"/>
    </row>
    <row r="150" spans="3:6" x14ac:dyDescent="0.2">
      <c r="C150" s="17"/>
      <c r="D150" s="17"/>
      <c r="E150" s="17"/>
      <c r="F150" s="17"/>
    </row>
    <row r="151" spans="3:6" x14ac:dyDescent="0.2">
      <c r="C151" s="17"/>
      <c r="D151" s="17"/>
      <c r="E151" s="17"/>
      <c r="F151" s="17"/>
    </row>
    <row r="152" spans="3:6" x14ac:dyDescent="0.2">
      <c r="C152" s="17"/>
      <c r="D152" s="17"/>
      <c r="E152" s="17"/>
      <c r="F152" s="17"/>
    </row>
    <row r="153" spans="3:6" x14ac:dyDescent="0.2">
      <c r="C153" s="17"/>
      <c r="D153" s="17"/>
      <c r="E153" s="17"/>
      <c r="F153" s="17"/>
    </row>
    <row r="154" spans="3:6" x14ac:dyDescent="0.2">
      <c r="C154" s="17"/>
      <c r="D154" s="17"/>
      <c r="E154" s="17"/>
      <c r="F154" s="17"/>
    </row>
    <row r="155" spans="3:6" x14ac:dyDescent="0.2">
      <c r="C155" s="17"/>
      <c r="D155" s="17"/>
      <c r="E155" s="17"/>
      <c r="F155" s="17"/>
    </row>
    <row r="156" spans="3:6" x14ac:dyDescent="0.2">
      <c r="C156" s="17"/>
      <c r="D156" s="17"/>
      <c r="E156" s="17"/>
      <c r="F156" s="17"/>
    </row>
    <row r="157" spans="3:6" x14ac:dyDescent="0.2">
      <c r="C157" s="17"/>
      <c r="D157" s="17"/>
      <c r="E157" s="17"/>
      <c r="F157" s="17"/>
    </row>
    <row r="158" spans="3:6" x14ac:dyDescent="0.2">
      <c r="C158" s="17"/>
      <c r="D158" s="17"/>
      <c r="E158" s="17"/>
      <c r="F158" s="17"/>
    </row>
    <row r="159" spans="3:6" x14ac:dyDescent="0.2">
      <c r="C159" s="17"/>
      <c r="D159" s="17"/>
      <c r="E159" s="17"/>
      <c r="F159" s="17"/>
    </row>
    <row r="160" spans="3:6" x14ac:dyDescent="0.2">
      <c r="C160" s="17"/>
      <c r="D160" s="17"/>
      <c r="E160" s="17"/>
      <c r="F160" s="17"/>
    </row>
    <row r="161" spans="3:6" x14ac:dyDescent="0.2">
      <c r="C161" s="17"/>
      <c r="D161" s="17"/>
      <c r="E161" s="17"/>
      <c r="F161" s="17"/>
    </row>
    <row r="162" spans="3:6" x14ac:dyDescent="0.2">
      <c r="C162" s="17"/>
      <c r="D162" s="17"/>
      <c r="E162" s="17"/>
      <c r="F162" s="17"/>
    </row>
    <row r="163" spans="3:6" x14ac:dyDescent="0.2">
      <c r="C163" s="17"/>
      <c r="D163" s="17"/>
      <c r="E163" s="17"/>
      <c r="F163" s="17"/>
    </row>
    <row r="164" spans="3:6" x14ac:dyDescent="0.2">
      <c r="C164" s="17"/>
      <c r="D164" s="17"/>
      <c r="E164" s="17"/>
      <c r="F164" s="17"/>
    </row>
    <row r="165" spans="3:6" x14ac:dyDescent="0.2">
      <c r="C165" s="17"/>
      <c r="D165" s="17"/>
      <c r="E165" s="17"/>
      <c r="F165" s="17"/>
    </row>
    <row r="166" spans="3:6" x14ac:dyDescent="0.2">
      <c r="C166" s="17"/>
      <c r="D166" s="17"/>
      <c r="E166" s="17"/>
      <c r="F166" s="17"/>
    </row>
    <row r="167" spans="3:6" x14ac:dyDescent="0.2">
      <c r="C167" s="17"/>
      <c r="D167" s="17"/>
      <c r="E167" s="17"/>
      <c r="F167" s="17"/>
    </row>
    <row r="168" spans="3:6" x14ac:dyDescent="0.2">
      <c r="C168" s="17"/>
      <c r="D168" s="17"/>
      <c r="E168" s="17"/>
      <c r="F168" s="17"/>
    </row>
    <row r="169" spans="3:6" x14ac:dyDescent="0.2">
      <c r="C169" s="17"/>
      <c r="D169" s="17"/>
      <c r="E169" s="17"/>
      <c r="F169" s="17"/>
    </row>
    <row r="170" spans="3:6" x14ac:dyDescent="0.2">
      <c r="C170" s="17"/>
      <c r="D170" s="17"/>
      <c r="E170" s="17"/>
      <c r="F170" s="17"/>
    </row>
    <row r="171" spans="3:6" x14ac:dyDescent="0.2">
      <c r="C171" s="17"/>
      <c r="D171" s="17"/>
      <c r="E171" s="17"/>
      <c r="F171" s="17"/>
    </row>
    <row r="172" spans="3:6" x14ac:dyDescent="0.2">
      <c r="C172" s="17"/>
      <c r="D172" s="17"/>
      <c r="E172" s="17"/>
      <c r="F172" s="17"/>
    </row>
    <row r="173" spans="3:6" x14ac:dyDescent="0.2">
      <c r="C173" s="17"/>
      <c r="D173" s="17"/>
      <c r="E173" s="17"/>
      <c r="F173" s="17"/>
    </row>
    <row r="174" spans="3:6" x14ac:dyDescent="0.2">
      <c r="C174" s="17"/>
      <c r="D174" s="17"/>
      <c r="E174" s="17"/>
      <c r="F174" s="17"/>
    </row>
    <row r="175" spans="3:6" x14ac:dyDescent="0.2">
      <c r="C175" s="17"/>
      <c r="D175" s="17"/>
      <c r="E175" s="17"/>
      <c r="F175" s="17"/>
    </row>
    <row r="176" spans="3:6" x14ac:dyDescent="0.2">
      <c r="C176" s="17"/>
      <c r="D176" s="17"/>
      <c r="E176" s="17"/>
      <c r="F176" s="17"/>
    </row>
    <row r="177" spans="3:6" x14ac:dyDescent="0.2">
      <c r="C177" s="17"/>
      <c r="D177" s="17"/>
      <c r="E177" s="17"/>
      <c r="F177" s="17"/>
    </row>
    <row r="178" spans="3:6" x14ac:dyDescent="0.2">
      <c r="C178" s="17"/>
      <c r="D178" s="17"/>
      <c r="E178" s="17"/>
      <c r="F178" s="17"/>
    </row>
    <row r="179" spans="3:6" x14ac:dyDescent="0.2">
      <c r="C179" s="17"/>
      <c r="D179" s="17"/>
      <c r="E179" s="17"/>
      <c r="F179" s="17"/>
    </row>
    <row r="180" spans="3:6" x14ac:dyDescent="0.2">
      <c r="C180" s="17"/>
      <c r="D180" s="17"/>
      <c r="E180" s="17"/>
      <c r="F180" s="17"/>
    </row>
    <row r="181" spans="3:6" x14ac:dyDescent="0.2">
      <c r="C181" s="17"/>
      <c r="D181" s="17"/>
      <c r="E181" s="17"/>
      <c r="F181" s="17"/>
    </row>
    <row r="182" spans="3:6" x14ac:dyDescent="0.2">
      <c r="C182" s="17"/>
      <c r="D182" s="17"/>
      <c r="E182" s="17"/>
      <c r="F182" s="17"/>
    </row>
    <row r="183" spans="3:6" x14ac:dyDescent="0.2">
      <c r="C183" s="17"/>
      <c r="D183" s="17"/>
      <c r="E183" s="17"/>
      <c r="F183" s="17"/>
    </row>
    <row r="184" spans="3:6" x14ac:dyDescent="0.2">
      <c r="C184" s="17"/>
      <c r="D184" s="17"/>
      <c r="E184" s="17"/>
      <c r="F184" s="17"/>
    </row>
    <row r="185" spans="3:6" x14ac:dyDescent="0.2">
      <c r="C185" s="17"/>
      <c r="D185" s="17"/>
      <c r="E185" s="17"/>
      <c r="F185" s="17"/>
    </row>
    <row r="186" spans="3:6" x14ac:dyDescent="0.2">
      <c r="C186" s="17"/>
      <c r="D186" s="17"/>
      <c r="E186" s="17"/>
      <c r="F186" s="17"/>
    </row>
    <row r="187" spans="3:6" x14ac:dyDescent="0.2">
      <c r="C187" s="17"/>
      <c r="D187" s="17"/>
      <c r="E187" s="17"/>
      <c r="F187" s="17"/>
    </row>
    <row r="188" spans="3:6" x14ac:dyDescent="0.2">
      <c r="C188" s="17"/>
      <c r="D188" s="17"/>
      <c r="E188" s="17"/>
      <c r="F188" s="17"/>
    </row>
    <row r="189" spans="3:6" x14ac:dyDescent="0.2">
      <c r="C189" s="17"/>
      <c r="D189" s="17"/>
      <c r="E189" s="17"/>
      <c r="F189" s="17"/>
    </row>
    <row r="190" spans="3:6" x14ac:dyDescent="0.2">
      <c r="C190" s="17"/>
      <c r="D190" s="17"/>
      <c r="E190" s="17"/>
      <c r="F190" s="17"/>
    </row>
    <row r="191" spans="3:6" x14ac:dyDescent="0.2">
      <c r="C191" s="17"/>
      <c r="D191" s="17"/>
      <c r="E191" s="17"/>
      <c r="F191" s="17"/>
    </row>
    <row r="192" spans="3:6" x14ac:dyDescent="0.2">
      <c r="C192" s="17"/>
      <c r="D192" s="17"/>
      <c r="E192" s="17"/>
      <c r="F192" s="17"/>
    </row>
    <row r="193" spans="3:6" x14ac:dyDescent="0.2">
      <c r="C193" s="17"/>
      <c r="D193" s="17"/>
      <c r="E193" s="17"/>
      <c r="F193" s="17"/>
    </row>
    <row r="194" spans="3:6" x14ac:dyDescent="0.2">
      <c r="C194" s="17"/>
      <c r="D194" s="17"/>
      <c r="E194" s="17"/>
      <c r="F194" s="17"/>
    </row>
    <row r="195" spans="3:6" x14ac:dyDescent="0.2">
      <c r="C195" s="17"/>
      <c r="D195" s="17"/>
      <c r="E195" s="17"/>
      <c r="F195" s="17"/>
    </row>
    <row r="196" spans="3:6" x14ac:dyDescent="0.2">
      <c r="C196" s="17"/>
      <c r="D196" s="17"/>
      <c r="E196" s="17"/>
      <c r="F196" s="17"/>
    </row>
    <row r="197" spans="3:6" x14ac:dyDescent="0.2">
      <c r="C197" s="17"/>
      <c r="D197" s="17"/>
      <c r="E197" s="17"/>
      <c r="F197" s="17"/>
    </row>
    <row r="198" spans="3:6" x14ac:dyDescent="0.2">
      <c r="C198" s="17"/>
      <c r="D198" s="17"/>
      <c r="E198" s="17"/>
      <c r="F198" s="17"/>
    </row>
    <row r="199" spans="3:6" x14ac:dyDescent="0.2">
      <c r="C199" s="17"/>
      <c r="D199" s="17"/>
      <c r="E199" s="17"/>
      <c r="F199" s="17"/>
    </row>
    <row r="200" spans="3:6" x14ac:dyDescent="0.2">
      <c r="C200" s="17"/>
      <c r="D200" s="17"/>
      <c r="E200" s="17"/>
      <c r="F200" s="17"/>
    </row>
    <row r="201" spans="3:6" x14ac:dyDescent="0.2">
      <c r="C201" s="17"/>
      <c r="D201" s="17"/>
      <c r="E201" s="17"/>
      <c r="F201" s="17"/>
    </row>
    <row r="202" spans="3:6" x14ac:dyDescent="0.2">
      <c r="C202" s="17"/>
      <c r="D202" s="17"/>
      <c r="E202" s="17"/>
      <c r="F202" s="17"/>
    </row>
    <row r="203" spans="3:6" x14ac:dyDescent="0.2">
      <c r="C203" s="17"/>
      <c r="D203" s="17"/>
      <c r="E203" s="17"/>
      <c r="F203" s="17"/>
    </row>
    <row r="204" spans="3:6" x14ac:dyDescent="0.2">
      <c r="C204" s="17"/>
      <c r="D204" s="17"/>
      <c r="E204" s="17"/>
      <c r="F204" s="17"/>
    </row>
    <row r="205" spans="3:6" x14ac:dyDescent="0.2">
      <c r="C205" s="17"/>
      <c r="D205" s="17"/>
      <c r="E205" s="17"/>
      <c r="F205" s="17"/>
    </row>
    <row r="206" spans="3:6" x14ac:dyDescent="0.2">
      <c r="C206" s="17"/>
      <c r="D206" s="17"/>
      <c r="E206" s="17"/>
      <c r="F206" s="17"/>
    </row>
    <row r="207" spans="3:6" x14ac:dyDescent="0.2">
      <c r="C207" s="17"/>
      <c r="D207" s="17"/>
      <c r="E207" s="17"/>
      <c r="F207" s="17"/>
    </row>
    <row r="208" spans="3:6" x14ac:dyDescent="0.2">
      <c r="C208" s="17"/>
      <c r="D208" s="17"/>
      <c r="E208" s="17"/>
      <c r="F208" s="17"/>
    </row>
    <row r="209" spans="3:6" x14ac:dyDescent="0.2">
      <c r="C209" s="17"/>
      <c r="D209" s="17"/>
      <c r="E209" s="17"/>
      <c r="F209" s="17"/>
    </row>
    <row r="210" spans="3:6" x14ac:dyDescent="0.2">
      <c r="C210" s="17"/>
      <c r="D210" s="17"/>
      <c r="E210" s="17"/>
      <c r="F210" s="17"/>
    </row>
    <row r="211" spans="3:6" x14ac:dyDescent="0.2">
      <c r="C211" s="17"/>
      <c r="D211" s="17"/>
      <c r="E211" s="17"/>
      <c r="F211" s="17"/>
    </row>
    <row r="212" spans="3:6" x14ac:dyDescent="0.2">
      <c r="C212" s="17"/>
      <c r="D212" s="17"/>
      <c r="E212" s="17"/>
      <c r="F212" s="17"/>
    </row>
    <row r="213" spans="3:6" x14ac:dyDescent="0.2">
      <c r="C213" s="17"/>
      <c r="D213" s="17"/>
      <c r="E213" s="17"/>
      <c r="F213" s="17"/>
    </row>
    <row r="214" spans="3:6" x14ac:dyDescent="0.2">
      <c r="C214" s="17"/>
      <c r="D214" s="17"/>
      <c r="E214" s="17"/>
      <c r="F214" s="17"/>
    </row>
    <row r="215" spans="3:6" x14ac:dyDescent="0.2">
      <c r="C215" s="17"/>
      <c r="D215" s="17"/>
      <c r="E215" s="17"/>
      <c r="F215" s="17"/>
    </row>
    <row r="216" spans="3:6" x14ac:dyDescent="0.2">
      <c r="C216" s="17"/>
      <c r="D216" s="17"/>
      <c r="E216" s="17"/>
      <c r="F216" s="17"/>
    </row>
    <row r="217" spans="3:6" x14ac:dyDescent="0.2">
      <c r="C217" s="17"/>
      <c r="D217" s="17"/>
      <c r="E217" s="17"/>
      <c r="F217" s="17"/>
    </row>
    <row r="218" spans="3:6" x14ac:dyDescent="0.2">
      <c r="C218" s="17"/>
      <c r="D218" s="17"/>
      <c r="E218" s="17"/>
      <c r="F218" s="17"/>
    </row>
    <row r="219" spans="3:6" x14ac:dyDescent="0.2">
      <c r="C219" s="17"/>
      <c r="D219" s="17"/>
      <c r="E219" s="17"/>
      <c r="F219" s="17"/>
    </row>
    <row r="220" spans="3:6" x14ac:dyDescent="0.2">
      <c r="C220" s="17"/>
      <c r="D220" s="17"/>
      <c r="E220" s="17"/>
      <c r="F220" s="17"/>
    </row>
    <row r="221" spans="3:6" x14ac:dyDescent="0.2">
      <c r="C221" s="17"/>
      <c r="D221" s="17"/>
      <c r="E221" s="17"/>
      <c r="F221" s="17"/>
    </row>
    <row r="222" spans="3:6" x14ac:dyDescent="0.2">
      <c r="C222" s="17"/>
      <c r="D222" s="17"/>
      <c r="E222" s="17"/>
      <c r="F222" s="17"/>
    </row>
    <row r="223" spans="3:6" x14ac:dyDescent="0.2">
      <c r="C223" s="17"/>
      <c r="D223" s="17"/>
      <c r="E223" s="17"/>
      <c r="F223" s="17"/>
    </row>
    <row r="224" spans="3:6" x14ac:dyDescent="0.2">
      <c r="C224" s="17"/>
      <c r="D224" s="17"/>
      <c r="E224" s="17"/>
      <c r="F224" s="17"/>
    </row>
    <row r="225" spans="3:6" x14ac:dyDescent="0.2">
      <c r="C225" s="17"/>
      <c r="D225" s="17"/>
      <c r="E225" s="17"/>
      <c r="F225" s="17"/>
    </row>
    <row r="226" spans="3:6" x14ac:dyDescent="0.2">
      <c r="C226" s="17"/>
      <c r="D226" s="17"/>
      <c r="E226" s="17"/>
      <c r="F226" s="17"/>
    </row>
    <row r="227" spans="3:6" x14ac:dyDescent="0.2">
      <c r="C227" s="17"/>
      <c r="D227" s="17"/>
      <c r="E227" s="17"/>
      <c r="F227" s="17"/>
    </row>
    <row r="228" spans="3:6" x14ac:dyDescent="0.2">
      <c r="C228" s="17"/>
      <c r="D228" s="17"/>
      <c r="E228" s="17"/>
      <c r="F228" s="17"/>
    </row>
    <row r="229" spans="3:6" x14ac:dyDescent="0.2">
      <c r="C229" s="17"/>
      <c r="D229" s="17"/>
      <c r="E229" s="17"/>
      <c r="F229" s="17"/>
    </row>
    <row r="230" spans="3:6" x14ac:dyDescent="0.2">
      <c r="C230" s="17"/>
      <c r="D230" s="17"/>
      <c r="E230" s="17"/>
      <c r="F230" s="17"/>
    </row>
    <row r="231" spans="3:6" x14ac:dyDescent="0.2">
      <c r="C231" s="17"/>
      <c r="D231" s="17"/>
      <c r="E231" s="17"/>
      <c r="F231" s="17"/>
    </row>
    <row r="232" spans="3:6" x14ac:dyDescent="0.2">
      <c r="C232" s="17"/>
      <c r="D232" s="17"/>
      <c r="E232" s="17"/>
      <c r="F232" s="17"/>
    </row>
    <row r="233" spans="3:6" x14ac:dyDescent="0.2">
      <c r="C233" s="17"/>
      <c r="D233" s="17"/>
      <c r="E233" s="17"/>
      <c r="F233" s="17"/>
    </row>
    <row r="234" spans="3:6" x14ac:dyDescent="0.2">
      <c r="C234" s="17"/>
      <c r="D234" s="17"/>
      <c r="E234" s="17"/>
      <c r="F234" s="17"/>
    </row>
    <row r="235" spans="3:6" x14ac:dyDescent="0.2">
      <c r="C235" s="17"/>
      <c r="D235" s="17"/>
      <c r="E235" s="17"/>
      <c r="F235" s="17"/>
    </row>
    <row r="236" spans="3:6" x14ac:dyDescent="0.2">
      <c r="C236" s="17"/>
      <c r="D236" s="17"/>
      <c r="E236" s="17"/>
      <c r="F236" s="17"/>
    </row>
    <row r="237" spans="3:6" x14ac:dyDescent="0.2">
      <c r="C237" s="17"/>
      <c r="D237" s="17"/>
      <c r="E237" s="17"/>
      <c r="F237" s="17"/>
    </row>
    <row r="238" spans="3:6" x14ac:dyDescent="0.2">
      <c r="C238" s="17"/>
      <c r="D238" s="17"/>
      <c r="E238" s="17"/>
      <c r="F238" s="17"/>
    </row>
    <row r="239" spans="3:6" x14ac:dyDescent="0.2">
      <c r="C239" s="17"/>
      <c r="D239" s="17"/>
      <c r="E239" s="17"/>
      <c r="F239" s="17"/>
    </row>
    <row r="240" spans="3:6" x14ac:dyDescent="0.2">
      <c r="C240" s="17"/>
      <c r="D240" s="17"/>
      <c r="E240" s="17"/>
      <c r="F240" s="17"/>
    </row>
    <row r="241" spans="3:6" x14ac:dyDescent="0.2">
      <c r="C241" s="17"/>
      <c r="D241" s="17"/>
      <c r="E241" s="17"/>
      <c r="F241" s="17"/>
    </row>
    <row r="242" spans="3:6" x14ac:dyDescent="0.2">
      <c r="C242" s="17"/>
      <c r="D242" s="17"/>
      <c r="E242" s="17"/>
      <c r="F242" s="17"/>
    </row>
    <row r="243" spans="3:6" x14ac:dyDescent="0.2">
      <c r="C243" s="17"/>
      <c r="D243" s="17"/>
      <c r="E243" s="17"/>
      <c r="F243" s="17"/>
    </row>
    <row r="244" spans="3:6" x14ac:dyDescent="0.2">
      <c r="C244" s="17"/>
      <c r="D244" s="17"/>
      <c r="E244" s="17"/>
      <c r="F244" s="17"/>
    </row>
    <row r="245" spans="3:6" x14ac:dyDescent="0.2">
      <c r="C245" s="17"/>
      <c r="D245" s="17"/>
      <c r="E245" s="17"/>
      <c r="F245" s="17"/>
    </row>
    <row r="246" spans="3:6" x14ac:dyDescent="0.2">
      <c r="C246" s="17"/>
      <c r="D246" s="17"/>
      <c r="E246" s="17"/>
      <c r="F246" s="17"/>
    </row>
    <row r="247" spans="3:6" x14ac:dyDescent="0.2">
      <c r="C247" s="17"/>
      <c r="D247" s="17"/>
      <c r="E247" s="17"/>
      <c r="F247" s="17"/>
    </row>
    <row r="248" spans="3:6" x14ac:dyDescent="0.2">
      <c r="C248" s="17"/>
      <c r="D248" s="17"/>
      <c r="E248" s="17"/>
      <c r="F248" s="17"/>
    </row>
    <row r="249" spans="3:6" x14ac:dyDescent="0.2">
      <c r="C249" s="17"/>
      <c r="D249" s="17"/>
      <c r="E249" s="17"/>
      <c r="F249" s="17"/>
    </row>
    <row r="250" spans="3:6" x14ac:dyDescent="0.2">
      <c r="C250" s="17"/>
      <c r="D250" s="17"/>
      <c r="E250" s="17"/>
      <c r="F250" s="17"/>
    </row>
    <row r="251" spans="3:6" x14ac:dyDescent="0.2">
      <c r="C251" s="17"/>
      <c r="D251" s="17"/>
      <c r="E251" s="17"/>
      <c r="F251" s="17"/>
    </row>
    <row r="252" spans="3:6" x14ac:dyDescent="0.2">
      <c r="C252" s="17"/>
      <c r="D252" s="17"/>
      <c r="E252" s="17"/>
      <c r="F252" s="17"/>
    </row>
    <row r="253" spans="3:6" x14ac:dyDescent="0.2">
      <c r="C253" s="17"/>
      <c r="D253" s="17"/>
      <c r="E253" s="17"/>
      <c r="F253" s="17"/>
    </row>
    <row r="254" spans="3:6" x14ac:dyDescent="0.2">
      <c r="C254" s="17"/>
      <c r="D254" s="17"/>
      <c r="E254" s="17"/>
      <c r="F254" s="17"/>
    </row>
    <row r="255" spans="3:6" x14ac:dyDescent="0.2">
      <c r="C255" s="17"/>
      <c r="D255" s="17"/>
      <c r="E255" s="17"/>
      <c r="F255" s="17"/>
    </row>
    <row r="256" spans="3:6" x14ac:dyDescent="0.2">
      <c r="C256" s="17"/>
      <c r="D256" s="17"/>
      <c r="E256" s="17"/>
      <c r="F256" s="17"/>
    </row>
    <row r="257" spans="3:6" x14ac:dyDescent="0.2">
      <c r="C257" s="17"/>
      <c r="D257" s="17"/>
      <c r="E257" s="17"/>
      <c r="F257" s="17"/>
    </row>
    <row r="258" spans="3:6" x14ac:dyDescent="0.2">
      <c r="C258" s="17"/>
      <c r="D258" s="17"/>
      <c r="E258" s="17"/>
      <c r="F258" s="17"/>
    </row>
    <row r="259" spans="3:6" x14ac:dyDescent="0.2">
      <c r="C259" s="17"/>
      <c r="D259" s="17"/>
      <c r="E259" s="17"/>
      <c r="F259" s="17"/>
    </row>
    <row r="260" spans="3:6" x14ac:dyDescent="0.2">
      <c r="C260" s="17"/>
      <c r="D260" s="17"/>
      <c r="E260" s="17"/>
      <c r="F260" s="17"/>
    </row>
    <row r="261" spans="3:6" x14ac:dyDescent="0.2">
      <c r="C261" s="17"/>
      <c r="D261" s="17"/>
      <c r="E261" s="17"/>
      <c r="F261" s="17"/>
    </row>
    <row r="262" spans="3:6" x14ac:dyDescent="0.2">
      <c r="C262" s="17"/>
      <c r="D262" s="17"/>
      <c r="E262" s="17"/>
      <c r="F262" s="17"/>
    </row>
    <row r="263" spans="3:6" x14ac:dyDescent="0.2">
      <c r="C263" s="17"/>
      <c r="D263" s="17"/>
      <c r="E263" s="17"/>
      <c r="F263" s="17"/>
    </row>
    <row r="264" spans="3:6" x14ac:dyDescent="0.2">
      <c r="C264" s="17"/>
      <c r="D264" s="17"/>
      <c r="E264" s="17"/>
      <c r="F264" s="17"/>
    </row>
    <row r="265" spans="3:6" x14ac:dyDescent="0.2">
      <c r="C265" s="17"/>
      <c r="D265" s="17"/>
      <c r="E265" s="17"/>
      <c r="F265" s="17"/>
    </row>
    <row r="266" spans="3:6" x14ac:dyDescent="0.2">
      <c r="C266" s="17"/>
      <c r="D266" s="17"/>
      <c r="E266" s="17"/>
      <c r="F266" s="17"/>
    </row>
    <row r="267" spans="3:6" x14ac:dyDescent="0.2">
      <c r="C267" s="17"/>
      <c r="D267" s="17"/>
      <c r="E267" s="17"/>
      <c r="F267" s="17"/>
    </row>
    <row r="268" spans="3:6" x14ac:dyDescent="0.2">
      <c r="C268" s="17"/>
      <c r="D268" s="17"/>
      <c r="E268" s="17"/>
      <c r="F268" s="17"/>
    </row>
    <row r="269" spans="3:6" x14ac:dyDescent="0.2">
      <c r="C269" s="17"/>
      <c r="D269" s="17"/>
      <c r="E269" s="17"/>
      <c r="F269" s="17"/>
    </row>
    <row r="270" spans="3:6" x14ac:dyDescent="0.2">
      <c r="C270" s="17"/>
      <c r="D270" s="17"/>
      <c r="E270" s="17"/>
      <c r="F270" s="17"/>
    </row>
    <row r="271" spans="3:6" x14ac:dyDescent="0.2">
      <c r="C271" s="17"/>
      <c r="D271" s="17"/>
      <c r="E271" s="17"/>
      <c r="F271" s="17"/>
    </row>
    <row r="272" spans="3:6" x14ac:dyDescent="0.2">
      <c r="C272" s="17"/>
      <c r="D272" s="17"/>
      <c r="E272" s="17"/>
      <c r="F272" s="17"/>
    </row>
    <row r="273" spans="3:6" x14ac:dyDescent="0.2">
      <c r="C273" s="17"/>
      <c r="D273" s="17"/>
      <c r="E273" s="17"/>
      <c r="F273" s="17"/>
    </row>
    <row r="274" spans="3:6" x14ac:dyDescent="0.2">
      <c r="C274" s="17"/>
      <c r="D274" s="17"/>
      <c r="E274" s="17"/>
      <c r="F274" s="17"/>
    </row>
    <row r="275" spans="3:6" x14ac:dyDescent="0.2">
      <c r="C275" s="17"/>
      <c r="D275" s="17"/>
      <c r="E275" s="17"/>
      <c r="F275" s="17"/>
    </row>
    <row r="276" spans="3:6" x14ac:dyDescent="0.2">
      <c r="C276" s="17"/>
      <c r="D276" s="17"/>
      <c r="E276" s="17"/>
      <c r="F276" s="17"/>
    </row>
    <row r="277" spans="3:6" x14ac:dyDescent="0.2">
      <c r="C277" s="17"/>
      <c r="D277" s="17"/>
      <c r="E277" s="17"/>
      <c r="F277" s="17"/>
    </row>
    <row r="278" spans="3:6" x14ac:dyDescent="0.2">
      <c r="C278" s="17"/>
      <c r="D278" s="17"/>
      <c r="E278" s="17"/>
      <c r="F278" s="17"/>
    </row>
    <row r="279" spans="3:6" x14ac:dyDescent="0.2">
      <c r="C279" s="17"/>
      <c r="D279" s="17"/>
      <c r="E279" s="17"/>
      <c r="F279" s="17"/>
    </row>
    <row r="280" spans="3:6" x14ac:dyDescent="0.2">
      <c r="C280" s="17"/>
      <c r="D280" s="17"/>
      <c r="E280" s="17"/>
      <c r="F280" s="17"/>
    </row>
    <row r="281" spans="3:6" x14ac:dyDescent="0.2">
      <c r="C281" s="17"/>
      <c r="D281" s="17"/>
      <c r="E281" s="17"/>
      <c r="F281" s="17"/>
    </row>
    <row r="282" spans="3:6" x14ac:dyDescent="0.2">
      <c r="C282" s="17"/>
      <c r="D282" s="17"/>
      <c r="E282" s="17"/>
      <c r="F282" s="17"/>
    </row>
    <row r="283" spans="3:6" x14ac:dyDescent="0.2">
      <c r="C283" s="17"/>
      <c r="D283" s="17"/>
      <c r="E283" s="17"/>
      <c r="F283" s="17"/>
    </row>
    <row r="284" spans="3:6" x14ac:dyDescent="0.2">
      <c r="C284" s="17"/>
      <c r="D284" s="17"/>
      <c r="E284" s="17"/>
      <c r="F284" s="17"/>
    </row>
  </sheetData>
  <mergeCells count="2">
    <mergeCell ref="A1:F3"/>
    <mergeCell ref="A5:B5"/>
  </mergeCells>
  <phoneticPr fontId="9" type="noConversion"/>
  <pageMargins left="0.86614173228346458" right="0.31496062992125984" top="0.39370078740157483" bottom="0.35433070866141736" header="0.19685039370078741" footer="0.15748031496062992"/>
  <pageSetup paperSize="9" scale="88" orientation="portrait" r:id="rId1"/>
  <headerFooter alignWithMargins="0">
    <oddHeader>&amp;L8. melléklet az 2/2015.(III.27.)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D39"/>
  <sheetViews>
    <sheetView view="pageLayout" zoomScaleNormal="120" workbookViewId="0">
      <selection sqref="A1:D3"/>
    </sheetView>
  </sheetViews>
  <sheetFormatPr defaultRowHeight="12.75" x14ac:dyDescent="0.2"/>
  <cols>
    <col min="1" max="1" width="6" bestFit="1" customWidth="1"/>
    <col min="2" max="2" width="67.85546875" customWidth="1"/>
    <col min="3" max="3" width="10.5703125" customWidth="1"/>
    <col min="4" max="4" width="10.140625" customWidth="1"/>
  </cols>
  <sheetData>
    <row r="1" spans="1:4" ht="12.75" customHeight="1" x14ac:dyDescent="0.2">
      <c r="A1" s="274" t="s">
        <v>569</v>
      </c>
      <c r="B1" s="274"/>
      <c r="C1" s="274"/>
      <c r="D1" s="274"/>
    </row>
    <row r="2" spans="1:4" x14ac:dyDescent="0.2">
      <c r="A2" s="274"/>
      <c r="B2" s="274"/>
      <c r="C2" s="274"/>
      <c r="D2" s="274"/>
    </row>
    <row r="3" spans="1:4" x14ac:dyDescent="0.2">
      <c r="A3" s="275"/>
      <c r="B3" s="275"/>
      <c r="C3" s="275"/>
      <c r="D3" s="275"/>
    </row>
    <row r="4" spans="1:4" ht="12.75" customHeight="1" x14ac:dyDescent="0.2">
      <c r="A4" s="122" t="s">
        <v>3</v>
      </c>
      <c r="B4" s="118" t="s">
        <v>280</v>
      </c>
      <c r="C4" s="103" t="s">
        <v>253</v>
      </c>
      <c r="D4" s="103" t="s">
        <v>279</v>
      </c>
    </row>
    <row r="5" spans="1:4" x14ac:dyDescent="0.2">
      <c r="A5" s="273" t="s">
        <v>332</v>
      </c>
      <c r="B5" s="273"/>
      <c r="C5" s="18"/>
      <c r="D5" s="18"/>
    </row>
    <row r="6" spans="1:4" x14ac:dyDescent="0.2">
      <c r="A6" s="7"/>
      <c r="B6" s="123" t="s">
        <v>129</v>
      </c>
      <c r="C6" s="18"/>
      <c r="D6" s="18"/>
    </row>
    <row r="7" spans="1:4" x14ac:dyDescent="0.2">
      <c r="A7" s="7" t="s">
        <v>334</v>
      </c>
      <c r="B7" s="202" t="s">
        <v>564</v>
      </c>
      <c r="C7" s="18"/>
      <c r="D7" s="18"/>
    </row>
    <row r="8" spans="1:4" s="194" customFormat="1" x14ac:dyDescent="0.2">
      <c r="A8" s="214"/>
      <c r="B8" s="190" t="s">
        <v>565</v>
      </c>
      <c r="C8" s="185">
        <v>270</v>
      </c>
      <c r="D8" s="185"/>
    </row>
    <row r="9" spans="1:4" s="194" customFormat="1" x14ac:dyDescent="0.2">
      <c r="A9" s="214"/>
      <c r="B9" s="190" t="s">
        <v>566</v>
      </c>
      <c r="C9" s="185">
        <v>15344</v>
      </c>
      <c r="D9" s="185">
        <v>9964</v>
      </c>
    </row>
    <row r="10" spans="1:4" s="194" customFormat="1" x14ac:dyDescent="0.2">
      <c r="A10" s="214"/>
      <c r="B10" s="190" t="s">
        <v>567</v>
      </c>
      <c r="C10" s="185">
        <v>189</v>
      </c>
      <c r="D10" s="185"/>
    </row>
    <row r="11" spans="1:4" s="194" customFormat="1" x14ac:dyDescent="0.2">
      <c r="A11" s="214"/>
      <c r="B11" s="190" t="s">
        <v>568</v>
      </c>
      <c r="C11" s="185">
        <v>255</v>
      </c>
      <c r="D11" s="185"/>
    </row>
    <row r="12" spans="1:4" s="194" customFormat="1" x14ac:dyDescent="0.2">
      <c r="A12" s="214" t="s">
        <v>335</v>
      </c>
      <c r="B12" s="215" t="s">
        <v>276</v>
      </c>
      <c r="C12" s="185"/>
      <c r="D12" s="185"/>
    </row>
    <row r="13" spans="1:4" s="194" customFormat="1" x14ac:dyDescent="0.2">
      <c r="A13" s="214"/>
      <c r="B13" s="190" t="s">
        <v>555</v>
      </c>
      <c r="C13" s="185">
        <v>100</v>
      </c>
      <c r="D13" s="185"/>
    </row>
    <row r="14" spans="1:4" s="194" customFormat="1" x14ac:dyDescent="0.2">
      <c r="A14" s="214"/>
      <c r="B14" s="190" t="s">
        <v>556</v>
      </c>
      <c r="C14" s="185">
        <v>300</v>
      </c>
      <c r="D14" s="185"/>
    </row>
    <row r="15" spans="1:4" s="194" customFormat="1" x14ac:dyDescent="0.2">
      <c r="A15" s="214"/>
      <c r="B15" s="190" t="s">
        <v>557</v>
      </c>
      <c r="C15" s="185">
        <v>100</v>
      </c>
      <c r="D15" s="185"/>
    </row>
    <row r="16" spans="1:4" s="194" customFormat="1" x14ac:dyDescent="0.2">
      <c r="A16" s="214"/>
      <c r="B16" s="190" t="s">
        <v>558</v>
      </c>
      <c r="C16" s="185">
        <v>200</v>
      </c>
      <c r="D16" s="185"/>
    </row>
    <row r="17" spans="1:4" s="194" customFormat="1" x14ac:dyDescent="0.2">
      <c r="A17" s="214" t="s">
        <v>336</v>
      </c>
      <c r="B17" s="189" t="s">
        <v>4</v>
      </c>
      <c r="C17" s="185">
        <v>46</v>
      </c>
      <c r="D17" s="185">
        <v>41</v>
      </c>
    </row>
    <row r="18" spans="1:4" s="194" customFormat="1" x14ac:dyDescent="0.2">
      <c r="A18" s="214" t="s">
        <v>283</v>
      </c>
      <c r="B18" s="190" t="s">
        <v>553</v>
      </c>
      <c r="C18" s="185">
        <v>290</v>
      </c>
      <c r="D18" s="185">
        <v>290</v>
      </c>
    </row>
    <row r="19" spans="1:4" s="194" customFormat="1" x14ac:dyDescent="0.2">
      <c r="A19" s="214" t="s">
        <v>275</v>
      </c>
      <c r="B19" s="189" t="s">
        <v>5</v>
      </c>
      <c r="C19" s="185">
        <v>212</v>
      </c>
      <c r="D19" s="185">
        <v>191</v>
      </c>
    </row>
    <row r="20" spans="1:4" s="194" customFormat="1" x14ac:dyDescent="0.2">
      <c r="A20" s="214" t="s">
        <v>290</v>
      </c>
      <c r="B20" s="190" t="s">
        <v>551</v>
      </c>
      <c r="C20" s="185">
        <v>150</v>
      </c>
      <c r="D20" s="185"/>
    </row>
    <row r="21" spans="1:4" s="194" customFormat="1" x14ac:dyDescent="0.2">
      <c r="A21" s="214"/>
      <c r="B21" s="190" t="s">
        <v>554</v>
      </c>
      <c r="C21" s="185">
        <v>150</v>
      </c>
      <c r="D21" s="185"/>
    </row>
    <row r="22" spans="1:4" s="194" customFormat="1" x14ac:dyDescent="0.2">
      <c r="A22" s="214"/>
      <c r="B22" s="190" t="s">
        <v>552</v>
      </c>
      <c r="C22" s="185">
        <v>300</v>
      </c>
      <c r="D22" s="185"/>
    </row>
    <row r="23" spans="1:4" s="194" customFormat="1" x14ac:dyDescent="0.2">
      <c r="A23" s="214"/>
      <c r="B23" s="190" t="s">
        <v>559</v>
      </c>
      <c r="C23" s="185">
        <v>0</v>
      </c>
      <c r="D23" s="185"/>
    </row>
    <row r="24" spans="1:4" s="194" customFormat="1" x14ac:dyDescent="0.2">
      <c r="A24" s="214"/>
      <c r="B24" s="190" t="s">
        <v>560</v>
      </c>
      <c r="C24" s="185">
        <v>800</v>
      </c>
      <c r="D24" s="185"/>
    </row>
    <row r="25" spans="1:4" s="194" customFormat="1" x14ac:dyDescent="0.2">
      <c r="A25" s="214"/>
      <c r="B25" s="190" t="s">
        <v>561</v>
      </c>
      <c r="C25" s="185">
        <v>250</v>
      </c>
      <c r="D25" s="185"/>
    </row>
    <row r="26" spans="1:4" s="194" customFormat="1" x14ac:dyDescent="0.2">
      <c r="A26" s="214"/>
      <c r="B26" s="190" t="s">
        <v>562</v>
      </c>
      <c r="C26" s="185">
        <v>200</v>
      </c>
      <c r="D26" s="185"/>
    </row>
    <row r="27" spans="1:4" s="194" customFormat="1" x14ac:dyDescent="0.2">
      <c r="A27" s="214"/>
      <c r="B27" s="190" t="s">
        <v>563</v>
      </c>
      <c r="C27" s="185">
        <v>50</v>
      </c>
      <c r="D27" s="185"/>
    </row>
    <row r="28" spans="1:4" x14ac:dyDescent="0.2">
      <c r="A28" s="7"/>
      <c r="B28" s="2"/>
      <c r="C28" s="22">
        <f>SUM(C8:C27)</f>
        <v>19206</v>
      </c>
      <c r="D28" s="22">
        <f>SUM(D8:D27)</f>
        <v>10486</v>
      </c>
    </row>
    <row r="29" spans="1:4" x14ac:dyDescent="0.2">
      <c r="A29" s="7" t="s">
        <v>288</v>
      </c>
      <c r="B29" s="6" t="s">
        <v>287</v>
      </c>
      <c r="C29" s="22"/>
      <c r="D29" s="22"/>
    </row>
    <row r="30" spans="1:4" x14ac:dyDescent="0.2">
      <c r="A30" s="7"/>
      <c r="B30" s="102" t="s">
        <v>6</v>
      </c>
      <c r="C30" s="23">
        <v>725</v>
      </c>
      <c r="D30" s="23">
        <v>0</v>
      </c>
    </row>
    <row r="31" spans="1:4" x14ac:dyDescent="0.2">
      <c r="A31" s="7"/>
      <c r="B31" s="124" t="s">
        <v>491</v>
      </c>
      <c r="C31" s="16"/>
      <c r="D31" s="16"/>
    </row>
    <row r="32" spans="1:4" x14ac:dyDescent="0.2">
      <c r="A32" s="7" t="s">
        <v>284</v>
      </c>
      <c r="B32" s="6" t="s">
        <v>270</v>
      </c>
      <c r="C32" s="16"/>
      <c r="D32" s="16"/>
    </row>
    <row r="33" spans="1:4" x14ac:dyDescent="0.2">
      <c r="A33" s="7"/>
      <c r="B33" s="2" t="s">
        <v>269</v>
      </c>
      <c r="C33" s="16">
        <v>200</v>
      </c>
      <c r="D33" s="16"/>
    </row>
    <row r="34" spans="1:4" x14ac:dyDescent="0.2">
      <c r="A34" s="7"/>
      <c r="B34" s="2"/>
      <c r="C34" s="22">
        <f>SUM(C33:C33)</f>
        <v>200</v>
      </c>
      <c r="D34" s="22">
        <f>SUM(D33:D33)</f>
        <v>0</v>
      </c>
    </row>
    <row r="35" spans="1:4" x14ac:dyDescent="0.2">
      <c r="A35" s="7"/>
      <c r="B35" s="43" t="s">
        <v>327</v>
      </c>
      <c r="C35" s="18"/>
      <c r="D35" s="18"/>
    </row>
    <row r="36" spans="1:4" x14ac:dyDescent="0.2">
      <c r="A36" s="7" t="s">
        <v>285</v>
      </c>
      <c r="B36" s="123" t="s">
        <v>129</v>
      </c>
      <c r="C36" s="22">
        <f>C28</f>
        <v>19206</v>
      </c>
      <c r="D36" s="22">
        <f>D28</f>
        <v>10486</v>
      </c>
    </row>
    <row r="37" spans="1:4" x14ac:dyDescent="0.2">
      <c r="A37" s="7" t="s">
        <v>286</v>
      </c>
      <c r="B37" s="84" t="s">
        <v>277</v>
      </c>
      <c r="C37" s="22">
        <f>C30</f>
        <v>725</v>
      </c>
      <c r="D37" s="22">
        <f>D30</f>
        <v>0</v>
      </c>
    </row>
    <row r="38" spans="1:4" x14ac:dyDescent="0.2">
      <c r="A38" s="7" t="s">
        <v>282</v>
      </c>
      <c r="B38" s="124" t="s">
        <v>491</v>
      </c>
      <c r="C38" s="22">
        <f>C34</f>
        <v>200</v>
      </c>
      <c r="D38" s="22">
        <f>D34</f>
        <v>0</v>
      </c>
    </row>
    <row r="39" spans="1:4" x14ac:dyDescent="0.2">
      <c r="A39" s="8"/>
      <c r="B39" s="20" t="s">
        <v>271</v>
      </c>
      <c r="C39" s="23">
        <f>SUM(C36:C38)</f>
        <v>20131</v>
      </c>
      <c r="D39" s="23">
        <f>SUM(D36:D38)</f>
        <v>10486</v>
      </c>
    </row>
  </sheetData>
  <mergeCells count="2">
    <mergeCell ref="A1:D3"/>
    <mergeCell ref="A5:B5"/>
  </mergeCells>
  <phoneticPr fontId="9" type="noConversion"/>
  <pageMargins left="0.78740157480314965" right="0.31496062992125984" top="0.55118110236220474" bottom="0.55118110236220474" header="0.31496062992125984" footer="0.23622047244094491"/>
  <pageSetup paperSize="9" scale="91" orientation="portrait" r:id="rId1"/>
  <headerFooter alignWithMargins="0">
    <oddHeader>&amp;L9. melléklet az 2/2015.(III.27.)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7</vt:i4>
      </vt:variant>
    </vt:vector>
  </HeadingPairs>
  <TitlesOfParts>
    <vt:vector size="20" baseType="lpstr">
      <vt:lpstr>1.Címrend</vt:lpstr>
      <vt:lpstr>2.Műk+F mérlegek</vt:lpstr>
      <vt:lpstr>3.Pü.mérleg</vt:lpstr>
      <vt:lpstr>4.Pénzmaradv.</vt:lpstr>
      <vt:lpstr>5.Bevétel</vt:lpstr>
      <vt:lpstr>6.Kiadások</vt:lpstr>
      <vt:lpstr>7.Rovatrend szerint</vt:lpstr>
      <vt:lpstr>8.Felhalm.kiadások</vt:lpstr>
      <vt:lpstr>9.Támogatások</vt:lpstr>
      <vt:lpstr>10.Létszám</vt:lpstr>
      <vt:lpstr>11.Intézm.</vt:lpstr>
      <vt:lpstr>Több éves</vt:lpstr>
      <vt:lpstr>Ei ütemterv</vt:lpstr>
      <vt:lpstr>'1.Címrend'!Nyomtatási_cím</vt:lpstr>
      <vt:lpstr>'11.Intézm.'!Nyomtatási_cím</vt:lpstr>
      <vt:lpstr>'5.Bevétel'!Nyomtatási_cím</vt:lpstr>
      <vt:lpstr>'6.Kiadások'!Nyomtatási_cím</vt:lpstr>
      <vt:lpstr>'7.Rovatrend szerint'!Nyomtatási_cím</vt:lpstr>
      <vt:lpstr>'9.Támogatások'!Nyomtatási_cím</vt:lpstr>
      <vt:lpstr>'Ei ütemterv'!Nyomtatási_cím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2015-03-31T05:35:15Z</cp:lastPrinted>
  <dcterms:created xsi:type="dcterms:W3CDTF">2011-07-11T14:12:19Z</dcterms:created>
  <dcterms:modified xsi:type="dcterms:W3CDTF">2015-03-31T06:14:45Z</dcterms:modified>
</cp:coreProperties>
</file>